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11.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Dnolasco\Desktop\ORLIE_DN\COMPENDIOS ESTADISTICOS 2023-24\"/>
    </mc:Choice>
  </mc:AlternateContent>
  <xr:revisionPtr revIDLastSave="0" documentId="8_{22412B41-DAB0-4351-BA78-4E4FC88C5D15}" xr6:coauthVersionLast="47" xr6:coauthVersionMax="47" xr10:uidLastSave="{00000000-0000-0000-0000-000000000000}"/>
  <bookViews>
    <workbookView xWindow="-108" yWindow="-108" windowWidth="23256" windowHeight="12576" tabRatio="864" activeTab="1" xr2:uid="{00000000-000D-0000-FFFF-FFFF00000000}"/>
  </bookViews>
  <sheets>
    <sheet name="INDICE" sheetId="6" r:id="rId1"/>
    <sheet name="Infografía" sheetId="14" r:id="rId2"/>
    <sheet name="Tabla 1" sheetId="1" r:id="rId3"/>
    <sheet name="Tabla 2" sheetId="2" r:id="rId4"/>
    <sheet name="Tabla 3" sheetId="3" r:id="rId5"/>
    <sheet name="Tabla 4" sheetId="4" r:id="rId6"/>
    <sheet name="Tabla 5" sheetId="5" r:id="rId7"/>
    <sheet name="Tabla 6" sheetId="7" r:id="rId8"/>
    <sheet name="Tabla 7" sheetId="8" r:id="rId9"/>
    <sheet name="Tabla 8" sheetId="9" r:id="rId10"/>
    <sheet name="Tabla 9" sheetId="10" r:id="rId11"/>
    <sheet name="Tabla 10" sheetId="11" r:id="rId12"/>
    <sheet name="Tabla 11" sheetId="12" r:id="rId13"/>
    <sheet name="Tabla 12" sheetId="13" r:id="rId14"/>
    <sheet name="Tabla 13" sheetId="15" r:id="rId15"/>
    <sheet name="Tabla 14" sheetId="16" r:id="rId16"/>
  </sheets>
  <definedNames>
    <definedName name="_xlnm.Print_Area" localSheetId="0">INDICE!$A$1:$B$34</definedName>
    <definedName name="_xlnm.Print_Area" localSheetId="2">'Tabla 1'!$A$8:$J$30</definedName>
    <definedName name="_xlnm.Print_Area" localSheetId="3">'Tabla 2'!$A$8:$J$33</definedName>
    <definedName name="_xlnm.Print_Titles" localSheetId="11">'Tabla 10'!#REF!</definedName>
    <definedName name="_xlnm.Print_Titles" localSheetId="5">'Tabla 4'!$11:$13</definedName>
    <definedName name="_xlnm.Print_Titles" localSheetId="6">'Tabla 5'!$8:$9</definedName>
    <definedName name="_xlnm.Print_Titles" localSheetId="8">'Tabla 7'!$8:$9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2" i="12" l="1"/>
  <c r="D102" i="12"/>
  <c r="E102" i="12"/>
  <c r="F102" i="12"/>
  <c r="G102" i="12"/>
  <c r="H102" i="12"/>
  <c r="I102" i="12"/>
  <c r="J102" i="12"/>
  <c r="K102" i="12"/>
  <c r="L102" i="12"/>
  <c r="M102" i="12"/>
  <c r="B102" i="12"/>
  <c r="C101" i="12"/>
  <c r="D101" i="12"/>
  <c r="E101" i="12"/>
  <c r="F101" i="12"/>
  <c r="G101" i="12"/>
  <c r="H101" i="12"/>
  <c r="I101" i="12"/>
  <c r="J101" i="12"/>
  <c r="K101" i="12"/>
  <c r="L101" i="12"/>
  <c r="M101" i="12"/>
  <c r="B101" i="12"/>
  <c r="C100" i="12"/>
  <c r="D100" i="12"/>
  <c r="E100" i="12"/>
  <c r="F100" i="12"/>
  <c r="G100" i="12"/>
  <c r="H100" i="12"/>
  <c r="I100" i="12"/>
  <c r="J100" i="12"/>
  <c r="K100" i="12"/>
  <c r="L100" i="12"/>
  <c r="M100" i="12"/>
  <c r="B100" i="12"/>
  <c r="C99" i="12"/>
  <c r="D99" i="12"/>
  <c r="E99" i="12"/>
  <c r="F99" i="12"/>
  <c r="G99" i="12"/>
  <c r="H99" i="12"/>
  <c r="I99" i="12"/>
  <c r="J99" i="12"/>
  <c r="K99" i="12"/>
  <c r="L99" i="12"/>
  <c r="M99" i="12"/>
  <c r="B99" i="12"/>
  <c r="C98" i="12"/>
  <c r="D98" i="12"/>
  <c r="E98" i="12"/>
  <c r="F98" i="12"/>
  <c r="G98" i="12"/>
  <c r="H98" i="12"/>
  <c r="I98" i="12"/>
  <c r="J98" i="12"/>
  <c r="K98" i="12"/>
  <c r="L98" i="12"/>
  <c r="M98" i="12"/>
  <c r="B98" i="12"/>
  <c r="F109" i="10" l="1"/>
  <c r="D109" i="10"/>
  <c r="F108" i="10"/>
  <c r="D108" i="10"/>
  <c r="F107" i="10"/>
  <c r="D107" i="10"/>
  <c r="F106" i="10"/>
  <c r="D106" i="10"/>
  <c r="F105" i="10"/>
  <c r="D105" i="10"/>
  <c r="F104" i="10"/>
  <c r="D104" i="10"/>
  <c r="F95" i="10"/>
  <c r="D95" i="10"/>
  <c r="F94" i="10"/>
  <c r="D94" i="10"/>
  <c r="F93" i="10"/>
  <c r="D93" i="10"/>
  <c r="F92" i="10"/>
  <c r="D92" i="10"/>
  <c r="F91" i="10"/>
  <c r="D91" i="10"/>
  <c r="F90" i="10"/>
  <c r="D90" i="10"/>
  <c r="F84" i="10"/>
  <c r="D84" i="10"/>
  <c r="F83" i="10"/>
  <c r="D83" i="10"/>
  <c r="F82" i="10"/>
  <c r="D82" i="10"/>
  <c r="F80" i="10"/>
  <c r="D80" i="10"/>
  <c r="F79" i="10"/>
  <c r="D79" i="10"/>
  <c r="F78" i="10"/>
  <c r="D78" i="10"/>
  <c r="F76" i="10"/>
  <c r="D76" i="10"/>
  <c r="F75" i="10"/>
  <c r="D75" i="10"/>
  <c r="F74" i="10"/>
  <c r="D74" i="10"/>
  <c r="F73" i="10"/>
  <c r="D73" i="10"/>
  <c r="F72" i="10"/>
  <c r="D72" i="10"/>
  <c r="F71" i="10"/>
  <c r="D71" i="10"/>
  <c r="F70" i="10"/>
  <c r="D70" i="10"/>
  <c r="F69" i="10"/>
  <c r="D69" i="10"/>
  <c r="F68" i="10"/>
  <c r="D68" i="10"/>
  <c r="F67" i="10"/>
  <c r="D67" i="10"/>
  <c r="F66" i="10"/>
  <c r="D66" i="10"/>
  <c r="F65" i="10"/>
  <c r="D65" i="10"/>
  <c r="F64" i="10"/>
  <c r="D64" i="10"/>
  <c r="F62" i="10"/>
  <c r="D62" i="10"/>
  <c r="F61" i="10"/>
  <c r="D61" i="10"/>
  <c r="F60" i="10"/>
  <c r="D60" i="10"/>
  <c r="F59" i="10"/>
  <c r="D59" i="10"/>
  <c r="F58" i="10"/>
  <c r="D58" i="10"/>
  <c r="F56" i="10"/>
  <c r="D56" i="10"/>
  <c r="F53" i="10"/>
  <c r="D53" i="10"/>
  <c r="F52" i="10"/>
  <c r="D52" i="10"/>
  <c r="F51" i="10"/>
  <c r="D51" i="10"/>
  <c r="F50" i="10"/>
  <c r="D50" i="10"/>
  <c r="F49" i="10"/>
  <c r="D49" i="10"/>
  <c r="F47" i="10"/>
  <c r="D47" i="10"/>
  <c r="F46" i="10"/>
  <c r="D46" i="10"/>
  <c r="F45" i="10"/>
  <c r="D45" i="10"/>
  <c r="F44" i="10"/>
  <c r="D44" i="10"/>
  <c r="F43" i="10"/>
  <c r="D43" i="10"/>
  <c r="F42" i="10"/>
  <c r="D42" i="10"/>
  <c r="F41" i="10"/>
  <c r="D41" i="10"/>
  <c r="F40" i="10"/>
  <c r="D40" i="10"/>
  <c r="F34" i="10"/>
  <c r="D34" i="10"/>
  <c r="F33" i="10"/>
  <c r="D33" i="10"/>
  <c r="F32" i="10"/>
  <c r="D32" i="10"/>
  <c r="F27" i="10"/>
  <c r="D27" i="10"/>
  <c r="F26" i="10"/>
  <c r="D26" i="10"/>
  <c r="F25" i="10"/>
  <c r="D25" i="10"/>
  <c r="F24" i="10"/>
  <c r="D24" i="10"/>
  <c r="F23" i="10"/>
  <c r="D23" i="10"/>
  <c r="F21" i="10"/>
  <c r="D21" i="10"/>
  <c r="F20" i="10"/>
  <c r="D20" i="10"/>
  <c r="F19" i="10"/>
  <c r="D19" i="10"/>
  <c r="F18" i="10"/>
  <c r="D18" i="10"/>
  <c r="F17" i="10"/>
  <c r="D17" i="10"/>
  <c r="F16" i="10"/>
  <c r="D16" i="10"/>
  <c r="F15" i="10"/>
  <c r="D15" i="10"/>
  <c r="F14" i="10"/>
  <c r="D14" i="10"/>
  <c r="N98" i="9" l="1"/>
  <c r="M98" i="9"/>
  <c r="L98" i="9"/>
  <c r="J98" i="9"/>
  <c r="I98" i="9"/>
  <c r="H98" i="9"/>
  <c r="G98" i="9"/>
  <c r="F98" i="9"/>
  <c r="E98" i="9"/>
  <c r="D98" i="9"/>
  <c r="C98" i="9"/>
  <c r="B98" i="9"/>
  <c r="N79" i="9"/>
  <c r="M79" i="9"/>
  <c r="L79" i="9"/>
  <c r="J79" i="9"/>
  <c r="I79" i="9"/>
  <c r="H79" i="9"/>
  <c r="G79" i="9"/>
  <c r="F79" i="9"/>
  <c r="E79" i="9"/>
  <c r="D79" i="9"/>
  <c r="C79" i="9"/>
  <c r="B79" i="9"/>
  <c r="N30" i="9"/>
  <c r="M30" i="9"/>
  <c r="L30" i="9"/>
  <c r="J30" i="9"/>
  <c r="I30" i="9"/>
  <c r="H30" i="9"/>
  <c r="G30" i="9"/>
  <c r="F30" i="9"/>
  <c r="F99" i="9" s="1"/>
  <c r="E30" i="9"/>
  <c r="D30" i="9"/>
  <c r="C30" i="9"/>
  <c r="B30" i="9"/>
  <c r="E99" i="9" l="1"/>
  <c r="J99" i="9"/>
  <c r="B99" i="9"/>
  <c r="N99" i="9"/>
  <c r="I99" i="9"/>
  <c r="C99" i="9"/>
  <c r="L99" i="9"/>
  <c r="G99" i="9"/>
  <c r="D99" i="9"/>
  <c r="M99" i="9"/>
  <c r="H99" i="9"/>
  <c r="C104" i="8" l="1"/>
  <c r="D104" i="8"/>
  <c r="E104" i="8"/>
  <c r="F104" i="8"/>
  <c r="G104" i="8"/>
  <c r="H104" i="8"/>
  <c r="I104" i="8"/>
  <c r="J104" i="8"/>
  <c r="B104" i="8"/>
  <c r="C103" i="8"/>
  <c r="D103" i="8"/>
  <c r="E103" i="8"/>
  <c r="F103" i="8"/>
  <c r="G103" i="8"/>
  <c r="H103" i="8"/>
  <c r="I103" i="8"/>
  <c r="J103" i="8"/>
  <c r="B103" i="8"/>
  <c r="C102" i="8"/>
  <c r="D102" i="8"/>
  <c r="E102" i="8"/>
  <c r="F102" i="8"/>
  <c r="G102" i="8"/>
  <c r="H102" i="8"/>
  <c r="I102" i="8"/>
  <c r="J102" i="8"/>
  <c r="B102" i="8"/>
  <c r="C101" i="8"/>
  <c r="D101" i="8"/>
  <c r="E101" i="8"/>
  <c r="F101" i="8"/>
  <c r="G101" i="8"/>
  <c r="H101" i="8"/>
  <c r="I101" i="8"/>
  <c r="J101" i="8"/>
  <c r="B101" i="8"/>
  <c r="C100" i="8"/>
  <c r="D100" i="8"/>
  <c r="E100" i="8"/>
  <c r="F100" i="8"/>
  <c r="G100" i="8"/>
  <c r="H100" i="8"/>
  <c r="I100" i="8"/>
  <c r="J100" i="8"/>
  <c r="B100" i="8"/>
  <c r="H48" i="7" l="1"/>
  <c r="G48" i="7"/>
  <c r="F48" i="7"/>
  <c r="E48" i="7"/>
  <c r="D48" i="7"/>
  <c r="C48" i="7"/>
  <c r="C101" i="5" l="1"/>
  <c r="D101" i="5"/>
  <c r="E101" i="5"/>
  <c r="F101" i="5"/>
  <c r="G101" i="5"/>
  <c r="H101" i="5"/>
  <c r="B101" i="5"/>
  <c r="C100" i="5"/>
  <c r="D100" i="5"/>
  <c r="E100" i="5"/>
  <c r="F100" i="5"/>
  <c r="G100" i="5"/>
  <c r="H100" i="5"/>
  <c r="B100" i="5"/>
  <c r="C99" i="5"/>
  <c r="D99" i="5"/>
  <c r="E99" i="5"/>
  <c r="F99" i="5"/>
  <c r="G99" i="5"/>
  <c r="H99" i="5"/>
  <c r="B99" i="5"/>
  <c r="C98" i="5"/>
  <c r="D98" i="5"/>
  <c r="E98" i="5"/>
  <c r="F98" i="5"/>
  <c r="G98" i="5"/>
  <c r="H98" i="5"/>
  <c r="B98" i="5"/>
  <c r="C97" i="5"/>
  <c r="D97" i="5"/>
  <c r="E97" i="5"/>
  <c r="F97" i="5"/>
  <c r="G97" i="5"/>
  <c r="H97" i="5"/>
  <c r="B97" i="5"/>
  <c r="H94" i="5"/>
  <c r="E94" i="5"/>
  <c r="D94" i="5"/>
  <c r="C94" i="5"/>
  <c r="H76" i="5"/>
  <c r="E76" i="5"/>
  <c r="D76" i="5"/>
  <c r="C76" i="5"/>
  <c r="H29" i="5"/>
  <c r="E29" i="5"/>
  <c r="D29" i="5"/>
  <c r="C29" i="5"/>
  <c r="C95" i="5" l="1"/>
  <c r="H95" i="5"/>
  <c r="D95" i="5"/>
  <c r="E95" i="5"/>
  <c r="C104" i="4" l="1"/>
  <c r="D104" i="4"/>
  <c r="E104" i="4"/>
  <c r="F104" i="4"/>
  <c r="G104" i="4"/>
  <c r="H104" i="4"/>
  <c r="I104" i="4"/>
  <c r="J104" i="4"/>
  <c r="K104" i="4"/>
  <c r="L104" i="4"/>
  <c r="M104" i="4"/>
  <c r="N104" i="4"/>
  <c r="O104" i="4"/>
  <c r="P104" i="4"/>
  <c r="C103" i="4"/>
  <c r="D103" i="4"/>
  <c r="E103" i="4"/>
  <c r="F103" i="4"/>
  <c r="G103" i="4"/>
  <c r="H103" i="4"/>
  <c r="I103" i="4"/>
  <c r="J103" i="4"/>
  <c r="K103" i="4"/>
  <c r="L103" i="4"/>
  <c r="M103" i="4"/>
  <c r="N103" i="4"/>
  <c r="O103" i="4"/>
  <c r="P103" i="4"/>
  <c r="C102" i="4"/>
  <c r="D102" i="4"/>
  <c r="E102" i="4"/>
  <c r="F102" i="4"/>
  <c r="G102" i="4"/>
  <c r="H102" i="4"/>
  <c r="I102" i="4"/>
  <c r="J102" i="4"/>
  <c r="K102" i="4"/>
  <c r="L102" i="4"/>
  <c r="M102" i="4"/>
  <c r="N102" i="4"/>
  <c r="O102" i="4"/>
  <c r="P102" i="4"/>
  <c r="C101" i="4"/>
  <c r="D101" i="4"/>
  <c r="E101" i="4"/>
  <c r="F101" i="4"/>
  <c r="G101" i="4"/>
  <c r="H101" i="4"/>
  <c r="I101" i="4"/>
  <c r="J101" i="4"/>
  <c r="K101" i="4"/>
  <c r="L101" i="4"/>
  <c r="M101" i="4"/>
  <c r="N101" i="4"/>
  <c r="O101" i="4"/>
  <c r="P101" i="4"/>
  <c r="C100" i="4"/>
  <c r="D100" i="4"/>
  <c r="E100" i="4"/>
  <c r="F100" i="4"/>
  <c r="G100" i="4"/>
  <c r="H100" i="4"/>
  <c r="I100" i="4"/>
  <c r="J100" i="4"/>
  <c r="K100" i="4"/>
  <c r="L100" i="4"/>
  <c r="M100" i="4"/>
  <c r="N100" i="4"/>
  <c r="O100" i="4"/>
  <c r="P100" i="4"/>
  <c r="B104" i="4"/>
  <c r="B103" i="4"/>
  <c r="B102" i="4"/>
  <c r="B101" i="4"/>
  <c r="B100" i="4"/>
  <c r="P97" i="4"/>
  <c r="O97" i="4"/>
  <c r="N97" i="4"/>
  <c r="M97" i="4"/>
  <c r="L97" i="4"/>
  <c r="K97" i="4"/>
  <c r="J97" i="4"/>
  <c r="I97" i="4"/>
  <c r="H97" i="4"/>
  <c r="G97" i="4"/>
  <c r="F97" i="4"/>
  <c r="E97" i="4"/>
  <c r="D97" i="4"/>
  <c r="C97" i="4"/>
  <c r="B97" i="4"/>
  <c r="P79" i="4"/>
  <c r="O79" i="4"/>
  <c r="N79" i="4"/>
  <c r="M79" i="4"/>
  <c r="L79" i="4"/>
  <c r="K79" i="4"/>
  <c r="J79" i="4"/>
  <c r="I79" i="4"/>
  <c r="H79" i="4"/>
  <c r="G79" i="4"/>
  <c r="F79" i="4"/>
  <c r="E79" i="4"/>
  <c r="D79" i="4"/>
  <c r="C79" i="4"/>
  <c r="B79" i="4"/>
  <c r="P32" i="4"/>
  <c r="O32" i="4"/>
  <c r="N32" i="4"/>
  <c r="M32" i="4"/>
  <c r="L32" i="4"/>
  <c r="K32" i="4"/>
  <c r="J32" i="4"/>
  <c r="I32" i="4"/>
  <c r="H32" i="4"/>
  <c r="G32" i="4"/>
  <c r="F32" i="4"/>
  <c r="E32" i="4"/>
  <c r="D32" i="4"/>
  <c r="C32" i="4"/>
  <c r="B32" i="4"/>
  <c r="G98" i="4" l="1"/>
  <c r="O98" i="4"/>
  <c r="F98" i="4"/>
  <c r="N98" i="4"/>
  <c r="K98" i="4"/>
  <c r="C98" i="4"/>
  <c r="I98" i="4"/>
  <c r="D98" i="4"/>
  <c r="L98" i="4"/>
  <c r="E98" i="4"/>
  <c r="M98" i="4"/>
  <c r="P98" i="4"/>
  <c r="H98" i="4"/>
  <c r="B98" i="4"/>
  <c r="J98" i="4"/>
</calcChain>
</file>

<file path=xl/sharedStrings.xml><?xml version="1.0" encoding="utf-8"?>
<sst xmlns="http://schemas.openxmlformats.org/spreadsheetml/2006/main" count="1468" uniqueCount="408">
  <si>
    <t xml:space="preserve">Público </t>
  </si>
  <si>
    <t xml:space="preserve"> Total </t>
  </si>
  <si>
    <t xml:space="preserve">Privado </t>
  </si>
  <si>
    <t xml:space="preserve">Masculino </t>
  </si>
  <si>
    <t xml:space="preserve">Femenino </t>
  </si>
  <si>
    <t xml:space="preserve">Parcial </t>
  </si>
  <si>
    <t xml:space="preserve">Subgraduado </t>
  </si>
  <si>
    <t xml:space="preserve">Graduado </t>
  </si>
  <si>
    <t>Por sector</t>
  </si>
  <si>
    <t>Por género</t>
  </si>
  <si>
    <t>Subgraduado</t>
  </si>
  <si>
    <t xml:space="preserve">Certificados </t>
  </si>
  <si>
    <t xml:space="preserve">Grados Asociados </t>
  </si>
  <si>
    <t xml:space="preserve">Bachilleratos </t>
  </si>
  <si>
    <t>Graduado</t>
  </si>
  <si>
    <t>Certificados profesionales</t>
  </si>
  <si>
    <t xml:space="preserve">Maestrías </t>
  </si>
  <si>
    <t xml:space="preserve">Doctorados </t>
  </si>
  <si>
    <t>Por nivel</t>
  </si>
  <si>
    <t xml:space="preserve">Total </t>
  </si>
  <si>
    <r>
      <t xml:space="preserve">Fuente: </t>
    </r>
    <r>
      <rPr>
        <i/>
        <sz val="9"/>
        <color rgb="FF000000"/>
        <rFont val="Calibri"/>
        <family val="2"/>
      </rPr>
      <t>Integrated Postsecondary Education Data System</t>
    </r>
    <r>
      <rPr>
        <sz val="9"/>
        <color rgb="FF000000"/>
        <rFont val="Calibri"/>
        <family val="2"/>
      </rPr>
      <t xml:space="preserve"> (IPEDS), </t>
    </r>
    <r>
      <rPr>
        <i/>
        <sz val="9"/>
        <color rgb="FF000000"/>
        <rFont val="Calibri"/>
        <family val="2"/>
      </rPr>
      <t>Completions</t>
    </r>
    <r>
      <rPr>
        <sz val="9"/>
        <color rgb="FF000000"/>
        <rFont val="Calibri"/>
        <family val="2"/>
      </rPr>
      <t>.</t>
    </r>
  </si>
  <si>
    <t xml:space="preserve">             -   </t>
  </si>
  <si>
    <t>Sector público</t>
  </si>
  <si>
    <t>Colegio Universitario de San Juan</t>
  </si>
  <si>
    <t>n/a</t>
  </si>
  <si>
    <t>Conservatorio de Música de Puerto Rico</t>
  </si>
  <si>
    <t>Escuela de Artes Plásticas de Puerto Rico</t>
  </si>
  <si>
    <t>Instituto Tecnológico de Puerto Rico-Guayama</t>
  </si>
  <si>
    <t>Instituto Tecnológico de Puerto Rico-San Juan</t>
  </si>
  <si>
    <t>Universidad de Puerto Rico-Aguadilla</t>
  </si>
  <si>
    <t>Universidad de Puerto Rico-Arecibo</t>
  </si>
  <si>
    <t>Universidad de Puerto Rico-Bayamón</t>
  </si>
  <si>
    <t>Universidad de Puerto Rico-Carolina</t>
  </si>
  <si>
    <t>Universidad de Puerto Rico-Cayey</t>
  </si>
  <si>
    <t>Universidad de Puerto Rico-Cs. Médicas</t>
  </si>
  <si>
    <t>Universidad de Puerto Rico-Humacao</t>
  </si>
  <si>
    <t>Universidad de Puerto Rico-Mayagüez</t>
  </si>
  <si>
    <t>Universidad de Puerto Rico-Ponce</t>
  </si>
  <si>
    <t>Universidad de Puerto Rico-Río Piedras</t>
  </si>
  <si>
    <t>Universidad de Puerto Rico-Utuado</t>
  </si>
  <si>
    <t>Sector privado sin fines de lucro</t>
  </si>
  <si>
    <t>American University of Puerto Rico-Bayamón</t>
  </si>
  <si>
    <t>American University of Puerto Rico-Manatí</t>
  </si>
  <si>
    <t>Atenas College</t>
  </si>
  <si>
    <t>Caribbean University-Bayamón</t>
  </si>
  <si>
    <t>Caribbean University-Carolina</t>
  </si>
  <si>
    <t>Caribbean University-Ponce</t>
  </si>
  <si>
    <t>Caribbean University-Vega Baja</t>
  </si>
  <si>
    <t>Centro de Estudios Avanzados de PR y el Caribe</t>
  </si>
  <si>
    <t>Humacao Community College</t>
  </si>
  <si>
    <t>Pontificia Universidad Católica de Puerto Rico-Arecibo</t>
  </si>
  <si>
    <t>Pontificia Universidad Católica de Puerto Rico-Mayagüez</t>
  </si>
  <si>
    <t>Pontificia Universidad Católica de Puerto Rico-Ponce</t>
  </si>
  <si>
    <t>Seminario Evangélico de Puerto Rico</t>
  </si>
  <si>
    <t>Universal Technology College of Puerto Rico</t>
  </si>
  <si>
    <t>Universidad Adventista de las Antillas</t>
  </si>
  <si>
    <t>Universidad Central de Bayamón</t>
  </si>
  <si>
    <t>Universidad Central Del Caribe</t>
  </si>
  <si>
    <t>Universidad del Sagrado Corazón</t>
  </si>
  <si>
    <t>Universidad Interamericana de Puerto Rico-Aguadilla</t>
  </si>
  <si>
    <t>Universidad Interamericana de Puerto Rico-Arecibo</t>
  </si>
  <si>
    <t>Universidad Interamericana de Puerto Rico-Barranquitas</t>
  </si>
  <si>
    <t>Universidad Interamericana de Puerto Rico-Bayamón</t>
  </si>
  <si>
    <t>Universidad Interamericana de Puerto Rico-Derecho</t>
  </si>
  <si>
    <t>Universidad Interamericana de Puerto Rico-Fajardo</t>
  </si>
  <si>
    <t>Universidad Interamericana de Puerto Rico-Guayama</t>
  </si>
  <si>
    <t>Universidad Interamericana de Puerto Rico-Metro</t>
  </si>
  <si>
    <t>Universidad Interamericana de Puerto Rico-Optometría</t>
  </si>
  <si>
    <t>Universidad Interamericana de Puerto Rico-Ponce</t>
  </si>
  <si>
    <t>Universidad Interamericana de Puerto Rico-San Germán</t>
  </si>
  <si>
    <t>Universidad Politécnica de Puerto Rico</t>
  </si>
  <si>
    <t>Sector privado con fines de lucro</t>
  </si>
  <si>
    <t>Colegio de Cinematografía  Artes y Televisión</t>
  </si>
  <si>
    <t>ICPR Junior College-Arecibo</t>
  </si>
  <si>
    <t>ICPR Junior College-Hato Rey</t>
  </si>
  <si>
    <t>ICPR Junior College-Mayagüez</t>
  </si>
  <si>
    <t>Total</t>
  </si>
  <si>
    <t>Gran Total</t>
  </si>
  <si>
    <t>Administración de empresas relacionadas con  producción agrícola</t>
  </si>
  <si>
    <t>Conservación y renovación de recursos naturales</t>
  </si>
  <si>
    <t>Arquitectura y diseño ambiental</t>
  </si>
  <si>
    <t>Comunicaciones</t>
  </si>
  <si>
    <t>Tecnologías de las comunicaciones</t>
  </si>
  <si>
    <t>Ciencias de la información y computadoras</t>
  </si>
  <si>
    <t>Ocupaciones y oficios relacionados con servicios personales y misceláneos (Ej.: Artes culinarias, cosmetología, servicios funerarios)</t>
  </si>
  <si>
    <t>Educación</t>
  </si>
  <si>
    <t>Ingeniería</t>
  </si>
  <si>
    <t>Tecnologías relacionadas a la ingeniería</t>
  </si>
  <si>
    <t>Literatura y lenguas extranjeras</t>
  </si>
  <si>
    <t>Derecho y estudios relacionados</t>
  </si>
  <si>
    <t>Inglés: lenguaje y literatura</t>
  </si>
  <si>
    <t>Artes liberales, estudios generales y humanidades</t>
  </si>
  <si>
    <t>Ciencias bibliotecarias</t>
  </si>
  <si>
    <t>Biología y ciencias biomédicas</t>
  </si>
  <si>
    <t>Matemáticas y estadísticas</t>
  </si>
  <si>
    <t>Estudios interdisciplinarios</t>
  </si>
  <si>
    <t>Recreación, deportes y tiempo libre</t>
  </si>
  <si>
    <t>Filosofía y estudios religiosos</t>
  </si>
  <si>
    <t>Estudios en teología y vocaciones religiosas</t>
  </si>
  <si>
    <t>Ciencias físicas y química</t>
  </si>
  <si>
    <t>Tecnología de las ciencias</t>
  </si>
  <si>
    <t>Psicología</t>
  </si>
  <si>
    <t>Ciencias sociales</t>
  </si>
  <si>
    <t>Mecánica y reparación de equipo</t>
  </si>
  <si>
    <t>Ocupaciones u oficios de precisión (Ej.: delineante, imprenta)</t>
  </si>
  <si>
    <t>Bellas artes</t>
  </si>
  <si>
    <t>Profesiones y ciencias relacionadas con la salud</t>
  </si>
  <si>
    <t>Administración, gerencia, mercadeo y servicios administrativos</t>
  </si>
  <si>
    <t>Historia</t>
  </si>
  <si>
    <t>Tasa de graduación</t>
  </si>
  <si>
    <t>Tasa de graduación con transferencias</t>
  </si>
  <si>
    <t>Tiempo completo</t>
  </si>
  <si>
    <t>Porciento de retención</t>
  </si>
  <si>
    <t>Tiempo Completo</t>
  </si>
  <si>
    <t>Gran total</t>
  </si>
  <si>
    <t xml:space="preserve">  CIPCODE*</t>
  </si>
  <si>
    <t>Profesor</t>
  </si>
  <si>
    <t>Instructor</t>
  </si>
  <si>
    <t>Masc</t>
  </si>
  <si>
    <t>Fem</t>
  </si>
  <si>
    <t>2011-2012</t>
  </si>
  <si>
    <t>ICPR Junior College-Manatí</t>
  </si>
  <si>
    <t>Conferenciante</t>
  </si>
  <si>
    <t>Total sector privado con fines de lucro</t>
  </si>
  <si>
    <t>2012-2013</t>
  </si>
  <si>
    <t>Institución</t>
  </si>
  <si>
    <t>Total sector público</t>
  </si>
  <si>
    <t>Atlantic Univesity College</t>
  </si>
  <si>
    <t>Dewey University-Carolina</t>
  </si>
  <si>
    <t>Dewey University-Juana Díaz</t>
  </si>
  <si>
    <t>Escuela de Medicina San Juan Bautista</t>
  </si>
  <si>
    <t>Total sector privado sin fines de lucro</t>
  </si>
  <si>
    <t>n/d</t>
  </si>
  <si>
    <t xml:space="preserve">Tabla 1. Resumen histórico de matrícula por año académico, sector, género, nivel y tarea en las instituciones de educación superior </t>
  </si>
  <si>
    <t xml:space="preserve">Tabla 2. Resumen histórico de egresados por año académico, sector, género y nivel de las instituciones de educación superior  </t>
  </si>
  <si>
    <t xml:space="preserve">   Profesor </t>
  </si>
  <si>
    <t xml:space="preserve">   Profesor Asociado </t>
  </si>
  <si>
    <t xml:space="preserve">   Profesor Asistente </t>
  </si>
  <si>
    <t xml:space="preserve">   Instructor </t>
  </si>
  <si>
    <t xml:space="preserve">   Sin rango académico </t>
  </si>
  <si>
    <t>Por tarea y rango</t>
  </si>
  <si>
    <r>
      <rPr>
        <b/>
        <sz val="9"/>
        <color rgb="FF000000"/>
        <rFont val="Calibri"/>
        <family val="2"/>
      </rPr>
      <t>Fuente</t>
    </r>
    <r>
      <rPr>
        <sz val="9"/>
        <color rgb="FF000000"/>
        <rFont val="Calibri"/>
        <family val="2"/>
      </rPr>
      <t xml:space="preserve">: </t>
    </r>
    <r>
      <rPr>
        <i/>
        <sz val="9"/>
        <color rgb="FF000000"/>
        <rFont val="Calibri"/>
        <family val="2"/>
      </rPr>
      <t>Integrated Postsecondary Education Data System</t>
    </r>
    <r>
      <rPr>
        <sz val="9"/>
        <color rgb="FF000000"/>
        <rFont val="Calibri"/>
        <family val="2"/>
      </rPr>
      <t xml:space="preserve"> (IPEDS), </t>
    </r>
    <r>
      <rPr>
        <i/>
        <sz val="9"/>
        <color rgb="FF000000"/>
        <rFont val="Calibri"/>
        <family val="2"/>
      </rPr>
      <t>Fall Enrollment</t>
    </r>
    <r>
      <rPr>
        <sz val="9"/>
        <color rgb="FF000000"/>
        <rFont val="Calibri"/>
        <family val="2"/>
      </rPr>
      <t>.</t>
    </r>
  </si>
  <si>
    <t>Tabla 4. Matrícula por nivel, sector, tarea y género en las instituciones de educación superior</t>
  </si>
  <si>
    <t>Completo</t>
  </si>
  <si>
    <t>Por tiempo</t>
  </si>
  <si>
    <t>Por nivel  </t>
  </si>
  <si>
    <t>2013-2014</t>
  </si>
  <si>
    <t>Huertas College</t>
  </si>
  <si>
    <t>Tiempo Parcial</t>
  </si>
  <si>
    <t>Transferencias reportadas</t>
  </si>
  <si>
    <t>Institución/sector</t>
  </si>
  <si>
    <t xml:space="preserve">Tiempo Completo </t>
  </si>
  <si>
    <t>Costo  promedio de matrícula</t>
  </si>
  <si>
    <t>Otros gastos de matrícula</t>
  </si>
  <si>
    <t>Costo por crédito</t>
  </si>
  <si>
    <t>¹ En el estado- costo para un estudiante residente legal del estado.</t>
  </si>
  <si>
    <t>Valor Mínino</t>
  </si>
  <si>
    <t>Valor Máximo</t>
  </si>
  <si>
    <t>Promedio</t>
  </si>
  <si>
    <t>Desviación Estándar</t>
  </si>
  <si>
    <t>Mediana</t>
  </si>
  <si>
    <t>2001-2002</t>
  </si>
  <si>
    <t>2002-2003</t>
  </si>
  <si>
    <t>2003-2004</t>
  </si>
  <si>
    <t>2004-2005</t>
  </si>
  <si>
    <t>2005-2006</t>
  </si>
  <si>
    <t>2006-2007</t>
  </si>
  <si>
    <t>2007-2008</t>
  </si>
  <si>
    <t>2008-2009</t>
  </si>
  <si>
    <t>2009-2010</t>
  </si>
  <si>
    <t>2010-2011</t>
  </si>
  <si>
    <t>2014-2015</t>
  </si>
  <si>
    <r>
      <rPr>
        <b/>
        <sz val="9"/>
        <color rgb="FF000000"/>
        <rFont val="Calibri"/>
        <family val="2"/>
      </rPr>
      <t>Fuente:</t>
    </r>
    <r>
      <rPr>
        <sz val="9"/>
        <color rgb="FF000000"/>
        <rFont val="Calibri"/>
        <family val="2"/>
      </rPr>
      <t xml:space="preserve"> </t>
    </r>
    <r>
      <rPr>
        <i/>
        <sz val="9"/>
        <color rgb="FF000000"/>
        <rFont val="Calibri"/>
        <family val="2"/>
      </rPr>
      <t>Integrated Postsecondary Education Data System</t>
    </r>
    <r>
      <rPr>
        <sz val="9"/>
        <color rgb="FF000000"/>
        <rFont val="Calibri"/>
        <family val="2"/>
      </rPr>
      <t xml:space="preserve"> (IPEDS), </t>
    </r>
    <r>
      <rPr>
        <i/>
        <sz val="9"/>
        <color rgb="FF000000"/>
        <rFont val="Calibri"/>
        <family val="2"/>
      </rPr>
      <t>Human Resources.</t>
    </r>
  </si>
  <si>
    <t>Ponce Health Sciences University</t>
  </si>
  <si>
    <t>Columbia Central University-Caguas</t>
  </si>
  <si>
    <t>Tiempo parcial</t>
  </si>
  <si>
    <t>Público</t>
  </si>
  <si>
    <t>Privado sin fines de lucro</t>
  </si>
  <si>
    <t>Privado con fines de lucro</t>
  </si>
  <si>
    <t>Total personal</t>
  </si>
  <si>
    <t>Gerentes</t>
  </si>
  <si>
    <t>Operaciones financieras y administrativas</t>
  </si>
  <si>
    <t>Servicio a la comunidad, artes, legales y medios de comunicación</t>
  </si>
  <si>
    <t>Técnicos y profesionales de salud</t>
  </si>
  <si>
    <t>Ocupaciones de servicio</t>
  </si>
  <si>
    <t>Ventas y ocupaciones relacionadas</t>
  </si>
  <si>
    <t>Apoyo administrativo y de oficina</t>
  </si>
  <si>
    <t>Mantenimiento, construcción y recursos naturales</t>
  </si>
  <si>
    <t>Producción,  transporte y movimiento de materiales</t>
  </si>
  <si>
    <t xml:space="preserve">     Personal docente</t>
  </si>
  <si>
    <t xml:space="preserve">     Investigación</t>
  </si>
  <si>
    <t xml:space="preserve">     Servicio público</t>
  </si>
  <si>
    <t xml:space="preserve">     Archivistas y bibliotecarios curadores</t>
  </si>
  <si>
    <t xml:space="preserve">          Archivistas curadores y técnicos de Museo</t>
  </si>
  <si>
    <t xml:space="preserve">          Bibliotecarios</t>
  </si>
  <si>
    <t xml:space="preserve">          Técnicos de biblioteca</t>
  </si>
  <si>
    <t>Universidad de Puerto Rico-Administración Central</t>
  </si>
  <si>
    <r>
      <rPr>
        <b/>
        <sz val="9"/>
        <color rgb="FF000000"/>
        <rFont val="Calibri"/>
        <family val="2"/>
      </rPr>
      <t>Fuente</t>
    </r>
    <r>
      <rPr>
        <sz val="9"/>
        <color rgb="FF000000"/>
        <rFont val="Calibri"/>
        <family val="2"/>
      </rPr>
      <t xml:space="preserve">: </t>
    </r>
    <r>
      <rPr>
        <i/>
        <sz val="9"/>
        <color rgb="FF000000"/>
        <rFont val="Calibri"/>
        <family val="2"/>
      </rPr>
      <t>Integrated Postsecondary Education Data System</t>
    </r>
    <r>
      <rPr>
        <sz val="9"/>
        <color rgb="FF000000"/>
        <rFont val="Calibri"/>
        <family val="2"/>
      </rPr>
      <t xml:space="preserve"> (IPEDS), Completions</t>
    </r>
    <r>
      <rPr>
        <sz val="9"/>
        <color rgb="FF000000"/>
        <rFont val="Calibri"/>
        <family val="2"/>
      </rPr>
      <t>.</t>
    </r>
  </si>
  <si>
    <r>
      <rPr>
        <b/>
        <sz val="9"/>
        <color rgb="FF000000"/>
        <rFont val="Calibri"/>
        <family val="2"/>
      </rPr>
      <t>Fuente:</t>
    </r>
    <r>
      <rPr>
        <sz val="9"/>
        <color rgb="FF000000"/>
        <rFont val="Calibri"/>
        <family val="2"/>
      </rPr>
      <t xml:space="preserve"> </t>
    </r>
    <r>
      <rPr>
        <i/>
        <sz val="9"/>
        <color rgb="FF000000"/>
        <rFont val="Calibri"/>
        <family val="2"/>
      </rPr>
      <t>Integrated Postsecondary Education Data System</t>
    </r>
    <r>
      <rPr>
        <sz val="9"/>
        <color rgb="FF000000"/>
        <rFont val="Calibri"/>
        <family val="2"/>
      </rPr>
      <t xml:space="preserve"> (IPEDS), Fall Enrollment</t>
    </r>
    <r>
      <rPr>
        <i/>
        <sz val="9"/>
        <color rgb="FF000000"/>
        <rFont val="Calibri"/>
        <family val="2"/>
      </rPr>
      <t>.</t>
    </r>
  </si>
  <si>
    <t>Compendio Estadístico sobre la Educación Superior de Puerto Rico</t>
  </si>
  <si>
    <t>Tabla 12. Recursos humanos por ocupación, tarea y sector en las instituciones de educación superior en Puerto Rico</t>
  </si>
  <si>
    <t>Tabla 7. Facultad por tarea, género y sector en las instituciones de educación superior en Puerto Rico</t>
  </si>
  <si>
    <t>2015-2016</t>
  </si>
  <si>
    <t>Totales</t>
  </si>
  <si>
    <t>Dewey University-Manatí</t>
  </si>
  <si>
    <t>Sistema Universitario Ana G. Méndez</t>
  </si>
  <si>
    <t>Universidad Interamericana de Puerto Rico-Oficinas Centrales</t>
  </si>
  <si>
    <t>Sin rango académico</t>
  </si>
  <si>
    <t>Graduados en el 150%</t>
  </si>
  <si>
    <r>
      <t>En el Estado</t>
    </r>
    <r>
      <rPr>
        <b/>
        <vertAlign val="superscript"/>
        <sz val="10"/>
        <color theme="1"/>
        <rFont val="Calibri"/>
        <family val="2"/>
        <scheme val="minor"/>
      </rPr>
      <t>1</t>
    </r>
  </si>
  <si>
    <r>
      <t>Fuera del Estado</t>
    </r>
    <r>
      <rPr>
        <b/>
        <vertAlign val="superscript"/>
        <sz val="10"/>
        <color theme="1"/>
        <rFont val="Calibri"/>
        <family val="2"/>
        <scheme val="minor"/>
      </rPr>
      <t>2</t>
    </r>
  </si>
  <si>
    <t>Enseñanza, investigación y servicio público</t>
  </si>
  <si>
    <t>Bibliotecarios, conservadores, archiveros y otros instructores de apoyo</t>
  </si>
  <si>
    <t xml:space="preserve">     Estudiantes, académicos y otros servicios educativos</t>
  </si>
  <si>
    <t>Ciencias, Ingeniería e Informática</t>
  </si>
  <si>
    <t>2016-2017</t>
  </si>
  <si>
    <t>Total Subgraduado</t>
  </si>
  <si>
    <t>Total Graduado</t>
  </si>
  <si>
    <t>EDP University of Puerto Rico Inc-San Juan</t>
  </si>
  <si>
    <t>Servicios sociales y administración pública</t>
  </si>
  <si>
    <t>Transportación y movimiento de equipo</t>
  </si>
  <si>
    <t>Oficios de la construcción</t>
  </si>
  <si>
    <t>Protección y servicios de seguridad</t>
  </si>
  <si>
    <r>
      <rPr>
        <vertAlign val="superscript"/>
        <sz val="10"/>
        <color theme="1"/>
        <rFont val="Calibri"/>
        <family val="2"/>
        <scheme val="minor"/>
      </rPr>
      <t xml:space="preserve">1  </t>
    </r>
    <r>
      <rPr>
        <sz val="10"/>
        <color theme="1"/>
        <rFont val="Calibri"/>
        <family val="2"/>
        <scheme val="minor"/>
      </rPr>
      <t>Instituciones que no reciben estudiantes en su  primer año de estudios o solo ofrecen programas graduados por lo que no tienen que completar el formulario Graduation Rate.</t>
    </r>
  </si>
  <si>
    <t xml:space="preserve">                   en las instituciones de educación superior en Puerto Rico</t>
  </si>
  <si>
    <t xml:space="preserve">          Ocupaciones de biblioteca no disponible para instituciones sin grado</t>
  </si>
  <si>
    <t>%</t>
  </si>
  <si>
    <r>
      <t>Fuente:</t>
    </r>
    <r>
      <rPr>
        <b/>
        <i/>
        <sz val="9"/>
        <rFont val="Calibri"/>
        <family val="2"/>
        <scheme val="minor"/>
      </rPr>
      <t xml:space="preserve"> </t>
    </r>
    <r>
      <rPr>
        <i/>
        <sz val="9"/>
        <rFont val="Calibri"/>
        <family val="2"/>
        <scheme val="minor"/>
      </rPr>
      <t>Integrated Postsecondary Education Data System (IPEDS), Student Financial Aid.</t>
    </r>
  </si>
  <si>
    <t>Instituto Tecnológico de Puerto Rico-Manatí</t>
  </si>
  <si>
    <t xml:space="preserve">Tiempo Parcial </t>
  </si>
  <si>
    <t xml:space="preserve">   Conferenciante </t>
  </si>
  <si>
    <t>EDP University of Puerto Rico-San Sebastián</t>
  </si>
  <si>
    <t>(Cantidad de estudiantes)</t>
  </si>
  <si>
    <t>(Cantidad de docentes)</t>
  </si>
  <si>
    <t>(Cantidad de egresados)</t>
  </si>
  <si>
    <t>Tabla 8. Facultad por tarea, rango y sector de las instituciones de educación superior en Puerto Rico</t>
  </si>
  <si>
    <t>Tabla 10. Tasas de Retención de estudiantes de primer año que continuaron sus estudios a segundo año distribuidos por tarea y sector</t>
  </si>
  <si>
    <t>Tabla 13. Distribución de ayudas económicas a estudiantes de nivel subgraduado en las instituciones de educación superior de Puerto Rico</t>
  </si>
  <si>
    <t>2017-2018</t>
  </si>
  <si>
    <t>Institucion/sector</t>
  </si>
  <si>
    <t xml:space="preserve">                Instituciones de educación superior de Puerto Rico por sector que ofrecen programas de dos y de cuatro años </t>
  </si>
  <si>
    <r>
      <t>*CIPCODE</t>
    </r>
    <r>
      <rPr>
        <sz val="9"/>
        <rFont val="Arial"/>
        <family val="2"/>
      </rPr>
      <t xml:space="preserve">:  </t>
    </r>
    <r>
      <rPr>
        <i/>
        <sz val="9"/>
        <rFont val="Arial"/>
        <family val="2"/>
      </rPr>
      <t>Classification of Instructional Program (CIP) codes</t>
    </r>
    <r>
      <rPr>
        <sz val="9"/>
        <rFont val="Arial"/>
        <family val="2"/>
      </rPr>
      <t xml:space="preserve"> - Clasificación de los programas académicos utilizada por el Departamento de Educación Federal para completar los formularios</t>
    </r>
    <r>
      <rPr>
        <i/>
        <sz val="9"/>
        <rFont val="Arial"/>
        <family val="2"/>
      </rPr>
      <t xml:space="preserve"> Integrated Postsecondary Education Data System (IPEDS).  Versión 2000.</t>
    </r>
  </si>
  <si>
    <r>
      <rPr>
        <b/>
        <sz val="9"/>
        <rFont val="Calibri"/>
        <family val="2"/>
        <scheme val="minor"/>
      </rPr>
      <t>Fuente:</t>
    </r>
    <r>
      <rPr>
        <sz val="9"/>
        <rFont val="Calibri"/>
        <family val="2"/>
        <scheme val="minor"/>
      </rPr>
      <t xml:space="preserve"> </t>
    </r>
    <r>
      <rPr>
        <i/>
        <sz val="9"/>
        <rFont val="Calibri"/>
        <family val="2"/>
        <scheme val="minor"/>
      </rPr>
      <t>Integrated Postsecondary Education Data System</t>
    </r>
    <r>
      <rPr>
        <sz val="9"/>
        <rFont val="Calibri"/>
        <family val="2"/>
        <scheme val="minor"/>
      </rPr>
      <t xml:space="preserve"> (IPEDS), </t>
    </r>
    <r>
      <rPr>
        <i/>
        <sz val="9"/>
        <rFont val="Calibri"/>
        <family val="2"/>
        <scheme val="minor"/>
      </rPr>
      <t>Human Resources.</t>
    </r>
  </si>
  <si>
    <r>
      <rPr>
        <vertAlign val="superscript"/>
        <sz val="9"/>
        <rFont val="Calibri"/>
        <family val="2"/>
        <scheme val="minor"/>
      </rPr>
      <t>1</t>
    </r>
    <r>
      <rPr>
        <b/>
        <sz val="9"/>
        <rFont val="Calibri"/>
        <family val="2"/>
        <scheme val="minor"/>
      </rPr>
      <t xml:space="preserve">Otros </t>
    </r>
    <r>
      <rPr>
        <sz val="9"/>
        <rFont val="Calibri"/>
        <family val="2"/>
        <scheme val="minor"/>
      </rPr>
      <t>- Facultad a tiempo completo no distribuida por rango cuya función principal es la enseñanza, independientemente del título, rango académico o tipo de contrato. También se incluyen investigadores y personal de servicio público (ejem.: clínicas, extensión agricola, educación continua) de acuerdo a las definiciones de IPEDS.</t>
    </r>
  </si>
  <si>
    <r>
      <t>Nota:</t>
    </r>
    <r>
      <rPr>
        <sz val="9"/>
        <rFont val="Calibri"/>
        <family val="2"/>
        <scheme val="minor"/>
      </rPr>
      <t xml:space="preserve">  El por ciento de retención se determina con base en los estudiantes de primer año matriculados en un programa conducente a grado y que continuaron sus estudios universitarios para el segundo año.</t>
    </r>
  </si>
  <si>
    <r>
      <t>n/a</t>
    </r>
    <r>
      <rPr>
        <sz val="9"/>
        <rFont val="Calibri"/>
        <family val="2"/>
        <scheme val="minor"/>
      </rPr>
      <t xml:space="preserve"> (No aplica) - No recibieron estudiantes en su primer año de estudios universitarios.</t>
    </r>
  </si>
  <si>
    <r>
      <t>Fuente:</t>
    </r>
    <r>
      <rPr>
        <i/>
        <sz val="9"/>
        <rFont val="Calibri"/>
        <family val="2"/>
        <scheme val="minor"/>
      </rPr>
      <t xml:space="preserve"> Integrated Postsecondary Education Data System (IPEDS)</t>
    </r>
    <r>
      <rPr>
        <b/>
        <sz val="9"/>
        <rFont val="Calibri"/>
        <family val="2"/>
        <scheme val="minor"/>
      </rPr>
      <t>,</t>
    </r>
    <r>
      <rPr>
        <sz val="9"/>
        <rFont val="Calibri"/>
        <family val="2"/>
        <scheme val="minor"/>
      </rPr>
      <t xml:space="preserve"> Human Resources.</t>
    </r>
  </si>
  <si>
    <r>
      <t xml:space="preserve">Tabla 9. </t>
    </r>
    <r>
      <rPr>
        <b/>
        <sz val="11"/>
        <rFont val="Calibri"/>
        <family val="2"/>
        <scheme val="minor"/>
      </rPr>
      <t>Tasas de graduación</t>
    </r>
    <r>
      <rPr>
        <b/>
        <i/>
        <sz val="11"/>
        <rFont val="Calibri"/>
        <family val="2"/>
        <scheme val="minor"/>
      </rPr>
      <t xml:space="preserve"> (IPEDS Graduation Rate) </t>
    </r>
    <r>
      <rPr>
        <b/>
        <sz val="11"/>
        <rFont val="Calibri"/>
        <family val="2"/>
        <scheme val="minor"/>
      </rPr>
      <t>en las instituciones de educación superior en Puerto Rico</t>
    </r>
  </si>
  <si>
    <t>Total tiempo completo</t>
  </si>
  <si>
    <t>Total tiempo parcial</t>
  </si>
  <si>
    <r>
      <rPr>
        <vertAlign val="superscript"/>
        <sz val="9"/>
        <color theme="1"/>
        <rFont val="Calibri"/>
        <family val="2"/>
        <scheme val="minor"/>
      </rPr>
      <t xml:space="preserve">3 </t>
    </r>
    <r>
      <rPr>
        <sz val="9"/>
        <color theme="1"/>
        <rFont val="Calibri"/>
        <family val="2"/>
        <scheme val="minor"/>
      </rPr>
      <t xml:space="preserve">Los beneficiarios pueden recibir más de un tipo de ayuda, por eso el Total de Beneficiarios no coincide con los Totales de Beca Pell y de Préstamos. </t>
    </r>
  </si>
  <si>
    <t>Gobierno de Puerto Rico</t>
  </si>
  <si>
    <t>Departamento de Estado</t>
  </si>
  <si>
    <t>Junta de Instituciones Postsecundarias</t>
  </si>
  <si>
    <t>2018-2019</t>
  </si>
  <si>
    <r>
      <t xml:space="preserve">Nota: </t>
    </r>
    <r>
      <rPr>
        <sz val="9"/>
        <color theme="1"/>
        <rFont val="Calibri"/>
        <family val="2"/>
      </rPr>
      <t>Incluye la matrícula de estudiantes que toman cursos con crédito</t>
    </r>
    <r>
      <rPr>
        <sz val="9"/>
        <rFont val="Calibri"/>
        <family val="2"/>
      </rPr>
      <t>s</t>
    </r>
    <r>
      <rPr>
        <sz val="9"/>
        <color theme="1"/>
        <rFont val="Calibri"/>
        <family val="2"/>
      </rPr>
      <t xml:space="preserve"> en programas conducentes a grados o certificados en las instituciones de educación superior autorizadas a operar por la Junta de Instituciones Postsecundarias del Departamento de Estado.  </t>
    </r>
  </si>
  <si>
    <r>
      <rPr>
        <b/>
        <sz val="9"/>
        <color rgb="FF000000"/>
        <rFont val="Calibri"/>
        <family val="2"/>
      </rPr>
      <t>Nota</t>
    </r>
    <r>
      <rPr>
        <sz val="9"/>
        <color rgb="FF000000"/>
        <rFont val="Calibri"/>
        <family val="2"/>
      </rPr>
      <t xml:space="preserve">: Incluye la matrícula de estudiantes que toman cursos con créditos en programas conducentes a grados o certificados en las instituciones de educación superior autorizadas a operar por la Junta de Instituciones Postsecundarias del Departamento de Estado.  </t>
    </r>
  </si>
  <si>
    <t>Tabla 11. Costo anual de matrícula en dólares de las instituciones de educación superior en Puerto Rico</t>
  </si>
  <si>
    <t xml:space="preserve">n/d - Información no disponible. </t>
  </si>
  <si>
    <r>
      <rPr>
        <b/>
        <sz val="10"/>
        <color indexed="8"/>
        <rFont val="Calibri"/>
        <family val="2"/>
        <scheme val="minor"/>
      </rPr>
      <t>Fuente de información</t>
    </r>
    <r>
      <rPr>
        <sz val="10"/>
        <color indexed="8"/>
        <rFont val="Calibri"/>
        <family val="2"/>
        <scheme val="minor"/>
      </rPr>
      <t xml:space="preserve">:  Datos suministrados por las instituciones a través del formulario </t>
    </r>
    <r>
      <rPr>
        <i/>
        <sz val="10"/>
        <color indexed="8"/>
        <rFont val="Calibri"/>
        <family val="2"/>
        <scheme val="minor"/>
      </rPr>
      <t>Institutional Characteristics</t>
    </r>
    <r>
      <rPr>
        <sz val="10"/>
        <color indexed="8"/>
        <rFont val="Calibri"/>
        <family val="2"/>
        <scheme val="minor"/>
      </rPr>
      <t xml:space="preserve"> de los </t>
    </r>
    <r>
      <rPr>
        <i/>
        <sz val="10"/>
        <color indexed="8"/>
        <rFont val="Calibri"/>
        <family val="2"/>
        <scheme val="minor"/>
      </rPr>
      <t>Integrated Postsecondary Education Data System (IPEDS)</t>
    </r>
  </si>
  <si>
    <r>
      <rPr>
        <vertAlign val="superscript"/>
        <sz val="10"/>
        <color theme="1"/>
        <rFont val="Calibri"/>
        <family val="2"/>
        <scheme val="minor"/>
      </rPr>
      <t>²</t>
    </r>
    <r>
      <rPr>
        <sz val="10"/>
        <color theme="1"/>
        <rFont val="Calibri"/>
        <family val="2"/>
        <scheme val="minor"/>
      </rPr>
      <t xml:space="preserve"> Fuera del estado - costo para un estudiante no residente legal del estado.</t>
    </r>
  </si>
  <si>
    <r>
      <t xml:space="preserve">Nota: </t>
    </r>
    <r>
      <rPr>
        <sz val="9"/>
        <color theme="1"/>
        <rFont val="Calibri"/>
        <family val="2"/>
      </rPr>
      <t>Incluye el total de egresados que completaron algún certificado o grado en las instituciones de educación superior autorizadas a operar por la Junta de Instituciones Postsecundarias del Departamento de Estado.</t>
    </r>
  </si>
  <si>
    <r>
      <rPr>
        <b/>
        <u/>
        <sz val="12"/>
        <rFont val="Calibri"/>
        <family val="2"/>
        <scheme val="minor"/>
      </rPr>
      <t>Fuentes de información</t>
    </r>
    <r>
      <rPr>
        <sz val="12"/>
        <rFont val="Calibri"/>
        <family val="2"/>
        <scheme val="minor"/>
      </rPr>
      <t xml:space="preserve">: La información presentada en este informe se recopila a través del </t>
    </r>
    <r>
      <rPr>
        <i/>
        <sz val="12"/>
        <rFont val="Calibri"/>
        <family val="2"/>
        <scheme val="minor"/>
      </rPr>
      <t xml:space="preserve">Integrated Postsecondary Education Data System </t>
    </r>
    <r>
      <rPr>
        <sz val="12"/>
        <rFont val="Calibri"/>
        <family val="2"/>
        <scheme val="minor"/>
      </rPr>
      <t xml:space="preserve">(IPEDS).  El IPEDS es un sistema de encuestas interrelacionadas que realiza anualmente el </t>
    </r>
    <r>
      <rPr>
        <i/>
        <sz val="12"/>
        <rFont val="Calibri"/>
        <family val="2"/>
        <scheme val="minor"/>
      </rPr>
      <t xml:space="preserve">National Center for Education Statistics </t>
    </r>
    <r>
      <rPr>
        <sz val="12"/>
        <rFont val="Calibri"/>
        <family val="2"/>
        <scheme val="minor"/>
      </rPr>
      <t>(NCES) del Departamento de Educación Federal.  Todas las instituciones de educación superior que reciben fondos federales para becas de educación bajo el Título IV tienen que proveer sus datos a través del IPEDS. A partir del año académico 2018-2019 el Instituto de Estadísticas de Puerto Rico es el coordinador de IPEDS en Puerto Rico.</t>
    </r>
  </si>
  <si>
    <r>
      <t>Por género</t>
    </r>
    <r>
      <rPr>
        <vertAlign val="superscript"/>
        <sz val="11"/>
        <color rgb="FF000000"/>
        <rFont val="Calibri"/>
        <family val="2"/>
      </rPr>
      <t>1</t>
    </r>
  </si>
  <si>
    <t xml:space="preserve">   Femenino</t>
  </si>
  <si>
    <t xml:space="preserve">   Masculino</t>
  </si>
  <si>
    <t>Tabla 3. Resumen histórico de facultad por año académico, sector, género, tarea y rango académico de las instituciones de educación superior</t>
  </si>
  <si>
    <r>
      <t xml:space="preserve">   Otros</t>
    </r>
    <r>
      <rPr>
        <vertAlign val="superscript"/>
        <sz val="11"/>
        <color rgb="FF000000"/>
        <rFont val="Calibri"/>
        <family val="2"/>
      </rPr>
      <t>2</t>
    </r>
  </si>
  <si>
    <r>
      <rPr>
        <vertAlign val="superscript"/>
        <sz val="9"/>
        <color rgb="FF000000"/>
        <rFont val="Calibri"/>
        <family val="2"/>
      </rPr>
      <t>1</t>
    </r>
    <r>
      <rPr>
        <sz val="9"/>
        <color rgb="FF000000"/>
        <rFont val="Calibri"/>
        <family val="2"/>
      </rPr>
      <t>Disponible por género desde el año académico 2013-14.</t>
    </r>
  </si>
  <si>
    <t>Otros*</t>
  </si>
  <si>
    <t>Profesor Asociado</t>
  </si>
  <si>
    <t>Profesor Asistente</t>
  </si>
  <si>
    <t>Ocupaciones por categoría*</t>
  </si>
  <si>
    <t>Economía del Hogar</t>
  </si>
  <si>
    <t>Universidad Carlos Albizu - San Juan</t>
  </si>
  <si>
    <t>Universidad Ana G. Méndez-Cupey</t>
  </si>
  <si>
    <t>Universidad Ana G. Méndez-Carolina</t>
  </si>
  <si>
    <t>Universidad Ana G. Méndez-Gurabo</t>
  </si>
  <si>
    <t xml:space="preserve">Dewey University-Hato Rey </t>
  </si>
  <si>
    <t>Junta de Instituciones Postsecundaria</t>
  </si>
  <si>
    <r>
      <rPr>
        <b/>
        <u/>
        <sz val="12"/>
        <rFont val="Calibri"/>
        <family val="2"/>
        <scheme val="minor"/>
      </rPr>
      <t>Cómo obtener este informe</t>
    </r>
    <r>
      <rPr>
        <sz val="12"/>
        <rFont val="Calibri"/>
        <family val="2"/>
        <scheme val="minor"/>
      </rPr>
      <t>:  (1) visite la sección de Estadísticas de la página web de la Junta de Instituciones Postsecundarias (JIP) del Departamento de Estado en http://www.agencias.pr.gov/agencias/cepr/inicio, o en la página web del Instituto de Estadísticas de Puerto Rico (IEPR) en https://estadisticas.pr/en/inventario-de-estadisticas/integrated-postsecundary-education-data-system-ipeds, (2) envíe su solicitud por correo electrónico a margarita.rivera@estadísticas.pr, (3) llame a uno de los teléfonos: (787) 819-5555, (4) envíe su solicitud por correo a P.O Box 195484, San Juan, PR, 00919-5484, o (5) visite las oficinas del Instituto de Estadísticas de Puerto Rico en la calle Quisquella #57, San Juan, PR, 00917, entre las horas de 8:00 am a 4:30 pm de lunes a viernes. El informe está disponible en los siguientes formatos electrónicos: Excel y PDF (readable). El informe no tiene costo.</t>
    </r>
  </si>
  <si>
    <t>EDP University of Puerto Rico-Humacao</t>
  </si>
  <si>
    <t>EDP University of Puerto Rico-Manati</t>
  </si>
  <si>
    <t>EDP University of Puerto Rico-Villalba</t>
  </si>
  <si>
    <t>Mech-Tech College</t>
  </si>
  <si>
    <t>Ponce Health Sciences University-East</t>
  </si>
  <si>
    <t>Ponce Health Sciences University-San Juan</t>
  </si>
  <si>
    <t>Puerto Rico School of Nurse Anesthetists</t>
  </si>
  <si>
    <t>Área académico</t>
  </si>
  <si>
    <t>Sector privado</t>
  </si>
  <si>
    <t>Institution Name</t>
  </si>
  <si>
    <t>Reciben Beca Pell</t>
  </si>
  <si>
    <t>Reciben Préstamos federales</t>
  </si>
  <si>
    <t>Núm.</t>
  </si>
  <si>
    <t>Cantidad</t>
  </si>
  <si>
    <t>Prom.</t>
  </si>
  <si>
    <r>
      <rPr>
        <b/>
        <sz val="9"/>
        <color theme="1"/>
        <rFont val="Calibri"/>
        <family val="2"/>
        <scheme val="minor"/>
      </rPr>
      <t xml:space="preserve">n/a </t>
    </r>
    <r>
      <rPr>
        <sz val="9"/>
        <color theme="1"/>
        <rFont val="Calibri"/>
        <family val="2"/>
        <scheme val="minor"/>
      </rPr>
      <t>- No aplica.  Unidades que no reciben, no tiene estudiantes subgraduados o son informados en unidad principal.</t>
    </r>
  </si>
  <si>
    <r>
      <t>Institución/sector</t>
    </r>
    <r>
      <rPr>
        <b/>
        <vertAlign val="superscript"/>
        <sz val="10"/>
        <color theme="1"/>
        <rFont val="Calibri"/>
        <family val="2"/>
        <scheme val="minor"/>
      </rPr>
      <t>1</t>
    </r>
  </si>
  <si>
    <r>
      <t>Matrícula Subgraduada (Cohorte)</t>
    </r>
    <r>
      <rPr>
        <b/>
        <vertAlign val="superscript"/>
        <sz val="10"/>
        <color theme="1"/>
        <rFont val="Calibri"/>
        <family val="2"/>
        <scheme val="minor"/>
      </rPr>
      <t>2</t>
    </r>
  </si>
  <si>
    <r>
      <t>Total Reciben ayuda</t>
    </r>
    <r>
      <rPr>
        <b/>
        <vertAlign val="superscript"/>
        <sz val="10"/>
        <color theme="1"/>
        <rFont val="Calibri"/>
        <family val="2"/>
        <scheme val="minor"/>
      </rPr>
      <t>3</t>
    </r>
  </si>
  <si>
    <t>2019-2020</t>
  </si>
  <si>
    <r>
      <rPr>
        <b/>
        <u/>
        <sz val="12"/>
        <rFont val="Calibri"/>
        <family val="2"/>
        <scheme val="minor"/>
      </rPr>
      <t>Persona contacto</t>
    </r>
    <r>
      <rPr>
        <sz val="12"/>
        <rFont val="Calibri"/>
        <family val="2"/>
        <scheme val="minor"/>
      </rPr>
      <t>: Margarita Rivera Molina, Analista de Evaluación y Datos Estadísticos</t>
    </r>
  </si>
  <si>
    <r>
      <rPr>
        <b/>
        <u/>
        <sz val="12"/>
        <rFont val="Calibri"/>
        <family val="2"/>
        <scheme val="minor"/>
      </rPr>
      <t>Dirección postal</t>
    </r>
    <r>
      <rPr>
        <sz val="12"/>
        <rFont val="Calibri"/>
        <family val="2"/>
        <scheme val="minor"/>
      </rPr>
      <t>: P.O Box 195484, San Juan, PR, 00919-5484</t>
    </r>
  </si>
  <si>
    <r>
      <rPr>
        <b/>
        <u/>
        <sz val="12"/>
        <rFont val="Calibri"/>
        <family val="2"/>
        <scheme val="minor"/>
      </rPr>
      <t>Dirección física</t>
    </r>
    <r>
      <rPr>
        <sz val="12"/>
        <rFont val="Calibri"/>
        <family val="2"/>
        <scheme val="minor"/>
      </rPr>
      <t>: Calle Quisquella #57, San Juan, PR, 00917</t>
    </r>
  </si>
  <si>
    <r>
      <rPr>
        <b/>
        <u/>
        <sz val="12"/>
        <rFont val="Calibri"/>
        <family val="2"/>
        <scheme val="minor"/>
      </rPr>
      <t>Teléfono</t>
    </r>
    <r>
      <rPr>
        <sz val="12"/>
        <rFont val="Calibri"/>
        <family val="2"/>
        <scheme val="minor"/>
      </rPr>
      <t>:  (787) 819-5555 / (787) 819-0730 extensión 3355 / 787-722-2121 extensiones 3801, 3803 y 3800.</t>
    </r>
  </si>
  <si>
    <r>
      <rPr>
        <b/>
        <u/>
        <sz val="12"/>
        <rFont val="Calibri"/>
        <family val="2"/>
        <scheme val="minor"/>
      </rPr>
      <t>Correo electrónico</t>
    </r>
    <r>
      <rPr>
        <sz val="12"/>
        <rFont val="Calibri"/>
        <family val="2"/>
        <scheme val="minor"/>
      </rPr>
      <t>:  margarita.rivera@estadisticas.pr</t>
    </r>
  </si>
  <si>
    <r>
      <rPr>
        <b/>
        <u/>
        <sz val="12"/>
        <rFont val="Calibri"/>
        <family val="2"/>
        <scheme val="minor"/>
      </rPr>
      <t>Marco legal</t>
    </r>
    <r>
      <rPr>
        <sz val="12"/>
        <rFont val="Calibri"/>
        <family val="2"/>
        <scheme val="minor"/>
      </rPr>
      <t xml:space="preserve">: La </t>
    </r>
    <r>
      <rPr>
        <i/>
        <sz val="12"/>
        <rFont val="Calibri"/>
        <family val="2"/>
        <scheme val="minor"/>
      </rPr>
      <t>Higher Education Act</t>
    </r>
    <r>
      <rPr>
        <sz val="12"/>
        <rFont val="Calibri"/>
        <family val="2"/>
        <scheme val="minor"/>
      </rPr>
      <t xml:space="preserve"> de 1965, según enmendada (20 USC 1094, Section 487(a)(17) and 34 CFR 668.14(b)(19)), requiere que toda institución que recibe fondos federales para becas de educación bajo el Título IV provea datos sobre matrícula, egresados, tasas de graduación, docencia, costos, ayudas económicas, entre otros.   Sección 8, inciso g de la Ley 122,  aprobada el 12 de agosto de 2018, que crea la Junta de Instituciones Postsecundaria (JIP) adscrita al Departamento de Estado (DE), indica que es responsabilidad del DE: " ...requerir, recopilar y mantener datos estadísticos sobre las Instituciones de Educación y su estudiantado; disponiéndose que estas funciones podrán ser externalizadas o realizadas mediante acuerdos colaborativos con el Departamento de Desarrollo Económico y Comercio, el Fideicomiso de la Ciencia, Tecnología e Investigación, el Instituto de Estadísticas y/o con cualquier otra entidad pública o privada;...".</t>
    </r>
  </si>
  <si>
    <t>2020-21</t>
  </si>
  <si>
    <t>2020-2021</t>
  </si>
  <si>
    <t>Atlantic University College</t>
  </si>
  <si>
    <t>Dewey University-Hato Rey</t>
  </si>
  <si>
    <t>EDP University of Puerto Rico-Manatí</t>
  </si>
  <si>
    <t>CEM College-Bayamón</t>
  </si>
  <si>
    <t>CEM College-Humacao</t>
  </si>
  <si>
    <t>CEM College-Mayagüez</t>
  </si>
  <si>
    <t>CEM College-San Juan</t>
  </si>
  <si>
    <t>NUC University</t>
  </si>
  <si>
    <t>Estudiantes matrículados en cursos de educación a distancia por sector</t>
  </si>
  <si>
    <t xml:space="preserve"> en las instituciones de educación superior de Puerto Rico</t>
  </si>
  <si>
    <t>Matrícula educación a distancia/sector</t>
  </si>
  <si>
    <t>Matrícula total</t>
  </si>
  <si>
    <t>Estudiantes matrículados en algunos cursos de educación a distancia</t>
  </si>
  <si>
    <t>Estudiantes matrículados exclusivamente en cursos de educación a distancia</t>
  </si>
  <si>
    <t>localizados en algun estado de Estados Unidos, jurisdicción desconocida</t>
  </si>
  <si>
    <t>localizados fuera de Estados Unidos</t>
  </si>
  <si>
    <t>localización desconocida/no reportado</t>
  </si>
  <si>
    <r>
      <t>Fuente de información</t>
    </r>
    <r>
      <rPr>
        <sz val="9"/>
        <rFont val="Calibri"/>
        <family val="2"/>
        <scheme val="minor"/>
      </rPr>
      <t xml:space="preserve"> - Datos tomados del formulario </t>
    </r>
    <r>
      <rPr>
        <i/>
        <sz val="9"/>
        <rFont val="Calibri"/>
        <family val="2"/>
        <scheme val="minor"/>
      </rPr>
      <t>Fall Enrollment</t>
    </r>
    <r>
      <rPr>
        <sz val="9"/>
        <rFont val="Calibri"/>
        <family val="2"/>
        <scheme val="minor"/>
      </rPr>
      <t xml:space="preserve"> de los </t>
    </r>
    <r>
      <rPr>
        <i/>
        <sz val="9"/>
        <rFont val="Calibri"/>
        <family val="2"/>
        <scheme val="minor"/>
      </rPr>
      <t>Integrated Postsecondary Education Data System (IPEDS)</t>
    </r>
    <r>
      <rPr>
        <sz val="9"/>
        <rFont val="Calibri"/>
        <family val="2"/>
        <scheme val="minor"/>
      </rPr>
      <t xml:space="preserve">.  </t>
    </r>
  </si>
  <si>
    <t>localizados en el mismo estado o jurisdicción donde está la institución</t>
  </si>
  <si>
    <t>localizados en Estados Unidos, no en el mismo estado o jurisdicción donde está la institución</t>
  </si>
  <si>
    <t>2021-22</t>
  </si>
  <si>
    <t>2021-2022</t>
  </si>
  <si>
    <t xml:space="preserve"> </t>
  </si>
  <si>
    <t>Instituciones de 4 años</t>
  </si>
  <si>
    <r>
      <t>Universidad de Puerto Rico-Cs. Médicas</t>
    </r>
    <r>
      <rPr>
        <vertAlign val="superscript"/>
        <sz val="11"/>
        <color theme="1"/>
        <rFont val="Calibri"/>
        <family val="2"/>
        <scheme val="minor"/>
      </rPr>
      <t>1</t>
    </r>
  </si>
  <si>
    <t>Instituciones de dos años</t>
  </si>
  <si>
    <r>
      <t>Centro de Estudios Avanzados de PR y el Caribe</t>
    </r>
    <r>
      <rPr>
        <vertAlign val="superscript"/>
        <sz val="11"/>
        <color theme="1"/>
        <rFont val="Calibri"/>
        <family val="2"/>
        <scheme val="minor"/>
      </rPr>
      <t>1</t>
    </r>
  </si>
  <si>
    <r>
      <t>Seminario Evangélico de Puerto Rico</t>
    </r>
    <r>
      <rPr>
        <vertAlign val="superscript"/>
        <sz val="11"/>
        <color theme="1"/>
        <rFont val="Calibri"/>
        <family val="2"/>
        <scheme val="minor"/>
      </rPr>
      <t>1</t>
    </r>
  </si>
  <si>
    <r>
      <t>Universidad Interamericana de Puerto Rico-Derecho</t>
    </r>
    <r>
      <rPr>
        <vertAlign val="superscript"/>
        <sz val="11"/>
        <color theme="1"/>
        <rFont val="Calibri"/>
        <family val="2"/>
        <scheme val="minor"/>
      </rPr>
      <t>1</t>
    </r>
  </si>
  <si>
    <r>
      <t>Universidad Interamericana de Puerto Rico-Optometría</t>
    </r>
    <r>
      <rPr>
        <vertAlign val="superscript"/>
        <sz val="11"/>
        <color theme="1"/>
        <rFont val="Calibri"/>
        <family val="2"/>
        <scheme val="minor"/>
      </rPr>
      <t>1</t>
    </r>
  </si>
  <si>
    <r>
      <t>Ponce Health Sciences University</t>
    </r>
    <r>
      <rPr>
        <vertAlign val="superscript"/>
        <sz val="11"/>
        <color theme="1"/>
        <rFont val="Calibri"/>
        <family val="2"/>
        <scheme val="minor"/>
      </rPr>
      <t>1</t>
    </r>
  </si>
  <si>
    <r>
      <t>Ponce Health Sciences University-San Juan</t>
    </r>
    <r>
      <rPr>
        <vertAlign val="superscript"/>
        <sz val="11"/>
        <color theme="1"/>
        <rFont val="Calibri"/>
        <family val="2"/>
        <scheme val="minor"/>
      </rPr>
      <t>1</t>
    </r>
  </si>
  <si>
    <t>Instituciones de 2 años</t>
  </si>
  <si>
    <t>*A partir del 2012-13 se utlilizan las categorías de la Standard Occupational Classification (SOC) 2010 (http://www.bls.gov/soc/)  para clasificar a los empleados según los  puestos que ocupan en las instituciones educativas.  La SOC es utilizada por agencias federales para clasificar a los trabajadores en categorías ocupacionales.</t>
  </si>
  <si>
    <t>Año académico 2022-2023</t>
  </si>
  <si>
    <t>2022-23</t>
  </si>
  <si>
    <t>Años académicos 2002-2003 al 2022-2023</t>
  </si>
  <si>
    <t>Tabla 1. Resumen histórico de matrícula por año académico, sector, género, nivel y tarea en las instituciones de educación superior (2002-2003 al 2022-2023).</t>
  </si>
  <si>
    <t>Años 2001-2002 al 2021-2022</t>
  </si>
  <si>
    <t>Tabla 2. Resumen histórico de egresados por año académico, sector, género y nivel de las instituciones de educación superior (2001-2002 al 2021-2022).</t>
  </si>
  <si>
    <t>2022-2023</t>
  </si>
  <si>
    <t>Años académicos 2005-2006 al 2022-2023</t>
  </si>
  <si>
    <r>
      <rPr>
        <b/>
        <vertAlign val="superscript"/>
        <sz val="9"/>
        <color theme="1"/>
        <rFont val="Calibri"/>
        <family val="2"/>
        <scheme val="minor"/>
      </rPr>
      <t>2</t>
    </r>
    <r>
      <rPr>
        <b/>
        <sz val="9"/>
        <color theme="1"/>
        <rFont val="Calibri"/>
        <family val="2"/>
        <scheme val="minor"/>
      </rPr>
      <t xml:space="preserve">Otros </t>
    </r>
    <r>
      <rPr>
        <sz val="9"/>
        <color theme="1"/>
        <rFont val="Calibri"/>
        <family val="2"/>
        <scheme val="minor"/>
      </rPr>
      <t>- Facultad a tiempo completo no distribuida por rango donde su función principal es la enseñanza, independientemente del título, rango académico o tipo de contrato,  además incluye personal académico sin estatus de facultad de acuerdos a las definiciones de IPEDS.</t>
    </r>
  </si>
  <si>
    <t>Tabla 3. Resumen histórico de facultad por año académico, sector, género, tarea y rango académico de las instituciones de educación superior (2005-2006 al 2022-2023).</t>
  </si>
  <si>
    <r>
      <rPr>
        <b/>
        <u/>
        <sz val="12"/>
        <rFont val="Calibri"/>
        <family val="2"/>
        <scheme val="minor"/>
      </rPr>
      <t>Fecha de publicación</t>
    </r>
    <r>
      <rPr>
        <sz val="12"/>
        <rFont val="Calibri"/>
        <family val="2"/>
        <scheme val="minor"/>
      </rPr>
      <t>: 15 de diciembre, 2023</t>
    </r>
  </si>
  <si>
    <r>
      <rPr>
        <b/>
        <u/>
        <sz val="12"/>
        <rFont val="Calibri"/>
        <family val="2"/>
        <scheme val="minor"/>
      </rPr>
      <t>Fecha esperada de publicación del próximo informe</t>
    </r>
    <r>
      <rPr>
        <sz val="12"/>
        <rFont val="Calibri"/>
        <family val="2"/>
        <scheme val="minor"/>
      </rPr>
      <t>: 15 de diciembre, 2024</t>
    </r>
  </si>
  <si>
    <t>American University of Puerto Rico-Bayamón*</t>
  </si>
  <si>
    <t>American University of Puerto Rico-Manatí*</t>
  </si>
  <si>
    <t>CEM College-Bayamón*</t>
  </si>
  <si>
    <t>Professional University Dr. Carlos J. Borrero Rios**</t>
  </si>
  <si>
    <t>(primera sesión académica del 2022-2023)</t>
  </si>
  <si>
    <t>*Cierre.</t>
  </si>
  <si>
    <t>**Cambio de nombre, antes Puerto Rico School of Nurse Anesthetists.</t>
  </si>
  <si>
    <t>.Tabla 4. Matrícula por nivel, sector, tarea y género en las instituciones de educación superior (primera sesión académica del 2022-2023)</t>
  </si>
  <si>
    <r>
      <t>Certificados Técnicos</t>
    </r>
    <r>
      <rPr>
        <b/>
        <vertAlign val="superscript"/>
        <sz val="10"/>
        <color theme="1"/>
        <rFont val="Calibri"/>
        <family val="2"/>
        <scheme val="minor"/>
      </rPr>
      <t>2</t>
    </r>
  </si>
  <si>
    <t>Grado Asociado</t>
  </si>
  <si>
    <t>Bachillerato</t>
  </si>
  <si>
    <t>Maestría</t>
  </si>
  <si>
    <r>
      <t>Certificados Profesionales</t>
    </r>
    <r>
      <rPr>
        <b/>
        <vertAlign val="superscript"/>
        <sz val="10"/>
        <color theme="1"/>
        <rFont val="Calibri"/>
        <family val="2"/>
        <scheme val="minor"/>
      </rPr>
      <t>3</t>
    </r>
  </si>
  <si>
    <r>
      <t>Doctorados</t>
    </r>
    <r>
      <rPr>
        <b/>
        <vertAlign val="superscript"/>
        <sz val="10"/>
        <color theme="1"/>
        <rFont val="Calibri"/>
        <family val="2"/>
        <scheme val="minor"/>
      </rPr>
      <t>4</t>
    </r>
  </si>
  <si>
    <t>Professional University Dr. Carlos J. Borrero Ríos</t>
  </si>
  <si>
    <t>* Cierre de unidad</t>
  </si>
  <si>
    <r>
      <t>Tabla 5. Egresados por nivel y sector en las instituciones de educación superior que finalizaron entre el 1 julio 2021 al 30 de junio 2022</t>
    </r>
    <r>
      <rPr>
        <b/>
        <vertAlign val="superscript"/>
        <sz val="11"/>
        <color theme="1"/>
        <rFont val="Calibri"/>
        <family val="2"/>
        <scheme val="minor"/>
      </rPr>
      <t>1</t>
    </r>
  </si>
  <si>
    <r>
      <t>1</t>
    </r>
    <r>
      <rPr>
        <sz val="10"/>
        <rFont val="Calibri"/>
        <family val="2"/>
        <scheme val="minor"/>
      </rPr>
      <t xml:space="preserve"> Incluye el total de egresados de las instituciones de educación superior de Puerto Rico.  Están incluidos todos aquellos estudiantes que completaron algún certificado o grado universitario. Se otorgaron 9,874 certificados no universitarios.</t>
    </r>
  </si>
  <si>
    <r>
      <rPr>
        <vertAlign val="superscript"/>
        <sz val="10"/>
        <color theme="1"/>
        <rFont val="Calibri"/>
        <family val="2"/>
        <scheme val="minor"/>
      </rPr>
      <t>2</t>
    </r>
    <r>
      <rPr>
        <sz val="10"/>
        <color theme="1"/>
        <rFont val="Calibri"/>
        <family val="2"/>
        <scheme val="minor"/>
      </rPr>
      <t>Incluye certificados 1, 2 y 4 (Menos de 1 año, 900 hrs o menos; De 1 a 4 años, 900 hrs o más)</t>
    </r>
  </si>
  <si>
    <r>
      <rPr>
        <vertAlign val="superscript"/>
        <sz val="10"/>
        <color theme="1"/>
        <rFont val="Calibri"/>
        <family val="2"/>
        <scheme val="minor"/>
      </rPr>
      <t>3</t>
    </r>
    <r>
      <rPr>
        <sz val="10"/>
        <color theme="1"/>
        <rFont val="Calibri"/>
        <family val="2"/>
        <scheme val="minor"/>
      </rPr>
      <t>Incluye todos los certificados graduados (Certificados postbachillerato, Postmaestría y Postdoctorado)</t>
    </r>
  </si>
  <si>
    <r>
      <rPr>
        <vertAlign val="superscript"/>
        <sz val="10"/>
        <color theme="1"/>
        <rFont val="Calibri"/>
        <family val="2"/>
        <scheme val="minor"/>
      </rPr>
      <t>3</t>
    </r>
    <r>
      <rPr>
        <sz val="10"/>
        <color theme="1"/>
        <rFont val="Calibri"/>
        <family val="2"/>
        <scheme val="minor"/>
      </rPr>
      <t>Incluye los doctorados 17, 18 y 19</t>
    </r>
    <r>
      <rPr>
        <i/>
        <sz val="10"/>
        <color theme="1"/>
        <rFont val="Calibri"/>
        <family val="2"/>
        <scheme val="minor"/>
      </rPr>
      <t xml:space="preserve"> (Doctor degree - research/scholarship, Doctor degree - professional practice </t>
    </r>
    <r>
      <rPr>
        <sz val="10"/>
        <color theme="1"/>
        <rFont val="Calibri"/>
        <family val="2"/>
        <scheme val="minor"/>
      </rPr>
      <t>y</t>
    </r>
    <r>
      <rPr>
        <i/>
        <sz val="10"/>
        <color theme="1"/>
        <rFont val="Calibri"/>
        <family val="2"/>
        <scheme val="minor"/>
      </rPr>
      <t xml:space="preserve"> Doctor degree -  others)</t>
    </r>
  </si>
  <si>
    <r>
      <rPr>
        <b/>
        <sz val="10"/>
        <color rgb="FF000000"/>
        <rFont val="Calibri"/>
        <family val="2"/>
      </rPr>
      <t>Fuente</t>
    </r>
    <r>
      <rPr>
        <sz val="10"/>
        <color rgb="FF000000"/>
        <rFont val="Calibri"/>
        <family val="2"/>
      </rPr>
      <t xml:space="preserve">: </t>
    </r>
    <r>
      <rPr>
        <i/>
        <sz val="10"/>
        <color rgb="FF000000"/>
        <rFont val="Calibri"/>
        <family val="2"/>
      </rPr>
      <t>Integrated Postsecondary Education Data System</t>
    </r>
    <r>
      <rPr>
        <sz val="10"/>
        <color rgb="FF000000"/>
        <rFont val="Calibri"/>
        <family val="2"/>
      </rPr>
      <t xml:space="preserve"> (IPEDS), Completions.</t>
    </r>
  </si>
  <si>
    <t>Tabla 5. Egresados por nivel y sector en las instituciones de educación superior que finalizaron entre el 1 de julio 2021 al 30 de junio 2022.</t>
  </si>
  <si>
    <t>Tabla 6. Grados conferidos por sector, nivel y área académica en las instituciones de educación superior que finalizaron entre el 1 julio 2021 al 30 de junio 2022.</t>
  </si>
  <si>
    <t>Tabla 6. Grados conferidos por sector, nivel y área académica en las instituciones de educación superior que finalizaron entre el 1 de julio 2021 al 30 de junio 2022.</t>
  </si>
  <si>
    <t>Total con estatus de facultad</t>
  </si>
  <si>
    <t>Total sin estatus de facultad</t>
  </si>
  <si>
    <t>Total facultad</t>
  </si>
  <si>
    <t>Tabla 8. Facultad por tarea, rango, género y sector en las instituciones de educación superior en Puerto Rico (año académico 2022-2023).</t>
  </si>
  <si>
    <t>Cohorte 2016</t>
  </si>
  <si>
    <t>Continúan matrículados a la fecha de la encuesta</t>
  </si>
  <si>
    <t>Cohorte 2019</t>
  </si>
  <si>
    <r>
      <t>EDP University of Puerto Rico-Humacao</t>
    </r>
    <r>
      <rPr>
        <vertAlign val="superscript"/>
        <sz val="11"/>
        <color theme="1"/>
        <rFont val="Calibri"/>
        <family val="2"/>
        <scheme val="minor"/>
      </rPr>
      <t>1</t>
    </r>
  </si>
  <si>
    <r>
      <t>EDP University of Puerto Rico-Manati</t>
    </r>
    <r>
      <rPr>
        <vertAlign val="superscript"/>
        <sz val="11"/>
        <color theme="1"/>
        <rFont val="Calibri"/>
        <family val="2"/>
        <scheme val="minor"/>
      </rPr>
      <t>1</t>
    </r>
  </si>
  <si>
    <r>
      <t>EDP University of Puerto Rico-Villalba</t>
    </r>
    <r>
      <rPr>
        <vertAlign val="superscript"/>
        <sz val="11"/>
        <color theme="1"/>
        <rFont val="Calibri"/>
        <family val="2"/>
        <scheme val="minor"/>
      </rPr>
      <t>1</t>
    </r>
  </si>
  <si>
    <r>
      <t>Ponce Health Sciences University-East</t>
    </r>
    <r>
      <rPr>
        <vertAlign val="superscript"/>
        <sz val="11"/>
        <color theme="1"/>
        <rFont val="Calibri"/>
        <family val="2"/>
        <scheme val="minor"/>
      </rPr>
      <t>1</t>
    </r>
  </si>
  <si>
    <r>
      <t>Puerto Rico School of Nurse Anesthetists</t>
    </r>
    <r>
      <rPr>
        <vertAlign val="superscript"/>
        <sz val="11"/>
        <color theme="1"/>
        <rFont val="Calibri"/>
        <family val="2"/>
        <scheme val="minor"/>
      </rPr>
      <t>1</t>
    </r>
  </si>
  <si>
    <r>
      <rPr>
        <b/>
        <sz val="10"/>
        <color theme="1"/>
        <rFont val="Calibri"/>
        <family val="2"/>
        <scheme val="minor"/>
      </rPr>
      <t>n/a -</t>
    </r>
    <r>
      <rPr>
        <sz val="10"/>
        <color theme="1"/>
        <rFont val="Calibri"/>
        <family val="2"/>
        <scheme val="minor"/>
      </rPr>
      <t xml:space="preserve"> No aplica.</t>
    </r>
  </si>
  <si>
    <t>Tabla 9. Tasas de graduación (IPEDS Graduation Rate) en las instituciones de educación superior en Puerto Rico (año académico 2022-2023).</t>
  </si>
  <si>
    <t>Cohorte 2021</t>
  </si>
  <si>
    <t>Cohorte Ajustado 2021</t>
  </si>
  <si>
    <t>De la cohorte 2021, matrículados  2022</t>
  </si>
  <si>
    <t>Tabla 10. Tasas de Retención de estudiantes de primer año que continuaron sus estudios a un segundo año (año académico 2022-2023).</t>
  </si>
  <si>
    <t>Tabla 11. Costos de matrícula por unidad en la instituciones de educación superior en Puerto Rico (año académico 2022-2023).</t>
  </si>
  <si>
    <t>Año académico 2022-23</t>
  </si>
  <si>
    <t>Se incluyeron un total de 82 unidades académicas, de estas 3 adminitraciones centrales (18  del sector público, 47 privadas sin fines de lucro y 17 privadas con fines de lucro).</t>
  </si>
  <si>
    <t>Tabla 12. Recursos humanos por ocupación, tarea y sector en las instituciones de educación superior en Puerto Rico  (año académico 2023-2023).</t>
  </si>
  <si>
    <r>
      <rPr>
        <b/>
        <vertAlign val="superscript"/>
        <sz val="9"/>
        <color theme="1"/>
        <rFont val="Calibri"/>
        <family val="2"/>
        <scheme val="minor"/>
      </rPr>
      <t>1</t>
    </r>
    <r>
      <rPr>
        <sz val="9"/>
        <color theme="1"/>
        <rFont val="Calibri"/>
        <family val="2"/>
        <scheme val="minor"/>
      </rPr>
      <t>Los datos no incluyen las instituciones que solo ofrecen programas técnicos (menos de dos años) (Postsecundarias Técnico Vocacionales, PTV).</t>
    </r>
  </si>
  <si>
    <t>Tabla 14. Estudiantes matrículados en cursos de educación a distancia por sector. (año académico 2022-23).</t>
  </si>
  <si>
    <t>Infografía sobre educación superior de Puerto Rico. Año académico 2022-2023</t>
  </si>
  <si>
    <t>Tabla 7. Facultad por tarea, género y sector en las instituciones de educación superior en Puerto Rico (año académico 2022-2023).</t>
  </si>
  <si>
    <r>
      <rPr>
        <vertAlign val="superscript"/>
        <sz val="9"/>
        <rFont val="Calibri"/>
        <family val="2"/>
        <scheme val="minor"/>
      </rPr>
      <t>2</t>
    </r>
    <r>
      <rPr>
        <sz val="9"/>
        <rFont val="Calibri"/>
        <family val="2"/>
        <scheme val="minor"/>
      </rPr>
      <t xml:space="preserve">La cohorte utilizada para instituciones de cuatro años son los reportados al 15 de octubre del 2021.  Para las instituicones de 2 años el período reportado es entre el 1 de julio del 2021 al 30 de junio del 2022. </t>
    </r>
  </si>
  <si>
    <t>Tabla 13. Distribución de Ayudas a estudiantes de nivel subgraduado en las instituciones de educación superior de Puerto Rico (año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</si>
</sst>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_-* #,##0_-;\-* #,##0_-;_-* &quot;-&quot;??_-;_-@_-"/>
  </numFmts>
  <fonts count="84" x14ac:knownFonts="1">
    <font>
      <sz val="11"/>
      <color theme="1"/>
      <name val="Calibri"/>
      <family val="2"/>
      <scheme val="minor"/>
    </font>
    <font>
      <b/>
      <sz val="11"/>
      <color theme="1"/>
      <name val="Calibri"/>
      <family val="2"/>
      <scheme val="minor"/>
    </font>
    <font>
      <sz val="10"/>
      <color rgb="FF000000"/>
      <name val="Calibri"/>
      <family val="2"/>
    </font>
    <font>
      <b/>
      <sz val="10"/>
      <color rgb="FF000000"/>
      <name val="Calibri"/>
      <family val="2"/>
    </font>
    <font>
      <sz val="9"/>
      <color theme="1"/>
      <name val="Calibri"/>
      <family val="2"/>
      <scheme val="minor"/>
    </font>
    <font>
      <sz val="10"/>
      <color theme="1"/>
      <name val="Calibri"/>
      <family val="2"/>
    </font>
    <font>
      <b/>
      <sz val="10"/>
      <color theme="1"/>
      <name val="Calibri"/>
      <family val="2"/>
    </font>
    <font>
      <sz val="9"/>
      <color rgb="FF000000"/>
      <name val="Calibri"/>
      <family val="2"/>
    </font>
    <font>
      <sz val="9"/>
      <color theme="1"/>
      <name val="Calibri"/>
      <family val="2"/>
    </font>
    <font>
      <sz val="11"/>
      <color rgb="FF000000"/>
      <name val="Calibri"/>
      <family val="2"/>
    </font>
    <font>
      <b/>
      <sz val="11"/>
      <color rgb="FF000000"/>
      <name val="Calibri"/>
      <family val="2"/>
    </font>
    <font>
      <sz val="11"/>
      <color theme="1"/>
      <name val="Calibri"/>
      <family val="2"/>
    </font>
    <font>
      <i/>
      <sz val="9"/>
      <color rgb="FF000000"/>
      <name val="Calibri"/>
      <family val="2"/>
    </font>
    <font>
      <b/>
      <sz val="10"/>
      <color theme="1"/>
      <name val="Calibri"/>
      <family val="2"/>
      <scheme val="minor"/>
    </font>
    <font>
      <b/>
      <sz val="11"/>
      <color indexed="8"/>
      <name val="Arial"/>
      <family val="2"/>
    </font>
    <font>
      <u/>
      <sz val="10"/>
      <color theme="10"/>
      <name val="Arial"/>
      <family val="2"/>
    </font>
    <font>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sz val="12"/>
      <name val="Calibri"/>
      <family val="2"/>
      <scheme val="minor"/>
    </font>
    <font>
      <sz val="10"/>
      <color theme="1"/>
      <name val="Arial"/>
      <family val="2"/>
    </font>
    <font>
      <b/>
      <sz val="11"/>
      <color theme="1"/>
      <name val="Calibri"/>
      <family val="2"/>
    </font>
    <font>
      <b/>
      <sz val="8"/>
      <name val="Calibri"/>
      <family val="2"/>
      <scheme val="minor"/>
    </font>
    <font>
      <sz val="8"/>
      <name val="Calibri"/>
      <family val="2"/>
      <scheme val="minor"/>
    </font>
    <font>
      <b/>
      <sz val="11"/>
      <color indexed="8"/>
      <name val="Calibri"/>
      <family val="2"/>
      <scheme val="minor"/>
    </font>
    <font>
      <b/>
      <sz val="8"/>
      <name val="Arial"/>
      <family val="2"/>
    </font>
    <font>
      <b/>
      <sz val="14"/>
      <color indexed="8"/>
      <name val="Calibri"/>
      <family val="2"/>
    </font>
    <font>
      <b/>
      <sz val="14"/>
      <color indexed="8"/>
      <name val="Calibri"/>
      <family val="2"/>
      <scheme val="minor"/>
    </font>
    <font>
      <b/>
      <sz val="11"/>
      <name val="Calibri"/>
      <family val="2"/>
      <scheme val="minor"/>
    </font>
    <font>
      <b/>
      <sz val="9"/>
      <color rgb="FF000000"/>
      <name val="Calibri"/>
      <family val="2"/>
    </font>
    <font>
      <sz val="11"/>
      <name val="Calibri"/>
      <family val="2"/>
    </font>
    <font>
      <vertAlign val="superscript"/>
      <sz val="10"/>
      <color theme="1"/>
      <name val="Calibri"/>
      <family val="2"/>
      <scheme val="minor"/>
    </font>
    <font>
      <sz val="8"/>
      <color theme="1"/>
      <name val="Calibri"/>
      <family val="2"/>
      <scheme val="minor"/>
    </font>
    <font>
      <b/>
      <sz val="8"/>
      <color theme="1"/>
      <name val="Calibri"/>
      <family val="2"/>
      <scheme val="minor"/>
    </font>
    <font>
      <sz val="10"/>
      <color rgb="FF000000"/>
      <name val="Calibri"/>
      <family val="2"/>
      <scheme val="minor"/>
    </font>
    <font>
      <b/>
      <vertAlign val="superscript"/>
      <sz val="10"/>
      <color theme="1"/>
      <name val="Calibri"/>
      <family val="2"/>
      <scheme val="minor"/>
    </font>
    <font>
      <sz val="9"/>
      <name val="Calibri"/>
      <family val="2"/>
    </font>
    <font>
      <vertAlign val="superscript"/>
      <sz val="11"/>
      <color rgb="FF000000"/>
      <name val="Calibri"/>
      <family val="2"/>
    </font>
    <font>
      <b/>
      <sz val="9"/>
      <name val="Calibri"/>
      <family val="2"/>
      <scheme val="minor"/>
    </font>
    <font>
      <sz val="9"/>
      <name val="Calibri"/>
      <family val="2"/>
      <scheme val="minor"/>
    </font>
    <font>
      <i/>
      <sz val="9"/>
      <name val="Calibri"/>
      <family val="2"/>
      <scheme val="minor"/>
    </font>
    <font>
      <b/>
      <sz val="9"/>
      <color theme="1"/>
      <name val="Calibri"/>
      <family val="2"/>
      <scheme val="minor"/>
    </font>
    <font>
      <vertAlign val="superscript"/>
      <sz val="9"/>
      <name val="Calibri"/>
      <family val="2"/>
      <scheme val="minor"/>
    </font>
    <font>
      <b/>
      <vertAlign val="superscript"/>
      <sz val="9"/>
      <color theme="1"/>
      <name val="Calibri"/>
      <family val="2"/>
      <scheme val="minor"/>
    </font>
    <font>
      <b/>
      <i/>
      <sz val="9"/>
      <name val="Calibri"/>
      <family val="2"/>
      <scheme val="minor"/>
    </font>
    <font>
      <vertAlign val="superscript"/>
      <sz val="9"/>
      <color theme="1"/>
      <name val="Calibri"/>
      <family val="2"/>
      <scheme val="minor"/>
    </font>
    <font>
      <b/>
      <vertAlign val="superscript"/>
      <sz val="11"/>
      <color theme="1"/>
      <name val="Calibri"/>
      <family val="2"/>
      <scheme val="minor"/>
    </font>
    <font>
      <b/>
      <sz val="9"/>
      <name val="Arial"/>
      <family val="2"/>
    </font>
    <font>
      <sz val="9"/>
      <name val="Arial"/>
      <family val="2"/>
    </font>
    <font>
      <i/>
      <sz val="9"/>
      <name val="Arial"/>
      <family val="2"/>
    </font>
    <font>
      <sz val="11"/>
      <name val="Calibri"/>
      <family val="2"/>
      <scheme val="minor"/>
    </font>
    <font>
      <sz val="11"/>
      <color theme="1"/>
      <name val="Arial"/>
      <family val="2"/>
    </font>
    <font>
      <b/>
      <i/>
      <sz val="11"/>
      <name val="Calibri"/>
      <family val="2"/>
      <scheme val="minor"/>
    </font>
    <font>
      <b/>
      <sz val="11"/>
      <color rgb="FF333333"/>
      <name val="Calibri"/>
      <family val="2"/>
      <scheme val="minor"/>
    </font>
    <font>
      <sz val="11"/>
      <color rgb="FFFF0000"/>
      <name val="Calibri"/>
      <family val="2"/>
      <scheme val="minor"/>
    </font>
    <font>
      <b/>
      <sz val="11"/>
      <color rgb="FFFF0000"/>
      <name val="Calibri"/>
      <family val="2"/>
      <scheme val="minor"/>
    </font>
    <font>
      <sz val="8"/>
      <color rgb="FF333333"/>
      <name val="Tahoma"/>
      <family val="2"/>
    </font>
    <font>
      <sz val="13"/>
      <color rgb="FFFF0000"/>
      <name val="Calibri"/>
      <family val="2"/>
      <scheme val="minor"/>
    </font>
    <font>
      <b/>
      <sz val="14"/>
      <color theme="1"/>
      <name val="Calibri"/>
      <family val="2"/>
      <scheme val="minor"/>
    </font>
    <font>
      <sz val="10"/>
      <color indexed="8"/>
      <name val="Calibri"/>
      <family val="2"/>
      <scheme val="minor"/>
    </font>
    <font>
      <b/>
      <sz val="10"/>
      <color indexed="8"/>
      <name val="Calibri"/>
      <family val="2"/>
      <scheme val="minor"/>
    </font>
    <font>
      <i/>
      <sz val="10"/>
      <color indexed="8"/>
      <name val="Calibri"/>
      <family val="2"/>
      <scheme val="minor"/>
    </font>
    <font>
      <b/>
      <sz val="12"/>
      <color theme="1"/>
      <name val="Calibri"/>
      <family val="2"/>
      <scheme val="minor"/>
    </font>
    <font>
      <u/>
      <sz val="10"/>
      <name val="Calibri"/>
      <family val="2"/>
      <scheme val="minor"/>
    </font>
    <font>
      <sz val="12"/>
      <name val="Calibri"/>
      <family val="2"/>
      <scheme val="minor"/>
    </font>
    <font>
      <b/>
      <u/>
      <sz val="12"/>
      <name val="Calibri"/>
      <family val="2"/>
      <scheme val="minor"/>
    </font>
    <font>
      <i/>
      <sz val="12"/>
      <name val="Calibri"/>
      <family val="2"/>
      <scheme val="minor"/>
    </font>
    <font>
      <vertAlign val="superscript"/>
      <sz val="9"/>
      <color rgb="FF000000"/>
      <name val="Calibri"/>
      <family val="2"/>
    </font>
    <font>
      <b/>
      <sz val="12"/>
      <color indexed="8"/>
      <name val="Arial"/>
      <family val="2"/>
    </font>
    <font>
      <b/>
      <sz val="12"/>
      <color indexed="8"/>
      <name val="Calibri"/>
      <family val="2"/>
      <scheme val="minor"/>
    </font>
    <font>
      <b/>
      <sz val="14"/>
      <name val="Calibri"/>
      <family val="2"/>
      <scheme val="minor"/>
    </font>
    <font>
      <b/>
      <sz val="12"/>
      <color indexed="8"/>
      <name val="Calibri"/>
      <family val="2"/>
    </font>
    <font>
      <vertAlign val="superscript"/>
      <sz val="10"/>
      <name val="Calibri"/>
      <family val="2"/>
      <scheme val="minor"/>
    </font>
    <font>
      <u/>
      <sz val="13"/>
      <color rgb="FFFF0000"/>
      <name val="Calibri"/>
      <family val="2"/>
      <scheme val="minor"/>
    </font>
    <font>
      <b/>
      <sz val="12"/>
      <name val="Arial"/>
      <family val="2"/>
    </font>
    <font>
      <b/>
      <sz val="10"/>
      <name val="Arial"/>
      <family val="2"/>
    </font>
    <font>
      <b/>
      <sz val="11"/>
      <color indexed="8"/>
      <name val="Calibri"/>
      <family val="2"/>
    </font>
    <font>
      <b/>
      <sz val="12"/>
      <name val="Calibri"/>
      <family val="2"/>
    </font>
    <font>
      <sz val="12"/>
      <color theme="1"/>
      <name val="Calibri"/>
      <family val="2"/>
      <scheme val="minor"/>
    </font>
    <font>
      <vertAlign val="superscript"/>
      <sz val="11"/>
      <color theme="1"/>
      <name val="Calibri"/>
      <family val="2"/>
      <scheme val="minor"/>
    </font>
    <font>
      <i/>
      <sz val="10"/>
      <color theme="1"/>
      <name val="Calibri"/>
      <family val="2"/>
      <scheme val="minor"/>
    </font>
    <font>
      <i/>
      <sz val="10"/>
      <color rgb="FF000000"/>
      <name val="Calibri"/>
      <family val="2"/>
    </font>
    <font>
      <u/>
      <sz val="10"/>
      <name val="Arial"/>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43" fontId="16" fillId="0" borderId="0" applyFont="0" applyFill="0" applyBorder="0" applyAlignment="0" applyProtection="0"/>
    <xf numFmtId="9" fontId="16" fillId="0" borderId="0" applyFont="0" applyFill="0" applyBorder="0" applyAlignment="0" applyProtection="0"/>
  </cellStyleXfs>
  <cellXfs count="269">
    <xf numFmtId="0" fontId="0" fillId="0" borderId="0" xfId="0"/>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1" fillId="0" borderId="0" xfId="0" applyFont="1"/>
    <xf numFmtId="0" fontId="4" fillId="0" borderId="0" xfId="0" applyFont="1"/>
    <xf numFmtId="0" fontId="7" fillId="0" borderId="0" xfId="0" applyFont="1" applyAlignment="1">
      <alignment horizontal="left" vertical="top"/>
    </xf>
    <xf numFmtId="0" fontId="9" fillId="0" borderId="0" xfId="0" applyFont="1" applyAlignment="1">
      <alignment vertical="top"/>
    </xf>
    <xf numFmtId="3" fontId="9" fillId="0" borderId="0" xfId="0" applyNumberFormat="1" applyFont="1" applyAlignment="1">
      <alignment horizontal="right" vertical="top"/>
    </xf>
    <xf numFmtId="0" fontId="9" fillId="0" borderId="0" xfId="0" applyFont="1" applyAlignment="1">
      <alignment horizontal="left" vertical="top" indent="2"/>
    </xf>
    <xf numFmtId="0" fontId="9" fillId="0" borderId="1" xfId="0" applyFont="1" applyBorder="1" applyAlignment="1">
      <alignment horizontal="left" vertical="top" indent="2"/>
    </xf>
    <xf numFmtId="3" fontId="9" fillId="0" borderId="1" xfId="0" applyNumberFormat="1" applyFont="1" applyBorder="1" applyAlignment="1">
      <alignment horizontal="right" vertical="top"/>
    </xf>
    <xf numFmtId="0" fontId="6" fillId="0" borderId="0" xfId="0" applyFont="1" applyAlignment="1">
      <alignment horizontal="left"/>
    </xf>
    <xf numFmtId="0" fontId="6" fillId="0" borderId="0" xfId="0" applyFont="1" applyAlignment="1">
      <alignment horizontal="justify"/>
    </xf>
    <xf numFmtId="0" fontId="10" fillId="0" borderId="0" xfId="0" applyFont="1" applyAlignment="1">
      <alignment horizontal="center" vertical="top"/>
    </xf>
    <xf numFmtId="0" fontId="10" fillId="0" borderId="0" xfId="0" applyFont="1" applyAlignment="1">
      <alignment horizontal="center" vertical="top" wrapText="1"/>
    </xf>
    <xf numFmtId="3" fontId="11" fillId="0" borderId="0" xfId="0" applyNumberFormat="1" applyFont="1" applyAlignment="1">
      <alignment horizontal="right" vertical="top"/>
    </xf>
    <xf numFmtId="0" fontId="9" fillId="0" borderId="0" xfId="0" applyFont="1" applyAlignment="1">
      <alignment horizontal="left" vertical="top" indent="1"/>
    </xf>
    <xf numFmtId="0" fontId="7" fillId="0" borderId="0" xfId="0" applyFont="1" applyAlignment="1">
      <alignment vertical="top" wrapText="1"/>
    </xf>
    <xf numFmtId="0" fontId="5" fillId="0" borderId="0" xfId="0" applyFont="1" applyAlignment="1">
      <alignment horizontal="justify"/>
    </xf>
    <xf numFmtId="3" fontId="11" fillId="0" borderId="1" xfId="0" applyNumberFormat="1" applyFont="1" applyBorder="1" applyAlignment="1">
      <alignment horizontal="right" vertical="top"/>
    </xf>
    <xf numFmtId="3" fontId="0" fillId="0" borderId="0" xfId="0" applyNumberFormat="1"/>
    <xf numFmtId="164" fontId="0" fillId="0" borderId="0" xfId="2" applyNumberFormat="1" applyFont="1"/>
    <xf numFmtId="0" fontId="17" fillId="0" borderId="0" xfId="0" applyFont="1"/>
    <xf numFmtId="0" fontId="13" fillId="0" borderId="0" xfId="0" applyFont="1"/>
    <xf numFmtId="164" fontId="17" fillId="0" borderId="0" xfId="2" applyNumberFormat="1" applyFont="1"/>
    <xf numFmtId="0" fontId="18" fillId="0" borderId="0" xfId="0" applyFont="1"/>
    <xf numFmtId="0" fontId="18" fillId="0" borderId="0" xfId="0" applyFont="1" applyAlignment="1">
      <alignment horizontal="left"/>
    </xf>
    <xf numFmtId="0" fontId="18" fillId="0" borderId="0" xfId="0" applyFont="1" applyAlignment="1">
      <alignment horizontal="center"/>
    </xf>
    <xf numFmtId="3" fontId="19" fillId="0" borderId="0" xfId="0" applyNumberFormat="1" applyFont="1"/>
    <xf numFmtId="0" fontId="21" fillId="0" borderId="0" xfId="0" applyFont="1"/>
    <xf numFmtId="164" fontId="21" fillId="0" borderId="0" xfId="2" applyNumberFormat="1" applyFont="1" applyFill="1"/>
    <xf numFmtId="164" fontId="21" fillId="0" borderId="0" xfId="2" applyNumberFormat="1" applyFont="1"/>
    <xf numFmtId="0" fontId="19" fillId="0" borderId="0" xfId="0" applyFont="1"/>
    <xf numFmtId="0" fontId="1" fillId="0" borderId="6" xfId="0" applyFont="1" applyBorder="1"/>
    <xf numFmtId="0" fontId="3" fillId="0" borderId="6" xfId="0" applyFont="1" applyBorder="1" applyAlignment="1">
      <alignment vertical="top"/>
    </xf>
    <xf numFmtId="3" fontId="0" fillId="0" borderId="1" xfId="0" applyNumberFormat="1" applyBorder="1"/>
    <xf numFmtId="0" fontId="9" fillId="0" borderId="1" xfId="0" applyFont="1" applyBorder="1" applyAlignment="1">
      <alignment horizontal="left" vertical="top" indent="1"/>
    </xf>
    <xf numFmtId="0" fontId="0" fillId="0" borderId="1" xfId="0" applyBorder="1"/>
    <xf numFmtId="0" fontId="9" fillId="0" borderId="6" xfId="0" applyFont="1" applyBorder="1" applyAlignment="1">
      <alignment vertical="top"/>
    </xf>
    <xf numFmtId="0" fontId="10" fillId="0" borderId="6" xfId="0" applyFont="1" applyBorder="1" applyAlignment="1">
      <alignment horizontal="center" vertical="top"/>
    </xf>
    <xf numFmtId="0" fontId="10" fillId="0" borderId="6" xfId="0" applyFont="1" applyBorder="1" applyAlignment="1">
      <alignment horizontal="center" vertical="top" wrapText="1"/>
    </xf>
    <xf numFmtId="3" fontId="22" fillId="0" borderId="0" xfId="0" applyNumberFormat="1" applyFont="1" applyAlignment="1">
      <alignment horizontal="right" vertical="top"/>
    </xf>
    <xf numFmtId="0" fontId="1" fillId="0" borderId="6" xfId="0" applyFont="1" applyBorder="1" applyAlignment="1">
      <alignment horizontal="center" vertical="top"/>
    </xf>
    <xf numFmtId="1" fontId="0" fillId="0" borderId="1" xfId="2" applyNumberFormat="1" applyFont="1" applyBorder="1" applyAlignment="1">
      <alignment horizontal="right" vertical="top"/>
    </xf>
    <xf numFmtId="0" fontId="24" fillId="0" borderId="0" xfId="0" applyFont="1"/>
    <xf numFmtId="0" fontId="23" fillId="0" borderId="0" xfId="0" applyFont="1"/>
    <xf numFmtId="164" fontId="17" fillId="0" borderId="3" xfId="2" applyNumberFormat="1" applyFont="1" applyBorder="1"/>
    <xf numFmtId="0" fontId="17" fillId="0" borderId="3" xfId="0" applyFont="1" applyBorder="1"/>
    <xf numFmtId="164" fontId="16" fillId="0" borderId="0" xfId="2" applyNumberFormat="1" applyFont="1" applyBorder="1"/>
    <xf numFmtId="164" fontId="16" fillId="0" borderId="1" xfId="2" applyNumberFormat="1" applyFont="1" applyBorder="1"/>
    <xf numFmtId="0" fontId="26" fillId="0" borderId="0" xfId="0" applyFont="1" applyAlignment="1">
      <alignment horizontal="center"/>
    </xf>
    <xf numFmtId="3" fontId="26" fillId="0" borderId="0" xfId="0" applyNumberFormat="1" applyFont="1" applyAlignment="1">
      <alignment horizontal="right"/>
    </xf>
    <xf numFmtId="164" fontId="0" fillId="0" borderId="3" xfId="2" applyNumberFormat="1" applyFont="1" applyBorder="1"/>
    <xf numFmtId="164" fontId="1" fillId="0" borderId="3" xfId="2" applyNumberFormat="1" applyFont="1" applyBorder="1"/>
    <xf numFmtId="3" fontId="10" fillId="0" borderId="0" xfId="0" applyNumberFormat="1" applyFont="1" applyAlignment="1">
      <alignment horizontal="right" vertical="top"/>
    </xf>
    <xf numFmtId="3" fontId="1" fillId="0" borderId="0" xfId="0" applyNumberFormat="1" applyFont="1"/>
    <xf numFmtId="164" fontId="0" fillId="0" borderId="1" xfId="2" applyNumberFormat="1" applyFont="1" applyBorder="1" applyAlignment="1">
      <alignment horizontal="right" vertical="top"/>
    </xf>
    <xf numFmtId="164" fontId="0" fillId="0" borderId="0" xfId="2" applyNumberFormat="1" applyFont="1" applyFill="1" applyBorder="1"/>
    <xf numFmtId="164" fontId="10" fillId="0" borderId="6" xfId="2" applyNumberFormat="1" applyFont="1" applyFill="1" applyBorder="1" applyAlignment="1">
      <alignment horizontal="center" vertical="top"/>
    </xf>
    <xf numFmtId="164" fontId="10" fillId="0" borderId="6" xfId="2" applyNumberFormat="1" applyFont="1" applyFill="1" applyBorder="1" applyAlignment="1">
      <alignment horizontal="center" vertical="top" wrapText="1"/>
    </xf>
    <xf numFmtId="164" fontId="10" fillId="0" borderId="0" xfId="2" applyNumberFormat="1" applyFont="1" applyFill="1" applyBorder="1" applyAlignment="1">
      <alignment horizontal="center" vertical="top"/>
    </xf>
    <xf numFmtId="164" fontId="10" fillId="0" borderId="0" xfId="2" applyNumberFormat="1" applyFont="1" applyFill="1" applyBorder="1" applyAlignment="1">
      <alignment horizontal="center" vertical="top" wrapText="1"/>
    </xf>
    <xf numFmtId="164" fontId="22" fillId="0" borderId="0" xfId="2" applyNumberFormat="1" applyFont="1" applyFill="1" applyBorder="1" applyAlignment="1">
      <alignment horizontal="right" vertical="top"/>
    </xf>
    <xf numFmtId="164" fontId="11" fillId="0" borderId="0" xfId="2" applyNumberFormat="1" applyFont="1" applyFill="1" applyBorder="1" applyAlignment="1">
      <alignment horizontal="right" vertical="top"/>
    </xf>
    <xf numFmtId="164" fontId="11" fillId="0" borderId="0" xfId="2" applyNumberFormat="1" applyFont="1" applyFill="1" applyBorder="1" applyAlignment="1">
      <alignment vertical="top"/>
    </xf>
    <xf numFmtId="164" fontId="11" fillId="0" borderId="1" xfId="2" applyNumberFormat="1" applyFont="1" applyFill="1" applyBorder="1" applyAlignment="1">
      <alignment horizontal="right" vertical="top"/>
    </xf>
    <xf numFmtId="164" fontId="0" fillId="0" borderId="0" xfId="2" applyNumberFormat="1" applyFont="1" applyBorder="1"/>
    <xf numFmtId="164" fontId="22" fillId="0" borderId="1" xfId="2" applyNumberFormat="1" applyFont="1" applyFill="1" applyBorder="1" applyAlignment="1">
      <alignment horizontal="right" vertical="top"/>
    </xf>
    <xf numFmtId="0" fontId="17" fillId="0" borderId="7" xfId="0" applyFont="1" applyBorder="1"/>
    <xf numFmtId="0" fontId="17" fillId="0" borderId="9" xfId="0" applyFont="1" applyBorder="1"/>
    <xf numFmtId="0" fontId="17" fillId="0" borderId="10" xfId="0" applyFont="1" applyBorder="1"/>
    <xf numFmtId="164" fontId="17" fillId="0" borderId="8" xfId="2" applyNumberFormat="1" applyFont="1" applyFill="1" applyBorder="1"/>
    <xf numFmtId="164" fontId="17" fillId="0" borderId="0" xfId="2" applyNumberFormat="1" applyFont="1" applyFill="1" applyBorder="1"/>
    <xf numFmtId="164" fontId="17" fillId="0" borderId="11" xfId="2" applyNumberFormat="1" applyFont="1" applyFill="1" applyBorder="1"/>
    <xf numFmtId="164" fontId="1" fillId="0" borderId="0" xfId="2" applyNumberFormat="1" applyFont="1"/>
    <xf numFmtId="164" fontId="1" fillId="0" borderId="6" xfId="2" applyNumberFormat="1" applyFont="1" applyBorder="1"/>
    <xf numFmtId="164" fontId="0" fillId="0" borderId="1" xfId="2" applyNumberFormat="1" applyFont="1" applyBorder="1"/>
    <xf numFmtId="0" fontId="33" fillId="0" borderId="0" xfId="0" applyFont="1"/>
    <xf numFmtId="164" fontId="33" fillId="0" borderId="0" xfId="2" applyNumberFormat="1" applyFont="1" applyFill="1"/>
    <xf numFmtId="0" fontId="34" fillId="0" borderId="0" xfId="0" applyFont="1"/>
    <xf numFmtId="0" fontId="13" fillId="0" borderId="3" xfId="0" applyFont="1" applyBorder="1"/>
    <xf numFmtId="0" fontId="35" fillId="0" borderId="3" xfId="0" applyFont="1" applyBorder="1" applyAlignment="1">
      <alignment vertical="center"/>
    </xf>
    <xf numFmtId="0" fontId="7" fillId="0" borderId="0" xfId="0" applyFont="1" applyAlignment="1">
      <alignment vertical="top"/>
    </xf>
    <xf numFmtId="164" fontId="17" fillId="0" borderId="0" xfId="2" applyNumberFormat="1" applyFont="1" applyBorder="1"/>
    <xf numFmtId="164" fontId="17" fillId="0" borderId="8" xfId="2" applyNumberFormat="1" applyFont="1" applyBorder="1"/>
    <xf numFmtId="164" fontId="17" fillId="0" borderId="11" xfId="2" applyNumberFormat="1" applyFont="1" applyBorder="1"/>
    <xf numFmtId="0" fontId="31" fillId="0" borderId="0" xfId="0" applyFont="1" applyAlignment="1">
      <alignment horizontal="left" vertical="top" indent="2"/>
    </xf>
    <xf numFmtId="3" fontId="22" fillId="0" borderId="1" xfId="0" applyNumberFormat="1" applyFont="1" applyBorder="1" applyAlignment="1">
      <alignment horizontal="right" vertical="top"/>
    </xf>
    <xf numFmtId="164" fontId="18" fillId="0" borderId="0" xfId="2" applyNumberFormat="1" applyFont="1"/>
    <xf numFmtId="164" fontId="18" fillId="0" borderId="0" xfId="2" applyNumberFormat="1" applyFont="1" applyAlignment="1">
      <alignment horizontal="right"/>
    </xf>
    <xf numFmtId="164" fontId="19" fillId="0" borderId="0" xfId="2" applyNumberFormat="1" applyFont="1" applyAlignment="1"/>
    <xf numFmtId="164" fontId="26" fillId="0" borderId="0" xfId="2" applyNumberFormat="1" applyFont="1" applyBorder="1" applyAlignment="1">
      <alignment horizontal="right" wrapText="1"/>
    </xf>
    <xf numFmtId="164" fontId="26" fillId="0" borderId="0" xfId="2" applyNumberFormat="1" applyFont="1"/>
    <xf numFmtId="0" fontId="18" fillId="0" borderId="3" xfId="0" applyFont="1" applyBorder="1" applyAlignment="1">
      <alignment vertical="center"/>
    </xf>
    <xf numFmtId="164" fontId="1" fillId="0" borderId="1" xfId="2" applyNumberFormat="1" applyFont="1" applyBorder="1" applyAlignment="1">
      <alignment horizontal="right" vertical="top"/>
    </xf>
    <xf numFmtId="0" fontId="1" fillId="0" borderId="0" xfId="0" applyFont="1" applyAlignment="1">
      <alignment horizontal="center"/>
    </xf>
    <xf numFmtId="0" fontId="29" fillId="0" borderId="0" xfId="0" applyFont="1"/>
    <xf numFmtId="164" fontId="4" fillId="0" borderId="0" xfId="2" applyNumberFormat="1" applyFont="1"/>
    <xf numFmtId="0" fontId="10" fillId="0" borderId="6" xfId="0" applyFont="1" applyBorder="1" applyAlignment="1">
      <alignment vertical="top"/>
    </xf>
    <xf numFmtId="0" fontId="14" fillId="0" borderId="0" xfId="0" applyFont="1" applyAlignment="1">
      <alignment horizontal="center"/>
    </xf>
    <xf numFmtId="0" fontId="25" fillId="0" borderId="0" xfId="0" applyFont="1" applyAlignment="1">
      <alignment horizontal="center"/>
    </xf>
    <xf numFmtId="164" fontId="0" fillId="0" borderId="3" xfId="2" applyNumberFormat="1" applyFont="1" applyFill="1" applyBorder="1"/>
    <xf numFmtId="0" fontId="22" fillId="0" borderId="0" xfId="0" applyFont="1"/>
    <xf numFmtId="0" fontId="51" fillId="0" borderId="0" xfId="0" applyFont="1"/>
    <xf numFmtId="164" fontId="51" fillId="0" borderId="0" xfId="2" applyNumberFormat="1" applyFont="1" applyFill="1"/>
    <xf numFmtId="164" fontId="51" fillId="0" borderId="0" xfId="2" applyNumberFormat="1" applyFont="1"/>
    <xf numFmtId="0" fontId="16" fillId="0" borderId="0" xfId="0" applyFont="1"/>
    <xf numFmtId="164" fontId="16" fillId="0" borderId="0" xfId="2" applyNumberFormat="1" applyFont="1"/>
    <xf numFmtId="0" fontId="51" fillId="0" borderId="0" xfId="0" applyFont="1" applyAlignment="1">
      <alignment horizontal="left"/>
    </xf>
    <xf numFmtId="0" fontId="51" fillId="0" borderId="0" xfId="0" applyFont="1" applyAlignment="1">
      <alignment horizontal="center"/>
    </xf>
    <xf numFmtId="3" fontId="29" fillId="0" borderId="0" xfId="0" applyNumberFormat="1" applyFont="1"/>
    <xf numFmtId="164" fontId="51" fillId="0" borderId="0" xfId="2" applyNumberFormat="1" applyFont="1" applyAlignment="1">
      <alignment horizontal="right"/>
    </xf>
    <xf numFmtId="0" fontId="52" fillId="0" borderId="0" xfId="0" applyFont="1"/>
    <xf numFmtId="164" fontId="52" fillId="0" borderId="0" xfId="2" applyNumberFormat="1" applyFont="1" applyFill="1"/>
    <xf numFmtId="164" fontId="52" fillId="0" borderId="0" xfId="2" applyNumberFormat="1" applyFont="1"/>
    <xf numFmtId="0" fontId="54" fillId="0" borderId="0" xfId="0" applyFont="1" applyAlignment="1">
      <alignment horizontal="center"/>
    </xf>
    <xf numFmtId="165" fontId="0" fillId="0" borderId="0" xfId="2" applyNumberFormat="1" applyFont="1"/>
    <xf numFmtId="0" fontId="57" fillId="0" borderId="0" xfId="0" applyFont="1"/>
    <xf numFmtId="164" fontId="56" fillId="0" borderId="0" xfId="0" applyNumberFormat="1" applyFont="1" applyAlignment="1">
      <alignment horizontal="center"/>
    </xf>
    <xf numFmtId="164" fontId="55" fillId="0" borderId="0" xfId="2" applyNumberFormat="1" applyFont="1"/>
    <xf numFmtId="0" fontId="27" fillId="0" borderId="0" xfId="0" applyFont="1" applyAlignment="1">
      <alignment horizontal="center"/>
    </xf>
    <xf numFmtId="0" fontId="29" fillId="0" borderId="0" xfId="0" applyFont="1" applyAlignment="1">
      <alignment horizontal="center"/>
    </xf>
    <xf numFmtId="0" fontId="55" fillId="0" borderId="0" xfId="0" applyFont="1"/>
    <xf numFmtId="0" fontId="58" fillId="0" borderId="0" xfId="0" applyFont="1"/>
    <xf numFmtId="0" fontId="64" fillId="0" borderId="0" xfId="1" applyFont="1" applyAlignment="1" applyProtection="1"/>
    <xf numFmtId="0" fontId="58" fillId="0" borderId="0" xfId="1" applyFont="1" applyAlignment="1" applyProtection="1"/>
    <xf numFmtId="164" fontId="1" fillId="0" borderId="1" xfId="2" applyNumberFormat="1" applyFont="1" applyFill="1" applyBorder="1" applyAlignment="1">
      <alignment horizontal="right" vertical="top"/>
    </xf>
    <xf numFmtId="164" fontId="0" fillId="0" borderId="0" xfId="2" applyNumberFormat="1" applyFont="1" applyAlignment="1">
      <alignment horizontal="right"/>
    </xf>
    <xf numFmtId="0" fontId="9" fillId="0" borderId="1" xfId="0" applyFont="1" applyBorder="1" applyAlignment="1">
      <alignment vertical="top"/>
    </xf>
    <xf numFmtId="164" fontId="0" fillId="0" borderId="1" xfId="2" applyNumberFormat="1" applyFont="1" applyBorder="1" applyAlignment="1">
      <alignment horizontal="right"/>
    </xf>
    <xf numFmtId="164" fontId="0" fillId="0" borderId="1" xfId="2" applyNumberFormat="1" applyFont="1" applyFill="1" applyBorder="1"/>
    <xf numFmtId="164" fontId="13" fillId="0" borderId="3" xfId="2" applyNumberFormat="1" applyFont="1" applyBorder="1"/>
    <xf numFmtId="0" fontId="63" fillId="0" borderId="0" xfId="0" applyFont="1" applyAlignment="1">
      <alignment horizontal="center"/>
    </xf>
    <xf numFmtId="0" fontId="20" fillId="0" borderId="0" xfId="0" applyFont="1" applyAlignment="1">
      <alignment horizontal="center"/>
    </xf>
    <xf numFmtId="0" fontId="28" fillId="0" borderId="0" xfId="0" applyFont="1"/>
    <xf numFmtId="0" fontId="72" fillId="0" borderId="0" xfId="0" applyFont="1" applyAlignment="1">
      <alignment horizontal="center"/>
    </xf>
    <xf numFmtId="0" fontId="63" fillId="0" borderId="0" xfId="0" applyFont="1"/>
    <xf numFmtId="0" fontId="69" fillId="0" borderId="0" xfId="0" applyFont="1"/>
    <xf numFmtId="0" fontId="0" fillId="0" borderId="3" xfId="0" applyBorder="1"/>
    <xf numFmtId="164" fontId="13" fillId="0" borderId="3" xfId="2" applyNumberFormat="1" applyFont="1" applyBorder="1" applyAlignment="1">
      <alignment horizontal="center" wrapText="1"/>
    </xf>
    <xf numFmtId="0" fontId="17" fillId="0" borderId="11" xfId="0" applyFont="1" applyBorder="1"/>
    <xf numFmtId="0" fontId="17" fillId="0" borderId="8" xfId="0" applyFont="1" applyBorder="1"/>
    <xf numFmtId="0" fontId="59" fillId="0" borderId="0" xfId="0" applyFont="1"/>
    <xf numFmtId="164" fontId="13" fillId="0" borderId="3" xfId="2" applyNumberFormat="1" applyFont="1" applyFill="1" applyBorder="1" applyAlignment="1">
      <alignment horizontal="center"/>
    </xf>
    <xf numFmtId="164" fontId="13" fillId="0" borderId="3" xfId="2" applyNumberFormat="1" applyFont="1" applyFill="1" applyBorder="1" applyAlignment="1">
      <alignment horizontal="center" wrapText="1"/>
    </xf>
    <xf numFmtId="164" fontId="13" fillId="0" borderId="3" xfId="2" applyNumberFormat="1" applyFont="1" applyBorder="1" applyAlignment="1">
      <alignment wrapText="1"/>
    </xf>
    <xf numFmtId="0" fontId="70" fillId="0" borderId="0" xfId="0" applyFont="1" applyAlignment="1">
      <alignment horizontal="center"/>
    </xf>
    <xf numFmtId="0" fontId="53" fillId="0" borderId="0" xfId="0" applyFont="1"/>
    <xf numFmtId="164" fontId="1" fillId="0" borderId="3" xfId="2" applyNumberFormat="1" applyFont="1" applyFill="1" applyBorder="1" applyAlignment="1">
      <alignment wrapText="1"/>
    </xf>
    <xf numFmtId="0" fontId="1" fillId="0" borderId="3" xfId="0" applyFont="1" applyBorder="1"/>
    <xf numFmtId="0" fontId="58" fillId="0" borderId="0" xfId="0" applyFont="1" applyAlignment="1">
      <alignment horizontal="right" wrapText="1"/>
    </xf>
    <xf numFmtId="0" fontId="74" fillId="0" borderId="0" xfId="1" applyFont="1" applyAlignment="1" applyProtection="1"/>
    <xf numFmtId="3" fontId="76" fillId="0" borderId="0" xfId="0" applyNumberFormat="1" applyFont="1"/>
    <xf numFmtId="0" fontId="77" fillId="0" borderId="0" xfId="0" applyFont="1" applyAlignment="1">
      <alignment horizontal="center"/>
    </xf>
    <xf numFmtId="0" fontId="78" fillId="0" borderId="0" xfId="0" applyFont="1" applyAlignment="1">
      <alignment horizontal="center"/>
    </xf>
    <xf numFmtId="0" fontId="31" fillId="0" borderId="0" xfId="0" applyFont="1"/>
    <xf numFmtId="164" fontId="31" fillId="0" borderId="0" xfId="2" applyNumberFormat="1" applyFont="1" applyFill="1"/>
    <xf numFmtId="0" fontId="79" fillId="0" borderId="0" xfId="0" applyFont="1" applyAlignment="1">
      <alignment wrapText="1"/>
    </xf>
    <xf numFmtId="0" fontId="65" fillId="0" borderId="0" xfId="0" applyFont="1" applyAlignment="1">
      <alignment wrapText="1"/>
    </xf>
    <xf numFmtId="164" fontId="65" fillId="0" borderId="0" xfId="2" applyNumberFormat="1" applyFont="1" applyFill="1" applyAlignment="1">
      <alignment wrapText="1"/>
    </xf>
    <xf numFmtId="0" fontId="1" fillId="0" borderId="3" xfId="0" applyFont="1" applyBorder="1" applyAlignment="1">
      <alignment horizontal="center" wrapText="1"/>
    </xf>
    <xf numFmtId="164" fontId="17" fillId="0" borderId="3" xfId="2" applyNumberFormat="1" applyFont="1" applyFill="1" applyBorder="1" applyAlignment="1">
      <alignment horizontal="left" wrapText="1"/>
    </xf>
    <xf numFmtId="164" fontId="17" fillId="0" borderId="3" xfId="2" applyNumberFormat="1" applyFont="1" applyFill="1" applyBorder="1" applyAlignment="1">
      <alignment wrapText="1"/>
    </xf>
    <xf numFmtId="0" fontId="39" fillId="0" borderId="0" xfId="0" applyFont="1" applyAlignment="1">
      <alignment horizontal="left"/>
    </xf>
    <xf numFmtId="164" fontId="17" fillId="0" borderId="3" xfId="2" applyNumberFormat="1" applyFont="1" applyFill="1" applyBorder="1"/>
    <xf numFmtId="164" fontId="1" fillId="0" borderId="3" xfId="2" applyNumberFormat="1" applyFont="1" applyFill="1" applyBorder="1"/>
    <xf numFmtId="0" fontId="51" fillId="0" borderId="3" xfId="0" applyFont="1" applyBorder="1" applyAlignment="1">
      <alignment horizontal="left" wrapText="1"/>
    </xf>
    <xf numFmtId="164" fontId="1" fillId="0" borderId="0" xfId="2" applyNumberFormat="1" applyFont="1" applyBorder="1"/>
    <xf numFmtId="164" fontId="1" fillId="0" borderId="0" xfId="0" applyNumberFormat="1" applyFont="1"/>
    <xf numFmtId="164" fontId="13" fillId="0" borderId="3" xfId="2" applyNumberFormat="1" applyFont="1" applyFill="1" applyBorder="1" applyAlignment="1">
      <alignment wrapText="1"/>
    </xf>
    <xf numFmtId="164" fontId="0" fillId="0" borderId="0" xfId="2" applyNumberFormat="1" applyFont="1" applyFill="1"/>
    <xf numFmtId="164" fontId="29" fillId="0" borderId="3" xfId="2" applyNumberFormat="1" applyFont="1" applyFill="1" applyBorder="1" applyAlignment="1">
      <alignment horizontal="center" wrapText="1"/>
    </xf>
    <xf numFmtId="0" fontId="0" fillId="0" borderId="3" xfId="0" applyBorder="1" applyAlignment="1">
      <alignment horizontal="right"/>
    </xf>
    <xf numFmtId="0" fontId="13" fillId="0" borderId="3" xfId="0" applyFont="1" applyBorder="1" applyAlignment="1">
      <alignment horizontal="left"/>
    </xf>
    <xf numFmtId="164" fontId="16" fillId="0" borderId="3" xfId="2" applyNumberFormat="1" applyFont="1" applyFill="1" applyBorder="1"/>
    <xf numFmtId="0" fontId="13" fillId="0" borderId="3" xfId="2" applyNumberFormat="1" applyFont="1" applyFill="1" applyBorder="1" applyAlignment="1">
      <alignment horizontal="center" wrapText="1"/>
    </xf>
    <xf numFmtId="0" fontId="13" fillId="0" borderId="3" xfId="2" applyNumberFormat="1" applyFont="1" applyFill="1" applyBorder="1" applyAlignment="1">
      <alignment wrapText="1"/>
    </xf>
    <xf numFmtId="164" fontId="13" fillId="0" borderId="0" xfId="2" applyNumberFormat="1" applyFont="1" applyBorder="1"/>
    <xf numFmtId="164" fontId="17" fillId="0" borderId="0" xfId="2" applyNumberFormat="1" applyFont="1" applyFill="1"/>
    <xf numFmtId="0" fontId="13" fillId="0" borderId="3" xfId="0" applyFont="1" applyBorder="1" applyAlignment="1">
      <alignment horizontal="center"/>
    </xf>
    <xf numFmtId="164" fontId="13" fillId="0" borderId="3" xfId="2" applyNumberFormat="1" applyFont="1" applyBorder="1" applyAlignment="1">
      <alignment horizontal="center"/>
    </xf>
    <xf numFmtId="0" fontId="29" fillId="0" borderId="3" xfId="0" applyFont="1" applyBorder="1" applyAlignment="1">
      <alignment horizontal="left" wrapText="1"/>
    </xf>
    <xf numFmtId="0" fontId="64" fillId="0" borderId="0" xfId="1" applyFont="1" applyAlignment="1" applyProtection="1">
      <alignment horizontal="left"/>
    </xf>
    <xf numFmtId="0" fontId="0" fillId="0" borderId="0" xfId="0" applyAlignment="1">
      <alignment wrapText="1"/>
    </xf>
    <xf numFmtId="0" fontId="0" fillId="0" borderId="3" xfId="0" applyBorder="1" applyAlignment="1">
      <alignment wrapText="1"/>
    </xf>
    <xf numFmtId="9" fontId="17" fillId="0" borderId="3" xfId="3" applyFont="1" applyFill="1" applyBorder="1"/>
    <xf numFmtId="9" fontId="17" fillId="0" borderId="0" xfId="3" applyFont="1" applyFill="1" applyBorder="1"/>
    <xf numFmtId="164" fontId="29" fillId="0" borderId="0" xfId="2" applyNumberFormat="1" applyFont="1" applyFill="1" applyBorder="1" applyAlignment="1">
      <alignment horizontal="center" wrapText="1"/>
    </xf>
    <xf numFmtId="0" fontId="0" fillId="0" borderId="0" xfId="0" applyAlignment="1">
      <alignment horizontal="right"/>
    </xf>
    <xf numFmtId="164" fontId="29" fillId="0" borderId="0" xfId="2" applyNumberFormat="1" applyFont="1" applyFill="1" applyBorder="1" applyAlignment="1">
      <alignment horizontal="center"/>
    </xf>
    <xf numFmtId="0" fontId="51" fillId="0" borderId="3" xfId="0" applyFont="1" applyBorder="1"/>
    <xf numFmtId="0" fontId="51" fillId="0" borderId="3" xfId="0" applyFont="1" applyBorder="1" applyAlignment="1">
      <alignment horizontal="right"/>
    </xf>
    <xf numFmtId="166" fontId="0" fillId="0" borderId="3" xfId="2" applyNumberFormat="1" applyFont="1" applyBorder="1"/>
    <xf numFmtId="166" fontId="0" fillId="0" borderId="3" xfId="2" applyNumberFormat="1" applyFont="1" applyBorder="1" applyAlignment="1">
      <alignment horizontal="right"/>
    </xf>
    <xf numFmtId="164" fontId="16" fillId="0" borderId="3" xfId="2" applyNumberFormat="1" applyFont="1" applyBorder="1"/>
    <xf numFmtId="166" fontId="13" fillId="0" borderId="3" xfId="2" applyNumberFormat="1" applyFont="1" applyBorder="1"/>
    <xf numFmtId="166" fontId="17" fillId="0" borderId="3" xfId="2" applyNumberFormat="1" applyFont="1" applyBorder="1"/>
    <xf numFmtId="0" fontId="83" fillId="0" borderId="0" xfId="1" applyFont="1" applyAlignment="1" applyProtection="1"/>
    <xf numFmtId="0" fontId="64" fillId="0" borderId="0" xfId="1" applyFont="1" applyFill="1" applyAlignment="1" applyProtection="1"/>
    <xf numFmtId="0" fontId="75" fillId="0" borderId="0" xfId="0" applyFont="1" applyAlignment="1">
      <alignment horizontal="center"/>
    </xf>
    <xf numFmtId="0" fontId="63" fillId="0" borderId="0" xfId="0" applyFont="1" applyAlignment="1">
      <alignment horizontal="center"/>
    </xf>
    <xf numFmtId="0" fontId="65" fillId="0" borderId="0" xfId="0" applyFont="1" applyAlignment="1">
      <alignment horizontal="left" vertical="top" wrapText="1"/>
    </xf>
    <xf numFmtId="0" fontId="65" fillId="0" borderId="0" xfId="0" applyFont="1" applyAlignment="1">
      <alignment horizontal="left" vertical="top"/>
    </xf>
    <xf numFmtId="0" fontId="7" fillId="0" borderId="0" xfId="0" applyFont="1" applyAlignment="1">
      <alignment horizontal="left" wrapText="1"/>
    </xf>
    <xf numFmtId="0" fontId="7" fillId="0" borderId="2" xfId="0" applyFont="1" applyBorder="1" applyAlignment="1">
      <alignment horizontal="left"/>
    </xf>
    <xf numFmtId="0" fontId="1" fillId="0" borderId="0" xfId="0" applyFont="1"/>
    <xf numFmtId="0" fontId="27" fillId="0" borderId="0" xfId="0" applyFont="1" applyAlignment="1">
      <alignment horizontal="center" vertical="center"/>
    </xf>
    <xf numFmtId="0" fontId="27" fillId="0" borderId="0" xfId="0" applyFont="1" applyAlignment="1">
      <alignment horizontal="center"/>
    </xf>
    <xf numFmtId="0" fontId="20" fillId="0" borderId="0" xfId="0" applyFont="1" applyAlignment="1">
      <alignment horizontal="center"/>
    </xf>
    <xf numFmtId="0" fontId="69" fillId="0" borderId="0" xfId="0" applyFont="1" applyAlignment="1">
      <alignment horizontal="center"/>
    </xf>
    <xf numFmtId="0" fontId="22" fillId="0" borderId="0" xfId="0" applyFont="1"/>
    <xf numFmtId="0" fontId="7" fillId="0" borderId="2" xfId="0" applyFont="1" applyBorder="1" applyAlignment="1">
      <alignment horizontal="left" vertical="top"/>
    </xf>
    <xf numFmtId="0" fontId="7" fillId="0" borderId="0" xfId="0" applyFont="1" applyAlignment="1">
      <alignment vertical="top" wrapText="1"/>
    </xf>
    <xf numFmtId="0" fontId="4" fillId="0" borderId="0" xfId="0" applyFont="1" applyAlignment="1">
      <alignment wrapText="1"/>
    </xf>
    <xf numFmtId="0" fontId="22" fillId="0" borderId="0" xfId="0" applyFont="1" applyAlignment="1">
      <alignment horizontal="left"/>
    </xf>
    <xf numFmtId="0" fontId="7" fillId="0" borderId="0" xfId="0" applyFont="1" applyAlignment="1">
      <alignment horizontal="left" vertical="top"/>
    </xf>
    <xf numFmtId="0" fontId="13" fillId="0" borderId="3" xfId="0" applyFont="1" applyBorder="1" applyAlignment="1">
      <alignment horizontal="center"/>
    </xf>
    <xf numFmtId="164" fontId="13" fillId="0" borderId="3" xfId="2" applyNumberFormat="1" applyFont="1" applyBorder="1" applyAlignment="1">
      <alignment horizontal="center"/>
    </xf>
    <xf numFmtId="0" fontId="17" fillId="0" borderId="0" xfId="0" applyFont="1"/>
    <xf numFmtId="164" fontId="13" fillId="0" borderId="3" xfId="2" applyNumberFormat="1" applyFont="1" applyFill="1" applyBorder="1" applyAlignment="1">
      <alignment horizontal="center"/>
    </xf>
    <xf numFmtId="164" fontId="13" fillId="0" borderId="3" xfId="2" applyNumberFormat="1" applyFont="1" applyBorder="1" applyAlignment="1">
      <alignment horizontal="center" wrapText="1"/>
    </xf>
    <xf numFmtId="3" fontId="73" fillId="0" borderId="0" xfId="0" applyNumberFormat="1" applyFont="1" applyAlignment="1">
      <alignment horizontal="left" wrapText="1"/>
    </xf>
    <xf numFmtId="0" fontId="2" fillId="0" borderId="0" xfId="0" applyFont="1" applyAlignment="1">
      <alignment vertical="top"/>
    </xf>
    <xf numFmtId="0" fontId="28" fillId="0" borderId="0" xfId="0" applyFont="1" applyAlignment="1">
      <alignment horizontal="center"/>
    </xf>
    <xf numFmtId="0" fontId="70" fillId="0" borderId="0" xfId="0" applyFont="1" applyAlignment="1">
      <alignment horizontal="center"/>
    </xf>
    <xf numFmtId="0" fontId="48" fillId="0" borderId="0" xfId="0" applyFont="1" applyAlignment="1">
      <alignment wrapText="1"/>
    </xf>
    <xf numFmtId="0" fontId="29" fillId="0" borderId="0" xfId="0" applyFont="1" applyAlignment="1">
      <alignment horizontal="left" wrapText="1"/>
    </xf>
    <xf numFmtId="0" fontId="29" fillId="0" borderId="3" xfId="0" applyFont="1" applyBorder="1" applyAlignment="1">
      <alignment horizontal="center"/>
    </xf>
    <xf numFmtId="0" fontId="29" fillId="0" borderId="12" xfId="0" applyFont="1" applyBorder="1" applyAlignment="1">
      <alignment horizontal="center" wrapText="1"/>
    </xf>
    <xf numFmtId="0" fontId="29" fillId="0" borderId="13" xfId="0" applyFont="1" applyBorder="1" applyAlignment="1">
      <alignment horizontal="center" wrapText="1"/>
    </xf>
    <xf numFmtId="164" fontId="1" fillId="0" borderId="3" xfId="2" applyNumberFormat="1" applyFont="1" applyBorder="1" applyAlignment="1">
      <alignment horizontal="center"/>
    </xf>
    <xf numFmtId="164" fontId="1" fillId="0" borderId="3" xfId="2" applyNumberFormat="1" applyFont="1" applyFill="1" applyBorder="1" applyAlignment="1">
      <alignment horizontal="center"/>
    </xf>
    <xf numFmtId="164" fontId="1" fillId="0" borderId="3" xfId="2" applyNumberFormat="1" applyFont="1" applyFill="1" applyBorder="1" applyAlignment="1">
      <alignment horizontal="center" wrapText="1"/>
    </xf>
    <xf numFmtId="0" fontId="7" fillId="0" borderId="8" xfId="0" applyFont="1" applyBorder="1" applyAlignment="1">
      <alignment vertical="top"/>
    </xf>
    <xf numFmtId="3" fontId="29" fillId="0" borderId="1" xfId="0" applyNumberFormat="1" applyFont="1" applyBorder="1"/>
    <xf numFmtId="0" fontId="13" fillId="0" borderId="3" xfId="0" applyFont="1" applyBorder="1"/>
    <xf numFmtId="164" fontId="13" fillId="0" borderId="4" xfId="2" applyNumberFormat="1" applyFont="1" applyFill="1" applyBorder="1" applyAlignment="1">
      <alignment horizontal="center" wrapText="1"/>
    </xf>
    <xf numFmtId="164" fontId="13" fillId="0" borderId="14" xfId="2" applyNumberFormat="1" applyFont="1" applyFill="1" applyBorder="1" applyAlignment="1">
      <alignment horizontal="center" wrapText="1"/>
    </xf>
    <xf numFmtId="164" fontId="13" fillId="0" borderId="5" xfId="2" applyNumberFormat="1" applyFont="1" applyFill="1" applyBorder="1" applyAlignment="1">
      <alignment horizontal="center" wrapText="1"/>
    </xf>
    <xf numFmtId="164" fontId="13" fillId="0" borderId="3" xfId="2" applyNumberFormat="1" applyFont="1" applyBorder="1"/>
    <xf numFmtId="0" fontId="17" fillId="0" borderId="0" xfId="0" applyFont="1" applyAlignment="1">
      <alignment horizontal="left" wrapText="1"/>
    </xf>
    <xf numFmtId="0" fontId="71" fillId="0" borderId="0" xfId="0" applyFont="1" applyAlignment="1">
      <alignment horizontal="center"/>
    </xf>
    <xf numFmtId="0" fontId="40" fillId="0" borderId="0" xfId="0" applyFont="1" applyAlignment="1">
      <alignment wrapText="1"/>
    </xf>
    <xf numFmtId="0" fontId="40" fillId="0" borderId="0" xfId="0" applyFont="1" applyAlignment="1">
      <alignment vertical="center"/>
    </xf>
    <xf numFmtId="0" fontId="17" fillId="0" borderId="0" xfId="0" applyFont="1" applyAlignment="1">
      <alignment wrapText="1"/>
    </xf>
    <xf numFmtId="0" fontId="7" fillId="0" borderId="0" xfId="0" applyFont="1" applyAlignment="1">
      <alignment vertical="center"/>
    </xf>
    <xf numFmtId="0" fontId="39" fillId="0" borderId="0" xfId="0" applyFont="1" applyAlignment="1">
      <alignment wrapText="1"/>
    </xf>
    <xf numFmtId="0" fontId="39" fillId="0" borderId="0" xfId="0" applyFont="1"/>
    <xf numFmtId="0" fontId="29" fillId="0" borderId="3" xfId="0" applyFont="1" applyBorder="1" applyAlignment="1">
      <alignment horizontal="left"/>
    </xf>
    <xf numFmtId="164" fontId="29" fillId="0" borderId="4" xfId="2" applyNumberFormat="1" applyFont="1" applyFill="1" applyBorder="1" applyAlignment="1">
      <alignment horizontal="center"/>
    </xf>
    <xf numFmtId="164" fontId="29" fillId="0" borderId="14" xfId="2" applyNumberFormat="1" applyFont="1" applyFill="1" applyBorder="1" applyAlignment="1">
      <alignment horizontal="center"/>
    </xf>
    <xf numFmtId="164" fontId="29" fillId="0" borderId="5" xfId="2" applyNumberFormat="1" applyFont="1" applyFill="1" applyBorder="1" applyAlignment="1">
      <alignment horizontal="center"/>
    </xf>
    <xf numFmtId="0" fontId="60" fillId="0" borderId="0" xfId="0" applyFont="1"/>
    <xf numFmtId="0" fontId="17" fillId="0" borderId="8" xfId="2" applyNumberFormat="1" applyFont="1" applyFill="1" applyBorder="1" applyAlignment="1">
      <alignment horizontal="left"/>
    </xf>
    <xf numFmtId="0" fontId="17" fillId="0" borderId="0" xfId="2" applyNumberFormat="1" applyFont="1" applyFill="1" applyAlignment="1">
      <alignment horizontal="left"/>
    </xf>
    <xf numFmtId="0" fontId="13" fillId="0" borderId="3" xfId="2" applyNumberFormat="1" applyFont="1" applyFill="1" applyBorder="1" applyAlignment="1">
      <alignment horizontal="center"/>
    </xf>
    <xf numFmtId="0" fontId="33" fillId="0" borderId="0" xfId="0" applyFont="1"/>
    <xf numFmtId="0" fontId="1" fillId="0" borderId="1" xfId="0" applyFont="1" applyBorder="1"/>
    <xf numFmtId="0" fontId="4" fillId="0" borderId="0" xfId="0" applyFont="1"/>
    <xf numFmtId="0" fontId="40" fillId="0" borderId="0" xfId="0" applyFont="1"/>
    <xf numFmtId="0" fontId="13" fillId="0" borderId="3" xfId="2" applyNumberFormat="1" applyFont="1" applyBorder="1" applyAlignment="1">
      <alignment horizontal="center"/>
    </xf>
    <xf numFmtId="0" fontId="13" fillId="0" borderId="3" xfId="2" applyNumberFormat="1" applyFont="1" applyBorder="1" applyAlignment="1">
      <alignment horizontal="center" wrapText="1"/>
    </xf>
    <xf numFmtId="0" fontId="4" fillId="0" borderId="0" xfId="0" applyFont="1" applyAlignment="1">
      <alignment horizontal="left"/>
    </xf>
    <xf numFmtId="0" fontId="20" fillId="0" borderId="3" xfId="0" applyFont="1" applyBorder="1" applyAlignment="1">
      <alignment horizontal="center" wrapText="1"/>
    </xf>
    <xf numFmtId="164" fontId="19" fillId="0" borderId="3" xfId="2" applyNumberFormat="1" applyFont="1" applyFill="1" applyBorder="1" applyAlignment="1">
      <alignment horizontal="left" wrapText="1"/>
    </xf>
    <xf numFmtId="164" fontId="19" fillId="0" borderId="3" xfId="2" applyNumberFormat="1" applyFont="1" applyFill="1" applyBorder="1" applyAlignment="1">
      <alignment horizontal="left" vertical="top" wrapText="1"/>
    </xf>
    <xf numFmtId="0" fontId="20" fillId="0" borderId="0" xfId="0" applyFont="1" applyAlignment="1">
      <alignment horizontal="center" wrapText="1"/>
    </xf>
    <xf numFmtId="0" fontId="63" fillId="0" borderId="0" xfId="0" applyFont="1" applyAlignment="1">
      <alignment horizontal="center" wrapText="1"/>
    </xf>
  </cellXfs>
  <cellStyles count="4">
    <cellStyle name="Comma" xfId="2" builtinId="3"/>
    <cellStyle name="Hyperlink" xfId="1" builtinId="8"/>
    <cellStyle name="Normal" xfId="0" builtinId="0"/>
    <cellStyle name="Percent" xfId="3" builtinId="5"/>
  </cellStyles>
  <dxfs count="0"/>
  <tableStyles count="0" defaultTableStyle="TableStyleMedium9" defaultPivotStyle="PivotStyleLight16"/>
  <colors>
    <mruColors>
      <color rgb="FFFFFFFF"/>
      <color rgb="FF3333FF"/>
      <color rgb="FFFFFF15"/>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7342614</xdr:colOff>
      <xdr:row>0</xdr:row>
      <xdr:rowOff>46463</xdr:rowOff>
    </xdr:from>
    <xdr:to>
      <xdr:col>2</xdr:col>
      <xdr:colOff>479917</xdr:colOff>
      <xdr:row>3</xdr:row>
      <xdr:rowOff>192641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2614" y="46463"/>
          <a:ext cx="2769325" cy="756206"/>
        </a:xfrm>
        <a:prstGeom prst="rect">
          <a:avLst/>
        </a:prstGeom>
      </xdr:spPr>
    </xdr:pic>
    <xdr:clientData/>
  </xdr:twoCellAnchor>
  <xdr:twoCellAnchor editAs="oneCell">
    <xdr:from>
      <xdr:col>0</xdr:col>
      <xdr:colOff>0</xdr:colOff>
      <xdr:row>0</xdr:row>
      <xdr:rowOff>71089</xdr:rowOff>
    </xdr:from>
    <xdr:to>
      <xdr:col>0</xdr:col>
      <xdr:colOff>3670870</xdr:colOff>
      <xdr:row>3</xdr:row>
      <xdr:rowOff>168544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1089"/>
          <a:ext cx="3670870" cy="7074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72341</xdr:rowOff>
    </xdr:from>
    <xdr:to>
      <xdr:col>1</xdr:col>
      <xdr:colOff>708457</xdr:colOff>
      <xdr:row>4</xdr:row>
      <xdr:rowOff>72341</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2341"/>
          <a:ext cx="4807824" cy="892215"/>
        </a:xfrm>
        <a:prstGeom prst="rect">
          <a:avLst/>
        </a:prstGeom>
      </xdr:spPr>
    </xdr:pic>
    <xdr:clientData/>
  </xdr:twoCellAnchor>
  <xdr:twoCellAnchor editAs="oneCell">
    <xdr:from>
      <xdr:col>8</xdr:col>
      <xdr:colOff>298090</xdr:colOff>
      <xdr:row>0</xdr:row>
      <xdr:rowOff>72341</xdr:rowOff>
    </xdr:from>
    <xdr:to>
      <xdr:col>11</xdr:col>
      <xdr:colOff>630172</xdr:colOff>
      <xdr:row>5</xdr:row>
      <xdr:rowOff>84398</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03248" y="72341"/>
          <a:ext cx="2803759" cy="11092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177983</xdr:rowOff>
    </xdr:from>
    <xdr:to>
      <xdr:col>0</xdr:col>
      <xdr:colOff>2768219</xdr:colOff>
      <xdr:row>3</xdr:row>
      <xdr:rowOff>11340</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946" y="177983"/>
          <a:ext cx="2768219" cy="513714"/>
        </a:xfrm>
        <a:prstGeom prst="rect">
          <a:avLst/>
        </a:prstGeom>
      </xdr:spPr>
    </xdr:pic>
    <xdr:clientData/>
  </xdr:twoCellAnchor>
  <xdr:twoCellAnchor editAs="oneCell">
    <xdr:from>
      <xdr:col>3</xdr:col>
      <xdr:colOff>834886</xdr:colOff>
      <xdr:row>0</xdr:row>
      <xdr:rowOff>0</xdr:rowOff>
    </xdr:from>
    <xdr:to>
      <xdr:col>5</xdr:col>
      <xdr:colOff>850447</xdr:colOff>
      <xdr:row>3</xdr:row>
      <xdr:rowOff>90344</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12743" y="0"/>
          <a:ext cx="1954579" cy="7707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62865</xdr:colOff>
      <xdr:row>1</xdr:row>
      <xdr:rowOff>62231</xdr:rowOff>
    </xdr:from>
    <xdr:to>
      <xdr:col>1</xdr:col>
      <xdr:colOff>317215</xdr:colOff>
      <xdr:row>4</xdr:row>
      <xdr:rowOff>80010</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 y="351791"/>
          <a:ext cx="3820510" cy="680719"/>
        </a:xfrm>
        <a:prstGeom prst="rect">
          <a:avLst/>
        </a:prstGeom>
      </xdr:spPr>
    </xdr:pic>
    <xdr:clientData/>
  </xdr:twoCellAnchor>
  <xdr:twoCellAnchor editAs="oneCell">
    <xdr:from>
      <xdr:col>7</xdr:col>
      <xdr:colOff>108900</xdr:colOff>
      <xdr:row>0</xdr:row>
      <xdr:rowOff>104775</xdr:rowOff>
    </xdr:from>
    <xdr:to>
      <xdr:col>9</xdr:col>
      <xdr:colOff>790334</xdr:colOff>
      <xdr:row>4</xdr:row>
      <xdr:rowOff>76200</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57600" y="104775"/>
          <a:ext cx="2449274" cy="9239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180320</xdr:rowOff>
    </xdr:from>
    <xdr:to>
      <xdr:col>1</xdr:col>
      <xdr:colOff>352991</xdr:colOff>
      <xdr:row>4</xdr:row>
      <xdr:rowOff>10466</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219" y="180320"/>
          <a:ext cx="3828046" cy="709377"/>
        </a:xfrm>
        <a:prstGeom prst="rect">
          <a:avLst/>
        </a:prstGeom>
      </xdr:spPr>
    </xdr:pic>
    <xdr:clientData/>
  </xdr:twoCellAnchor>
  <xdr:twoCellAnchor editAs="oneCell">
    <xdr:from>
      <xdr:col>8</xdr:col>
      <xdr:colOff>579981</xdr:colOff>
      <xdr:row>0</xdr:row>
      <xdr:rowOff>52335</xdr:rowOff>
    </xdr:from>
    <xdr:to>
      <xdr:col>12</xdr:col>
      <xdr:colOff>659423</xdr:colOff>
      <xdr:row>4</xdr:row>
      <xdr:rowOff>126833</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11739" y="52335"/>
          <a:ext cx="2424058" cy="9537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3429000</xdr:colOff>
      <xdr:row>2</xdr:row>
      <xdr:rowOff>155076</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29000" cy="636339"/>
        </a:xfrm>
        <a:prstGeom prst="rect">
          <a:avLst/>
        </a:prstGeom>
      </xdr:spPr>
    </xdr:pic>
    <xdr:clientData/>
  </xdr:twoCellAnchor>
  <xdr:twoCellAnchor editAs="oneCell">
    <xdr:from>
      <xdr:col>6</xdr:col>
      <xdr:colOff>219780</xdr:colOff>
      <xdr:row>0</xdr:row>
      <xdr:rowOff>90236</xdr:rowOff>
    </xdr:from>
    <xdr:to>
      <xdr:col>9</xdr:col>
      <xdr:colOff>300789</xdr:colOff>
      <xdr:row>2</xdr:row>
      <xdr:rowOff>170448</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00727" y="90236"/>
          <a:ext cx="2056194" cy="5614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32108</xdr:rowOff>
    </xdr:from>
    <xdr:to>
      <xdr:col>1</xdr:col>
      <xdr:colOff>192610</xdr:colOff>
      <xdr:row>3</xdr:row>
      <xdr:rowOff>80012</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2108"/>
          <a:ext cx="3927694" cy="722146"/>
        </a:xfrm>
        <a:prstGeom prst="rect">
          <a:avLst/>
        </a:prstGeom>
      </xdr:spPr>
    </xdr:pic>
    <xdr:clientData/>
  </xdr:twoCellAnchor>
  <xdr:twoCellAnchor editAs="oneCell">
    <xdr:from>
      <xdr:col>10</xdr:col>
      <xdr:colOff>60247</xdr:colOff>
      <xdr:row>0</xdr:row>
      <xdr:rowOff>0</xdr:rowOff>
    </xdr:from>
    <xdr:to>
      <xdr:col>12</xdr:col>
      <xdr:colOff>730860</xdr:colOff>
      <xdr:row>3</xdr:row>
      <xdr:rowOff>123461</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03309" y="0"/>
          <a:ext cx="2040501" cy="79770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xdr:col>
      <xdr:colOff>2276475</xdr:colOff>
      <xdr:row>3</xdr:row>
      <xdr:rowOff>168684</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38125"/>
          <a:ext cx="2886075" cy="530634"/>
        </a:xfrm>
        <a:prstGeom prst="rect">
          <a:avLst/>
        </a:prstGeom>
      </xdr:spPr>
    </xdr:pic>
    <xdr:clientData/>
  </xdr:twoCellAnchor>
  <xdr:twoCellAnchor editAs="oneCell">
    <xdr:from>
      <xdr:col>4</xdr:col>
      <xdr:colOff>28575</xdr:colOff>
      <xdr:row>0</xdr:row>
      <xdr:rowOff>95250</xdr:rowOff>
    </xdr:from>
    <xdr:to>
      <xdr:col>5</xdr:col>
      <xdr:colOff>809625</xdr:colOff>
      <xdr:row>3</xdr:row>
      <xdr:rowOff>176604</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10350" y="95250"/>
          <a:ext cx="1743075" cy="68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48597</xdr:colOff>
      <xdr:row>0</xdr:row>
      <xdr:rowOff>0</xdr:rowOff>
    </xdr:from>
    <xdr:to>
      <xdr:col>10</xdr:col>
      <xdr:colOff>442181</xdr:colOff>
      <xdr:row>68</xdr:row>
      <xdr:rowOff>116633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84133" y="0"/>
          <a:ext cx="6516798" cy="133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132627</xdr:rowOff>
    </xdr:from>
    <xdr:to>
      <xdr:col>7</xdr:col>
      <xdr:colOff>64677</xdr:colOff>
      <xdr:row>5</xdr:row>
      <xdr:rowOff>36171</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2627"/>
          <a:ext cx="5538538" cy="1036898"/>
        </a:xfrm>
        <a:prstGeom prst="rect">
          <a:avLst/>
        </a:prstGeom>
      </xdr:spPr>
    </xdr:pic>
    <xdr:clientData/>
  </xdr:twoCellAnchor>
  <xdr:twoCellAnchor editAs="oneCell">
    <xdr:from>
      <xdr:col>15</xdr:col>
      <xdr:colOff>458169</xdr:colOff>
      <xdr:row>0</xdr:row>
      <xdr:rowOff>36169</xdr:rowOff>
    </xdr:from>
    <xdr:to>
      <xdr:col>20</xdr:col>
      <xdr:colOff>165565</xdr:colOff>
      <xdr:row>5</xdr:row>
      <xdr:rowOff>156740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38517" y="36169"/>
          <a:ext cx="3119516" cy="1253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132627</xdr:rowOff>
    </xdr:from>
    <xdr:to>
      <xdr:col>5</xdr:col>
      <xdr:colOff>405856</xdr:colOff>
      <xdr:row>4</xdr:row>
      <xdr:rowOff>185854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2627"/>
          <a:ext cx="5028966" cy="936032"/>
        </a:xfrm>
        <a:prstGeom prst="rect">
          <a:avLst/>
        </a:prstGeom>
      </xdr:spPr>
    </xdr:pic>
    <xdr:clientData/>
  </xdr:twoCellAnchor>
  <xdr:twoCellAnchor editAs="oneCell">
    <xdr:from>
      <xdr:col>13</xdr:col>
      <xdr:colOff>614904</xdr:colOff>
      <xdr:row>0</xdr:row>
      <xdr:rowOff>36169</xdr:rowOff>
    </xdr:from>
    <xdr:to>
      <xdr:col>17</xdr:col>
      <xdr:colOff>385139</xdr:colOff>
      <xdr:row>5</xdr:row>
      <xdr:rowOff>81310</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86306" y="36169"/>
          <a:ext cx="2836820" cy="11254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227877</xdr:rowOff>
    </xdr:from>
    <xdr:to>
      <xdr:col>5</xdr:col>
      <xdr:colOff>338667</xdr:colOff>
      <xdr:row>5</xdr:row>
      <xdr:rowOff>42334</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7877"/>
          <a:ext cx="4921250" cy="904540"/>
        </a:xfrm>
        <a:prstGeom prst="rect">
          <a:avLst/>
        </a:prstGeom>
      </xdr:spPr>
    </xdr:pic>
    <xdr:clientData/>
  </xdr:twoCellAnchor>
  <xdr:twoCellAnchor editAs="oneCell">
    <xdr:from>
      <xdr:col>13</xdr:col>
      <xdr:colOff>286820</xdr:colOff>
      <xdr:row>1</xdr:row>
      <xdr:rowOff>89086</xdr:rowOff>
    </xdr:from>
    <xdr:to>
      <xdr:col>17</xdr:col>
      <xdr:colOff>254000</xdr:colOff>
      <xdr:row>6</xdr:row>
      <xdr:rowOff>35292</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43153" y="332503"/>
          <a:ext cx="2803514" cy="9939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124733</xdr:colOff>
      <xdr:row>0</xdr:row>
      <xdr:rowOff>223338</xdr:rowOff>
    </xdr:from>
    <xdr:to>
      <xdr:col>2</xdr:col>
      <xdr:colOff>197650</xdr:colOff>
      <xdr:row>4</xdr:row>
      <xdr:rowOff>90713</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33" y="223338"/>
          <a:ext cx="4415863" cy="819875"/>
        </a:xfrm>
        <a:prstGeom prst="rect">
          <a:avLst/>
        </a:prstGeom>
      </xdr:spPr>
    </xdr:pic>
    <xdr:clientData/>
  </xdr:twoCellAnchor>
  <xdr:twoCellAnchor editAs="oneCell">
    <xdr:from>
      <xdr:col>9</xdr:col>
      <xdr:colOff>574080</xdr:colOff>
      <xdr:row>0</xdr:row>
      <xdr:rowOff>45357</xdr:rowOff>
    </xdr:from>
    <xdr:to>
      <xdr:col>14</xdr:col>
      <xdr:colOff>464911</xdr:colOff>
      <xdr:row>4</xdr:row>
      <xdr:rowOff>210073</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48634" y="45357"/>
          <a:ext cx="2827706" cy="11172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162622</xdr:rowOff>
    </xdr:from>
    <xdr:to>
      <xdr:col>0</xdr:col>
      <xdr:colOff>3531220</xdr:colOff>
      <xdr:row>3</xdr:row>
      <xdr:rowOff>63218</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2622"/>
          <a:ext cx="3531220" cy="655626"/>
        </a:xfrm>
        <a:prstGeom prst="rect">
          <a:avLst/>
        </a:prstGeom>
      </xdr:spPr>
    </xdr:pic>
    <xdr:clientData/>
  </xdr:twoCellAnchor>
  <xdr:twoCellAnchor editAs="oneCell">
    <xdr:from>
      <xdr:col>5</xdr:col>
      <xdr:colOff>476248</xdr:colOff>
      <xdr:row>0</xdr:row>
      <xdr:rowOff>34848</xdr:rowOff>
    </xdr:from>
    <xdr:to>
      <xdr:col>7</xdr:col>
      <xdr:colOff>714708</xdr:colOff>
      <xdr:row>3</xdr:row>
      <xdr:rowOff>116159</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2528" y="34848"/>
          <a:ext cx="2108613" cy="8363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258704</xdr:colOff>
      <xdr:row>1</xdr:row>
      <xdr:rowOff>11759</xdr:rowOff>
    </xdr:from>
    <xdr:to>
      <xdr:col>8</xdr:col>
      <xdr:colOff>388057</xdr:colOff>
      <xdr:row>4</xdr:row>
      <xdr:rowOff>3111</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02037" y="246944"/>
          <a:ext cx="1763890" cy="696908"/>
        </a:xfrm>
        <a:prstGeom prst="rect">
          <a:avLst/>
        </a:prstGeom>
      </xdr:spPr>
    </xdr:pic>
    <xdr:clientData/>
  </xdr:twoCellAnchor>
  <xdr:twoCellAnchor editAs="oneCell">
    <xdr:from>
      <xdr:col>0</xdr:col>
      <xdr:colOff>23518</xdr:colOff>
      <xdr:row>0</xdr:row>
      <xdr:rowOff>152870</xdr:rowOff>
    </xdr:from>
    <xdr:to>
      <xdr:col>0</xdr:col>
      <xdr:colOff>3757495</xdr:colOff>
      <xdr:row>3</xdr:row>
      <xdr:rowOff>53697</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518" y="152870"/>
          <a:ext cx="3733977" cy="60638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90713</xdr:rowOff>
    </xdr:from>
    <xdr:to>
      <xdr:col>0</xdr:col>
      <xdr:colOff>3727311</xdr:colOff>
      <xdr:row>3</xdr:row>
      <xdr:rowOff>102054</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0713"/>
          <a:ext cx="3727311" cy="691698"/>
        </a:xfrm>
        <a:prstGeom prst="rect">
          <a:avLst/>
        </a:prstGeom>
      </xdr:spPr>
    </xdr:pic>
    <xdr:clientData/>
  </xdr:twoCellAnchor>
  <xdr:twoCellAnchor editAs="oneCell">
    <xdr:from>
      <xdr:col>6</xdr:col>
      <xdr:colOff>165869</xdr:colOff>
      <xdr:row>0</xdr:row>
      <xdr:rowOff>138225</xdr:rowOff>
    </xdr:from>
    <xdr:to>
      <xdr:col>9</xdr:col>
      <xdr:colOff>442233</xdr:colOff>
      <xdr:row>4</xdr:row>
      <xdr:rowOff>157141</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59083" y="138225"/>
          <a:ext cx="2283417" cy="9033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3"/>
  <sheetViews>
    <sheetView showGridLines="0" zoomScale="89" zoomScaleNormal="89" workbookViewId="0">
      <selection activeCell="A8" sqref="A8"/>
    </sheetView>
  </sheetViews>
  <sheetFormatPr defaultColWidth="9.109375" defaultRowHeight="14.4" x14ac:dyDescent="0.3"/>
  <cols>
    <col min="1" max="1" width="138" customWidth="1"/>
    <col min="2" max="2" width="6.44140625" customWidth="1"/>
  </cols>
  <sheetData>
    <row r="1" spans="1:16" ht="15.6" x14ac:dyDescent="0.3">
      <c r="A1" s="201" t="s">
        <v>251</v>
      </c>
      <c r="B1" s="201"/>
      <c r="C1" s="201"/>
    </row>
    <row r="2" spans="1:16" ht="15.6" x14ac:dyDescent="0.3">
      <c r="A2" s="201" t="s">
        <v>252</v>
      </c>
      <c r="B2" s="201"/>
      <c r="C2" s="201"/>
    </row>
    <row r="3" spans="1:16" ht="15.6" x14ac:dyDescent="0.3">
      <c r="A3" s="201" t="s">
        <v>253</v>
      </c>
      <c r="B3" s="201"/>
      <c r="C3" s="201"/>
    </row>
    <row r="4" spans="1:16" ht="15.6" x14ac:dyDescent="0.3">
      <c r="A4" s="133"/>
      <c r="B4" s="133"/>
      <c r="C4" s="133"/>
    </row>
    <row r="5" spans="1:16" ht="15.6" x14ac:dyDescent="0.3">
      <c r="A5" s="201" t="s">
        <v>199</v>
      </c>
      <c r="B5" s="201"/>
      <c r="C5" s="201"/>
      <c r="D5" s="137"/>
      <c r="E5" s="137"/>
      <c r="F5" s="137"/>
      <c r="G5" s="137"/>
      <c r="H5" s="137"/>
      <c r="I5" s="137"/>
      <c r="J5" s="137"/>
      <c r="K5" s="137"/>
      <c r="L5" s="137"/>
      <c r="M5" s="137"/>
      <c r="N5" s="137"/>
      <c r="O5" s="137"/>
      <c r="P5" s="137"/>
    </row>
    <row r="6" spans="1:16" ht="15.6" x14ac:dyDescent="0.3">
      <c r="A6" s="200" t="s">
        <v>343</v>
      </c>
      <c r="B6" s="200"/>
      <c r="C6" s="200"/>
      <c r="D6" s="138"/>
      <c r="E6" s="138"/>
      <c r="F6" s="138"/>
      <c r="G6" s="138"/>
      <c r="H6" s="138"/>
      <c r="I6" s="138"/>
      <c r="J6" s="138"/>
      <c r="K6" s="138"/>
      <c r="L6" s="138"/>
      <c r="M6" s="138"/>
      <c r="N6" s="138"/>
      <c r="O6" s="138"/>
      <c r="P6" s="138"/>
    </row>
    <row r="7" spans="1:16" x14ac:dyDescent="0.3">
      <c r="A7" s="123"/>
      <c r="B7" s="123"/>
      <c r="C7" s="123"/>
    </row>
    <row r="8" spans="1:16" s="104" customFormat="1" ht="17.399999999999999" x14ac:dyDescent="0.35">
      <c r="A8" s="199" t="s">
        <v>404</v>
      </c>
      <c r="B8" s="151"/>
      <c r="C8" s="123"/>
    </row>
    <row r="9" spans="1:16" s="123" customFormat="1" ht="17.399999999999999" x14ac:dyDescent="0.35">
      <c r="A9" s="125" t="s">
        <v>346</v>
      </c>
      <c r="B9" s="126"/>
    </row>
    <row r="10" spans="1:16" s="123" customFormat="1" ht="17.399999999999999" x14ac:dyDescent="0.35">
      <c r="A10" s="125" t="s">
        <v>348</v>
      </c>
      <c r="C10" s="126"/>
    </row>
    <row r="11" spans="1:16" s="104" customFormat="1" ht="17.399999999999999" x14ac:dyDescent="0.35">
      <c r="A11" s="125" t="s">
        <v>352</v>
      </c>
      <c r="B11" s="126"/>
      <c r="C11" s="123"/>
    </row>
    <row r="12" spans="1:16" s="123" customFormat="1" ht="17.399999999999999" x14ac:dyDescent="0.35">
      <c r="A12" s="125" t="s">
        <v>362</v>
      </c>
      <c r="B12" s="126"/>
    </row>
    <row r="13" spans="1:16" s="123" customFormat="1" ht="17.399999999999999" x14ac:dyDescent="0.35">
      <c r="A13" s="125" t="s">
        <v>377</v>
      </c>
      <c r="C13" s="126"/>
      <c r="E13" s="123" t="s">
        <v>331</v>
      </c>
    </row>
    <row r="14" spans="1:16" s="123" customFormat="1" ht="17.399999999999999" x14ac:dyDescent="0.35">
      <c r="A14" s="125" t="s">
        <v>379</v>
      </c>
      <c r="B14" s="124"/>
      <c r="C14" s="126"/>
    </row>
    <row r="15" spans="1:16" s="104" customFormat="1" ht="17.399999999999999" x14ac:dyDescent="0.35">
      <c r="A15" s="125" t="s">
        <v>405</v>
      </c>
      <c r="B15" s="124"/>
      <c r="C15" s="123"/>
    </row>
    <row r="16" spans="1:16" s="104" customFormat="1" ht="17.399999999999999" x14ac:dyDescent="0.35">
      <c r="A16" s="183" t="s">
        <v>383</v>
      </c>
      <c r="B16" s="124"/>
    </row>
    <row r="17" spans="1:3" s="104" customFormat="1" ht="17.399999999999999" x14ac:dyDescent="0.35">
      <c r="A17" s="183" t="s">
        <v>393</v>
      </c>
      <c r="B17" s="124"/>
      <c r="C17" s="123"/>
    </row>
    <row r="18" spans="1:3" s="104" customFormat="1" ht="17.399999999999999" x14ac:dyDescent="0.35">
      <c r="A18" s="183" t="s">
        <v>397</v>
      </c>
      <c r="B18" s="124"/>
      <c r="C18" s="123"/>
    </row>
    <row r="19" spans="1:3" s="104" customFormat="1" ht="17.399999999999999" x14ac:dyDescent="0.35">
      <c r="A19" s="183" t="s">
        <v>398</v>
      </c>
      <c r="B19" s="124"/>
      <c r="C19" s="123"/>
    </row>
    <row r="20" spans="1:3" s="123" customFormat="1" ht="17.399999999999999" x14ac:dyDescent="0.35">
      <c r="A20" s="125" t="s">
        <v>401</v>
      </c>
      <c r="B20" s="126"/>
    </row>
    <row r="21" spans="1:3" s="104" customFormat="1" ht="17.399999999999999" x14ac:dyDescent="0.35">
      <c r="A21" s="125" t="s">
        <v>407</v>
      </c>
      <c r="B21" s="126"/>
      <c r="C21" s="123"/>
    </row>
    <row r="22" spans="1:3" s="104" customFormat="1" ht="17.399999999999999" x14ac:dyDescent="0.35">
      <c r="A22" s="198" t="s">
        <v>403</v>
      </c>
      <c r="B22" s="126"/>
      <c r="C22" s="123"/>
    </row>
    <row r="23" spans="1:3" ht="17.399999999999999" x14ac:dyDescent="0.35">
      <c r="A23" s="124"/>
      <c r="B23" s="152"/>
      <c r="C23" s="123"/>
    </row>
    <row r="24" spans="1:3" ht="15.6" x14ac:dyDescent="0.3">
      <c r="A24" s="202" t="s">
        <v>301</v>
      </c>
      <c r="B24" s="202"/>
      <c r="C24" s="123"/>
    </row>
    <row r="25" spans="1:3" ht="15.6" x14ac:dyDescent="0.3">
      <c r="A25" s="203" t="s">
        <v>302</v>
      </c>
      <c r="B25" s="203"/>
      <c r="C25" s="123"/>
    </row>
    <row r="26" spans="1:3" ht="15.6" x14ac:dyDescent="0.3">
      <c r="A26" s="203" t="s">
        <v>303</v>
      </c>
      <c r="B26" s="203"/>
      <c r="C26" s="123"/>
    </row>
    <row r="27" spans="1:3" ht="15.6" x14ac:dyDescent="0.3">
      <c r="A27" s="203" t="s">
        <v>304</v>
      </c>
      <c r="B27" s="203"/>
      <c r="C27" s="123"/>
    </row>
    <row r="28" spans="1:3" ht="15.6" x14ac:dyDescent="0.3">
      <c r="A28" s="203" t="s">
        <v>305</v>
      </c>
      <c r="B28" s="203"/>
      <c r="C28" s="123"/>
    </row>
    <row r="29" spans="1:3" s="104" customFormat="1" ht="15.6" x14ac:dyDescent="0.3">
      <c r="A29" s="203" t="s">
        <v>353</v>
      </c>
      <c r="B29" s="203"/>
    </row>
    <row r="30" spans="1:3" s="104" customFormat="1" ht="15.6" x14ac:dyDescent="0.3">
      <c r="A30" s="203" t="s">
        <v>354</v>
      </c>
      <c r="B30" s="203"/>
    </row>
    <row r="31" spans="1:3" ht="112.5" customHeight="1" x14ac:dyDescent="0.3">
      <c r="A31" s="202" t="s">
        <v>280</v>
      </c>
      <c r="B31" s="202"/>
      <c r="C31" s="123"/>
    </row>
    <row r="32" spans="1:3" ht="70.5" customHeight="1" x14ac:dyDescent="0.3">
      <c r="A32" s="202" t="s">
        <v>262</v>
      </c>
      <c r="B32" s="202"/>
      <c r="C32" s="123"/>
    </row>
    <row r="33" spans="1:3" ht="119.25" customHeight="1" x14ac:dyDescent="0.3">
      <c r="A33" s="202" t="s">
        <v>306</v>
      </c>
      <c r="B33" s="202"/>
      <c r="C33" s="123"/>
    </row>
  </sheetData>
  <mergeCells count="15">
    <mergeCell ref="A6:C6"/>
    <mergeCell ref="A1:C1"/>
    <mergeCell ref="A2:C2"/>
    <mergeCell ref="A3:C3"/>
    <mergeCell ref="A33:B33"/>
    <mergeCell ref="A31:B31"/>
    <mergeCell ref="A32:B32"/>
    <mergeCell ref="A24:B24"/>
    <mergeCell ref="A25:B25"/>
    <mergeCell ref="A26:B26"/>
    <mergeCell ref="A27:B27"/>
    <mergeCell ref="A28:B28"/>
    <mergeCell ref="A29:B29"/>
    <mergeCell ref="A30:B30"/>
    <mergeCell ref="A5:C5"/>
  </mergeCells>
  <hyperlinks>
    <hyperlink ref="A9" location="'Tabla 1'!A1" display="Tabla 1. Resumen de matrícula en las instituciones de educación superior por año académico" xr:uid="{00000000-0004-0000-0000-000000000000}"/>
    <hyperlink ref="A10" location="'Tabla 2'!A1" display="Tabla 2. Resumen de egresados de las instituciones de educación superior (Finalizaron en junio 2010)" xr:uid="{00000000-0004-0000-0000-000001000000}"/>
    <hyperlink ref="A11" location="'Tabla 3'!A1" display="Tabla 3. Resumen de docencia de las instituciones de educación superior (2010-11" xr:uid="{00000000-0004-0000-0000-000002000000}"/>
    <hyperlink ref="A12" location="'Tabla 4'!A1" display="Tabla 4. Matrícula por nivel, género y tarea en las instituciones de educación superior (primera sesión académica del 2010-11)" xr:uid="{00000000-0004-0000-0000-000003000000}"/>
    <hyperlink ref="A13" location="'Tabla 5'!A1" display="Tabla 5. Egresados por nivel que finalizaron en junio 2010 de las instituciones de educación superior" xr:uid="{00000000-0004-0000-0000-000004000000}"/>
    <hyperlink ref="A14" location="'tabla 6'!A1" display="Tabla 6. Resumen de egresados por area academica, nivel y sector en las instituciones de educación superior (año académico 2009-10)" xr:uid="{00000000-0004-0000-0000-000005000000}"/>
    <hyperlink ref="A15" location="'tabla 7'!A1" display="Tabla 7. Docencia por tarea y género en las instituciones de educación superior (año académico 2010-11)" xr:uid="{00000000-0004-0000-0000-000006000000}"/>
    <hyperlink ref="A16" location="'tabla 8'!A1" display="Tabla 8. Facultad por tiempo y rango en las instituciones de educación superior (año académico 2010-11)" xr:uid="{00000000-0004-0000-0000-000007000000}"/>
    <hyperlink ref="A17" location="'tabla 9'!A1" display="Tabla 9. Tasas de graduación (año académico 2010-11)" xr:uid="{00000000-0004-0000-0000-000008000000}"/>
    <hyperlink ref="A18" location="'tabla 10'!A1" display="Tabla 10. Tasas de retención de primer a segundo año por tiempo en las instituciones de educación superior (año académicos 2010-11)" xr:uid="{00000000-0004-0000-0000-000009000000}"/>
    <hyperlink ref="A19" location="'Tabla 11'!A1" display="Tabla 11. Costos de matrícula  por unidad en la instituciones de educación superior de Puerto Rico (Año académico 2013-14" xr:uid="{00000000-0004-0000-0000-00000A000000}"/>
    <hyperlink ref="A20" location="'Tabla 12'!A1" display="Tabla 12. Recursos humanos por ocupación, tarea y sector en las instituciones de educación superior de Puerto Rico  (año académico 2014-15)" xr:uid="{00000000-0004-0000-0000-00000B000000}"/>
    <hyperlink ref="A8" location="Infografía!A1" display="Infografía sobre educación postsecundaria técnico-vocacional de Puerto Rico. Año académico 2015-16" xr:uid="{00000000-0004-0000-0000-00000C000000}"/>
    <hyperlink ref="A21" location="'Tabla 13'!A1" display="Tabla 13. Distribución de Ayudas a estudiantes de nivel subgraduado en las instituciones de educación superior de Puerto Rico (año académico 2016-17)" xr:uid="{00000000-0004-0000-0000-00000D000000}"/>
    <hyperlink ref="A22" location="'Tabla 14'!A1" display="Tabla 14. Estudiantes matrículados en cursos de educación a distancia por sector. (año académico 2020-21)." xr:uid="{00000000-0004-0000-0000-00000E000000}"/>
  </hyperlinks>
  <pageMargins left="0.7" right="0.7" top="0.75" bottom="0.75" header="0.3" footer="0.3"/>
  <pageSetup scale="6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4"/>
  <sheetViews>
    <sheetView showGridLines="0" zoomScale="79" zoomScaleNormal="79" workbookViewId="0">
      <pane ySplit="10" topLeftCell="A11" activePane="bottomLeft" state="frozenSplit"/>
      <selection pane="bottomLeft" sqref="A1:M1"/>
    </sheetView>
  </sheetViews>
  <sheetFormatPr defaultColWidth="9.109375" defaultRowHeight="14.4" x14ac:dyDescent="0.3"/>
  <cols>
    <col min="1" max="1" width="61.44140625" style="157" bestFit="1" customWidth="1"/>
    <col min="2" max="3" width="11.5546875" style="105" bestFit="1" customWidth="1"/>
    <col min="4" max="4" width="12.44140625" style="105" bestFit="1" customWidth="1"/>
    <col min="5" max="5" width="13" style="105" bestFit="1" customWidth="1"/>
    <col min="6" max="6" width="18.6640625" style="105" customWidth="1"/>
    <col min="7" max="7" width="13.109375" style="105" bestFit="1" customWidth="1"/>
    <col min="8" max="8" width="14.109375" style="106" customWidth="1"/>
    <col min="9" max="9" width="13.44140625" style="106" customWidth="1"/>
    <col min="10" max="10" width="12.33203125" style="106" customWidth="1"/>
    <col min="11" max="11" width="11.44140625" style="104" customWidth="1"/>
    <col min="12" max="12" width="12.33203125" style="104" customWidth="1"/>
    <col min="13" max="13" width="10.44140625" style="104" customWidth="1"/>
    <col min="14" max="14" width="14.33203125" style="104" bestFit="1" customWidth="1"/>
    <col min="15" max="15" width="12.88671875" style="104" bestFit="1" customWidth="1"/>
    <col min="16" max="16" width="11.6640625" style="104" bestFit="1" customWidth="1"/>
    <col min="17" max="17" width="11.88671875" style="104" bestFit="1" customWidth="1"/>
    <col min="18" max="18" width="14" style="104" bestFit="1" customWidth="1"/>
    <col min="19" max="19" width="20.5546875" style="104" bestFit="1" customWidth="1"/>
    <col min="20" max="20" width="13.109375" style="104" bestFit="1" customWidth="1"/>
    <col min="21" max="21" width="12.33203125" style="104" bestFit="1" customWidth="1"/>
    <col min="22" max="22" width="28.6640625" style="104" bestFit="1" customWidth="1"/>
    <col min="23" max="23" width="17.88671875" style="104" bestFit="1" customWidth="1"/>
    <col min="24" max="24" width="10.44140625" style="104" bestFit="1" customWidth="1"/>
    <col min="25" max="25" width="27.33203125" style="104" bestFit="1" customWidth="1"/>
    <col min="26" max="26" width="25.5546875" style="104" bestFit="1" customWidth="1"/>
    <col min="27" max="27" width="13.109375" style="104" bestFit="1" customWidth="1"/>
    <col min="28" max="16384" width="9.109375" style="104"/>
  </cols>
  <sheetData>
    <row r="1" spans="1:15" ht="18" x14ac:dyDescent="0.35">
      <c r="A1" s="242" t="s">
        <v>251</v>
      </c>
      <c r="B1" s="242"/>
      <c r="C1" s="242"/>
      <c r="D1" s="242"/>
      <c r="E1" s="242"/>
      <c r="F1" s="242"/>
      <c r="G1" s="242"/>
      <c r="H1" s="242"/>
      <c r="I1" s="242"/>
      <c r="J1" s="242"/>
      <c r="K1" s="242"/>
      <c r="L1" s="242"/>
      <c r="M1" s="242"/>
    </row>
    <row r="2" spans="1:15" ht="18" x14ac:dyDescent="0.35">
      <c r="A2" s="242" t="s">
        <v>252</v>
      </c>
      <c r="B2" s="242"/>
      <c r="C2" s="242"/>
      <c r="D2" s="242"/>
      <c r="E2" s="242"/>
      <c r="F2" s="242"/>
      <c r="G2" s="242"/>
      <c r="H2" s="242"/>
      <c r="I2" s="242"/>
      <c r="J2" s="242"/>
      <c r="K2" s="242"/>
      <c r="L2" s="242"/>
      <c r="M2" s="242"/>
    </row>
    <row r="3" spans="1:15" ht="15.6" x14ac:dyDescent="0.3">
      <c r="A3" s="209" t="s">
        <v>253</v>
      </c>
      <c r="B3" s="209"/>
      <c r="C3" s="209"/>
      <c r="D3" s="209"/>
      <c r="E3" s="209"/>
      <c r="F3" s="209"/>
      <c r="G3" s="209"/>
      <c r="H3" s="209"/>
      <c r="I3" s="209"/>
      <c r="J3" s="209"/>
      <c r="K3" s="209"/>
      <c r="L3" s="209"/>
      <c r="M3" s="209"/>
    </row>
    <row r="4" spans="1:15" ht="15.75" customHeight="1" x14ac:dyDescent="0.3">
      <c r="A4" s="155"/>
      <c r="B4" s="134"/>
      <c r="C4" s="134"/>
      <c r="D4" s="134"/>
      <c r="E4" s="134"/>
      <c r="F4" s="134"/>
      <c r="G4" s="134"/>
      <c r="H4" s="134"/>
      <c r="I4" s="134"/>
      <c r="J4" s="134"/>
      <c r="K4" s="134"/>
      <c r="L4" s="134"/>
      <c r="M4" s="134"/>
    </row>
    <row r="5" spans="1:15" ht="15.6" x14ac:dyDescent="0.3">
      <c r="A5" s="201" t="s">
        <v>199</v>
      </c>
      <c r="B5" s="201"/>
      <c r="C5" s="201"/>
      <c r="D5" s="201"/>
      <c r="E5" s="201"/>
      <c r="F5" s="201"/>
      <c r="G5" s="201"/>
      <c r="H5" s="201"/>
      <c r="I5" s="201"/>
      <c r="J5" s="201"/>
      <c r="K5" s="201"/>
      <c r="L5" s="201"/>
      <c r="M5" s="201"/>
      <c r="N5" s="100"/>
      <c r="O5" s="100"/>
    </row>
    <row r="6" spans="1:15" ht="15.6" x14ac:dyDescent="0.3">
      <c r="A6" s="210" t="s">
        <v>343</v>
      </c>
      <c r="B6" s="210"/>
      <c r="C6" s="210"/>
      <c r="D6" s="210"/>
      <c r="E6" s="210"/>
      <c r="F6" s="210"/>
      <c r="G6" s="210"/>
      <c r="H6" s="210"/>
      <c r="I6" s="210"/>
      <c r="J6" s="210"/>
      <c r="K6" s="210"/>
      <c r="L6" s="210"/>
      <c r="M6" s="210"/>
      <c r="N6" s="100"/>
      <c r="O6" s="100"/>
    </row>
    <row r="7" spans="1:15" ht="21" customHeight="1" x14ac:dyDescent="0.3">
      <c r="A7" s="154"/>
      <c r="B7" s="100"/>
      <c r="C7" s="100"/>
      <c r="D7" s="100"/>
      <c r="E7" s="100"/>
      <c r="F7" s="100"/>
      <c r="G7" s="100"/>
      <c r="H7" s="100"/>
      <c r="I7" s="100"/>
      <c r="J7" s="100"/>
      <c r="K7" s="100"/>
      <c r="L7" s="100"/>
      <c r="M7" s="100"/>
    </row>
    <row r="8" spans="1:15" ht="20.399999999999999" customHeight="1" x14ac:dyDescent="0.3">
      <c r="A8" s="235" t="s">
        <v>235</v>
      </c>
      <c r="B8" s="235"/>
      <c r="C8" s="235"/>
      <c r="D8" s="235"/>
      <c r="E8" s="235"/>
      <c r="F8" s="235"/>
      <c r="G8" s="235"/>
      <c r="H8" s="235"/>
      <c r="I8" s="235"/>
      <c r="J8" s="235"/>
      <c r="K8" s="235"/>
      <c r="L8" s="235"/>
      <c r="M8" s="235"/>
    </row>
    <row r="9" spans="1:15" ht="14.4" customHeight="1" x14ac:dyDescent="0.3">
      <c r="A9" s="236" t="s">
        <v>125</v>
      </c>
      <c r="B9" s="218" t="s">
        <v>113</v>
      </c>
      <c r="C9" s="218"/>
      <c r="D9" s="218"/>
      <c r="E9" s="218"/>
      <c r="F9" s="218"/>
      <c r="G9" s="218"/>
      <c r="H9" s="218"/>
      <c r="I9" s="218"/>
      <c r="J9" s="218"/>
      <c r="K9" s="218"/>
      <c r="L9" s="218"/>
      <c r="M9" s="221" t="s">
        <v>249</v>
      </c>
      <c r="N9" s="240" t="s">
        <v>114</v>
      </c>
    </row>
    <row r="10" spans="1:15" ht="41.25" customHeight="1" x14ac:dyDescent="0.3">
      <c r="A10" s="236"/>
      <c r="B10" s="145" t="s">
        <v>116</v>
      </c>
      <c r="C10" s="145" t="s">
        <v>270</v>
      </c>
      <c r="D10" s="145" t="s">
        <v>271</v>
      </c>
      <c r="E10" s="145" t="s">
        <v>117</v>
      </c>
      <c r="F10" s="145" t="s">
        <v>122</v>
      </c>
      <c r="G10" s="145" t="s">
        <v>207</v>
      </c>
      <c r="H10" s="140" t="s">
        <v>380</v>
      </c>
      <c r="I10" s="140" t="s">
        <v>381</v>
      </c>
      <c r="J10" s="181" t="s">
        <v>382</v>
      </c>
      <c r="K10" s="181" t="s">
        <v>269</v>
      </c>
      <c r="L10" s="140" t="s">
        <v>248</v>
      </c>
      <c r="M10" s="221"/>
      <c r="N10" s="240"/>
    </row>
    <row r="11" spans="1:15" s="97" customFormat="1" x14ac:dyDescent="0.3">
      <c r="A11" s="150" t="s">
        <v>22</v>
      </c>
      <c r="B11" s="149"/>
      <c r="C11" s="149"/>
      <c r="D11" s="149"/>
      <c r="E11" s="149"/>
      <c r="F11" s="149"/>
      <c r="G11" s="149"/>
      <c r="H11" s="149"/>
      <c r="I11" s="149"/>
      <c r="J11" s="149"/>
      <c r="K11" s="149"/>
      <c r="L11" s="149"/>
      <c r="M11" s="149"/>
      <c r="N11" s="149"/>
    </row>
    <row r="12" spans="1:15" x14ac:dyDescent="0.3">
      <c r="A12" s="139" t="s">
        <v>23</v>
      </c>
      <c r="B12" s="53"/>
      <c r="C12" s="53">
        <v>1</v>
      </c>
      <c r="D12" s="53">
        <v>5</v>
      </c>
      <c r="E12" s="53">
        <v>12</v>
      </c>
      <c r="F12" s="53"/>
      <c r="G12" s="53"/>
      <c r="H12" s="53">
        <v>18</v>
      </c>
      <c r="I12" s="53"/>
      <c r="J12" s="53">
        <v>18</v>
      </c>
      <c r="K12" s="53">
        <v>0</v>
      </c>
      <c r="L12" s="53">
        <v>18</v>
      </c>
      <c r="M12" s="53">
        <v>79</v>
      </c>
      <c r="N12" s="53">
        <v>97</v>
      </c>
    </row>
    <row r="13" spans="1:15" x14ac:dyDescent="0.3">
      <c r="A13" s="139" t="s">
        <v>25</v>
      </c>
      <c r="B13" s="53">
        <v>11</v>
      </c>
      <c r="C13" s="53">
        <v>12</v>
      </c>
      <c r="D13" s="53">
        <v>8</v>
      </c>
      <c r="E13" s="53">
        <v>3</v>
      </c>
      <c r="F13" s="53"/>
      <c r="G13" s="53"/>
      <c r="H13" s="53">
        <v>34</v>
      </c>
      <c r="I13" s="53">
        <v>5</v>
      </c>
      <c r="J13" s="53">
        <v>39</v>
      </c>
      <c r="K13" s="53">
        <v>0</v>
      </c>
      <c r="L13" s="53">
        <v>39</v>
      </c>
      <c r="M13" s="53">
        <v>43</v>
      </c>
      <c r="N13" s="53">
        <v>82</v>
      </c>
    </row>
    <row r="14" spans="1:15" x14ac:dyDescent="0.3">
      <c r="A14" s="139" t="s">
        <v>26</v>
      </c>
      <c r="B14" s="53">
        <v>1</v>
      </c>
      <c r="C14" s="53">
        <v>1</v>
      </c>
      <c r="D14" s="53"/>
      <c r="E14" s="53">
        <v>9</v>
      </c>
      <c r="F14" s="53"/>
      <c r="G14" s="53"/>
      <c r="H14" s="53">
        <v>11</v>
      </c>
      <c r="I14" s="53">
        <v>14</v>
      </c>
      <c r="J14" s="53">
        <v>25</v>
      </c>
      <c r="K14" s="53">
        <v>1</v>
      </c>
      <c r="L14" s="53">
        <v>26</v>
      </c>
      <c r="M14" s="53">
        <v>36</v>
      </c>
      <c r="N14" s="53">
        <v>62</v>
      </c>
    </row>
    <row r="15" spans="1:15" x14ac:dyDescent="0.3">
      <c r="A15" s="139" t="s">
        <v>27</v>
      </c>
      <c r="B15" s="53">
        <v>31</v>
      </c>
      <c r="C15" s="53"/>
      <c r="D15" s="53"/>
      <c r="E15" s="53"/>
      <c r="F15" s="53"/>
      <c r="G15" s="53"/>
      <c r="H15" s="53">
        <v>31</v>
      </c>
      <c r="I15" s="53"/>
      <c r="J15" s="53">
        <v>31</v>
      </c>
      <c r="K15" s="53">
        <v>0</v>
      </c>
      <c r="L15" s="53">
        <v>31</v>
      </c>
      <c r="M15" s="53"/>
      <c r="N15" s="53">
        <v>31</v>
      </c>
    </row>
    <row r="16" spans="1:15" x14ac:dyDescent="0.3">
      <c r="A16" s="139" t="s">
        <v>228</v>
      </c>
      <c r="B16" s="53">
        <v>37</v>
      </c>
      <c r="C16" s="53"/>
      <c r="D16" s="53"/>
      <c r="E16" s="53"/>
      <c r="F16" s="53"/>
      <c r="G16" s="53"/>
      <c r="H16" s="53">
        <v>37</v>
      </c>
      <c r="I16" s="53"/>
      <c r="J16" s="53">
        <v>37</v>
      </c>
      <c r="K16" s="53">
        <v>0</v>
      </c>
      <c r="L16" s="53">
        <v>37</v>
      </c>
      <c r="M16" s="53"/>
      <c r="N16" s="53">
        <v>37</v>
      </c>
    </row>
    <row r="17" spans="1:14" x14ac:dyDescent="0.3">
      <c r="A17" s="139" t="s">
        <v>28</v>
      </c>
      <c r="B17" s="53">
        <v>30</v>
      </c>
      <c r="C17" s="53"/>
      <c r="D17" s="53"/>
      <c r="E17" s="53"/>
      <c r="F17" s="53"/>
      <c r="G17" s="53"/>
      <c r="H17" s="53">
        <v>30</v>
      </c>
      <c r="I17" s="53">
        <v>6</v>
      </c>
      <c r="J17" s="53">
        <v>36</v>
      </c>
      <c r="K17" s="53">
        <v>0</v>
      </c>
      <c r="L17" s="53">
        <v>36</v>
      </c>
      <c r="M17" s="53"/>
      <c r="N17" s="53">
        <v>36</v>
      </c>
    </row>
    <row r="18" spans="1:14" x14ac:dyDescent="0.3">
      <c r="A18" s="139" t="s">
        <v>196</v>
      </c>
      <c r="B18" s="53"/>
      <c r="C18" s="53"/>
      <c r="D18" s="53"/>
      <c r="E18" s="53"/>
      <c r="F18" s="53"/>
      <c r="G18" s="53">
        <v>9</v>
      </c>
      <c r="H18" s="53">
        <v>9</v>
      </c>
      <c r="I18" s="53"/>
      <c r="J18" s="53">
        <v>9</v>
      </c>
      <c r="K18" s="53">
        <v>9</v>
      </c>
      <c r="L18" s="53">
        <v>18</v>
      </c>
      <c r="M18" s="53"/>
      <c r="N18" s="53">
        <v>18</v>
      </c>
    </row>
    <row r="19" spans="1:14" x14ac:dyDescent="0.3">
      <c r="A19" s="139" t="s">
        <v>29</v>
      </c>
      <c r="B19" s="53">
        <v>41</v>
      </c>
      <c r="C19" s="53">
        <v>12</v>
      </c>
      <c r="D19" s="53">
        <v>14</v>
      </c>
      <c r="E19" s="53">
        <v>13</v>
      </c>
      <c r="F19" s="53"/>
      <c r="G19" s="53"/>
      <c r="H19" s="53">
        <v>80</v>
      </c>
      <c r="I19" s="53"/>
      <c r="J19" s="53">
        <v>80</v>
      </c>
      <c r="K19" s="53">
        <v>0</v>
      </c>
      <c r="L19" s="53">
        <v>80</v>
      </c>
      <c r="M19" s="53">
        <v>33</v>
      </c>
      <c r="N19" s="53">
        <v>113</v>
      </c>
    </row>
    <row r="20" spans="1:14" x14ac:dyDescent="0.3">
      <c r="A20" s="139" t="s">
        <v>30</v>
      </c>
      <c r="B20" s="53">
        <v>71</v>
      </c>
      <c r="C20" s="53">
        <v>26</v>
      </c>
      <c r="D20" s="53">
        <v>24</v>
      </c>
      <c r="E20" s="53">
        <v>16</v>
      </c>
      <c r="F20" s="53"/>
      <c r="G20" s="53"/>
      <c r="H20" s="53">
        <v>137</v>
      </c>
      <c r="I20" s="53"/>
      <c r="J20" s="53">
        <v>137</v>
      </c>
      <c r="K20" s="53">
        <v>2</v>
      </c>
      <c r="L20" s="53">
        <v>139</v>
      </c>
      <c r="M20" s="53">
        <v>50</v>
      </c>
      <c r="N20" s="53">
        <v>189</v>
      </c>
    </row>
    <row r="21" spans="1:14" x14ac:dyDescent="0.3">
      <c r="A21" s="139" t="s">
        <v>31</v>
      </c>
      <c r="B21" s="53">
        <v>55</v>
      </c>
      <c r="C21" s="53">
        <v>34</v>
      </c>
      <c r="D21" s="53">
        <v>43</v>
      </c>
      <c r="E21" s="53">
        <v>20</v>
      </c>
      <c r="F21" s="53"/>
      <c r="G21" s="53"/>
      <c r="H21" s="53">
        <v>152</v>
      </c>
      <c r="I21" s="53"/>
      <c r="J21" s="53">
        <v>152</v>
      </c>
      <c r="K21" s="53">
        <v>0</v>
      </c>
      <c r="L21" s="53">
        <v>152</v>
      </c>
      <c r="M21" s="53">
        <v>31</v>
      </c>
      <c r="N21" s="53">
        <v>183</v>
      </c>
    </row>
    <row r="22" spans="1:14" x14ac:dyDescent="0.3">
      <c r="A22" s="139" t="s">
        <v>32</v>
      </c>
      <c r="B22" s="53">
        <v>24</v>
      </c>
      <c r="C22" s="53">
        <v>20</v>
      </c>
      <c r="D22" s="53">
        <v>27</v>
      </c>
      <c r="E22" s="53">
        <v>23</v>
      </c>
      <c r="F22" s="53"/>
      <c r="G22" s="53"/>
      <c r="H22" s="53">
        <v>94</v>
      </c>
      <c r="I22" s="53"/>
      <c r="J22" s="53">
        <v>94</v>
      </c>
      <c r="K22" s="53">
        <v>3</v>
      </c>
      <c r="L22" s="53">
        <v>97</v>
      </c>
      <c r="M22" s="53">
        <v>70</v>
      </c>
      <c r="N22" s="53">
        <v>167</v>
      </c>
    </row>
    <row r="23" spans="1:14" x14ac:dyDescent="0.3">
      <c r="A23" s="139" t="s">
        <v>33</v>
      </c>
      <c r="B23" s="53">
        <v>35</v>
      </c>
      <c r="C23" s="53">
        <v>31</v>
      </c>
      <c r="D23" s="53">
        <v>33</v>
      </c>
      <c r="E23" s="53">
        <v>6</v>
      </c>
      <c r="F23" s="53"/>
      <c r="G23" s="53"/>
      <c r="H23" s="53">
        <v>105</v>
      </c>
      <c r="I23" s="53"/>
      <c r="J23" s="53">
        <v>105</v>
      </c>
      <c r="K23" s="53">
        <v>4</v>
      </c>
      <c r="L23" s="53">
        <v>109</v>
      </c>
      <c r="M23" s="53">
        <v>14</v>
      </c>
      <c r="N23" s="53">
        <v>123</v>
      </c>
    </row>
    <row r="24" spans="1:14" x14ac:dyDescent="0.3">
      <c r="A24" s="139" t="s">
        <v>34</v>
      </c>
      <c r="B24" s="53">
        <v>252</v>
      </c>
      <c r="C24" s="53">
        <v>130</v>
      </c>
      <c r="D24" s="53">
        <v>128</v>
      </c>
      <c r="E24" s="53">
        <v>19</v>
      </c>
      <c r="F24" s="53"/>
      <c r="G24" s="53">
        <v>46</v>
      </c>
      <c r="H24" s="53">
        <v>575</v>
      </c>
      <c r="I24" s="53"/>
      <c r="J24" s="53">
        <v>575</v>
      </c>
      <c r="K24" s="53">
        <v>55</v>
      </c>
      <c r="L24" s="53">
        <v>630</v>
      </c>
      <c r="M24" s="53">
        <v>518</v>
      </c>
      <c r="N24" s="53">
        <v>1148</v>
      </c>
    </row>
    <row r="25" spans="1:14" x14ac:dyDescent="0.3">
      <c r="A25" s="139" t="s">
        <v>35</v>
      </c>
      <c r="B25" s="53">
        <v>76</v>
      </c>
      <c r="C25" s="53">
        <v>24</v>
      </c>
      <c r="D25" s="53">
        <v>26</v>
      </c>
      <c r="E25" s="53">
        <v>23</v>
      </c>
      <c r="F25" s="53"/>
      <c r="G25" s="53"/>
      <c r="H25" s="53">
        <v>149</v>
      </c>
      <c r="I25" s="53"/>
      <c r="J25" s="53">
        <v>149</v>
      </c>
      <c r="K25" s="53">
        <v>3</v>
      </c>
      <c r="L25" s="53">
        <v>152</v>
      </c>
      <c r="M25" s="53">
        <v>56</v>
      </c>
      <c r="N25" s="53">
        <v>208</v>
      </c>
    </row>
    <row r="26" spans="1:14" x14ac:dyDescent="0.3">
      <c r="A26" s="139" t="s">
        <v>36</v>
      </c>
      <c r="B26" s="53">
        <v>302</v>
      </c>
      <c r="C26" s="53">
        <v>57</v>
      </c>
      <c r="D26" s="53">
        <v>50</v>
      </c>
      <c r="E26" s="53">
        <v>27</v>
      </c>
      <c r="F26" s="53"/>
      <c r="G26" s="53"/>
      <c r="H26" s="53">
        <v>436</v>
      </c>
      <c r="I26" s="53"/>
      <c r="J26" s="53">
        <v>436</v>
      </c>
      <c r="K26" s="53">
        <v>193</v>
      </c>
      <c r="L26" s="53">
        <v>629</v>
      </c>
      <c r="M26" s="53">
        <v>47</v>
      </c>
      <c r="N26" s="53">
        <v>676</v>
      </c>
    </row>
    <row r="27" spans="1:14" x14ac:dyDescent="0.3">
      <c r="A27" s="139" t="s">
        <v>37</v>
      </c>
      <c r="B27" s="53">
        <v>25</v>
      </c>
      <c r="C27" s="53">
        <v>18</v>
      </c>
      <c r="D27" s="53">
        <v>21</v>
      </c>
      <c r="E27" s="53">
        <v>13</v>
      </c>
      <c r="F27" s="53"/>
      <c r="G27" s="53"/>
      <c r="H27" s="53">
        <v>77</v>
      </c>
      <c r="I27" s="53"/>
      <c r="J27" s="53">
        <v>77</v>
      </c>
      <c r="K27" s="53">
        <v>0</v>
      </c>
      <c r="L27" s="53">
        <v>77</v>
      </c>
      <c r="M27" s="53">
        <v>78</v>
      </c>
      <c r="N27" s="53">
        <v>155</v>
      </c>
    </row>
    <row r="28" spans="1:14" x14ac:dyDescent="0.3">
      <c r="A28" s="139" t="s">
        <v>38</v>
      </c>
      <c r="B28" s="53">
        <v>352</v>
      </c>
      <c r="C28" s="53">
        <v>86</v>
      </c>
      <c r="D28" s="53">
        <v>192</v>
      </c>
      <c r="E28" s="53">
        <v>73</v>
      </c>
      <c r="F28" s="53"/>
      <c r="G28" s="53">
        <v>19</v>
      </c>
      <c r="H28" s="53">
        <v>722</v>
      </c>
      <c r="I28" s="53"/>
      <c r="J28" s="53">
        <v>722</v>
      </c>
      <c r="K28" s="53">
        <v>84</v>
      </c>
      <c r="L28" s="53">
        <v>806</v>
      </c>
      <c r="M28" s="53">
        <v>313</v>
      </c>
      <c r="N28" s="53">
        <v>1119</v>
      </c>
    </row>
    <row r="29" spans="1:14" x14ac:dyDescent="0.3">
      <c r="A29" s="139" t="s">
        <v>39</v>
      </c>
      <c r="B29" s="53">
        <v>17</v>
      </c>
      <c r="C29" s="53">
        <v>7</v>
      </c>
      <c r="D29" s="53">
        <v>5</v>
      </c>
      <c r="E29" s="53"/>
      <c r="F29" s="53"/>
      <c r="G29" s="53"/>
      <c r="H29" s="53">
        <v>29</v>
      </c>
      <c r="I29" s="53"/>
      <c r="J29" s="53">
        <v>29</v>
      </c>
      <c r="K29" s="53">
        <v>0</v>
      </c>
      <c r="L29" s="53">
        <v>29</v>
      </c>
      <c r="M29" s="53">
        <v>11</v>
      </c>
      <c r="N29" s="53">
        <v>40</v>
      </c>
    </row>
    <row r="30" spans="1:14" x14ac:dyDescent="0.3">
      <c r="A30" s="150" t="s">
        <v>126</v>
      </c>
      <c r="B30" s="166">
        <f t="shared" ref="B30:M30" si="0">SUM(B12:B29)</f>
        <v>1360</v>
      </c>
      <c r="C30" s="166">
        <f t="shared" si="0"/>
        <v>459</v>
      </c>
      <c r="D30" s="166">
        <f t="shared" si="0"/>
        <v>576</v>
      </c>
      <c r="E30" s="166">
        <f t="shared" si="0"/>
        <v>257</v>
      </c>
      <c r="F30" s="166">
        <f t="shared" si="0"/>
        <v>0</v>
      </c>
      <c r="G30" s="166">
        <f t="shared" si="0"/>
        <v>74</v>
      </c>
      <c r="H30" s="166">
        <f>SUM(H12:H29)</f>
        <v>2726</v>
      </c>
      <c r="I30" s="166">
        <f t="shared" si="0"/>
        <v>25</v>
      </c>
      <c r="J30" s="54">
        <f>SUM(J12:J29)</f>
        <v>2751</v>
      </c>
      <c r="K30" s="54">
        <v>354</v>
      </c>
      <c r="L30" s="54">
        <f t="shared" si="0"/>
        <v>3105</v>
      </c>
      <c r="M30" s="54">
        <f t="shared" si="0"/>
        <v>1379</v>
      </c>
      <c r="N30" s="54">
        <f>SUM(N12:N29)</f>
        <v>4484</v>
      </c>
    </row>
    <row r="31" spans="1:14" x14ac:dyDescent="0.3">
      <c r="A31" s="150" t="s">
        <v>40</v>
      </c>
      <c r="B31" s="54"/>
      <c r="C31" s="54"/>
      <c r="D31" s="54"/>
      <c r="E31" s="54"/>
      <c r="F31" s="54"/>
      <c r="G31" s="54"/>
      <c r="H31" s="54"/>
      <c r="I31" s="54"/>
      <c r="J31" s="54"/>
      <c r="K31" s="53">
        <v>0</v>
      </c>
      <c r="L31" s="54"/>
      <c r="M31" s="54"/>
      <c r="N31" s="54"/>
    </row>
    <row r="32" spans="1:14" s="97" customFormat="1" x14ac:dyDescent="0.3">
      <c r="A32" s="139" t="s">
        <v>41</v>
      </c>
      <c r="B32" s="53">
        <v>1</v>
      </c>
      <c r="C32" s="53"/>
      <c r="D32" s="53">
        <v>6</v>
      </c>
      <c r="E32" s="53"/>
      <c r="F32" s="53"/>
      <c r="G32" s="53"/>
      <c r="H32" s="53">
        <v>7</v>
      </c>
      <c r="I32" s="53"/>
      <c r="J32" s="53">
        <v>7</v>
      </c>
      <c r="K32" s="53">
        <v>0</v>
      </c>
      <c r="L32" s="53">
        <v>7</v>
      </c>
      <c r="M32" s="53">
        <v>32</v>
      </c>
      <c r="N32" s="53">
        <v>39</v>
      </c>
    </row>
    <row r="33" spans="1:14" s="97" customFormat="1" x14ac:dyDescent="0.3">
      <c r="A33" s="139" t="s">
        <v>42</v>
      </c>
      <c r="B33" s="53"/>
      <c r="C33" s="53">
        <v>3</v>
      </c>
      <c r="D33" s="53">
        <v>1</v>
      </c>
      <c r="E33" s="53"/>
      <c r="F33" s="53"/>
      <c r="G33" s="53"/>
      <c r="H33" s="53">
        <v>4</v>
      </c>
      <c r="I33" s="53"/>
      <c r="J33" s="53">
        <v>4</v>
      </c>
      <c r="K33" s="53">
        <v>0</v>
      </c>
      <c r="L33" s="53">
        <v>4</v>
      </c>
      <c r="M33" s="53">
        <v>36</v>
      </c>
      <c r="N33" s="53">
        <v>40</v>
      </c>
    </row>
    <row r="34" spans="1:14" x14ac:dyDescent="0.3">
      <c r="A34" s="139" t="s">
        <v>43</v>
      </c>
      <c r="B34" s="53">
        <v>21</v>
      </c>
      <c r="C34" s="53"/>
      <c r="D34" s="53"/>
      <c r="E34" s="53"/>
      <c r="F34" s="53"/>
      <c r="G34" s="53"/>
      <c r="H34" s="53">
        <v>21</v>
      </c>
      <c r="I34" s="53"/>
      <c r="J34" s="53">
        <v>21</v>
      </c>
      <c r="K34" s="53">
        <v>0</v>
      </c>
      <c r="L34" s="53">
        <v>21</v>
      </c>
      <c r="M34" s="53">
        <v>38</v>
      </c>
      <c r="N34" s="53">
        <v>59</v>
      </c>
    </row>
    <row r="35" spans="1:14" x14ac:dyDescent="0.3">
      <c r="A35" s="139" t="s">
        <v>127</v>
      </c>
      <c r="B35" s="53">
        <v>53</v>
      </c>
      <c r="C35" s="53"/>
      <c r="D35" s="53"/>
      <c r="E35" s="53"/>
      <c r="F35" s="53"/>
      <c r="G35" s="53"/>
      <c r="H35" s="53">
        <v>53</v>
      </c>
      <c r="I35" s="53"/>
      <c r="J35" s="53">
        <v>53</v>
      </c>
      <c r="K35" s="53">
        <v>0</v>
      </c>
      <c r="L35" s="53">
        <v>53</v>
      </c>
      <c r="M35" s="53">
        <v>28</v>
      </c>
      <c r="N35" s="53">
        <v>81</v>
      </c>
    </row>
    <row r="36" spans="1:14" x14ac:dyDescent="0.3">
      <c r="A36" s="139" t="s">
        <v>44</v>
      </c>
      <c r="B36" s="53">
        <v>1</v>
      </c>
      <c r="C36" s="53">
        <v>1</v>
      </c>
      <c r="D36" s="53">
        <v>4</v>
      </c>
      <c r="E36" s="53">
        <v>14</v>
      </c>
      <c r="F36" s="53"/>
      <c r="G36" s="53"/>
      <c r="H36" s="53">
        <v>20</v>
      </c>
      <c r="I36" s="53"/>
      <c r="J36" s="53">
        <v>20</v>
      </c>
      <c r="K36" s="53">
        <v>0</v>
      </c>
      <c r="L36" s="53">
        <v>20</v>
      </c>
      <c r="M36" s="53">
        <v>122</v>
      </c>
      <c r="N36" s="53">
        <v>142</v>
      </c>
    </row>
    <row r="37" spans="1:14" x14ac:dyDescent="0.3">
      <c r="A37" s="139" t="s">
        <v>45</v>
      </c>
      <c r="B37" s="53"/>
      <c r="C37" s="53"/>
      <c r="D37" s="53"/>
      <c r="E37" s="53"/>
      <c r="F37" s="53"/>
      <c r="G37" s="53"/>
      <c r="H37" s="53"/>
      <c r="I37" s="53"/>
      <c r="J37" s="53"/>
      <c r="K37" s="53">
        <v>0</v>
      </c>
      <c r="L37" s="53"/>
      <c r="M37" s="53">
        <v>10</v>
      </c>
      <c r="N37" s="53">
        <v>10</v>
      </c>
    </row>
    <row r="38" spans="1:14" x14ac:dyDescent="0.3">
      <c r="A38" s="139" t="s">
        <v>46</v>
      </c>
      <c r="B38" s="53"/>
      <c r="C38" s="53"/>
      <c r="D38" s="53">
        <v>6</v>
      </c>
      <c r="E38" s="53">
        <v>10</v>
      </c>
      <c r="F38" s="53"/>
      <c r="G38" s="53"/>
      <c r="H38" s="53">
        <v>16</v>
      </c>
      <c r="I38" s="53"/>
      <c r="J38" s="53">
        <v>16</v>
      </c>
      <c r="K38" s="53">
        <v>0</v>
      </c>
      <c r="L38" s="53">
        <v>16</v>
      </c>
      <c r="M38" s="53">
        <v>39</v>
      </c>
      <c r="N38" s="53">
        <v>55</v>
      </c>
    </row>
    <row r="39" spans="1:14" x14ac:dyDescent="0.3">
      <c r="A39" s="139" t="s">
        <v>47</v>
      </c>
      <c r="B39" s="53"/>
      <c r="C39" s="53"/>
      <c r="D39" s="53"/>
      <c r="E39" s="53"/>
      <c r="F39" s="53"/>
      <c r="G39" s="53"/>
      <c r="H39" s="53"/>
      <c r="I39" s="53"/>
      <c r="J39" s="53"/>
      <c r="K39" s="53">
        <v>5</v>
      </c>
      <c r="L39" s="53">
        <v>5</v>
      </c>
      <c r="M39" s="53">
        <v>6</v>
      </c>
      <c r="N39" s="53">
        <v>11</v>
      </c>
    </row>
    <row r="40" spans="1:14" x14ac:dyDescent="0.3">
      <c r="A40" s="139" t="s">
        <v>48</v>
      </c>
      <c r="B40" s="53"/>
      <c r="C40" s="53"/>
      <c r="D40" s="53"/>
      <c r="E40" s="53"/>
      <c r="F40" s="53"/>
      <c r="G40" s="53"/>
      <c r="H40" s="53"/>
      <c r="I40" s="53"/>
      <c r="J40" s="53"/>
      <c r="K40" s="53">
        <v>0</v>
      </c>
      <c r="L40" s="53"/>
      <c r="M40" s="53">
        <v>26</v>
      </c>
      <c r="N40" s="53">
        <v>26</v>
      </c>
    </row>
    <row r="41" spans="1:14" x14ac:dyDescent="0.3">
      <c r="A41" s="139" t="s">
        <v>128</v>
      </c>
      <c r="B41" s="53">
        <v>15</v>
      </c>
      <c r="C41" s="53"/>
      <c r="D41" s="53"/>
      <c r="E41" s="53"/>
      <c r="F41" s="53"/>
      <c r="G41" s="53"/>
      <c r="H41" s="53">
        <v>15</v>
      </c>
      <c r="I41" s="53"/>
      <c r="J41" s="53">
        <v>15</v>
      </c>
      <c r="K41" s="53">
        <v>0</v>
      </c>
      <c r="L41" s="53">
        <v>15</v>
      </c>
      <c r="M41" s="53"/>
      <c r="N41" s="53">
        <v>15</v>
      </c>
    </row>
    <row r="42" spans="1:14" x14ac:dyDescent="0.3">
      <c r="A42" s="139" t="s">
        <v>278</v>
      </c>
      <c r="B42" s="53">
        <v>37</v>
      </c>
      <c r="C42" s="53"/>
      <c r="D42" s="53"/>
      <c r="E42" s="53"/>
      <c r="F42" s="53"/>
      <c r="G42" s="53"/>
      <c r="H42" s="53">
        <v>37</v>
      </c>
      <c r="I42" s="53"/>
      <c r="J42" s="53">
        <v>37</v>
      </c>
      <c r="K42" s="53">
        <v>0</v>
      </c>
      <c r="L42" s="53">
        <v>37</v>
      </c>
      <c r="M42" s="53"/>
      <c r="N42" s="53">
        <v>37</v>
      </c>
    </row>
    <row r="43" spans="1:14" x14ac:dyDescent="0.3">
      <c r="A43" s="139" t="s">
        <v>129</v>
      </c>
      <c r="B43" s="53">
        <v>10</v>
      </c>
      <c r="C43" s="53"/>
      <c r="D43" s="53"/>
      <c r="E43" s="53"/>
      <c r="F43" s="53"/>
      <c r="G43" s="53"/>
      <c r="H43" s="53">
        <v>10</v>
      </c>
      <c r="I43" s="53"/>
      <c r="J43" s="53">
        <v>10</v>
      </c>
      <c r="K43" s="53">
        <v>0</v>
      </c>
      <c r="L43" s="53">
        <v>10</v>
      </c>
      <c r="M43" s="53"/>
      <c r="N43" s="53">
        <v>10</v>
      </c>
    </row>
    <row r="44" spans="1:14" x14ac:dyDescent="0.3">
      <c r="A44" s="139" t="s">
        <v>204</v>
      </c>
      <c r="B44" s="53">
        <v>20</v>
      </c>
      <c r="C44" s="53"/>
      <c r="D44" s="53"/>
      <c r="E44" s="53"/>
      <c r="F44" s="53"/>
      <c r="G44" s="53"/>
      <c r="H44" s="53">
        <v>20</v>
      </c>
      <c r="I44" s="53"/>
      <c r="J44" s="53">
        <v>20</v>
      </c>
      <c r="K44" s="53">
        <v>0</v>
      </c>
      <c r="L44" s="53">
        <v>20</v>
      </c>
      <c r="M44" s="53"/>
      <c r="N44" s="53">
        <v>20</v>
      </c>
    </row>
    <row r="45" spans="1:14" x14ac:dyDescent="0.3">
      <c r="A45" s="139" t="s">
        <v>218</v>
      </c>
      <c r="B45" s="53"/>
      <c r="C45" s="53"/>
      <c r="D45" s="53"/>
      <c r="E45" s="53">
        <v>55</v>
      </c>
      <c r="F45" s="53"/>
      <c r="G45" s="53"/>
      <c r="H45" s="53">
        <v>55</v>
      </c>
      <c r="I45" s="53"/>
      <c r="J45" s="53">
        <v>55</v>
      </c>
      <c r="K45" s="53">
        <v>0</v>
      </c>
      <c r="L45" s="53">
        <v>55</v>
      </c>
      <c r="M45" s="53">
        <v>1</v>
      </c>
      <c r="N45" s="53">
        <v>56</v>
      </c>
    </row>
    <row r="46" spans="1:14" x14ac:dyDescent="0.3">
      <c r="A46" s="139" t="s">
        <v>281</v>
      </c>
      <c r="B46" s="53"/>
      <c r="C46" s="53"/>
      <c r="D46" s="53"/>
      <c r="E46" s="53">
        <v>4</v>
      </c>
      <c r="F46" s="53"/>
      <c r="G46" s="53"/>
      <c r="H46" s="53">
        <v>4</v>
      </c>
      <c r="I46" s="53"/>
      <c r="J46" s="53">
        <v>4</v>
      </c>
      <c r="K46" s="53">
        <v>0</v>
      </c>
      <c r="L46" s="53">
        <v>4</v>
      </c>
      <c r="M46" s="53"/>
      <c r="N46" s="53">
        <v>4</v>
      </c>
    </row>
    <row r="47" spans="1:14" x14ac:dyDescent="0.3">
      <c r="A47" s="139" t="s">
        <v>282</v>
      </c>
      <c r="B47" s="53"/>
      <c r="C47" s="53"/>
      <c r="D47" s="53"/>
      <c r="E47" s="53">
        <v>14</v>
      </c>
      <c r="F47" s="53"/>
      <c r="G47" s="53"/>
      <c r="H47" s="53">
        <v>14</v>
      </c>
      <c r="I47" s="53"/>
      <c r="J47" s="53">
        <v>14</v>
      </c>
      <c r="K47" s="53">
        <v>0</v>
      </c>
      <c r="L47" s="53">
        <v>14</v>
      </c>
      <c r="M47" s="53"/>
      <c r="N47" s="53">
        <v>14</v>
      </c>
    </row>
    <row r="48" spans="1:14" x14ac:dyDescent="0.3">
      <c r="A48" s="139" t="s">
        <v>231</v>
      </c>
      <c r="B48" s="53"/>
      <c r="C48" s="53"/>
      <c r="D48" s="53"/>
      <c r="E48" s="53">
        <v>38</v>
      </c>
      <c r="F48" s="53"/>
      <c r="G48" s="53"/>
      <c r="H48" s="53">
        <v>38</v>
      </c>
      <c r="I48" s="53"/>
      <c r="J48" s="53">
        <v>38</v>
      </c>
      <c r="K48" s="53">
        <v>0</v>
      </c>
      <c r="L48" s="53">
        <v>38</v>
      </c>
      <c r="M48" s="53"/>
      <c r="N48" s="53">
        <v>38</v>
      </c>
    </row>
    <row r="49" spans="1:14" x14ac:dyDescent="0.3">
      <c r="A49" s="139" t="s">
        <v>283</v>
      </c>
      <c r="B49" s="53"/>
      <c r="C49" s="53"/>
      <c r="D49" s="53"/>
      <c r="E49" s="53">
        <v>2</v>
      </c>
      <c r="F49" s="53"/>
      <c r="G49" s="53"/>
      <c r="H49" s="53">
        <v>2</v>
      </c>
      <c r="I49" s="53"/>
      <c r="J49" s="53">
        <v>2</v>
      </c>
      <c r="K49" s="53">
        <v>0</v>
      </c>
      <c r="L49" s="53">
        <v>2</v>
      </c>
      <c r="M49" s="53"/>
      <c r="N49" s="53">
        <v>2</v>
      </c>
    </row>
    <row r="50" spans="1:14" x14ac:dyDescent="0.3">
      <c r="A50" s="139" t="s">
        <v>130</v>
      </c>
      <c r="B50" s="53">
        <v>1</v>
      </c>
      <c r="C50" s="53">
        <v>10</v>
      </c>
      <c r="D50" s="53">
        <v>21</v>
      </c>
      <c r="E50" s="53">
        <v>9</v>
      </c>
      <c r="F50" s="53"/>
      <c r="G50" s="53"/>
      <c r="H50" s="53">
        <v>41</v>
      </c>
      <c r="I50" s="53"/>
      <c r="J50" s="53">
        <v>41</v>
      </c>
      <c r="K50" s="53">
        <v>0</v>
      </c>
      <c r="L50" s="53">
        <v>41</v>
      </c>
      <c r="M50" s="53">
        <v>60</v>
      </c>
      <c r="N50" s="53">
        <v>101</v>
      </c>
    </row>
    <row r="51" spans="1:14" x14ac:dyDescent="0.3">
      <c r="A51" s="139" t="s">
        <v>49</v>
      </c>
      <c r="B51" s="53">
        <v>7</v>
      </c>
      <c r="C51" s="53"/>
      <c r="D51" s="53"/>
      <c r="E51" s="53"/>
      <c r="F51" s="53"/>
      <c r="G51" s="53"/>
      <c r="H51" s="53">
        <v>7</v>
      </c>
      <c r="I51" s="53"/>
      <c r="J51" s="53">
        <v>7</v>
      </c>
      <c r="K51" s="53">
        <v>0</v>
      </c>
      <c r="L51" s="53">
        <v>7</v>
      </c>
      <c r="M51" s="53">
        <v>24</v>
      </c>
      <c r="N51" s="53">
        <v>31</v>
      </c>
    </row>
    <row r="52" spans="1:14" x14ac:dyDescent="0.3">
      <c r="A52" s="139" t="s">
        <v>50</v>
      </c>
      <c r="B52" s="53">
        <v>2</v>
      </c>
      <c r="C52" s="53">
        <v>6</v>
      </c>
      <c r="D52" s="53">
        <v>4</v>
      </c>
      <c r="E52" s="53"/>
      <c r="F52" s="53"/>
      <c r="G52" s="53">
        <v>8</v>
      </c>
      <c r="H52" s="53">
        <v>20</v>
      </c>
      <c r="I52" s="53"/>
      <c r="J52" s="53">
        <v>20</v>
      </c>
      <c r="K52" s="53">
        <v>0</v>
      </c>
      <c r="L52" s="53">
        <v>20</v>
      </c>
      <c r="M52" s="53">
        <v>31</v>
      </c>
      <c r="N52" s="53">
        <v>51</v>
      </c>
    </row>
    <row r="53" spans="1:14" x14ac:dyDescent="0.3">
      <c r="A53" s="139" t="s">
        <v>51</v>
      </c>
      <c r="B53" s="53">
        <v>6</v>
      </c>
      <c r="C53" s="53">
        <v>5</v>
      </c>
      <c r="D53" s="53">
        <v>19</v>
      </c>
      <c r="E53" s="53">
        <v>1</v>
      </c>
      <c r="F53" s="53"/>
      <c r="G53" s="53">
        <v>3</v>
      </c>
      <c r="H53" s="53">
        <v>34</v>
      </c>
      <c r="I53" s="53"/>
      <c r="J53" s="53">
        <v>34</v>
      </c>
      <c r="K53" s="53">
        <v>0</v>
      </c>
      <c r="L53" s="53">
        <v>34</v>
      </c>
      <c r="M53" s="53">
        <v>20</v>
      </c>
      <c r="N53" s="53">
        <v>54</v>
      </c>
    </row>
    <row r="54" spans="1:14" x14ac:dyDescent="0.3">
      <c r="A54" s="139" t="s">
        <v>52</v>
      </c>
      <c r="B54" s="53">
        <v>43</v>
      </c>
      <c r="C54" s="53">
        <v>60</v>
      </c>
      <c r="D54" s="53">
        <v>69</v>
      </c>
      <c r="E54" s="53">
        <v>13</v>
      </c>
      <c r="F54" s="53"/>
      <c r="G54" s="53">
        <v>17</v>
      </c>
      <c r="H54" s="53">
        <v>202</v>
      </c>
      <c r="I54" s="53"/>
      <c r="J54" s="53">
        <v>202</v>
      </c>
      <c r="K54" s="53">
        <v>0</v>
      </c>
      <c r="L54" s="53">
        <v>202</v>
      </c>
      <c r="M54" s="53">
        <v>115</v>
      </c>
      <c r="N54" s="53">
        <v>317</v>
      </c>
    </row>
    <row r="55" spans="1:14" x14ac:dyDescent="0.3">
      <c r="A55" s="139" t="s">
        <v>53</v>
      </c>
      <c r="B55" s="53">
        <v>5</v>
      </c>
      <c r="C55" s="53"/>
      <c r="D55" s="53"/>
      <c r="E55" s="53"/>
      <c r="F55" s="53"/>
      <c r="G55" s="53"/>
      <c r="H55" s="53">
        <v>5</v>
      </c>
      <c r="I55" s="53"/>
      <c r="J55" s="53">
        <v>5</v>
      </c>
      <c r="K55" s="53">
        <v>0</v>
      </c>
      <c r="L55" s="53">
        <v>5</v>
      </c>
      <c r="M55" s="53">
        <v>17</v>
      </c>
      <c r="N55" s="53">
        <v>22</v>
      </c>
    </row>
    <row r="56" spans="1:14" x14ac:dyDescent="0.3">
      <c r="A56" s="139" t="s">
        <v>205</v>
      </c>
      <c r="B56" s="53"/>
      <c r="C56" s="53"/>
      <c r="D56" s="53"/>
      <c r="E56" s="53"/>
      <c r="F56" s="53"/>
      <c r="G56" s="53"/>
      <c r="H56" s="53"/>
      <c r="I56" s="53"/>
      <c r="J56" s="53"/>
      <c r="K56" s="53">
        <v>0</v>
      </c>
      <c r="L56" s="53"/>
      <c r="M56" s="53"/>
      <c r="N56" s="53"/>
    </row>
    <row r="57" spans="1:14" x14ac:dyDescent="0.3">
      <c r="A57" s="139" t="s">
        <v>54</v>
      </c>
      <c r="B57" s="53">
        <v>16</v>
      </c>
      <c r="C57" s="53"/>
      <c r="D57" s="53"/>
      <c r="E57" s="53"/>
      <c r="F57" s="53"/>
      <c r="G57" s="53"/>
      <c r="H57" s="53">
        <v>16</v>
      </c>
      <c r="I57" s="53"/>
      <c r="J57" s="53">
        <v>16</v>
      </c>
      <c r="K57" s="53">
        <v>0</v>
      </c>
      <c r="L57" s="53">
        <v>16</v>
      </c>
      <c r="M57" s="53">
        <v>38</v>
      </c>
      <c r="N57" s="53">
        <v>54</v>
      </c>
    </row>
    <row r="58" spans="1:14" x14ac:dyDescent="0.3">
      <c r="A58" s="139" t="s">
        <v>55</v>
      </c>
      <c r="B58" s="53">
        <v>1</v>
      </c>
      <c r="C58" s="53">
        <v>6</v>
      </c>
      <c r="D58" s="53">
        <v>15</v>
      </c>
      <c r="E58" s="53">
        <v>3</v>
      </c>
      <c r="F58" s="53"/>
      <c r="G58" s="53">
        <v>5</v>
      </c>
      <c r="H58" s="53">
        <v>30</v>
      </c>
      <c r="I58" s="53"/>
      <c r="J58" s="53">
        <v>30</v>
      </c>
      <c r="K58" s="53">
        <v>0</v>
      </c>
      <c r="L58" s="53">
        <v>30</v>
      </c>
      <c r="M58" s="53">
        <v>38</v>
      </c>
      <c r="N58" s="53">
        <v>68</v>
      </c>
    </row>
    <row r="59" spans="1:14" x14ac:dyDescent="0.3">
      <c r="A59" s="139" t="s">
        <v>276</v>
      </c>
      <c r="B59" s="53">
        <v>7</v>
      </c>
      <c r="C59" s="53">
        <v>16</v>
      </c>
      <c r="D59" s="53">
        <v>32</v>
      </c>
      <c r="E59" s="53">
        <v>36</v>
      </c>
      <c r="F59" s="53"/>
      <c r="G59" s="53"/>
      <c r="H59" s="53">
        <v>91</v>
      </c>
      <c r="I59" s="53"/>
      <c r="J59" s="53">
        <v>91</v>
      </c>
      <c r="K59" s="53">
        <v>0</v>
      </c>
      <c r="L59" s="53">
        <v>91</v>
      </c>
      <c r="M59" s="53">
        <v>278</v>
      </c>
      <c r="N59" s="53">
        <v>369</v>
      </c>
    </row>
    <row r="60" spans="1:14" x14ac:dyDescent="0.3">
      <c r="A60" s="139" t="s">
        <v>275</v>
      </c>
      <c r="B60" s="53">
        <v>6</v>
      </c>
      <c r="C60" s="53">
        <v>12</v>
      </c>
      <c r="D60" s="53">
        <v>47</v>
      </c>
      <c r="E60" s="53">
        <v>51</v>
      </c>
      <c r="F60" s="53">
        <v>2</v>
      </c>
      <c r="G60" s="53"/>
      <c r="H60" s="53">
        <v>118</v>
      </c>
      <c r="I60" s="53"/>
      <c r="J60" s="53">
        <v>118</v>
      </c>
      <c r="K60" s="53">
        <v>0</v>
      </c>
      <c r="L60" s="53">
        <v>118</v>
      </c>
      <c r="M60" s="53">
        <v>364</v>
      </c>
      <c r="N60" s="53">
        <v>482</v>
      </c>
    </row>
    <row r="61" spans="1:14" x14ac:dyDescent="0.3">
      <c r="A61" s="139" t="s">
        <v>277</v>
      </c>
      <c r="B61" s="53">
        <v>17</v>
      </c>
      <c r="C61" s="53">
        <v>26</v>
      </c>
      <c r="D61" s="53">
        <v>69</v>
      </c>
      <c r="E61" s="53">
        <v>33</v>
      </c>
      <c r="F61" s="53"/>
      <c r="G61" s="53"/>
      <c r="H61" s="53">
        <v>145</v>
      </c>
      <c r="I61" s="53"/>
      <c r="J61" s="53">
        <v>145</v>
      </c>
      <c r="K61" s="53">
        <v>0</v>
      </c>
      <c r="L61" s="53">
        <v>145</v>
      </c>
      <c r="M61" s="53">
        <v>439</v>
      </c>
      <c r="N61" s="53">
        <v>584</v>
      </c>
    </row>
    <row r="62" spans="1:14" x14ac:dyDescent="0.3">
      <c r="A62" s="139" t="s">
        <v>274</v>
      </c>
      <c r="B62" s="53">
        <v>7</v>
      </c>
      <c r="C62" s="53">
        <v>13</v>
      </c>
      <c r="D62" s="53">
        <v>14</v>
      </c>
      <c r="E62" s="53"/>
      <c r="F62" s="53"/>
      <c r="G62" s="53"/>
      <c r="H62" s="53">
        <v>34</v>
      </c>
      <c r="I62" s="53"/>
      <c r="J62" s="53">
        <v>34</v>
      </c>
      <c r="K62" s="53">
        <v>0</v>
      </c>
      <c r="L62" s="53">
        <v>34</v>
      </c>
      <c r="M62" s="53">
        <v>217</v>
      </c>
      <c r="N62" s="53">
        <v>251</v>
      </c>
    </row>
    <row r="63" spans="1:14" x14ac:dyDescent="0.3">
      <c r="A63" s="139" t="s">
        <v>56</v>
      </c>
      <c r="B63" s="53">
        <v>2</v>
      </c>
      <c r="C63" s="53">
        <v>5</v>
      </c>
      <c r="D63" s="53">
        <v>3</v>
      </c>
      <c r="E63" s="53">
        <v>5</v>
      </c>
      <c r="F63" s="53"/>
      <c r="G63" s="53"/>
      <c r="H63" s="53">
        <v>15</v>
      </c>
      <c r="I63" s="53">
        <v>2</v>
      </c>
      <c r="J63" s="53">
        <v>17</v>
      </c>
      <c r="K63" s="53">
        <v>0</v>
      </c>
      <c r="L63" s="53">
        <v>17</v>
      </c>
      <c r="M63" s="53">
        <v>103</v>
      </c>
      <c r="N63" s="53">
        <v>120</v>
      </c>
    </row>
    <row r="64" spans="1:14" x14ac:dyDescent="0.3">
      <c r="A64" s="139" t="s">
        <v>57</v>
      </c>
      <c r="B64" s="53">
        <v>13</v>
      </c>
      <c r="C64" s="53">
        <v>11</v>
      </c>
      <c r="D64" s="53">
        <v>23</v>
      </c>
      <c r="E64" s="53">
        <v>4</v>
      </c>
      <c r="F64" s="53"/>
      <c r="G64" s="53"/>
      <c r="H64" s="53">
        <v>51</v>
      </c>
      <c r="I64" s="53"/>
      <c r="J64" s="53">
        <v>51</v>
      </c>
      <c r="K64" s="53">
        <v>51</v>
      </c>
      <c r="L64" s="53">
        <v>102</v>
      </c>
      <c r="M64" s="53">
        <v>20</v>
      </c>
      <c r="N64" s="53">
        <v>122</v>
      </c>
    </row>
    <row r="65" spans="1:14" x14ac:dyDescent="0.3">
      <c r="A65" s="139" t="s">
        <v>58</v>
      </c>
      <c r="B65" s="53">
        <v>18</v>
      </c>
      <c r="C65" s="53">
        <v>6</v>
      </c>
      <c r="D65" s="53">
        <v>17</v>
      </c>
      <c r="E65" s="53">
        <v>20</v>
      </c>
      <c r="F65" s="53"/>
      <c r="G65" s="53"/>
      <c r="H65" s="53">
        <v>61</v>
      </c>
      <c r="I65" s="53">
        <v>9</v>
      </c>
      <c r="J65" s="53">
        <v>70</v>
      </c>
      <c r="K65" s="53">
        <v>0</v>
      </c>
      <c r="L65" s="53">
        <v>70</v>
      </c>
      <c r="M65" s="53">
        <v>244</v>
      </c>
      <c r="N65" s="53">
        <v>314</v>
      </c>
    </row>
    <row r="66" spans="1:14" x14ac:dyDescent="0.3">
      <c r="A66" s="139" t="s">
        <v>59</v>
      </c>
      <c r="B66" s="53">
        <v>6</v>
      </c>
      <c r="C66" s="53">
        <v>14</v>
      </c>
      <c r="D66" s="53">
        <v>36</v>
      </c>
      <c r="E66" s="53">
        <v>16</v>
      </c>
      <c r="F66" s="53"/>
      <c r="G66" s="53"/>
      <c r="H66" s="53">
        <v>72</v>
      </c>
      <c r="I66" s="53"/>
      <c r="J66" s="53">
        <v>72</v>
      </c>
      <c r="K66" s="53">
        <v>4</v>
      </c>
      <c r="L66" s="53">
        <v>76</v>
      </c>
      <c r="M66" s="53">
        <v>97</v>
      </c>
      <c r="N66" s="53">
        <v>173</v>
      </c>
    </row>
    <row r="67" spans="1:14" x14ac:dyDescent="0.3">
      <c r="A67" s="139" t="s">
        <v>60</v>
      </c>
      <c r="B67" s="53">
        <v>16</v>
      </c>
      <c r="C67" s="53">
        <v>8</v>
      </c>
      <c r="D67" s="53">
        <v>35</v>
      </c>
      <c r="E67" s="53">
        <v>8</v>
      </c>
      <c r="F67" s="53"/>
      <c r="G67" s="53"/>
      <c r="H67" s="53">
        <v>67</v>
      </c>
      <c r="I67" s="53"/>
      <c r="J67" s="53">
        <v>67</v>
      </c>
      <c r="K67" s="53">
        <v>11</v>
      </c>
      <c r="L67" s="53">
        <v>78</v>
      </c>
      <c r="M67" s="53">
        <v>90</v>
      </c>
      <c r="N67" s="53">
        <v>168</v>
      </c>
    </row>
    <row r="68" spans="1:14" x14ac:dyDescent="0.3">
      <c r="A68" s="139" t="s">
        <v>61</v>
      </c>
      <c r="B68" s="53">
        <v>1</v>
      </c>
      <c r="C68" s="53">
        <v>4</v>
      </c>
      <c r="D68" s="53">
        <v>10</v>
      </c>
      <c r="E68" s="53">
        <v>7</v>
      </c>
      <c r="F68" s="53"/>
      <c r="G68" s="53"/>
      <c r="H68" s="53">
        <v>22</v>
      </c>
      <c r="I68" s="53"/>
      <c r="J68" s="53">
        <v>22</v>
      </c>
      <c r="K68" s="53">
        <v>7</v>
      </c>
      <c r="L68" s="53">
        <v>29</v>
      </c>
      <c r="M68" s="53">
        <v>61</v>
      </c>
      <c r="N68" s="53">
        <v>90</v>
      </c>
    </row>
    <row r="69" spans="1:14" x14ac:dyDescent="0.3">
      <c r="A69" s="139" t="s">
        <v>62</v>
      </c>
      <c r="B69" s="53">
        <v>12</v>
      </c>
      <c r="C69" s="53">
        <v>20</v>
      </c>
      <c r="D69" s="53">
        <v>36</v>
      </c>
      <c r="E69" s="53">
        <v>13</v>
      </c>
      <c r="F69" s="53"/>
      <c r="G69" s="53"/>
      <c r="H69" s="53">
        <v>81</v>
      </c>
      <c r="I69" s="53"/>
      <c r="J69" s="53">
        <v>81</v>
      </c>
      <c r="K69" s="53">
        <v>1</v>
      </c>
      <c r="L69" s="53">
        <v>82</v>
      </c>
      <c r="M69" s="53">
        <v>128</v>
      </c>
      <c r="N69" s="53">
        <v>210</v>
      </c>
    </row>
    <row r="70" spans="1:14" x14ac:dyDescent="0.3">
      <c r="A70" s="139" t="s">
        <v>63</v>
      </c>
      <c r="B70" s="53">
        <v>12</v>
      </c>
      <c r="C70" s="53">
        <v>5</v>
      </c>
      <c r="D70" s="53">
        <v>1</v>
      </c>
      <c r="E70" s="53"/>
      <c r="F70" s="53"/>
      <c r="G70" s="53"/>
      <c r="H70" s="53">
        <v>18</v>
      </c>
      <c r="I70" s="53"/>
      <c r="J70" s="53">
        <v>18</v>
      </c>
      <c r="K70" s="53">
        <v>5</v>
      </c>
      <c r="L70" s="53">
        <v>23</v>
      </c>
      <c r="M70" s="53">
        <v>54</v>
      </c>
      <c r="N70" s="53">
        <v>77</v>
      </c>
    </row>
    <row r="71" spans="1:14" x14ac:dyDescent="0.3">
      <c r="A71" s="139" t="s">
        <v>64</v>
      </c>
      <c r="B71" s="53">
        <v>1</v>
      </c>
      <c r="C71" s="53">
        <v>7</v>
      </c>
      <c r="D71" s="53">
        <v>16</v>
      </c>
      <c r="E71" s="53">
        <v>2</v>
      </c>
      <c r="F71" s="53"/>
      <c r="G71" s="53"/>
      <c r="H71" s="53">
        <v>26</v>
      </c>
      <c r="I71" s="53"/>
      <c r="J71" s="53">
        <v>26</v>
      </c>
      <c r="K71" s="53">
        <v>4</v>
      </c>
      <c r="L71" s="53">
        <v>30</v>
      </c>
      <c r="M71" s="53">
        <v>72</v>
      </c>
      <c r="N71" s="53">
        <v>102</v>
      </c>
    </row>
    <row r="72" spans="1:14" x14ac:dyDescent="0.3">
      <c r="A72" s="139" t="s">
        <v>65</v>
      </c>
      <c r="B72" s="53">
        <v>1</v>
      </c>
      <c r="C72" s="53">
        <v>5</v>
      </c>
      <c r="D72" s="53">
        <v>17</v>
      </c>
      <c r="E72" s="53">
        <v>13</v>
      </c>
      <c r="F72" s="53"/>
      <c r="G72" s="53"/>
      <c r="H72" s="53">
        <v>36</v>
      </c>
      <c r="I72" s="53"/>
      <c r="J72" s="53">
        <v>36</v>
      </c>
      <c r="K72" s="53">
        <v>5</v>
      </c>
      <c r="L72" s="53">
        <v>41</v>
      </c>
      <c r="M72" s="53">
        <v>82</v>
      </c>
      <c r="N72" s="53">
        <v>123</v>
      </c>
    </row>
    <row r="73" spans="1:14" x14ac:dyDescent="0.3">
      <c r="A73" s="139" t="s">
        <v>66</v>
      </c>
      <c r="B73" s="53">
        <v>34</v>
      </c>
      <c r="C73" s="53">
        <v>55</v>
      </c>
      <c r="D73" s="53">
        <v>37</v>
      </c>
      <c r="E73" s="53">
        <v>8</v>
      </c>
      <c r="F73" s="53"/>
      <c r="G73" s="53"/>
      <c r="H73" s="53">
        <v>134</v>
      </c>
      <c r="I73" s="53"/>
      <c r="J73" s="53">
        <v>134</v>
      </c>
      <c r="K73" s="53">
        <v>12</v>
      </c>
      <c r="L73" s="53">
        <v>146</v>
      </c>
      <c r="M73" s="53">
        <v>278</v>
      </c>
      <c r="N73" s="53">
        <v>424</v>
      </c>
    </row>
    <row r="74" spans="1:14" x14ac:dyDescent="0.3">
      <c r="A74" s="139" t="s">
        <v>206</v>
      </c>
      <c r="B74" s="53"/>
      <c r="C74" s="53"/>
      <c r="D74" s="53"/>
      <c r="E74" s="53"/>
      <c r="F74" s="53"/>
      <c r="G74" s="53"/>
      <c r="H74" s="53"/>
      <c r="I74" s="53"/>
      <c r="J74" s="53"/>
      <c r="K74" s="53">
        <v>24</v>
      </c>
      <c r="L74" s="53">
        <v>24</v>
      </c>
      <c r="M74" s="53"/>
      <c r="N74" s="53">
        <v>24</v>
      </c>
    </row>
    <row r="75" spans="1:14" x14ac:dyDescent="0.3">
      <c r="A75" s="139" t="s">
        <v>67</v>
      </c>
      <c r="B75" s="53">
        <v>4</v>
      </c>
      <c r="C75" s="53">
        <v>1</v>
      </c>
      <c r="D75" s="53">
        <v>10</v>
      </c>
      <c r="E75" s="53">
        <v>1</v>
      </c>
      <c r="F75" s="53"/>
      <c r="G75" s="53"/>
      <c r="H75" s="53">
        <v>16</v>
      </c>
      <c r="I75" s="53"/>
      <c r="J75" s="53">
        <v>16</v>
      </c>
      <c r="K75" s="53">
        <v>6</v>
      </c>
      <c r="L75" s="53">
        <v>22</v>
      </c>
      <c r="M75" s="53">
        <v>6</v>
      </c>
      <c r="N75" s="53">
        <v>28</v>
      </c>
    </row>
    <row r="76" spans="1:14" x14ac:dyDescent="0.3">
      <c r="A76" s="139" t="s">
        <v>68</v>
      </c>
      <c r="B76" s="53">
        <v>14</v>
      </c>
      <c r="C76" s="53">
        <v>24</v>
      </c>
      <c r="D76" s="53">
        <v>36</v>
      </c>
      <c r="E76" s="53">
        <v>7</v>
      </c>
      <c r="F76" s="53"/>
      <c r="G76" s="53"/>
      <c r="H76" s="53">
        <v>81</v>
      </c>
      <c r="I76" s="53"/>
      <c r="J76" s="53">
        <v>81</v>
      </c>
      <c r="K76" s="53">
        <v>8</v>
      </c>
      <c r="L76" s="53">
        <v>89</v>
      </c>
      <c r="M76" s="53">
        <v>108</v>
      </c>
      <c r="N76" s="53">
        <v>197</v>
      </c>
    </row>
    <row r="77" spans="1:14" x14ac:dyDescent="0.3">
      <c r="A77" s="139" t="s">
        <v>69</v>
      </c>
      <c r="B77" s="53">
        <v>14</v>
      </c>
      <c r="C77" s="53">
        <v>26</v>
      </c>
      <c r="D77" s="53">
        <v>22</v>
      </c>
      <c r="E77" s="53">
        <v>4</v>
      </c>
      <c r="F77" s="53"/>
      <c r="G77" s="53"/>
      <c r="H77" s="53">
        <v>66</v>
      </c>
      <c r="I77" s="53"/>
      <c r="J77" s="53">
        <v>66</v>
      </c>
      <c r="K77" s="53">
        <v>9</v>
      </c>
      <c r="L77" s="53">
        <v>75</v>
      </c>
      <c r="M77" s="53">
        <v>148</v>
      </c>
      <c r="N77" s="53">
        <v>223</v>
      </c>
    </row>
    <row r="78" spans="1:14" x14ac:dyDescent="0.3">
      <c r="A78" s="139" t="s">
        <v>70</v>
      </c>
      <c r="B78" s="53">
        <v>37</v>
      </c>
      <c r="C78" s="53">
        <v>76</v>
      </c>
      <c r="D78" s="53">
        <v>17</v>
      </c>
      <c r="E78" s="53">
        <v>4</v>
      </c>
      <c r="F78" s="53"/>
      <c r="G78" s="53"/>
      <c r="H78" s="53">
        <v>134</v>
      </c>
      <c r="I78" s="53"/>
      <c r="J78" s="53">
        <v>134</v>
      </c>
      <c r="K78" s="53">
        <v>0</v>
      </c>
      <c r="L78" s="53">
        <v>134</v>
      </c>
      <c r="M78" s="53">
        <v>66</v>
      </c>
      <c r="N78" s="53">
        <v>200</v>
      </c>
    </row>
    <row r="79" spans="1:14" x14ac:dyDescent="0.3">
      <c r="A79" s="150" t="s">
        <v>131</v>
      </c>
      <c r="B79" s="54">
        <f t="shared" ref="B79:M79" si="1">SUM(B32:B78)</f>
        <v>461</v>
      </c>
      <c r="C79" s="54">
        <f t="shared" si="1"/>
        <v>425</v>
      </c>
      <c r="D79" s="54">
        <f t="shared" si="1"/>
        <v>623</v>
      </c>
      <c r="E79" s="54">
        <f t="shared" si="1"/>
        <v>395</v>
      </c>
      <c r="F79" s="54">
        <f t="shared" si="1"/>
        <v>2</v>
      </c>
      <c r="G79" s="54">
        <f t="shared" si="1"/>
        <v>33</v>
      </c>
      <c r="H79" s="54">
        <f>SUM(H32:H78)</f>
        <v>1939</v>
      </c>
      <c r="I79" s="54">
        <f t="shared" si="1"/>
        <v>11</v>
      </c>
      <c r="J79" s="54">
        <f>SUM(J32:J78)</f>
        <v>1950</v>
      </c>
      <c r="K79" s="54">
        <v>152</v>
      </c>
      <c r="L79" s="54">
        <f t="shared" si="1"/>
        <v>2102</v>
      </c>
      <c r="M79" s="54">
        <f t="shared" si="1"/>
        <v>3536</v>
      </c>
      <c r="N79" s="54">
        <f>SUM(N32:N78)</f>
        <v>5638</v>
      </c>
    </row>
    <row r="80" spans="1:14" x14ac:dyDescent="0.3">
      <c r="A80" s="150" t="s">
        <v>71</v>
      </c>
      <c r="B80" s="54"/>
      <c r="C80" s="54"/>
      <c r="D80" s="54"/>
      <c r="E80" s="54"/>
      <c r="F80" s="54"/>
      <c r="G80" s="54"/>
      <c r="H80" s="54"/>
      <c r="I80" s="54"/>
      <c r="J80" s="54"/>
      <c r="K80" s="53"/>
      <c r="L80" s="54"/>
      <c r="M80" s="54"/>
      <c r="N80" s="54"/>
    </row>
    <row r="81" spans="1:14" x14ac:dyDescent="0.3">
      <c r="A81" s="139" t="s">
        <v>312</v>
      </c>
      <c r="B81" s="53"/>
      <c r="C81" s="53"/>
      <c r="D81" s="53"/>
      <c r="E81" s="53"/>
      <c r="F81" s="53"/>
      <c r="G81" s="53"/>
      <c r="H81" s="53"/>
      <c r="I81" s="53"/>
      <c r="J81" s="53"/>
      <c r="K81" s="53">
        <v>0</v>
      </c>
      <c r="L81" s="53"/>
      <c r="M81" s="53">
        <v>15</v>
      </c>
      <c r="N81" s="53">
        <v>15</v>
      </c>
    </row>
    <row r="82" spans="1:14" x14ac:dyDescent="0.3">
      <c r="A82" s="139" t="s">
        <v>313</v>
      </c>
      <c r="B82" s="53">
        <v>3</v>
      </c>
      <c r="C82" s="53"/>
      <c r="D82" s="53"/>
      <c r="E82" s="53"/>
      <c r="F82" s="53"/>
      <c r="G82" s="53"/>
      <c r="H82" s="53">
        <v>3</v>
      </c>
      <c r="I82" s="53"/>
      <c r="J82" s="53">
        <v>3</v>
      </c>
      <c r="K82" s="53">
        <v>0</v>
      </c>
      <c r="L82" s="53">
        <v>3</v>
      </c>
      <c r="M82" s="53">
        <v>19</v>
      </c>
      <c r="N82" s="53">
        <v>22</v>
      </c>
    </row>
    <row r="83" spans="1:14" x14ac:dyDescent="0.3">
      <c r="A83" s="139" t="s">
        <v>314</v>
      </c>
      <c r="B83" s="53"/>
      <c r="C83" s="53"/>
      <c r="D83" s="53"/>
      <c r="E83" s="53"/>
      <c r="F83" s="53"/>
      <c r="G83" s="53"/>
      <c r="H83" s="53"/>
      <c r="I83" s="53"/>
      <c r="J83" s="53"/>
      <c r="K83" s="53">
        <v>0</v>
      </c>
      <c r="L83" s="53"/>
      <c r="M83" s="53"/>
      <c r="N83" s="53"/>
    </row>
    <row r="84" spans="1:14" x14ac:dyDescent="0.3">
      <c r="A84" s="139" t="s">
        <v>315</v>
      </c>
      <c r="B84" s="53">
        <v>3</v>
      </c>
      <c r="C84" s="53"/>
      <c r="D84" s="53"/>
      <c r="E84" s="53"/>
      <c r="F84" s="53"/>
      <c r="G84" s="53"/>
      <c r="H84" s="53">
        <v>3</v>
      </c>
      <c r="I84" s="53"/>
      <c r="J84" s="53">
        <v>3</v>
      </c>
      <c r="K84" s="53">
        <v>0</v>
      </c>
      <c r="L84" s="53">
        <v>3</v>
      </c>
      <c r="M84" s="53">
        <v>39</v>
      </c>
      <c r="N84" s="53">
        <v>42</v>
      </c>
    </row>
    <row r="85" spans="1:14" x14ac:dyDescent="0.3">
      <c r="A85" s="139" t="s">
        <v>72</v>
      </c>
      <c r="B85" s="53">
        <v>10</v>
      </c>
      <c r="C85" s="53"/>
      <c r="D85" s="53"/>
      <c r="E85" s="53"/>
      <c r="F85" s="53"/>
      <c r="G85" s="53"/>
      <c r="H85" s="53">
        <v>10</v>
      </c>
      <c r="I85" s="53">
        <v>2</v>
      </c>
      <c r="J85" s="53">
        <v>12</v>
      </c>
      <c r="K85" s="53">
        <v>0</v>
      </c>
      <c r="L85" s="53">
        <v>12</v>
      </c>
      <c r="M85" s="53">
        <v>50</v>
      </c>
      <c r="N85" s="53">
        <v>62</v>
      </c>
    </row>
    <row r="86" spans="1:14" x14ac:dyDescent="0.3">
      <c r="A86" s="139" t="s">
        <v>174</v>
      </c>
      <c r="B86" s="53">
        <v>31</v>
      </c>
      <c r="C86" s="53"/>
      <c r="D86" s="53"/>
      <c r="E86" s="53"/>
      <c r="F86" s="53"/>
      <c r="G86" s="53"/>
      <c r="H86" s="53">
        <v>31</v>
      </c>
      <c r="I86" s="53">
        <v>18</v>
      </c>
      <c r="J86" s="53">
        <v>49</v>
      </c>
      <c r="K86" s="53">
        <v>0</v>
      </c>
      <c r="L86" s="53">
        <v>49</v>
      </c>
      <c r="M86" s="53">
        <v>25</v>
      </c>
      <c r="N86" s="53">
        <v>74</v>
      </c>
    </row>
    <row r="87" spans="1:14" x14ac:dyDescent="0.3">
      <c r="A87" s="139" t="s">
        <v>147</v>
      </c>
      <c r="B87" s="53">
        <v>15</v>
      </c>
      <c r="C87" s="53"/>
      <c r="D87" s="53"/>
      <c r="E87" s="53"/>
      <c r="F87" s="53"/>
      <c r="G87" s="53"/>
      <c r="H87" s="53">
        <v>15</v>
      </c>
      <c r="I87" s="53"/>
      <c r="J87" s="53">
        <v>15</v>
      </c>
      <c r="K87" s="53">
        <v>0</v>
      </c>
      <c r="L87" s="53">
        <v>15</v>
      </c>
      <c r="M87" s="53">
        <v>75</v>
      </c>
      <c r="N87" s="53">
        <v>90</v>
      </c>
    </row>
    <row r="88" spans="1:14" x14ac:dyDescent="0.3">
      <c r="A88" s="139" t="s">
        <v>73</v>
      </c>
      <c r="B88" s="53"/>
      <c r="C88" s="53"/>
      <c r="D88" s="53"/>
      <c r="E88" s="53">
        <v>12</v>
      </c>
      <c r="F88" s="53"/>
      <c r="G88" s="53"/>
      <c r="H88" s="53">
        <v>12</v>
      </c>
      <c r="I88" s="53"/>
      <c r="J88" s="53">
        <v>12</v>
      </c>
      <c r="K88" s="53">
        <v>0</v>
      </c>
      <c r="L88" s="53">
        <v>12</v>
      </c>
      <c r="M88" s="53">
        <v>10</v>
      </c>
      <c r="N88" s="53">
        <v>22</v>
      </c>
    </row>
    <row r="89" spans="1:14" x14ac:dyDescent="0.3">
      <c r="A89" s="139" t="s">
        <v>74</v>
      </c>
      <c r="B89" s="53"/>
      <c r="C89" s="53"/>
      <c r="D89" s="53"/>
      <c r="E89" s="53">
        <v>11</v>
      </c>
      <c r="F89" s="53"/>
      <c r="G89" s="53"/>
      <c r="H89" s="53">
        <v>11</v>
      </c>
      <c r="I89" s="53"/>
      <c r="J89" s="53">
        <v>11</v>
      </c>
      <c r="K89" s="53">
        <v>0</v>
      </c>
      <c r="L89" s="53">
        <v>11</v>
      </c>
      <c r="M89" s="53">
        <v>24</v>
      </c>
      <c r="N89" s="53">
        <v>35</v>
      </c>
    </row>
    <row r="90" spans="1:14" x14ac:dyDescent="0.3">
      <c r="A90" s="139" t="s">
        <v>121</v>
      </c>
      <c r="B90" s="53"/>
      <c r="C90" s="53"/>
      <c r="D90" s="53"/>
      <c r="E90" s="53">
        <v>13</v>
      </c>
      <c r="F90" s="53"/>
      <c r="G90" s="53"/>
      <c r="H90" s="53">
        <v>13</v>
      </c>
      <c r="I90" s="53"/>
      <c r="J90" s="53">
        <v>13</v>
      </c>
      <c r="K90" s="53">
        <v>0</v>
      </c>
      <c r="L90" s="53">
        <v>13</v>
      </c>
      <c r="M90" s="53">
        <v>15</v>
      </c>
      <c r="N90" s="53">
        <v>28</v>
      </c>
    </row>
    <row r="91" spans="1:14" x14ac:dyDescent="0.3">
      <c r="A91" s="139" t="s">
        <v>75</v>
      </c>
      <c r="B91" s="53"/>
      <c r="C91" s="53"/>
      <c r="D91" s="53"/>
      <c r="E91" s="53">
        <v>9</v>
      </c>
      <c r="F91" s="53"/>
      <c r="G91" s="53"/>
      <c r="H91" s="53">
        <v>9</v>
      </c>
      <c r="I91" s="53"/>
      <c r="J91" s="53">
        <v>9</v>
      </c>
      <c r="K91" s="53">
        <v>0</v>
      </c>
      <c r="L91" s="53">
        <v>9</v>
      </c>
      <c r="M91" s="53">
        <v>21</v>
      </c>
      <c r="N91" s="53">
        <v>30</v>
      </c>
    </row>
    <row r="92" spans="1:14" x14ac:dyDescent="0.3">
      <c r="A92" s="139" t="s">
        <v>284</v>
      </c>
      <c r="B92" s="53">
        <v>18</v>
      </c>
      <c r="C92" s="53"/>
      <c r="D92" s="53"/>
      <c r="E92" s="53">
        <v>59</v>
      </c>
      <c r="F92" s="53"/>
      <c r="G92" s="53"/>
      <c r="H92" s="53">
        <v>77</v>
      </c>
      <c r="I92" s="53"/>
      <c r="J92" s="53">
        <v>77</v>
      </c>
      <c r="K92" s="53">
        <v>0</v>
      </c>
      <c r="L92" s="53">
        <v>77</v>
      </c>
      <c r="M92" s="53">
        <v>106</v>
      </c>
      <c r="N92" s="53">
        <v>183</v>
      </c>
    </row>
    <row r="93" spans="1:14" x14ac:dyDescent="0.3">
      <c r="A93" s="139" t="s">
        <v>316</v>
      </c>
      <c r="B93" s="53">
        <v>7</v>
      </c>
      <c r="C93" s="53">
        <v>52</v>
      </c>
      <c r="D93" s="53"/>
      <c r="E93" s="53">
        <v>183</v>
      </c>
      <c r="F93" s="53"/>
      <c r="G93" s="53"/>
      <c r="H93" s="53">
        <v>242</v>
      </c>
      <c r="I93" s="53"/>
      <c r="J93" s="53">
        <v>242</v>
      </c>
      <c r="K93" s="53">
        <v>0</v>
      </c>
      <c r="L93" s="53">
        <v>242</v>
      </c>
      <c r="M93" s="53">
        <v>1344</v>
      </c>
      <c r="N93" s="53">
        <v>1586</v>
      </c>
    </row>
    <row r="94" spans="1:14" x14ac:dyDescent="0.3">
      <c r="A94" s="139" t="s">
        <v>173</v>
      </c>
      <c r="B94" s="53">
        <v>39</v>
      </c>
      <c r="C94" s="53">
        <v>23</v>
      </c>
      <c r="D94" s="53">
        <v>62</v>
      </c>
      <c r="E94" s="53">
        <v>8</v>
      </c>
      <c r="F94" s="53"/>
      <c r="G94" s="53"/>
      <c r="H94" s="53">
        <v>132</v>
      </c>
      <c r="I94" s="53"/>
      <c r="J94" s="53">
        <v>132</v>
      </c>
      <c r="K94" s="53">
        <v>42</v>
      </c>
      <c r="L94" s="53">
        <v>174</v>
      </c>
      <c r="M94" s="53">
        <v>395</v>
      </c>
      <c r="N94" s="53">
        <v>569</v>
      </c>
    </row>
    <row r="95" spans="1:14" x14ac:dyDescent="0.3">
      <c r="A95" s="139" t="s">
        <v>285</v>
      </c>
      <c r="B95" s="53"/>
      <c r="C95" s="53"/>
      <c r="D95" s="53"/>
      <c r="E95" s="53"/>
      <c r="F95" s="53"/>
      <c r="G95" s="53"/>
      <c r="H95" s="53"/>
      <c r="I95" s="53"/>
      <c r="J95" s="53"/>
      <c r="K95" s="53">
        <v>0</v>
      </c>
      <c r="L95" s="53"/>
      <c r="M95" s="53"/>
      <c r="N95" s="53"/>
    </row>
    <row r="96" spans="1:14" x14ac:dyDescent="0.3">
      <c r="A96" s="139" t="s">
        <v>286</v>
      </c>
      <c r="B96" s="53"/>
      <c r="C96" s="53"/>
      <c r="D96" s="53"/>
      <c r="E96" s="53"/>
      <c r="F96" s="53"/>
      <c r="G96" s="53"/>
      <c r="H96" s="53"/>
      <c r="I96" s="53"/>
      <c r="J96" s="53"/>
      <c r="K96" s="53">
        <v>0</v>
      </c>
      <c r="L96" s="53"/>
      <c r="M96" s="53"/>
      <c r="N96" s="53"/>
    </row>
    <row r="97" spans="1:14" x14ac:dyDescent="0.3">
      <c r="A97" s="139" t="s">
        <v>369</v>
      </c>
      <c r="B97" s="53"/>
      <c r="C97" s="53"/>
      <c r="D97" s="53"/>
      <c r="E97" s="53"/>
      <c r="F97" s="53"/>
      <c r="G97" s="53"/>
      <c r="H97" s="53"/>
      <c r="I97" s="53"/>
      <c r="J97" s="53"/>
      <c r="K97" s="53">
        <v>0</v>
      </c>
      <c r="L97" s="53"/>
      <c r="M97" s="53">
        <v>20</v>
      </c>
      <c r="N97" s="53">
        <v>20</v>
      </c>
    </row>
    <row r="98" spans="1:14" x14ac:dyDescent="0.3">
      <c r="A98" s="150" t="s">
        <v>123</v>
      </c>
      <c r="B98" s="54">
        <f t="shared" ref="B98:M98" si="2">SUM(B81:B97)</f>
        <v>126</v>
      </c>
      <c r="C98" s="54">
        <f t="shared" si="2"/>
        <v>75</v>
      </c>
      <c r="D98" s="54">
        <f t="shared" si="2"/>
        <v>62</v>
      </c>
      <c r="E98" s="54">
        <f t="shared" si="2"/>
        <v>295</v>
      </c>
      <c r="F98" s="54">
        <f t="shared" si="2"/>
        <v>0</v>
      </c>
      <c r="G98" s="54">
        <f t="shared" si="2"/>
        <v>0</v>
      </c>
      <c r="H98" s="54">
        <f>SUM(H81:H97)</f>
        <v>558</v>
      </c>
      <c r="I98" s="54">
        <f t="shared" si="2"/>
        <v>20</v>
      </c>
      <c r="J98" s="54">
        <f>SUM(J81:J97)</f>
        <v>578</v>
      </c>
      <c r="K98" s="54">
        <v>42</v>
      </c>
      <c r="L98" s="54">
        <f t="shared" si="2"/>
        <v>620</v>
      </c>
      <c r="M98" s="54">
        <f t="shared" si="2"/>
        <v>2158</v>
      </c>
      <c r="N98" s="54">
        <f>SUM(N81:N97)</f>
        <v>2778</v>
      </c>
    </row>
    <row r="99" spans="1:14" s="97" customFormat="1" x14ac:dyDescent="0.3">
      <c r="A99" s="150" t="s">
        <v>114</v>
      </c>
      <c r="B99" s="54">
        <f t="shared" ref="B99:M99" si="3">SUM(B30,B79,B98)</f>
        <v>1947</v>
      </c>
      <c r="C99" s="54">
        <f t="shared" si="3"/>
        <v>959</v>
      </c>
      <c r="D99" s="54">
        <f t="shared" si="3"/>
        <v>1261</v>
      </c>
      <c r="E99" s="54">
        <f t="shared" si="3"/>
        <v>947</v>
      </c>
      <c r="F99" s="54">
        <f t="shared" si="3"/>
        <v>2</v>
      </c>
      <c r="G99" s="54">
        <f t="shared" si="3"/>
        <v>107</v>
      </c>
      <c r="H99" s="54">
        <f>SUM(H30,H79,H98)</f>
        <v>5223</v>
      </c>
      <c r="I99" s="54">
        <f t="shared" si="3"/>
        <v>56</v>
      </c>
      <c r="J99" s="54">
        <f>SUM(J30,J79,J98)</f>
        <v>5279</v>
      </c>
      <c r="K99" s="54">
        <v>548</v>
      </c>
      <c r="L99" s="54">
        <f t="shared" si="3"/>
        <v>5827</v>
      </c>
      <c r="M99" s="54">
        <f t="shared" si="3"/>
        <v>7073</v>
      </c>
      <c r="N99" s="54">
        <f>SUM(N30,N79,N98)</f>
        <v>12900</v>
      </c>
    </row>
    <row r="100" spans="1:14" x14ac:dyDescent="0.3">
      <c r="A100" s="104"/>
      <c r="B100" s="104"/>
      <c r="C100" s="104"/>
      <c r="D100" s="104"/>
      <c r="E100" s="104"/>
      <c r="F100" s="104"/>
      <c r="G100" s="104"/>
      <c r="H100" s="104"/>
      <c r="I100" s="104"/>
      <c r="J100" s="104"/>
    </row>
    <row r="101" spans="1:14" ht="28.5" customHeight="1" x14ac:dyDescent="0.3">
      <c r="A101" s="244" t="s">
        <v>242</v>
      </c>
      <c r="B101" s="244"/>
      <c r="C101" s="244"/>
      <c r="D101" s="244"/>
      <c r="E101" s="244"/>
      <c r="F101" s="244"/>
      <c r="G101" s="244"/>
      <c r="H101" s="244"/>
      <c r="I101" s="244"/>
      <c r="J101" s="244"/>
      <c r="K101" s="244"/>
      <c r="L101" s="244"/>
      <c r="M101" s="244"/>
    </row>
    <row r="102" spans="1:14" ht="22.5" customHeight="1" x14ac:dyDescent="0.3">
      <c r="A102" s="243" t="s">
        <v>243</v>
      </c>
      <c r="B102" s="243"/>
      <c r="C102" s="243"/>
      <c r="D102" s="243"/>
      <c r="E102" s="243"/>
      <c r="F102" s="243"/>
      <c r="G102" s="243"/>
      <c r="H102" s="243"/>
      <c r="I102" s="243"/>
      <c r="J102" s="243"/>
      <c r="K102" s="243"/>
      <c r="L102" s="243"/>
      <c r="M102" s="243"/>
    </row>
    <row r="103" spans="1:14" x14ac:dyDescent="0.3">
      <c r="A103" s="156"/>
      <c r="B103" s="104"/>
      <c r="C103" s="104"/>
      <c r="D103" s="104"/>
      <c r="E103" s="104"/>
      <c r="F103" s="104"/>
      <c r="G103" s="104"/>
      <c r="H103" s="104"/>
      <c r="I103" s="104"/>
      <c r="J103" s="104"/>
    </row>
    <row r="104" spans="1:14" x14ac:dyDescent="0.3">
      <c r="A104" s="241"/>
      <c r="B104" s="241"/>
      <c r="C104" s="241"/>
      <c r="D104" s="241"/>
      <c r="E104" s="241"/>
      <c r="F104" s="241"/>
      <c r="G104" s="241"/>
      <c r="H104" s="241"/>
      <c r="I104" s="241"/>
      <c r="J104" s="241"/>
      <c r="K104" s="241"/>
      <c r="L104" s="241"/>
      <c r="M104" s="241"/>
    </row>
  </sheetData>
  <mergeCells count="13">
    <mergeCell ref="N9:N10"/>
    <mergeCell ref="A104:M104"/>
    <mergeCell ref="A1:M1"/>
    <mergeCell ref="A2:M2"/>
    <mergeCell ref="A102:M102"/>
    <mergeCell ref="A101:M101"/>
    <mergeCell ref="A3:M3"/>
    <mergeCell ref="A6:M6"/>
    <mergeCell ref="A8:M8"/>
    <mergeCell ref="A5:M5"/>
    <mergeCell ref="A9:A10"/>
    <mergeCell ref="M9:M10"/>
    <mergeCell ref="B9:L9"/>
  </mergeCells>
  <printOptions horizontalCentered="1"/>
  <pageMargins left="0.2" right="0.2" top="0.25" bottom="0.25" header="0.3" footer="0.3"/>
  <pageSetup scale="3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16"/>
  <sheetViews>
    <sheetView showGridLines="0" zoomScale="84" zoomScaleNormal="84" workbookViewId="0">
      <selection activeCell="A8" sqref="A8"/>
    </sheetView>
  </sheetViews>
  <sheetFormatPr defaultColWidth="9.109375" defaultRowHeight="14.4" x14ac:dyDescent="0.3"/>
  <cols>
    <col min="1" max="1" width="55.44140625" bestFit="1" customWidth="1"/>
    <col min="2" max="2" width="13.109375" bestFit="1" customWidth="1"/>
    <col min="3" max="3" width="14.5546875" customWidth="1"/>
    <col min="4" max="4" width="14" customWidth="1"/>
    <col min="5" max="5" width="15.109375" customWidth="1"/>
    <col min="6" max="6" width="14.5546875" customWidth="1"/>
    <col min="7" max="7" width="16.33203125" customWidth="1"/>
    <col min="8" max="8" width="55.44140625" bestFit="1" customWidth="1"/>
    <col min="10" max="11" width="11.33203125" customWidth="1"/>
    <col min="12" max="14" width="12.33203125" customWidth="1"/>
  </cols>
  <sheetData>
    <row r="1" spans="1:14" ht="18" x14ac:dyDescent="0.35">
      <c r="A1" s="208" t="s">
        <v>251</v>
      </c>
      <c r="B1" s="208"/>
      <c r="C1" s="208"/>
      <c r="D1" s="208"/>
      <c r="E1" s="208"/>
      <c r="F1" s="208"/>
      <c r="G1" s="208"/>
      <c r="H1" s="121"/>
    </row>
    <row r="2" spans="1:14" ht="18" x14ac:dyDescent="0.35">
      <c r="A2" s="208" t="s">
        <v>252</v>
      </c>
      <c r="B2" s="208"/>
      <c r="C2" s="208"/>
      <c r="D2" s="208"/>
      <c r="E2" s="208"/>
      <c r="F2" s="208"/>
      <c r="G2" s="208"/>
      <c r="H2" s="121"/>
    </row>
    <row r="3" spans="1:14" ht="15.6" x14ac:dyDescent="0.3">
      <c r="A3" s="209" t="s">
        <v>253</v>
      </c>
      <c r="B3" s="209"/>
      <c r="C3" s="209"/>
      <c r="D3" s="209"/>
      <c r="E3" s="209"/>
      <c r="F3" s="209"/>
      <c r="G3" s="209"/>
      <c r="H3" s="122"/>
    </row>
    <row r="4" spans="1:14" ht="15.6" x14ac:dyDescent="0.3">
      <c r="A4" s="134"/>
      <c r="B4" s="134"/>
      <c r="C4" s="134"/>
      <c r="D4" s="134"/>
      <c r="E4" s="134"/>
      <c r="F4" s="4"/>
      <c r="G4" s="122"/>
      <c r="H4" s="122"/>
    </row>
    <row r="5" spans="1:14" ht="15.6" x14ac:dyDescent="0.3">
      <c r="A5" s="201" t="s">
        <v>199</v>
      </c>
      <c r="B5" s="201"/>
      <c r="C5" s="201"/>
      <c r="D5" s="201"/>
      <c r="E5" s="201"/>
      <c r="F5" s="201"/>
      <c r="G5" s="201"/>
    </row>
    <row r="6" spans="1:14" ht="15.6" x14ac:dyDescent="0.3">
      <c r="A6" s="225" t="s">
        <v>343</v>
      </c>
      <c r="B6" s="225"/>
      <c r="C6" s="225"/>
      <c r="D6" s="225"/>
      <c r="E6" s="225"/>
      <c r="F6" s="225"/>
      <c r="G6" s="225"/>
    </row>
    <row r="8" spans="1:14" x14ac:dyDescent="0.3">
      <c r="A8" s="148" t="s">
        <v>247</v>
      </c>
      <c r="B8" s="148"/>
      <c r="C8" s="148"/>
      <c r="D8" s="148"/>
      <c r="E8" s="148"/>
    </row>
    <row r="9" spans="1:14" x14ac:dyDescent="0.3">
      <c r="A9" s="97" t="s">
        <v>240</v>
      </c>
      <c r="B9" s="97"/>
      <c r="C9" s="97"/>
      <c r="D9" s="97"/>
      <c r="E9" s="97"/>
    </row>
    <row r="10" spans="1:14" x14ac:dyDescent="0.3">
      <c r="A10" s="97"/>
      <c r="B10" s="97"/>
      <c r="C10" s="97"/>
      <c r="D10" s="97"/>
      <c r="E10" s="97"/>
    </row>
    <row r="11" spans="1:14" ht="18" x14ac:dyDescent="0.35">
      <c r="A11" s="143" t="s">
        <v>22</v>
      </c>
      <c r="B11" s="184"/>
      <c r="C11" s="184"/>
      <c r="D11" s="184"/>
      <c r="E11" s="184"/>
      <c r="F11" s="184"/>
      <c r="G11" s="184"/>
      <c r="H11" s="4"/>
      <c r="I11" s="171"/>
      <c r="J11" s="171"/>
      <c r="K11" s="171"/>
      <c r="L11" s="171"/>
      <c r="M11" s="171"/>
      <c r="N11" s="171"/>
    </row>
    <row r="12" spans="1:14" ht="55.2" x14ac:dyDescent="0.3">
      <c r="A12" s="180" t="s">
        <v>290</v>
      </c>
      <c r="B12" s="145" t="s">
        <v>384</v>
      </c>
      <c r="C12" s="145" t="s">
        <v>208</v>
      </c>
      <c r="D12" s="140" t="s">
        <v>109</v>
      </c>
      <c r="E12" s="145" t="s">
        <v>149</v>
      </c>
      <c r="F12" s="140" t="s">
        <v>110</v>
      </c>
      <c r="G12" s="145" t="s">
        <v>385</v>
      </c>
    </row>
    <row r="13" spans="1:14" x14ac:dyDescent="0.3">
      <c r="A13" s="150" t="s">
        <v>332</v>
      </c>
      <c r="B13" s="185"/>
      <c r="C13" s="185"/>
      <c r="D13" s="185"/>
      <c r="E13" s="185"/>
      <c r="F13" s="185"/>
      <c r="G13" s="185"/>
    </row>
    <row r="14" spans="1:14" x14ac:dyDescent="0.3">
      <c r="A14" s="139" t="s">
        <v>23</v>
      </c>
      <c r="B14" s="139">
        <v>256</v>
      </c>
      <c r="C14" s="139">
        <v>71</v>
      </c>
      <c r="D14" s="186">
        <f t="shared" ref="D14:D21" si="0">C14/B14</f>
        <v>0.27734375</v>
      </c>
      <c r="E14" s="139">
        <v>24</v>
      </c>
      <c r="F14" s="186">
        <f t="shared" ref="F14:F21" si="1">SUM(C14,E14)/B14</f>
        <v>0.37109375</v>
      </c>
      <c r="G14" s="139">
        <v>5</v>
      </c>
    </row>
    <row r="15" spans="1:14" x14ac:dyDescent="0.3">
      <c r="A15" s="139" t="s">
        <v>25</v>
      </c>
      <c r="B15" s="139">
        <v>23</v>
      </c>
      <c r="C15" s="139">
        <v>17</v>
      </c>
      <c r="D15" s="186">
        <f t="shared" si="0"/>
        <v>0.73913043478260865</v>
      </c>
      <c r="E15" s="139">
        <v>2</v>
      </c>
      <c r="F15" s="186">
        <f t="shared" si="1"/>
        <v>0.82608695652173914</v>
      </c>
      <c r="G15" s="139">
        <v>1</v>
      </c>
    </row>
    <row r="16" spans="1:14" x14ac:dyDescent="0.3">
      <c r="A16" s="139" t="s">
        <v>26</v>
      </c>
      <c r="B16" s="139">
        <v>70</v>
      </c>
      <c r="C16" s="139">
        <v>26</v>
      </c>
      <c r="D16" s="186">
        <f t="shared" si="0"/>
        <v>0.37142857142857144</v>
      </c>
      <c r="E16" s="139">
        <v>11</v>
      </c>
      <c r="F16" s="186">
        <f t="shared" si="1"/>
        <v>0.52857142857142858</v>
      </c>
      <c r="G16" s="139">
        <v>9</v>
      </c>
    </row>
    <row r="17" spans="1:7" x14ac:dyDescent="0.3">
      <c r="A17" s="139" t="s">
        <v>29</v>
      </c>
      <c r="B17" s="139">
        <v>955</v>
      </c>
      <c r="C17" s="139">
        <v>419</v>
      </c>
      <c r="D17" s="186">
        <f t="shared" si="0"/>
        <v>0.4387434554973822</v>
      </c>
      <c r="E17" s="139">
        <v>79</v>
      </c>
      <c r="F17" s="186">
        <f t="shared" si="1"/>
        <v>0.52146596858638739</v>
      </c>
      <c r="G17" s="139">
        <v>26</v>
      </c>
    </row>
    <row r="18" spans="1:7" x14ac:dyDescent="0.3">
      <c r="A18" s="139" t="s">
        <v>30</v>
      </c>
      <c r="B18" s="139">
        <v>932</v>
      </c>
      <c r="C18" s="139">
        <v>455</v>
      </c>
      <c r="D18" s="186">
        <f t="shared" si="0"/>
        <v>0.48819742489270385</v>
      </c>
      <c r="E18" s="139">
        <v>74</v>
      </c>
      <c r="F18" s="186">
        <f t="shared" si="1"/>
        <v>0.56759656652360513</v>
      </c>
      <c r="G18" s="139">
        <v>40</v>
      </c>
    </row>
    <row r="19" spans="1:7" x14ac:dyDescent="0.3">
      <c r="A19" s="139" t="s">
        <v>31</v>
      </c>
      <c r="B19" s="139">
        <v>1147</v>
      </c>
      <c r="C19" s="139">
        <v>453</v>
      </c>
      <c r="D19" s="186">
        <f t="shared" si="0"/>
        <v>0.39494333042720142</v>
      </c>
      <c r="E19" s="139">
        <v>77</v>
      </c>
      <c r="F19" s="186">
        <f t="shared" si="1"/>
        <v>0.46207497820401044</v>
      </c>
      <c r="G19" s="139">
        <v>76</v>
      </c>
    </row>
    <row r="20" spans="1:7" x14ac:dyDescent="0.3">
      <c r="A20" s="139" t="s">
        <v>32</v>
      </c>
      <c r="B20" s="139">
        <v>928</v>
      </c>
      <c r="C20" s="139">
        <v>353</v>
      </c>
      <c r="D20" s="186">
        <f t="shared" si="0"/>
        <v>0.38038793103448276</v>
      </c>
      <c r="E20" s="139">
        <v>146</v>
      </c>
      <c r="F20" s="186">
        <f t="shared" si="1"/>
        <v>0.53771551724137934</v>
      </c>
      <c r="G20" s="139">
        <v>18</v>
      </c>
    </row>
    <row r="21" spans="1:7" x14ac:dyDescent="0.3">
      <c r="A21" s="139" t="s">
        <v>33</v>
      </c>
      <c r="B21" s="139">
        <v>807</v>
      </c>
      <c r="C21" s="139">
        <v>381</v>
      </c>
      <c r="D21" s="186">
        <f t="shared" si="0"/>
        <v>0.47211895910780671</v>
      </c>
      <c r="E21" s="139"/>
      <c r="F21" s="186">
        <f t="shared" si="1"/>
        <v>0.47211895910780671</v>
      </c>
      <c r="G21" s="139">
        <v>34</v>
      </c>
    </row>
    <row r="22" spans="1:7" ht="16.2" x14ac:dyDescent="0.3">
      <c r="A22" s="139" t="s">
        <v>333</v>
      </c>
      <c r="B22" s="173" t="s">
        <v>24</v>
      </c>
      <c r="C22" s="173" t="s">
        <v>24</v>
      </c>
      <c r="D22" s="173" t="s">
        <v>24</v>
      </c>
      <c r="E22" s="173" t="s">
        <v>24</v>
      </c>
      <c r="F22" s="173" t="s">
        <v>24</v>
      </c>
      <c r="G22" s="173" t="s">
        <v>24</v>
      </c>
    </row>
    <row r="23" spans="1:7" x14ac:dyDescent="0.3">
      <c r="A23" s="139" t="s">
        <v>35</v>
      </c>
      <c r="B23" s="139">
        <v>963</v>
      </c>
      <c r="C23" s="139">
        <v>467</v>
      </c>
      <c r="D23" s="186">
        <f>C23/B23</f>
        <v>0.48494288681204567</v>
      </c>
      <c r="E23" s="139">
        <v>66</v>
      </c>
      <c r="F23" s="186">
        <f>SUM(C23,E23)/B23</f>
        <v>0.55347871235721702</v>
      </c>
      <c r="G23" s="139">
        <v>30</v>
      </c>
    </row>
    <row r="24" spans="1:7" x14ac:dyDescent="0.3">
      <c r="A24" s="139" t="s">
        <v>36</v>
      </c>
      <c r="B24" s="139">
        <v>2331</v>
      </c>
      <c r="C24" s="139">
        <v>983</v>
      </c>
      <c r="D24" s="186">
        <f>C24/B24</f>
        <v>0.4217074217074217</v>
      </c>
      <c r="E24" s="139"/>
      <c r="F24" s="186">
        <f>SUM(C24,E24)/B24</f>
        <v>0.4217074217074217</v>
      </c>
      <c r="G24" s="139">
        <v>266</v>
      </c>
    </row>
    <row r="25" spans="1:7" x14ac:dyDescent="0.3">
      <c r="A25" s="139" t="s">
        <v>37</v>
      </c>
      <c r="B25" s="139">
        <v>889</v>
      </c>
      <c r="C25" s="139">
        <v>393</v>
      </c>
      <c r="D25" s="186">
        <f>C25/B25</f>
        <v>0.44206974128233972</v>
      </c>
      <c r="E25" s="139">
        <v>55</v>
      </c>
      <c r="F25" s="186">
        <f>SUM(C25,E25)/B25</f>
        <v>0.50393700787401574</v>
      </c>
      <c r="G25" s="139">
        <v>24</v>
      </c>
    </row>
    <row r="26" spans="1:7" x14ac:dyDescent="0.3">
      <c r="A26" s="139" t="s">
        <v>38</v>
      </c>
      <c r="B26" s="139">
        <v>2686</v>
      </c>
      <c r="C26" s="139">
        <v>1266</v>
      </c>
      <c r="D26" s="186">
        <f>C26/B26</f>
        <v>0.47133283693224126</v>
      </c>
      <c r="E26" s="139"/>
      <c r="F26" s="186">
        <f>SUM(C26,E26)/B26</f>
        <v>0.47133283693224126</v>
      </c>
      <c r="G26" s="139">
        <v>145</v>
      </c>
    </row>
    <row r="27" spans="1:7" x14ac:dyDescent="0.3">
      <c r="A27" s="139" t="s">
        <v>39</v>
      </c>
      <c r="B27" s="139">
        <v>651</v>
      </c>
      <c r="C27" s="139">
        <v>95</v>
      </c>
      <c r="D27" s="186">
        <f>C27/B27</f>
        <v>0.14592933947772657</v>
      </c>
      <c r="E27" s="139">
        <v>125</v>
      </c>
      <c r="F27" s="186">
        <f>SUM(C27,E27)/B27</f>
        <v>0.33794162826420893</v>
      </c>
      <c r="G27" s="139">
        <v>8</v>
      </c>
    </row>
    <row r="30" spans="1:7" ht="55.2" x14ac:dyDescent="0.3">
      <c r="A30" s="180" t="s">
        <v>290</v>
      </c>
      <c r="B30" s="145" t="s">
        <v>386</v>
      </c>
      <c r="C30" s="145" t="s">
        <v>208</v>
      </c>
      <c r="D30" s="140" t="s">
        <v>109</v>
      </c>
      <c r="E30" s="145" t="s">
        <v>149</v>
      </c>
      <c r="F30" s="140" t="s">
        <v>110</v>
      </c>
      <c r="G30" s="145" t="s">
        <v>385</v>
      </c>
    </row>
    <row r="31" spans="1:7" x14ac:dyDescent="0.3">
      <c r="A31" s="150" t="s">
        <v>334</v>
      </c>
      <c r="B31" s="139"/>
      <c r="C31" s="139"/>
      <c r="D31" s="139"/>
      <c r="E31" s="139"/>
      <c r="F31" s="139"/>
      <c r="G31" s="139"/>
    </row>
    <row r="32" spans="1:7" x14ac:dyDescent="0.3">
      <c r="A32" s="139" t="s">
        <v>27</v>
      </c>
      <c r="B32" s="139">
        <v>178</v>
      </c>
      <c r="C32" s="139">
        <v>67</v>
      </c>
      <c r="D32" s="186">
        <f>C32/B32</f>
        <v>0.37640449438202245</v>
      </c>
      <c r="E32" s="139"/>
      <c r="F32" s="186">
        <f>SUM(C32,E32)/B32</f>
        <v>0.37640449438202245</v>
      </c>
      <c r="G32" s="139">
        <v>33</v>
      </c>
    </row>
    <row r="33" spans="1:7" x14ac:dyDescent="0.3">
      <c r="A33" s="139" t="s">
        <v>228</v>
      </c>
      <c r="B33" s="139">
        <v>298</v>
      </c>
      <c r="C33" s="139">
        <v>162</v>
      </c>
      <c r="D33" s="186">
        <f>C33/B33</f>
        <v>0.5436241610738255</v>
      </c>
      <c r="E33" s="139">
        <v>7</v>
      </c>
      <c r="F33" s="186">
        <f>SUM(C33,E33)/B33</f>
        <v>0.56711409395973156</v>
      </c>
      <c r="G33" s="139">
        <v>84</v>
      </c>
    </row>
    <row r="34" spans="1:7" x14ac:dyDescent="0.3">
      <c r="A34" s="139" t="s">
        <v>28</v>
      </c>
      <c r="B34" s="139">
        <v>121</v>
      </c>
      <c r="C34" s="139">
        <v>56</v>
      </c>
      <c r="D34" s="186">
        <f>C34/B34</f>
        <v>0.46280991735537191</v>
      </c>
      <c r="E34" s="139"/>
      <c r="F34" s="186">
        <f>SUM(C34,E34)/B34</f>
        <v>0.46280991735537191</v>
      </c>
      <c r="G34" s="139">
        <v>65</v>
      </c>
    </row>
    <row r="37" spans="1:7" ht="18" x14ac:dyDescent="0.35">
      <c r="A37" s="143" t="s">
        <v>40</v>
      </c>
    </row>
    <row r="38" spans="1:7" ht="55.2" x14ac:dyDescent="0.3">
      <c r="A38" s="180" t="s">
        <v>290</v>
      </c>
      <c r="B38" s="145" t="s">
        <v>384</v>
      </c>
      <c r="C38" s="145" t="s">
        <v>208</v>
      </c>
      <c r="D38" s="140" t="s">
        <v>109</v>
      </c>
      <c r="E38" s="145" t="s">
        <v>149</v>
      </c>
      <c r="F38" s="140" t="s">
        <v>110</v>
      </c>
      <c r="G38" s="145" t="s">
        <v>385</v>
      </c>
    </row>
    <row r="39" spans="1:7" x14ac:dyDescent="0.3">
      <c r="A39" s="150" t="s">
        <v>332</v>
      </c>
      <c r="B39" s="139"/>
      <c r="C39" s="139"/>
      <c r="D39" s="139"/>
      <c r="E39" s="139"/>
      <c r="F39" s="139"/>
      <c r="G39" s="139"/>
    </row>
    <row r="40" spans="1:7" x14ac:dyDescent="0.3">
      <c r="A40" s="139" t="s">
        <v>41</v>
      </c>
      <c r="B40" s="139">
        <v>98</v>
      </c>
      <c r="C40" s="139">
        <v>24</v>
      </c>
      <c r="D40" s="186">
        <f t="shared" ref="D40:D47" si="2">C40/B40</f>
        <v>0.24489795918367346</v>
      </c>
      <c r="E40" s="139">
        <v>13</v>
      </c>
      <c r="F40" s="186">
        <f t="shared" ref="F40:F47" si="3">SUM(C40,E40)/B40</f>
        <v>0.37755102040816324</v>
      </c>
      <c r="G40" s="139"/>
    </row>
    <row r="41" spans="1:7" x14ac:dyDescent="0.3">
      <c r="A41" s="139" t="s">
        <v>42</v>
      </c>
      <c r="B41" s="139">
        <v>96</v>
      </c>
      <c r="C41" s="139">
        <v>38</v>
      </c>
      <c r="D41" s="186">
        <f t="shared" si="2"/>
        <v>0.39583333333333331</v>
      </c>
      <c r="E41" s="139">
        <v>20</v>
      </c>
      <c r="F41" s="186">
        <f t="shared" si="3"/>
        <v>0.60416666666666663</v>
      </c>
      <c r="G41" s="139"/>
    </row>
    <row r="42" spans="1:7" x14ac:dyDescent="0.3">
      <c r="A42" s="139" t="s">
        <v>43</v>
      </c>
      <c r="B42" s="139">
        <v>180</v>
      </c>
      <c r="C42" s="139">
        <v>76</v>
      </c>
      <c r="D42" s="186">
        <f t="shared" si="2"/>
        <v>0.42222222222222222</v>
      </c>
      <c r="E42" s="139">
        <v>5</v>
      </c>
      <c r="F42" s="186">
        <f t="shared" si="3"/>
        <v>0.45</v>
      </c>
      <c r="G42" s="139"/>
    </row>
    <row r="43" spans="1:7" x14ac:dyDescent="0.3">
      <c r="A43" s="139" t="s">
        <v>127</v>
      </c>
      <c r="B43" s="139">
        <v>258</v>
      </c>
      <c r="C43" s="139">
        <v>90</v>
      </c>
      <c r="D43" s="186">
        <f t="shared" si="2"/>
        <v>0.34883720930232559</v>
      </c>
      <c r="E43" s="139"/>
      <c r="F43" s="186">
        <f t="shared" si="3"/>
        <v>0.34883720930232559</v>
      </c>
      <c r="G43" s="139">
        <v>6</v>
      </c>
    </row>
    <row r="44" spans="1:7" x14ac:dyDescent="0.3">
      <c r="A44" s="139" t="s">
        <v>44</v>
      </c>
      <c r="B44" s="139">
        <v>146</v>
      </c>
      <c r="C44" s="139">
        <v>32</v>
      </c>
      <c r="D44" s="186">
        <f t="shared" si="2"/>
        <v>0.21917808219178081</v>
      </c>
      <c r="E44" s="139"/>
      <c r="F44" s="186">
        <f t="shared" si="3"/>
        <v>0.21917808219178081</v>
      </c>
      <c r="G44" s="139">
        <v>2</v>
      </c>
    </row>
    <row r="45" spans="1:7" x14ac:dyDescent="0.3">
      <c r="A45" s="139" t="s">
        <v>45</v>
      </c>
      <c r="B45" s="139">
        <v>21</v>
      </c>
      <c r="C45" s="139">
        <v>8</v>
      </c>
      <c r="D45" s="186">
        <f t="shared" si="2"/>
        <v>0.38095238095238093</v>
      </c>
      <c r="E45" s="139"/>
      <c r="F45" s="186">
        <f t="shared" si="3"/>
        <v>0.38095238095238093</v>
      </c>
      <c r="G45" s="139"/>
    </row>
    <row r="46" spans="1:7" x14ac:dyDescent="0.3">
      <c r="A46" s="139" t="s">
        <v>46</v>
      </c>
      <c r="B46" s="139">
        <v>56</v>
      </c>
      <c r="C46" s="139">
        <v>25</v>
      </c>
      <c r="D46" s="186">
        <f t="shared" si="2"/>
        <v>0.44642857142857145</v>
      </c>
      <c r="E46" s="139"/>
      <c r="F46" s="186">
        <f t="shared" si="3"/>
        <v>0.44642857142857145</v>
      </c>
      <c r="G46" s="139">
        <v>3</v>
      </c>
    </row>
    <row r="47" spans="1:7" x14ac:dyDescent="0.3">
      <c r="A47" s="139" t="s">
        <v>47</v>
      </c>
      <c r="B47" s="139">
        <v>29</v>
      </c>
      <c r="C47" s="139">
        <v>5</v>
      </c>
      <c r="D47" s="186">
        <f t="shared" si="2"/>
        <v>0.17241379310344829</v>
      </c>
      <c r="E47" s="139"/>
      <c r="F47" s="186">
        <f t="shared" si="3"/>
        <v>0.17241379310344829</v>
      </c>
      <c r="G47" s="139">
        <v>1</v>
      </c>
    </row>
    <row r="48" spans="1:7" ht="16.2" x14ac:dyDescent="0.3">
      <c r="A48" s="139" t="s">
        <v>335</v>
      </c>
      <c r="B48" s="173" t="s">
        <v>24</v>
      </c>
      <c r="C48" s="173" t="s">
        <v>24</v>
      </c>
      <c r="D48" s="173" t="s">
        <v>24</v>
      </c>
      <c r="E48" s="173" t="s">
        <v>24</v>
      </c>
      <c r="F48" s="173" t="s">
        <v>24</v>
      </c>
      <c r="G48" s="173" t="s">
        <v>24</v>
      </c>
    </row>
    <row r="49" spans="1:7" x14ac:dyDescent="0.3">
      <c r="A49" s="139" t="s">
        <v>128</v>
      </c>
      <c r="B49" s="139">
        <v>110</v>
      </c>
      <c r="C49" s="139">
        <v>66</v>
      </c>
      <c r="D49" s="186">
        <f>C49/B49</f>
        <v>0.6</v>
      </c>
      <c r="E49" s="139">
        <v>4</v>
      </c>
      <c r="F49" s="186">
        <f>SUM(C49,E49)/B49</f>
        <v>0.63636363636363635</v>
      </c>
      <c r="G49" s="139">
        <v>7</v>
      </c>
    </row>
    <row r="50" spans="1:7" x14ac:dyDescent="0.3">
      <c r="A50" s="139" t="s">
        <v>278</v>
      </c>
      <c r="B50" s="139">
        <v>123</v>
      </c>
      <c r="C50" s="139">
        <v>83</v>
      </c>
      <c r="D50" s="186">
        <f>C50/B50</f>
        <v>0.67479674796747968</v>
      </c>
      <c r="E50" s="139"/>
      <c r="F50" s="186">
        <f>SUM(C50,E50)/B50</f>
        <v>0.67479674796747968</v>
      </c>
      <c r="G50" s="139">
        <v>20</v>
      </c>
    </row>
    <row r="51" spans="1:7" x14ac:dyDescent="0.3">
      <c r="A51" s="139" t="s">
        <v>129</v>
      </c>
      <c r="B51" s="139">
        <v>65</v>
      </c>
      <c r="C51" s="139">
        <v>55</v>
      </c>
      <c r="D51" s="186">
        <f>C51/B51</f>
        <v>0.84615384615384615</v>
      </c>
      <c r="E51" s="139"/>
      <c r="F51" s="186">
        <f>SUM(C51,E51)/B51</f>
        <v>0.84615384615384615</v>
      </c>
      <c r="G51" s="139">
        <v>5</v>
      </c>
    </row>
    <row r="52" spans="1:7" x14ac:dyDescent="0.3">
      <c r="A52" s="139" t="s">
        <v>204</v>
      </c>
      <c r="B52" s="139">
        <v>110</v>
      </c>
      <c r="C52" s="139">
        <v>71</v>
      </c>
      <c r="D52" s="186">
        <f>C52/B52</f>
        <v>0.6454545454545455</v>
      </c>
      <c r="E52" s="139"/>
      <c r="F52" s="186">
        <f>SUM(C52,E52)/B52</f>
        <v>0.6454545454545455</v>
      </c>
      <c r="G52" s="139">
        <v>11</v>
      </c>
    </row>
    <row r="53" spans="1:7" x14ac:dyDescent="0.3">
      <c r="A53" s="139" t="s">
        <v>218</v>
      </c>
      <c r="B53" s="139">
        <v>76</v>
      </c>
      <c r="C53" s="139">
        <v>23</v>
      </c>
      <c r="D53" s="186">
        <f>C53/B53</f>
        <v>0.30263157894736842</v>
      </c>
      <c r="E53" s="139">
        <v>9</v>
      </c>
      <c r="F53" s="186">
        <f>SUM(C53,E53)/B53</f>
        <v>0.42105263157894735</v>
      </c>
      <c r="G53" s="139">
        <v>1</v>
      </c>
    </row>
    <row r="54" spans="1:7" ht="16.2" x14ac:dyDescent="0.3">
      <c r="A54" s="139" t="s">
        <v>387</v>
      </c>
      <c r="B54" s="173" t="s">
        <v>24</v>
      </c>
      <c r="C54" s="173" t="s">
        <v>24</v>
      </c>
      <c r="D54" s="173" t="s">
        <v>24</v>
      </c>
      <c r="E54" s="173" t="s">
        <v>24</v>
      </c>
      <c r="F54" s="173" t="s">
        <v>24</v>
      </c>
      <c r="G54" s="173" t="s">
        <v>24</v>
      </c>
    </row>
    <row r="55" spans="1:7" ht="16.2" x14ac:dyDescent="0.3">
      <c r="A55" s="139" t="s">
        <v>388</v>
      </c>
      <c r="B55" s="173" t="s">
        <v>24</v>
      </c>
      <c r="C55" s="173" t="s">
        <v>24</v>
      </c>
      <c r="D55" s="173" t="s">
        <v>24</v>
      </c>
      <c r="E55" s="173" t="s">
        <v>24</v>
      </c>
      <c r="F55" s="173" t="s">
        <v>24</v>
      </c>
      <c r="G55" s="173" t="s">
        <v>24</v>
      </c>
    </row>
    <row r="56" spans="1:7" x14ac:dyDescent="0.3">
      <c r="A56" s="139" t="s">
        <v>231</v>
      </c>
      <c r="B56" s="139">
        <v>97</v>
      </c>
      <c r="C56" s="139">
        <v>36</v>
      </c>
      <c r="D56" s="186">
        <f>C56/B56</f>
        <v>0.37113402061855671</v>
      </c>
      <c r="E56" s="139">
        <v>4</v>
      </c>
      <c r="F56" s="186">
        <f>SUM(C56,E56)/B56</f>
        <v>0.41237113402061853</v>
      </c>
      <c r="G56" s="139"/>
    </row>
    <row r="57" spans="1:7" ht="16.2" x14ac:dyDescent="0.3">
      <c r="A57" s="139" t="s">
        <v>389</v>
      </c>
      <c r="B57" s="173" t="s">
        <v>24</v>
      </c>
      <c r="C57" s="173" t="s">
        <v>24</v>
      </c>
      <c r="D57" s="173" t="s">
        <v>24</v>
      </c>
      <c r="E57" s="173" t="s">
        <v>24</v>
      </c>
      <c r="F57" s="173" t="s">
        <v>24</v>
      </c>
      <c r="G57" s="173" t="s">
        <v>24</v>
      </c>
    </row>
    <row r="58" spans="1:7" x14ac:dyDescent="0.3">
      <c r="A58" s="139" t="s">
        <v>130</v>
      </c>
      <c r="B58" s="139">
        <v>8</v>
      </c>
      <c r="C58" s="139">
        <v>4</v>
      </c>
      <c r="D58" s="186">
        <f>C58/B58</f>
        <v>0.5</v>
      </c>
      <c r="E58" s="139"/>
      <c r="F58" s="186">
        <f>SUM(C58,E58)/B58</f>
        <v>0.5</v>
      </c>
      <c r="G58" s="139"/>
    </row>
    <row r="59" spans="1:7" x14ac:dyDescent="0.3">
      <c r="A59" s="139" t="s">
        <v>49</v>
      </c>
      <c r="B59" s="139">
        <v>104</v>
      </c>
      <c r="C59" s="139">
        <v>41</v>
      </c>
      <c r="D59" s="186">
        <f>C59/B59</f>
        <v>0.39423076923076922</v>
      </c>
      <c r="E59" s="139"/>
      <c r="F59" s="186">
        <f>SUM(C59,E59)/B59</f>
        <v>0.39423076923076922</v>
      </c>
      <c r="G59" s="139"/>
    </row>
    <row r="60" spans="1:7" x14ac:dyDescent="0.3">
      <c r="A60" s="139" t="s">
        <v>50</v>
      </c>
      <c r="B60" s="139">
        <v>76</v>
      </c>
      <c r="C60" s="139">
        <v>32</v>
      </c>
      <c r="D60" s="186">
        <f>C60/B60</f>
        <v>0.42105263157894735</v>
      </c>
      <c r="E60" s="139"/>
      <c r="F60" s="186">
        <f>SUM(C60,E60)/B60</f>
        <v>0.42105263157894735</v>
      </c>
      <c r="G60" s="139">
        <v>5</v>
      </c>
    </row>
    <row r="61" spans="1:7" x14ac:dyDescent="0.3">
      <c r="A61" s="139" t="s">
        <v>51</v>
      </c>
      <c r="B61" s="139">
        <v>260</v>
      </c>
      <c r="C61" s="139">
        <v>93</v>
      </c>
      <c r="D61" s="186">
        <f>C61/B61</f>
        <v>0.3576923076923077</v>
      </c>
      <c r="E61" s="139"/>
      <c r="F61" s="186">
        <f>SUM(C61,E61)/B61</f>
        <v>0.3576923076923077</v>
      </c>
      <c r="G61" s="139">
        <v>2</v>
      </c>
    </row>
    <row r="62" spans="1:7" x14ac:dyDescent="0.3">
      <c r="A62" s="139" t="s">
        <v>52</v>
      </c>
      <c r="B62" s="139">
        <v>937</v>
      </c>
      <c r="C62" s="139">
        <v>402</v>
      </c>
      <c r="D62" s="186">
        <f>C62/B62</f>
        <v>0.42902881536819637</v>
      </c>
      <c r="E62" s="139"/>
      <c r="F62" s="186">
        <f>SUM(C62,E62)/B62</f>
        <v>0.42902881536819637</v>
      </c>
      <c r="G62" s="139">
        <v>1</v>
      </c>
    </row>
    <row r="63" spans="1:7" ht="16.2" x14ac:dyDescent="0.3">
      <c r="A63" s="139" t="s">
        <v>336</v>
      </c>
      <c r="B63" s="173" t="s">
        <v>24</v>
      </c>
      <c r="C63" s="173" t="s">
        <v>24</v>
      </c>
      <c r="D63" s="173" t="s">
        <v>24</v>
      </c>
      <c r="E63" s="173" t="s">
        <v>24</v>
      </c>
      <c r="F63" s="173" t="s">
        <v>24</v>
      </c>
      <c r="G63" s="173" t="s">
        <v>24</v>
      </c>
    </row>
    <row r="64" spans="1:7" x14ac:dyDescent="0.3">
      <c r="A64" s="139" t="s">
        <v>54</v>
      </c>
      <c r="B64" s="139">
        <v>450</v>
      </c>
      <c r="C64" s="139">
        <v>311</v>
      </c>
      <c r="D64" s="186">
        <f t="shared" ref="D64:D76" si="4">C64/B64</f>
        <v>0.69111111111111112</v>
      </c>
      <c r="E64" s="139">
        <v>7</v>
      </c>
      <c r="F64" s="186">
        <f t="shared" ref="F64:F76" si="5">SUM(C64,E64)/B64</f>
        <v>0.70666666666666667</v>
      </c>
      <c r="G64" s="139"/>
    </row>
    <row r="65" spans="1:7" x14ac:dyDescent="0.3">
      <c r="A65" s="139" t="s">
        <v>55</v>
      </c>
      <c r="B65" s="139">
        <v>153</v>
      </c>
      <c r="C65" s="139">
        <v>66</v>
      </c>
      <c r="D65" s="186">
        <f t="shared" si="4"/>
        <v>0.43137254901960786</v>
      </c>
      <c r="E65" s="139">
        <v>49</v>
      </c>
      <c r="F65" s="186">
        <f t="shared" si="5"/>
        <v>0.75163398692810457</v>
      </c>
      <c r="G65" s="139">
        <v>10</v>
      </c>
    </row>
    <row r="66" spans="1:7" x14ac:dyDescent="0.3">
      <c r="A66" s="139" t="s">
        <v>276</v>
      </c>
      <c r="B66" s="139">
        <v>1601</v>
      </c>
      <c r="C66" s="139">
        <v>558</v>
      </c>
      <c r="D66" s="186">
        <f t="shared" si="4"/>
        <v>0.3485321673953779</v>
      </c>
      <c r="E66" s="139">
        <v>24</v>
      </c>
      <c r="F66" s="186">
        <f t="shared" si="5"/>
        <v>0.36352279825109307</v>
      </c>
      <c r="G66" s="139">
        <v>53</v>
      </c>
    </row>
    <row r="67" spans="1:7" x14ac:dyDescent="0.3">
      <c r="A67" s="139" t="s">
        <v>275</v>
      </c>
      <c r="B67" s="139">
        <v>2041</v>
      </c>
      <c r="C67" s="139">
        <v>694</v>
      </c>
      <c r="D67" s="186">
        <f t="shared" si="4"/>
        <v>0.34002939735423809</v>
      </c>
      <c r="E67" s="139">
        <v>14</v>
      </c>
      <c r="F67" s="186">
        <f t="shared" si="5"/>
        <v>0.34688878000979911</v>
      </c>
      <c r="G67" s="139">
        <v>82</v>
      </c>
    </row>
    <row r="68" spans="1:7" x14ac:dyDescent="0.3">
      <c r="A68" s="139" t="s">
        <v>277</v>
      </c>
      <c r="B68" s="139">
        <v>2266</v>
      </c>
      <c r="C68" s="139">
        <v>738</v>
      </c>
      <c r="D68" s="186">
        <f t="shared" si="4"/>
        <v>0.32568402471315094</v>
      </c>
      <c r="E68" s="139">
        <v>23</v>
      </c>
      <c r="F68" s="186">
        <f t="shared" si="5"/>
        <v>0.33583406884377759</v>
      </c>
      <c r="G68" s="139">
        <v>98</v>
      </c>
    </row>
    <row r="69" spans="1:7" x14ac:dyDescent="0.3">
      <c r="A69" s="139" t="s">
        <v>274</v>
      </c>
      <c r="B69" s="139">
        <v>51</v>
      </c>
      <c r="C69" s="139">
        <v>36</v>
      </c>
      <c r="D69" s="186">
        <f t="shared" si="4"/>
        <v>0.70588235294117652</v>
      </c>
      <c r="E69" s="139"/>
      <c r="F69" s="186">
        <f t="shared" si="5"/>
        <v>0.70588235294117652</v>
      </c>
      <c r="G69" s="139">
        <v>1</v>
      </c>
    </row>
    <row r="70" spans="1:7" x14ac:dyDescent="0.3">
      <c r="A70" s="139" t="s">
        <v>56</v>
      </c>
      <c r="B70" s="139">
        <v>175</v>
      </c>
      <c r="C70" s="139">
        <v>54</v>
      </c>
      <c r="D70" s="186">
        <f t="shared" si="4"/>
        <v>0.30857142857142855</v>
      </c>
      <c r="E70" s="139">
        <v>32</v>
      </c>
      <c r="F70" s="186">
        <f t="shared" si="5"/>
        <v>0.49142857142857144</v>
      </c>
      <c r="G70" s="139">
        <v>11</v>
      </c>
    </row>
    <row r="71" spans="1:7" x14ac:dyDescent="0.3">
      <c r="A71" s="139" t="s">
        <v>57</v>
      </c>
      <c r="B71" s="139">
        <v>16</v>
      </c>
      <c r="C71" s="139">
        <v>4</v>
      </c>
      <c r="D71" s="186">
        <f t="shared" si="4"/>
        <v>0.25</v>
      </c>
      <c r="E71" s="139"/>
      <c r="F71" s="186">
        <f t="shared" si="5"/>
        <v>0.25</v>
      </c>
      <c r="G71" s="139">
        <v>5</v>
      </c>
    </row>
    <row r="72" spans="1:7" x14ac:dyDescent="0.3">
      <c r="A72" s="139" t="s">
        <v>58</v>
      </c>
      <c r="B72" s="139">
        <v>591</v>
      </c>
      <c r="C72" s="139">
        <v>232</v>
      </c>
      <c r="D72" s="186">
        <f t="shared" si="4"/>
        <v>0.39255499153976309</v>
      </c>
      <c r="E72" s="139">
        <v>160</v>
      </c>
      <c r="F72" s="186">
        <f t="shared" si="5"/>
        <v>0.66328257191201356</v>
      </c>
      <c r="G72" s="139">
        <v>27</v>
      </c>
    </row>
    <row r="73" spans="1:7" x14ac:dyDescent="0.3">
      <c r="A73" s="139" t="s">
        <v>59</v>
      </c>
      <c r="B73" s="139">
        <v>782</v>
      </c>
      <c r="C73" s="139">
        <v>294</v>
      </c>
      <c r="D73" s="186">
        <f t="shared" si="4"/>
        <v>0.37595907928388744</v>
      </c>
      <c r="E73" s="139"/>
      <c r="F73" s="186">
        <f t="shared" si="5"/>
        <v>0.37595907928388744</v>
      </c>
      <c r="G73" s="139"/>
    </row>
    <row r="74" spans="1:7" x14ac:dyDescent="0.3">
      <c r="A74" s="139" t="s">
        <v>60</v>
      </c>
      <c r="B74" s="139">
        <v>692</v>
      </c>
      <c r="C74" s="139">
        <v>228</v>
      </c>
      <c r="D74" s="186">
        <f t="shared" si="4"/>
        <v>0.32947976878612717</v>
      </c>
      <c r="E74" s="139"/>
      <c r="F74" s="186">
        <f t="shared" si="5"/>
        <v>0.32947976878612717</v>
      </c>
      <c r="G74" s="139"/>
    </row>
    <row r="75" spans="1:7" x14ac:dyDescent="0.3">
      <c r="A75" s="139" t="s">
        <v>61</v>
      </c>
      <c r="B75" s="139">
        <v>470</v>
      </c>
      <c r="C75" s="139">
        <v>202</v>
      </c>
      <c r="D75" s="186">
        <f t="shared" si="4"/>
        <v>0.4297872340425532</v>
      </c>
      <c r="E75" s="139"/>
      <c r="F75" s="186">
        <f t="shared" si="5"/>
        <v>0.4297872340425532</v>
      </c>
      <c r="G75" s="139"/>
    </row>
    <row r="76" spans="1:7" x14ac:dyDescent="0.3">
      <c r="A76" s="139" t="s">
        <v>62</v>
      </c>
      <c r="B76" s="139">
        <v>893</v>
      </c>
      <c r="C76" s="139">
        <v>291</v>
      </c>
      <c r="D76" s="186">
        <f t="shared" si="4"/>
        <v>0.32586786114221722</v>
      </c>
      <c r="E76" s="139"/>
      <c r="F76" s="186">
        <f t="shared" si="5"/>
        <v>0.32586786114221722</v>
      </c>
      <c r="G76" s="139"/>
    </row>
    <row r="77" spans="1:7" ht="16.2" x14ac:dyDescent="0.3">
      <c r="A77" s="139" t="s">
        <v>337</v>
      </c>
      <c r="B77" s="173" t="s">
        <v>24</v>
      </c>
      <c r="C77" s="173" t="s">
        <v>24</v>
      </c>
      <c r="D77" s="173" t="s">
        <v>24</v>
      </c>
      <c r="E77" s="173" t="s">
        <v>24</v>
      </c>
      <c r="F77" s="173" t="s">
        <v>24</v>
      </c>
      <c r="G77" s="173" t="s">
        <v>24</v>
      </c>
    </row>
    <row r="78" spans="1:7" x14ac:dyDescent="0.3">
      <c r="A78" s="139" t="s">
        <v>64</v>
      </c>
      <c r="B78" s="139">
        <v>383</v>
      </c>
      <c r="C78" s="139">
        <v>140</v>
      </c>
      <c r="D78" s="186">
        <f>C78/B78</f>
        <v>0.36553524804177545</v>
      </c>
      <c r="E78" s="139"/>
      <c r="F78" s="186">
        <f>SUM(C78,E78)/B78</f>
        <v>0.36553524804177545</v>
      </c>
      <c r="G78" s="139"/>
    </row>
    <row r="79" spans="1:7" x14ac:dyDescent="0.3">
      <c r="A79" s="139" t="s">
        <v>65</v>
      </c>
      <c r="B79" s="139">
        <v>252</v>
      </c>
      <c r="C79" s="139">
        <v>102</v>
      </c>
      <c r="D79" s="186">
        <f>C79/B79</f>
        <v>0.40476190476190477</v>
      </c>
      <c r="E79" s="139"/>
      <c r="F79" s="186">
        <f>SUM(C79,E79)/B79</f>
        <v>0.40476190476190477</v>
      </c>
      <c r="G79" s="139"/>
    </row>
    <row r="80" spans="1:7" x14ac:dyDescent="0.3">
      <c r="A80" s="139" t="s">
        <v>66</v>
      </c>
      <c r="B80" s="139">
        <v>629</v>
      </c>
      <c r="C80" s="139">
        <v>222</v>
      </c>
      <c r="D80" s="186">
        <f>C80/B80</f>
        <v>0.35294117647058826</v>
      </c>
      <c r="E80" s="139"/>
      <c r="F80" s="186">
        <f>SUM(C80,E80)/B80</f>
        <v>0.35294117647058826</v>
      </c>
      <c r="G80" s="139"/>
    </row>
    <row r="81" spans="1:7" ht="16.2" x14ac:dyDescent="0.3">
      <c r="A81" s="139" t="s">
        <v>338</v>
      </c>
      <c r="B81" s="173" t="s">
        <v>24</v>
      </c>
      <c r="C81" s="173" t="s">
        <v>24</v>
      </c>
      <c r="D81" s="173" t="s">
        <v>24</v>
      </c>
      <c r="E81" s="173" t="s">
        <v>24</v>
      </c>
      <c r="F81" s="173" t="s">
        <v>24</v>
      </c>
      <c r="G81" s="173" t="s">
        <v>24</v>
      </c>
    </row>
    <row r="82" spans="1:7" x14ac:dyDescent="0.3">
      <c r="A82" s="139" t="s">
        <v>68</v>
      </c>
      <c r="B82" s="139">
        <v>937</v>
      </c>
      <c r="C82" s="139">
        <v>408</v>
      </c>
      <c r="D82" s="186">
        <f>C82/B82</f>
        <v>0.43543223052294555</v>
      </c>
      <c r="E82" s="139"/>
      <c r="F82" s="186">
        <f>SUM(C82,E82)/B82</f>
        <v>0.43543223052294555</v>
      </c>
      <c r="G82" s="139"/>
    </row>
    <row r="83" spans="1:7" x14ac:dyDescent="0.3">
      <c r="A83" s="139" t="s">
        <v>69</v>
      </c>
      <c r="B83" s="139">
        <v>925</v>
      </c>
      <c r="C83" s="139">
        <v>395</v>
      </c>
      <c r="D83" s="186">
        <f>C83/B83</f>
        <v>0.42702702702702705</v>
      </c>
      <c r="E83" s="139"/>
      <c r="F83" s="186">
        <f>SUM(C83,E83)/B83</f>
        <v>0.42702702702702705</v>
      </c>
      <c r="G83" s="139"/>
    </row>
    <row r="84" spans="1:7" x14ac:dyDescent="0.3">
      <c r="A84" s="139" t="s">
        <v>70</v>
      </c>
      <c r="B84" s="139">
        <v>389</v>
      </c>
      <c r="C84" s="139">
        <v>77</v>
      </c>
      <c r="D84" s="186">
        <f>C84/B84</f>
        <v>0.19794344473007713</v>
      </c>
      <c r="E84" s="139">
        <v>38</v>
      </c>
      <c r="F84" s="186">
        <f>SUM(C84,E84)/B84</f>
        <v>0.29562982005141386</v>
      </c>
      <c r="G84" s="139">
        <v>72</v>
      </c>
    </row>
    <row r="87" spans="1:7" ht="18" x14ac:dyDescent="0.35">
      <c r="A87" s="143" t="s">
        <v>71</v>
      </c>
    </row>
    <row r="88" spans="1:7" ht="55.2" x14ac:dyDescent="0.3">
      <c r="A88" s="180" t="s">
        <v>290</v>
      </c>
      <c r="B88" s="145" t="s">
        <v>384</v>
      </c>
      <c r="C88" s="145" t="s">
        <v>208</v>
      </c>
      <c r="D88" s="140" t="s">
        <v>109</v>
      </c>
      <c r="E88" s="145" t="s">
        <v>149</v>
      </c>
      <c r="F88" s="140" t="s">
        <v>110</v>
      </c>
      <c r="G88" s="145" t="s">
        <v>385</v>
      </c>
    </row>
    <row r="89" spans="1:7" x14ac:dyDescent="0.3">
      <c r="A89" s="150" t="s">
        <v>332</v>
      </c>
      <c r="B89" s="139"/>
      <c r="C89" s="139"/>
      <c r="D89" s="139"/>
      <c r="E89" s="139"/>
      <c r="F89" s="139"/>
      <c r="G89" s="139"/>
    </row>
    <row r="90" spans="1:7" x14ac:dyDescent="0.3">
      <c r="A90" s="139" t="s">
        <v>312</v>
      </c>
      <c r="B90" s="139">
        <v>50</v>
      </c>
      <c r="C90" s="139">
        <v>24</v>
      </c>
      <c r="D90" s="186">
        <f t="shared" ref="D90:D95" si="6">C90/B90</f>
        <v>0.48</v>
      </c>
      <c r="E90" s="139">
        <v>7</v>
      </c>
      <c r="F90" s="186">
        <f t="shared" ref="F90:F95" si="7">SUM(C90,E90)/B90</f>
        <v>0.62</v>
      </c>
      <c r="G90" s="139"/>
    </row>
    <row r="91" spans="1:7" x14ac:dyDescent="0.3">
      <c r="A91" s="139" t="s">
        <v>313</v>
      </c>
      <c r="B91" s="139">
        <v>86</v>
      </c>
      <c r="C91" s="139">
        <v>44</v>
      </c>
      <c r="D91" s="186">
        <f t="shared" si="6"/>
        <v>0.51162790697674421</v>
      </c>
      <c r="E91" s="139">
        <v>4</v>
      </c>
      <c r="F91" s="186">
        <f t="shared" si="7"/>
        <v>0.55813953488372092</v>
      </c>
      <c r="G91" s="139"/>
    </row>
    <row r="92" spans="1:7" x14ac:dyDescent="0.3">
      <c r="A92" s="139" t="s">
        <v>315</v>
      </c>
      <c r="B92" s="139">
        <v>92</v>
      </c>
      <c r="C92" s="139">
        <v>35</v>
      </c>
      <c r="D92" s="186">
        <f t="shared" si="6"/>
        <v>0.38043478260869568</v>
      </c>
      <c r="E92" s="139">
        <v>6</v>
      </c>
      <c r="F92" s="186">
        <f t="shared" si="7"/>
        <v>0.44565217391304346</v>
      </c>
      <c r="G92" s="139"/>
    </row>
    <row r="93" spans="1:7" x14ac:dyDescent="0.3">
      <c r="A93" s="139" t="s">
        <v>174</v>
      </c>
      <c r="B93" s="139">
        <v>336</v>
      </c>
      <c r="C93" s="139">
        <v>206</v>
      </c>
      <c r="D93" s="186">
        <f t="shared" si="6"/>
        <v>0.61309523809523814</v>
      </c>
      <c r="E93" s="139"/>
      <c r="F93" s="186">
        <f t="shared" si="7"/>
        <v>0.61309523809523814</v>
      </c>
      <c r="G93" s="139"/>
    </row>
    <row r="94" spans="1:7" x14ac:dyDescent="0.3">
      <c r="A94" s="139" t="s">
        <v>147</v>
      </c>
      <c r="B94" s="139">
        <v>160</v>
      </c>
      <c r="C94" s="139">
        <v>79</v>
      </c>
      <c r="D94" s="186">
        <f t="shared" si="6"/>
        <v>0.49375000000000002</v>
      </c>
      <c r="E94" s="139">
        <v>14</v>
      </c>
      <c r="F94" s="186">
        <f t="shared" si="7"/>
        <v>0.58125000000000004</v>
      </c>
      <c r="G94" s="139">
        <v>1</v>
      </c>
    </row>
    <row r="95" spans="1:7" x14ac:dyDescent="0.3">
      <c r="A95" s="139" t="s">
        <v>316</v>
      </c>
      <c r="B95" s="139">
        <v>3490</v>
      </c>
      <c r="C95" s="139">
        <v>2188</v>
      </c>
      <c r="D95" s="186">
        <f t="shared" si="6"/>
        <v>0.62693409742120343</v>
      </c>
      <c r="E95" s="139"/>
      <c r="F95" s="186">
        <f t="shared" si="7"/>
        <v>0.62693409742120343</v>
      </c>
      <c r="G95" s="139">
        <v>4</v>
      </c>
    </row>
    <row r="96" spans="1:7" ht="16.2" x14ac:dyDescent="0.3">
      <c r="A96" s="139" t="s">
        <v>339</v>
      </c>
      <c r="B96" s="173" t="s">
        <v>24</v>
      </c>
      <c r="C96" s="173" t="s">
        <v>24</v>
      </c>
      <c r="D96" s="173" t="s">
        <v>24</v>
      </c>
      <c r="E96" s="173" t="s">
        <v>24</v>
      </c>
      <c r="F96" s="173" t="s">
        <v>24</v>
      </c>
      <c r="G96" s="173" t="s">
        <v>24</v>
      </c>
    </row>
    <row r="97" spans="1:7" ht="16.2" x14ac:dyDescent="0.3">
      <c r="A97" s="139" t="s">
        <v>390</v>
      </c>
      <c r="B97" s="173" t="s">
        <v>24</v>
      </c>
      <c r="C97" s="173" t="s">
        <v>24</v>
      </c>
      <c r="D97" s="173" t="s">
        <v>24</v>
      </c>
      <c r="E97" s="173" t="s">
        <v>24</v>
      </c>
      <c r="F97" s="173" t="s">
        <v>24</v>
      </c>
      <c r="G97" s="173" t="s">
        <v>24</v>
      </c>
    </row>
    <row r="98" spans="1:7" ht="16.2" x14ac:dyDescent="0.3">
      <c r="A98" s="139" t="s">
        <v>340</v>
      </c>
      <c r="B98" s="173" t="s">
        <v>24</v>
      </c>
      <c r="C98" s="173" t="s">
        <v>24</v>
      </c>
      <c r="D98" s="173" t="s">
        <v>24</v>
      </c>
      <c r="E98" s="173" t="s">
        <v>24</v>
      </c>
      <c r="F98" s="173" t="s">
        <v>24</v>
      </c>
      <c r="G98" s="173" t="s">
        <v>24</v>
      </c>
    </row>
    <row r="99" spans="1:7" ht="16.2" x14ac:dyDescent="0.3">
      <c r="A99" s="139" t="s">
        <v>391</v>
      </c>
      <c r="B99" s="173" t="s">
        <v>24</v>
      </c>
      <c r="C99" s="173" t="s">
        <v>24</v>
      </c>
      <c r="D99" s="173" t="s">
        <v>24</v>
      </c>
      <c r="E99" s="173" t="s">
        <v>24</v>
      </c>
      <c r="F99" s="173" t="s">
        <v>24</v>
      </c>
      <c r="G99" s="173" t="s">
        <v>24</v>
      </c>
    </row>
    <row r="102" spans="1:7" ht="55.2" x14ac:dyDescent="0.3">
      <c r="A102" s="180" t="s">
        <v>290</v>
      </c>
      <c r="B102" s="145" t="s">
        <v>386</v>
      </c>
      <c r="C102" s="145" t="s">
        <v>208</v>
      </c>
      <c r="D102" s="140" t="s">
        <v>109</v>
      </c>
      <c r="E102" s="145" t="s">
        <v>149</v>
      </c>
      <c r="F102" s="140" t="s">
        <v>110</v>
      </c>
      <c r="G102" s="145" t="s">
        <v>385</v>
      </c>
    </row>
    <row r="103" spans="1:7" x14ac:dyDescent="0.3">
      <c r="A103" s="150" t="s">
        <v>341</v>
      </c>
      <c r="B103" s="144"/>
      <c r="C103" s="144"/>
      <c r="D103" s="181"/>
      <c r="E103" s="144"/>
      <c r="F103" s="181"/>
      <c r="G103" s="144"/>
    </row>
    <row r="104" spans="1:7" x14ac:dyDescent="0.3">
      <c r="A104" s="139" t="s">
        <v>72</v>
      </c>
      <c r="B104" s="139">
        <v>131</v>
      </c>
      <c r="C104" s="139">
        <v>66</v>
      </c>
      <c r="D104" s="186">
        <f t="shared" ref="D104:D109" si="8">C104/B104</f>
        <v>0.50381679389312972</v>
      </c>
      <c r="E104" s="139">
        <v>15</v>
      </c>
      <c r="F104" s="186">
        <f t="shared" ref="F104:F109" si="9">SUM(C104,E104)/B104</f>
        <v>0.61832061068702293</v>
      </c>
      <c r="G104" s="139">
        <v>1</v>
      </c>
    </row>
    <row r="105" spans="1:7" x14ac:dyDescent="0.3">
      <c r="A105" s="139" t="s">
        <v>73</v>
      </c>
      <c r="B105" s="139">
        <v>65</v>
      </c>
      <c r="C105" s="139">
        <v>31</v>
      </c>
      <c r="D105" s="186">
        <f t="shared" si="8"/>
        <v>0.47692307692307695</v>
      </c>
      <c r="E105" s="139">
        <v>6</v>
      </c>
      <c r="F105" s="186">
        <f t="shared" si="9"/>
        <v>0.56923076923076921</v>
      </c>
      <c r="G105" s="139"/>
    </row>
    <row r="106" spans="1:7" x14ac:dyDescent="0.3">
      <c r="A106" s="139" t="s">
        <v>74</v>
      </c>
      <c r="B106" s="139">
        <v>271</v>
      </c>
      <c r="C106" s="139">
        <v>111</v>
      </c>
      <c r="D106" s="186">
        <f t="shared" si="8"/>
        <v>0.40959409594095941</v>
      </c>
      <c r="E106" s="139">
        <v>10</v>
      </c>
      <c r="F106" s="186">
        <f t="shared" si="9"/>
        <v>0.44649446494464945</v>
      </c>
      <c r="G106" s="139">
        <v>1</v>
      </c>
    </row>
    <row r="107" spans="1:7" x14ac:dyDescent="0.3">
      <c r="A107" s="139" t="s">
        <v>121</v>
      </c>
      <c r="B107" s="139">
        <v>169</v>
      </c>
      <c r="C107" s="139">
        <v>77</v>
      </c>
      <c r="D107" s="186">
        <f t="shared" si="8"/>
        <v>0.45562130177514792</v>
      </c>
      <c r="E107" s="139">
        <v>3</v>
      </c>
      <c r="F107" s="186">
        <f t="shared" si="9"/>
        <v>0.47337278106508873</v>
      </c>
      <c r="G107" s="139">
        <v>2</v>
      </c>
    </row>
    <row r="108" spans="1:7" x14ac:dyDescent="0.3">
      <c r="A108" s="139" t="s">
        <v>75</v>
      </c>
      <c r="B108" s="139">
        <v>125</v>
      </c>
      <c r="C108" s="139">
        <v>60</v>
      </c>
      <c r="D108" s="186">
        <f t="shared" si="8"/>
        <v>0.48</v>
      </c>
      <c r="E108" s="139">
        <v>5</v>
      </c>
      <c r="F108" s="186">
        <f t="shared" si="9"/>
        <v>0.52</v>
      </c>
      <c r="G108" s="139">
        <v>2</v>
      </c>
    </row>
    <row r="109" spans="1:7" x14ac:dyDescent="0.3">
      <c r="A109" s="139" t="s">
        <v>284</v>
      </c>
      <c r="B109" s="139">
        <v>945</v>
      </c>
      <c r="C109" s="139">
        <v>569</v>
      </c>
      <c r="D109" s="186">
        <f t="shared" si="8"/>
        <v>0.60211640211640216</v>
      </c>
      <c r="E109" s="139"/>
      <c r="F109" s="186">
        <f t="shared" si="9"/>
        <v>0.60211640211640216</v>
      </c>
      <c r="G109" s="139">
        <v>1</v>
      </c>
    </row>
    <row r="110" spans="1:7" x14ac:dyDescent="0.3">
      <c r="D110" s="187"/>
      <c r="F110" s="187"/>
    </row>
    <row r="111" spans="1:7" x14ac:dyDescent="0.3">
      <c r="A111" s="219" t="s">
        <v>392</v>
      </c>
      <c r="B111" s="219"/>
      <c r="C111" s="219"/>
      <c r="D111" s="219"/>
      <c r="E111" s="219"/>
      <c r="F111" s="219"/>
    </row>
    <row r="112" spans="1:7" ht="28.5" customHeight="1" x14ac:dyDescent="0.3">
      <c r="A112" s="245" t="s">
        <v>223</v>
      </c>
      <c r="B112" s="245"/>
      <c r="C112" s="245"/>
      <c r="D112" s="245"/>
      <c r="E112" s="245"/>
      <c r="F112" s="245"/>
    </row>
    <row r="115" ht="29.25" customHeight="1" x14ac:dyDescent="0.3"/>
    <row r="116" ht="33" customHeight="1" x14ac:dyDescent="0.3"/>
  </sheetData>
  <mergeCells count="7">
    <mergeCell ref="A111:F111"/>
    <mergeCell ref="A112:F112"/>
    <mergeCell ref="A1:G1"/>
    <mergeCell ref="A2:G2"/>
    <mergeCell ref="A3:G3"/>
    <mergeCell ref="A5:G5"/>
    <mergeCell ref="A6:G6"/>
  </mergeCells>
  <pageMargins left="0.7" right="0.7" top="0.75" bottom="0.75" header="0.3" footer="0.3"/>
  <pageSetup scale="6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98"/>
  <sheetViews>
    <sheetView showGridLines="0" workbookViewId="0">
      <selection activeCell="K9" sqref="K9"/>
    </sheetView>
  </sheetViews>
  <sheetFormatPr defaultColWidth="9.109375" defaultRowHeight="13.8" x14ac:dyDescent="0.3"/>
  <cols>
    <col min="1" max="1" width="52" style="25" customWidth="1"/>
    <col min="2" max="2" width="12.33203125" style="23" bestFit="1" customWidth="1"/>
    <col min="3" max="3" width="12.6640625" style="25" bestFit="1" customWidth="1"/>
    <col min="4" max="4" width="13.109375" style="25" bestFit="1" customWidth="1"/>
    <col min="5" max="5" width="12.33203125" style="23" bestFit="1" customWidth="1"/>
    <col min="6" max="6" width="11.33203125" style="23" customWidth="1"/>
    <col min="7" max="7" width="12.33203125" style="23" bestFit="1" customWidth="1"/>
    <col min="8" max="8" width="12.6640625" style="23" bestFit="1" customWidth="1"/>
    <col min="9" max="9" width="13.109375" style="23" bestFit="1" customWidth="1"/>
    <col min="10" max="10" width="12.33203125" style="23" customWidth="1"/>
    <col min="11" max="11" width="11.44140625" style="23" bestFit="1" customWidth="1"/>
    <col min="12" max="12" width="52.109375" style="23" bestFit="1" customWidth="1"/>
    <col min="13" max="16384" width="9.109375" style="23"/>
  </cols>
  <sheetData>
    <row r="1" spans="1:11" customFormat="1" ht="23.25" customHeight="1" x14ac:dyDescent="0.35">
      <c r="A1" s="208" t="s">
        <v>251</v>
      </c>
      <c r="B1" s="208"/>
      <c r="C1" s="208"/>
      <c r="D1" s="208"/>
      <c r="E1" s="208"/>
      <c r="F1" s="208"/>
      <c r="G1" s="208"/>
      <c r="H1" s="208"/>
      <c r="I1" s="208"/>
      <c r="J1" s="208"/>
      <c r="K1" s="208"/>
    </row>
    <row r="2" spans="1:11" customFormat="1" ht="21" customHeight="1" x14ac:dyDescent="0.35">
      <c r="A2" s="208" t="s">
        <v>252</v>
      </c>
      <c r="B2" s="208"/>
      <c r="C2" s="208"/>
      <c r="D2" s="208"/>
      <c r="E2" s="208"/>
      <c r="F2" s="208"/>
      <c r="G2" s="208"/>
      <c r="H2" s="208"/>
      <c r="I2" s="208"/>
      <c r="J2" s="208"/>
      <c r="K2" s="208"/>
    </row>
    <row r="3" spans="1:11" customFormat="1" ht="15.6" x14ac:dyDescent="0.3">
      <c r="A3" s="209" t="s">
        <v>253</v>
      </c>
      <c r="B3" s="209"/>
      <c r="C3" s="209"/>
      <c r="D3" s="209"/>
      <c r="E3" s="209"/>
      <c r="F3" s="209"/>
      <c r="G3" s="209"/>
      <c r="H3" s="209"/>
      <c r="I3" s="209"/>
      <c r="J3" s="209"/>
      <c r="K3" s="209"/>
    </row>
    <row r="4" spans="1:11" customFormat="1" ht="15.6" x14ac:dyDescent="0.3">
      <c r="A4" s="134"/>
      <c r="B4" s="134"/>
      <c r="C4" s="134"/>
      <c r="D4" s="134"/>
      <c r="E4" s="134"/>
      <c r="F4" s="134"/>
      <c r="G4" s="134"/>
      <c r="H4" s="134"/>
      <c r="I4" s="134"/>
      <c r="J4" s="134"/>
    </row>
    <row r="5" spans="1:11" customFormat="1" ht="15.6" x14ac:dyDescent="0.3">
      <c r="A5" s="201" t="s">
        <v>199</v>
      </c>
      <c r="B5" s="201"/>
      <c r="C5" s="201"/>
      <c r="D5" s="201"/>
      <c r="E5" s="201"/>
      <c r="F5" s="201"/>
      <c r="G5" s="201"/>
      <c r="H5" s="201"/>
      <c r="I5" s="201"/>
      <c r="J5" s="201"/>
      <c r="K5" s="201"/>
    </row>
    <row r="6" spans="1:11" ht="15.6" x14ac:dyDescent="0.3">
      <c r="A6" s="210" t="s">
        <v>343</v>
      </c>
      <c r="B6" s="210"/>
      <c r="C6" s="210"/>
      <c r="D6" s="210"/>
      <c r="E6" s="210"/>
      <c r="F6" s="210"/>
      <c r="G6" s="210"/>
      <c r="H6" s="210"/>
      <c r="I6" s="210"/>
      <c r="J6" s="210"/>
      <c r="K6" s="210"/>
    </row>
    <row r="7" spans="1:11" ht="14.4" x14ac:dyDescent="0.3">
      <c r="A7" s="22"/>
      <c r="B7"/>
      <c r="C7" s="22"/>
      <c r="D7" s="22"/>
      <c r="E7"/>
      <c r="F7"/>
      <c r="G7"/>
      <c r="H7"/>
      <c r="I7"/>
      <c r="J7"/>
    </row>
    <row r="8" spans="1:11" ht="14.4" x14ac:dyDescent="0.3">
      <c r="A8" s="97" t="s">
        <v>236</v>
      </c>
      <c r="B8" s="97"/>
      <c r="C8" s="97"/>
      <c r="D8" s="97"/>
      <c r="E8" s="97"/>
      <c r="F8" s="97"/>
      <c r="G8" s="97"/>
      <c r="H8" s="97"/>
      <c r="I8" s="97"/>
      <c r="J8" s="97"/>
    </row>
    <row r="9" spans="1:11" ht="14.4" x14ac:dyDescent="0.3">
      <c r="A9" s="97" t="s">
        <v>224</v>
      </c>
      <c r="B9" s="97"/>
      <c r="C9" s="97"/>
      <c r="D9" s="97"/>
      <c r="E9" s="97"/>
      <c r="F9" s="97"/>
      <c r="G9" s="97"/>
      <c r="H9" s="97"/>
      <c r="I9" s="97"/>
      <c r="J9" s="97"/>
    </row>
    <row r="10" spans="1:11" ht="14.4" x14ac:dyDescent="0.3">
      <c r="A10" s="249" t="s">
        <v>239</v>
      </c>
      <c r="B10" s="250" t="s">
        <v>111</v>
      </c>
      <c r="C10" s="251"/>
      <c r="D10" s="251"/>
      <c r="E10" s="252"/>
      <c r="F10" s="250" t="s">
        <v>175</v>
      </c>
      <c r="G10" s="251"/>
      <c r="H10" s="251"/>
      <c r="I10" s="252"/>
      <c r="J10" s="190"/>
      <c r="K10" s="190"/>
    </row>
    <row r="11" spans="1:11" ht="57.6" x14ac:dyDescent="0.3">
      <c r="A11" s="249"/>
      <c r="B11" s="172" t="s">
        <v>394</v>
      </c>
      <c r="C11" s="172" t="s">
        <v>395</v>
      </c>
      <c r="D11" s="172" t="s">
        <v>396</v>
      </c>
      <c r="E11" s="172" t="s">
        <v>112</v>
      </c>
      <c r="F11" s="172" t="s">
        <v>394</v>
      </c>
      <c r="G11" s="172" t="s">
        <v>395</v>
      </c>
      <c r="H11" s="172" t="s">
        <v>396</v>
      </c>
      <c r="I11" s="172" t="s">
        <v>112</v>
      </c>
      <c r="J11" s="188"/>
      <c r="K11" s="188"/>
    </row>
    <row r="12" spans="1:11" ht="14.4" x14ac:dyDescent="0.3">
      <c r="A12" s="150" t="s">
        <v>22</v>
      </c>
      <c r="B12" s="47"/>
      <c r="C12" s="47"/>
      <c r="D12" s="47"/>
      <c r="E12" s="47"/>
      <c r="F12" s="47"/>
      <c r="G12" s="47"/>
      <c r="H12" s="47"/>
      <c r="I12" s="47"/>
      <c r="J12" s="84"/>
      <c r="K12" s="84"/>
    </row>
    <row r="13" spans="1:11" ht="14.4" x14ac:dyDescent="0.3">
      <c r="A13" s="139" t="s">
        <v>23</v>
      </c>
      <c r="B13" s="139">
        <v>13</v>
      </c>
      <c r="C13" s="139">
        <v>13</v>
      </c>
      <c r="D13" s="139">
        <v>6</v>
      </c>
      <c r="E13" s="139">
        <v>46</v>
      </c>
      <c r="F13" s="139">
        <v>1</v>
      </c>
      <c r="G13" s="139">
        <v>1</v>
      </c>
      <c r="H13" s="139">
        <v>1</v>
      </c>
      <c r="I13" s="139">
        <v>100</v>
      </c>
      <c r="J13"/>
      <c r="K13"/>
    </row>
    <row r="14" spans="1:11" ht="14.4" x14ac:dyDescent="0.3">
      <c r="A14" s="139" t="s">
        <v>25</v>
      </c>
      <c r="B14" s="139">
        <v>12</v>
      </c>
      <c r="C14" s="139">
        <v>12</v>
      </c>
      <c r="D14" s="139">
        <v>10</v>
      </c>
      <c r="E14" s="139">
        <v>83</v>
      </c>
      <c r="F14" s="139">
        <v>21</v>
      </c>
      <c r="G14" s="139">
        <v>21</v>
      </c>
      <c r="H14" s="139">
        <v>19</v>
      </c>
      <c r="I14" s="139">
        <v>90</v>
      </c>
      <c r="J14"/>
      <c r="K14"/>
    </row>
    <row r="15" spans="1:11" ht="14.4" x14ac:dyDescent="0.3">
      <c r="A15" s="139" t="s">
        <v>26</v>
      </c>
      <c r="B15" s="139">
        <v>103</v>
      </c>
      <c r="C15" s="139">
        <v>102</v>
      </c>
      <c r="D15" s="139">
        <v>83</v>
      </c>
      <c r="E15" s="139">
        <v>81</v>
      </c>
      <c r="F15" s="139">
        <v>4</v>
      </c>
      <c r="G15" s="139">
        <v>4</v>
      </c>
      <c r="H15" s="139">
        <v>3</v>
      </c>
      <c r="I15" s="139">
        <v>75</v>
      </c>
      <c r="J15"/>
      <c r="K15"/>
    </row>
    <row r="16" spans="1:11" ht="14.4" x14ac:dyDescent="0.3">
      <c r="A16" s="139" t="s">
        <v>27</v>
      </c>
      <c r="B16" s="139">
        <v>82</v>
      </c>
      <c r="C16" s="139">
        <v>82</v>
      </c>
      <c r="D16" s="139">
        <v>61</v>
      </c>
      <c r="E16" s="139">
        <v>74</v>
      </c>
      <c r="F16" s="139">
        <v>4</v>
      </c>
      <c r="G16" s="139">
        <v>4</v>
      </c>
      <c r="H16" s="139">
        <v>1</v>
      </c>
      <c r="I16" s="139">
        <v>25</v>
      </c>
      <c r="J16"/>
      <c r="K16"/>
    </row>
    <row r="17" spans="1:11" ht="14.4" x14ac:dyDescent="0.3">
      <c r="A17" s="139" t="s">
        <v>228</v>
      </c>
      <c r="B17" s="139">
        <v>110</v>
      </c>
      <c r="C17" s="139">
        <v>110</v>
      </c>
      <c r="D17" s="139">
        <v>93</v>
      </c>
      <c r="E17" s="139">
        <v>85</v>
      </c>
      <c r="F17" s="139">
        <v>2</v>
      </c>
      <c r="G17" s="139">
        <v>2</v>
      </c>
      <c r="H17" s="139">
        <v>2</v>
      </c>
      <c r="I17" s="139">
        <v>100</v>
      </c>
      <c r="J17"/>
      <c r="K17"/>
    </row>
    <row r="18" spans="1:11" ht="14.4" x14ac:dyDescent="0.3">
      <c r="A18" s="139" t="s">
        <v>28</v>
      </c>
      <c r="B18" s="139">
        <v>75</v>
      </c>
      <c r="C18" s="139">
        <v>75</v>
      </c>
      <c r="D18" s="139">
        <v>42</v>
      </c>
      <c r="E18" s="139">
        <v>56</v>
      </c>
      <c r="F18" s="139">
        <v>13</v>
      </c>
      <c r="G18" s="139">
        <v>13</v>
      </c>
      <c r="H18" s="139">
        <v>3</v>
      </c>
      <c r="I18" s="139">
        <v>23</v>
      </c>
      <c r="J18"/>
      <c r="K18"/>
    </row>
    <row r="19" spans="1:11" ht="14.4" x14ac:dyDescent="0.3">
      <c r="A19" s="139" t="s">
        <v>29</v>
      </c>
      <c r="B19" s="139">
        <v>419</v>
      </c>
      <c r="C19" s="139">
        <v>419</v>
      </c>
      <c r="D19" s="139">
        <v>386</v>
      </c>
      <c r="E19" s="139">
        <v>92</v>
      </c>
      <c r="F19" s="139">
        <v>0</v>
      </c>
      <c r="G19" s="139">
        <v>0</v>
      </c>
      <c r="H19" s="139">
        <v>0</v>
      </c>
      <c r="I19" s="139"/>
      <c r="J19"/>
      <c r="K19"/>
    </row>
    <row r="20" spans="1:11" ht="14.4" x14ac:dyDescent="0.3">
      <c r="A20" s="139" t="s">
        <v>30</v>
      </c>
      <c r="B20" s="139">
        <v>582</v>
      </c>
      <c r="C20" s="139">
        <v>582</v>
      </c>
      <c r="D20" s="139">
        <v>445</v>
      </c>
      <c r="E20" s="139">
        <v>76</v>
      </c>
      <c r="F20" s="139">
        <v>0</v>
      </c>
      <c r="G20" s="139">
        <v>0</v>
      </c>
      <c r="H20" s="139">
        <v>0</v>
      </c>
      <c r="I20" s="139"/>
      <c r="J20"/>
      <c r="K20"/>
    </row>
    <row r="21" spans="1:11" ht="14.4" x14ac:dyDescent="0.3">
      <c r="A21" s="139" t="s">
        <v>31</v>
      </c>
      <c r="B21" s="139">
        <v>572</v>
      </c>
      <c r="C21" s="139">
        <v>572</v>
      </c>
      <c r="D21" s="139">
        <v>412</v>
      </c>
      <c r="E21" s="139">
        <v>72</v>
      </c>
      <c r="F21" s="139">
        <v>1</v>
      </c>
      <c r="G21" s="139">
        <v>1</v>
      </c>
      <c r="H21" s="139">
        <v>1</v>
      </c>
      <c r="I21" s="139">
        <v>100</v>
      </c>
      <c r="J21"/>
      <c r="K21"/>
    </row>
    <row r="22" spans="1:11" ht="14.4" x14ac:dyDescent="0.3">
      <c r="A22" s="139" t="s">
        <v>32</v>
      </c>
      <c r="B22" s="139">
        <v>482</v>
      </c>
      <c r="C22" s="139">
        <v>482</v>
      </c>
      <c r="D22" s="139">
        <v>348</v>
      </c>
      <c r="E22" s="139">
        <v>72</v>
      </c>
      <c r="F22" s="139">
        <v>1</v>
      </c>
      <c r="G22" s="139">
        <v>1</v>
      </c>
      <c r="H22" s="139">
        <v>1</v>
      </c>
      <c r="I22" s="139">
        <v>100</v>
      </c>
      <c r="J22"/>
      <c r="K22"/>
    </row>
    <row r="23" spans="1:11" ht="14.4" x14ac:dyDescent="0.3">
      <c r="A23" s="139" t="s">
        <v>33</v>
      </c>
      <c r="B23" s="139">
        <v>576</v>
      </c>
      <c r="C23" s="139">
        <v>576</v>
      </c>
      <c r="D23" s="139">
        <v>424</v>
      </c>
      <c r="E23" s="139">
        <v>74</v>
      </c>
      <c r="F23" s="139">
        <v>1</v>
      </c>
      <c r="G23" s="139">
        <v>1</v>
      </c>
      <c r="H23" s="139">
        <v>0</v>
      </c>
      <c r="I23" s="139">
        <v>0</v>
      </c>
      <c r="J23"/>
      <c r="K23"/>
    </row>
    <row r="24" spans="1:11" ht="14.4" x14ac:dyDescent="0.3">
      <c r="A24" s="139" t="s">
        <v>34</v>
      </c>
      <c r="B24" s="173" t="s">
        <v>24</v>
      </c>
      <c r="C24" s="173" t="s">
        <v>24</v>
      </c>
      <c r="D24" s="173" t="s">
        <v>24</v>
      </c>
      <c r="E24" s="173" t="s">
        <v>24</v>
      </c>
      <c r="F24" s="173" t="s">
        <v>24</v>
      </c>
      <c r="G24" s="173" t="s">
        <v>24</v>
      </c>
      <c r="H24" s="173" t="s">
        <v>24</v>
      </c>
      <c r="I24" s="173" t="s">
        <v>24</v>
      </c>
      <c r="J24" s="189"/>
      <c r="K24" s="189"/>
    </row>
    <row r="25" spans="1:11" ht="14.4" x14ac:dyDescent="0.3">
      <c r="A25" s="139" t="s">
        <v>35</v>
      </c>
      <c r="B25" s="139">
        <v>570</v>
      </c>
      <c r="C25" s="139">
        <v>573</v>
      </c>
      <c r="D25" s="139">
        <v>419</v>
      </c>
      <c r="E25" s="139">
        <v>73</v>
      </c>
      <c r="F25" s="139">
        <v>2</v>
      </c>
      <c r="G25" s="139">
        <v>2</v>
      </c>
      <c r="H25" s="139">
        <v>2</v>
      </c>
      <c r="I25" s="139">
        <v>100</v>
      </c>
      <c r="J25"/>
      <c r="K25"/>
    </row>
    <row r="26" spans="1:11" ht="14.4" x14ac:dyDescent="0.3">
      <c r="A26" s="139" t="s">
        <v>36</v>
      </c>
      <c r="B26" s="139">
        <v>1805</v>
      </c>
      <c r="C26" s="139">
        <v>1805</v>
      </c>
      <c r="D26" s="139">
        <v>1503</v>
      </c>
      <c r="E26" s="139">
        <v>83</v>
      </c>
      <c r="F26" s="139">
        <v>4</v>
      </c>
      <c r="G26" s="139">
        <v>4</v>
      </c>
      <c r="H26" s="139">
        <v>1</v>
      </c>
      <c r="I26" s="139">
        <v>25</v>
      </c>
      <c r="J26"/>
      <c r="K26"/>
    </row>
    <row r="27" spans="1:11" ht="14.4" x14ac:dyDescent="0.3">
      <c r="A27" s="139" t="s">
        <v>37</v>
      </c>
      <c r="B27" s="139">
        <v>433</v>
      </c>
      <c r="C27" s="139">
        <v>433</v>
      </c>
      <c r="D27" s="139">
        <v>331</v>
      </c>
      <c r="E27" s="139">
        <v>76</v>
      </c>
      <c r="F27" s="139"/>
      <c r="G27" s="139"/>
      <c r="H27" s="139"/>
      <c r="I27" s="139"/>
      <c r="J27"/>
      <c r="K27"/>
    </row>
    <row r="28" spans="1:11" ht="14.4" x14ac:dyDescent="0.3">
      <c r="A28" s="139" t="s">
        <v>38</v>
      </c>
      <c r="B28" s="139">
        <v>2134</v>
      </c>
      <c r="C28" s="139">
        <v>2134</v>
      </c>
      <c r="D28" s="139">
        <v>1636</v>
      </c>
      <c r="E28" s="139">
        <v>77</v>
      </c>
      <c r="F28" s="139">
        <v>9</v>
      </c>
      <c r="G28" s="139">
        <v>9</v>
      </c>
      <c r="H28" s="139">
        <v>1</v>
      </c>
      <c r="I28" s="139">
        <v>11</v>
      </c>
      <c r="J28"/>
      <c r="K28"/>
    </row>
    <row r="29" spans="1:11" ht="14.4" x14ac:dyDescent="0.3">
      <c r="A29" s="139" t="s">
        <v>39</v>
      </c>
      <c r="B29" s="139">
        <v>30</v>
      </c>
      <c r="C29" s="139">
        <v>30</v>
      </c>
      <c r="D29" s="139">
        <v>16</v>
      </c>
      <c r="E29" s="139">
        <v>53</v>
      </c>
      <c r="F29" s="139"/>
      <c r="G29" s="139"/>
      <c r="H29" s="139"/>
      <c r="I29" s="139"/>
      <c r="J29"/>
      <c r="K29"/>
    </row>
    <row r="30" spans="1:11" ht="14.4" x14ac:dyDescent="0.3">
      <c r="A30" s="139"/>
      <c r="B30" s="139"/>
      <c r="C30" s="139"/>
      <c r="D30" s="139"/>
      <c r="E30" s="139"/>
      <c r="F30" s="139"/>
      <c r="G30" s="139"/>
      <c r="H30" s="139"/>
      <c r="I30" s="139"/>
      <c r="J30"/>
      <c r="K30"/>
    </row>
    <row r="31" spans="1:11" ht="14.4" x14ac:dyDescent="0.3">
      <c r="A31" s="150" t="s">
        <v>40</v>
      </c>
      <c r="B31" s="139"/>
      <c r="C31" s="139"/>
      <c r="D31" s="139"/>
      <c r="E31" s="139"/>
      <c r="F31" s="139"/>
      <c r="G31" s="139"/>
      <c r="H31" s="139"/>
      <c r="I31" s="139"/>
      <c r="J31"/>
      <c r="K31"/>
    </row>
    <row r="32" spans="1:11" ht="14.4" x14ac:dyDescent="0.3">
      <c r="A32" s="139" t="s">
        <v>41</v>
      </c>
      <c r="B32" s="139">
        <v>19</v>
      </c>
      <c r="C32" s="139">
        <v>19</v>
      </c>
      <c r="D32" s="139">
        <v>15</v>
      </c>
      <c r="E32" s="139">
        <v>79</v>
      </c>
      <c r="F32" s="139"/>
      <c r="G32" s="139"/>
      <c r="H32" s="139"/>
      <c r="I32" s="139"/>
      <c r="J32"/>
      <c r="K32"/>
    </row>
    <row r="33" spans="1:11" ht="14.4" x14ac:dyDescent="0.3">
      <c r="A33" s="139" t="s">
        <v>42</v>
      </c>
      <c r="B33" s="139">
        <v>24</v>
      </c>
      <c r="C33" s="139">
        <v>24</v>
      </c>
      <c r="D33" s="139">
        <v>17</v>
      </c>
      <c r="E33" s="139">
        <v>71</v>
      </c>
      <c r="F33" s="139"/>
      <c r="G33" s="139"/>
      <c r="H33" s="139"/>
      <c r="I33" s="139"/>
      <c r="J33"/>
      <c r="K33"/>
    </row>
    <row r="34" spans="1:11" ht="14.4" x14ac:dyDescent="0.3">
      <c r="A34" s="139" t="s">
        <v>43</v>
      </c>
      <c r="B34" s="139">
        <v>40</v>
      </c>
      <c r="C34" s="139">
        <v>40</v>
      </c>
      <c r="D34" s="139">
        <v>31</v>
      </c>
      <c r="E34" s="139">
        <v>78</v>
      </c>
      <c r="F34" s="139">
        <v>8</v>
      </c>
      <c r="G34" s="139">
        <v>8</v>
      </c>
      <c r="H34" s="139">
        <v>4</v>
      </c>
      <c r="I34" s="139">
        <v>50</v>
      </c>
      <c r="J34"/>
      <c r="K34"/>
    </row>
    <row r="35" spans="1:11" ht="14.4" x14ac:dyDescent="0.3">
      <c r="A35" s="139" t="s">
        <v>127</v>
      </c>
      <c r="B35" s="139">
        <v>280</v>
      </c>
      <c r="C35" s="139">
        <v>280</v>
      </c>
      <c r="D35" s="139">
        <v>213</v>
      </c>
      <c r="E35" s="139">
        <v>76</v>
      </c>
      <c r="F35" s="139">
        <v>4</v>
      </c>
      <c r="G35" s="139">
        <v>4</v>
      </c>
      <c r="H35" s="139">
        <v>2</v>
      </c>
      <c r="I35" s="139">
        <v>50</v>
      </c>
      <c r="J35"/>
      <c r="K35"/>
    </row>
    <row r="36" spans="1:11" ht="14.4" x14ac:dyDescent="0.3">
      <c r="A36" s="139" t="s">
        <v>44</v>
      </c>
      <c r="B36" s="139">
        <v>42</v>
      </c>
      <c r="C36" s="139">
        <v>42</v>
      </c>
      <c r="D36" s="139">
        <v>33</v>
      </c>
      <c r="E36" s="139">
        <v>79</v>
      </c>
      <c r="F36" s="139">
        <v>1</v>
      </c>
      <c r="G36" s="139">
        <v>1</v>
      </c>
      <c r="H36" s="139">
        <v>0</v>
      </c>
      <c r="I36" s="139">
        <v>0</v>
      </c>
      <c r="J36"/>
      <c r="K36"/>
    </row>
    <row r="37" spans="1:11" ht="14.4" x14ac:dyDescent="0.3">
      <c r="A37" s="139" t="s">
        <v>45</v>
      </c>
      <c r="B37" s="139">
        <v>8</v>
      </c>
      <c r="C37" s="139">
        <v>8</v>
      </c>
      <c r="D37" s="139">
        <v>4</v>
      </c>
      <c r="E37" s="139">
        <v>50</v>
      </c>
      <c r="F37" s="139">
        <v>4</v>
      </c>
      <c r="G37" s="139">
        <v>4</v>
      </c>
      <c r="H37" s="139">
        <v>1</v>
      </c>
      <c r="I37" s="139">
        <v>25</v>
      </c>
      <c r="J37"/>
      <c r="K37"/>
    </row>
    <row r="38" spans="1:11" ht="14.4" x14ac:dyDescent="0.3">
      <c r="A38" s="139" t="s">
        <v>46</v>
      </c>
      <c r="B38" s="139">
        <v>24</v>
      </c>
      <c r="C38" s="139">
        <v>24</v>
      </c>
      <c r="D38" s="139">
        <v>21</v>
      </c>
      <c r="E38" s="139">
        <v>88</v>
      </c>
      <c r="F38" s="139">
        <v>3</v>
      </c>
      <c r="G38" s="139">
        <v>3</v>
      </c>
      <c r="H38" s="139">
        <v>0</v>
      </c>
      <c r="I38" s="139">
        <v>0</v>
      </c>
      <c r="J38"/>
      <c r="K38"/>
    </row>
    <row r="39" spans="1:11" ht="14.4" x14ac:dyDescent="0.3">
      <c r="A39" s="139" t="s">
        <v>47</v>
      </c>
      <c r="B39" s="139">
        <v>7</v>
      </c>
      <c r="C39" s="139">
        <v>7</v>
      </c>
      <c r="D39" s="139">
        <v>4</v>
      </c>
      <c r="E39" s="139">
        <v>57</v>
      </c>
      <c r="F39" s="139">
        <v>1</v>
      </c>
      <c r="G39" s="139">
        <v>1</v>
      </c>
      <c r="H39" s="139">
        <v>0</v>
      </c>
      <c r="I39" s="139">
        <v>0</v>
      </c>
      <c r="J39"/>
      <c r="K39"/>
    </row>
    <row r="40" spans="1:11" ht="14.4" x14ac:dyDescent="0.3">
      <c r="A40" s="139" t="s">
        <v>48</v>
      </c>
      <c r="B40" s="173" t="s">
        <v>24</v>
      </c>
      <c r="C40" s="173" t="s">
        <v>24</v>
      </c>
      <c r="D40" s="173" t="s">
        <v>24</v>
      </c>
      <c r="E40" s="173" t="s">
        <v>24</v>
      </c>
      <c r="F40" s="173" t="s">
        <v>24</v>
      </c>
      <c r="G40" s="173" t="s">
        <v>24</v>
      </c>
      <c r="H40" s="173" t="s">
        <v>24</v>
      </c>
      <c r="I40" s="173" t="s">
        <v>24</v>
      </c>
      <c r="J40" s="189"/>
      <c r="K40" s="189"/>
    </row>
    <row r="41" spans="1:11" ht="14.4" x14ac:dyDescent="0.3">
      <c r="A41" s="139" t="s">
        <v>128</v>
      </c>
      <c r="B41" s="139">
        <v>22</v>
      </c>
      <c r="C41" s="139">
        <v>22</v>
      </c>
      <c r="D41" s="139">
        <v>14</v>
      </c>
      <c r="E41" s="139">
        <v>64</v>
      </c>
      <c r="F41" s="139">
        <v>6</v>
      </c>
      <c r="G41" s="139">
        <v>6</v>
      </c>
      <c r="H41" s="139">
        <v>4</v>
      </c>
      <c r="I41" s="139">
        <v>67</v>
      </c>
      <c r="J41"/>
      <c r="K41"/>
    </row>
    <row r="42" spans="1:11" ht="14.4" x14ac:dyDescent="0.3">
      <c r="A42" s="139" t="s">
        <v>278</v>
      </c>
      <c r="B42" s="139">
        <v>38</v>
      </c>
      <c r="C42" s="139">
        <v>38</v>
      </c>
      <c r="D42" s="139">
        <v>22</v>
      </c>
      <c r="E42" s="139">
        <v>58</v>
      </c>
      <c r="F42" s="139">
        <v>13</v>
      </c>
      <c r="G42" s="139">
        <v>13</v>
      </c>
      <c r="H42" s="139">
        <v>9</v>
      </c>
      <c r="I42" s="139">
        <v>69</v>
      </c>
      <c r="J42"/>
      <c r="K42"/>
    </row>
    <row r="43" spans="1:11" ht="14.4" x14ac:dyDescent="0.3">
      <c r="A43" s="139" t="s">
        <v>129</v>
      </c>
      <c r="B43" s="139">
        <v>21</v>
      </c>
      <c r="C43" s="139">
        <v>21</v>
      </c>
      <c r="D43" s="139">
        <v>14</v>
      </c>
      <c r="E43" s="139">
        <v>67</v>
      </c>
      <c r="F43" s="139">
        <v>5</v>
      </c>
      <c r="G43" s="139">
        <v>5</v>
      </c>
      <c r="H43" s="139">
        <v>3</v>
      </c>
      <c r="I43" s="139">
        <v>60</v>
      </c>
      <c r="J43"/>
      <c r="K43"/>
    </row>
    <row r="44" spans="1:11" ht="14.4" x14ac:dyDescent="0.3">
      <c r="A44" s="139" t="s">
        <v>204</v>
      </c>
      <c r="B44" s="139">
        <v>11</v>
      </c>
      <c r="C44" s="139">
        <v>11</v>
      </c>
      <c r="D44" s="139">
        <v>6</v>
      </c>
      <c r="E44" s="139">
        <v>55</v>
      </c>
      <c r="F44" s="139">
        <v>6</v>
      </c>
      <c r="G44" s="139">
        <v>6</v>
      </c>
      <c r="H44" s="139">
        <v>3</v>
      </c>
      <c r="I44" s="139">
        <v>50</v>
      </c>
      <c r="J44"/>
      <c r="K44"/>
    </row>
    <row r="45" spans="1:11" ht="14.4" x14ac:dyDescent="0.3">
      <c r="A45" s="139" t="s">
        <v>218</v>
      </c>
      <c r="B45" s="139">
        <v>17</v>
      </c>
      <c r="C45" s="139">
        <v>17</v>
      </c>
      <c r="D45" s="139">
        <v>16</v>
      </c>
      <c r="E45" s="139">
        <v>94</v>
      </c>
      <c r="F45" s="139">
        <v>4</v>
      </c>
      <c r="G45" s="139">
        <v>4</v>
      </c>
      <c r="H45" s="139">
        <v>2</v>
      </c>
      <c r="I45" s="139">
        <v>50</v>
      </c>
      <c r="J45"/>
      <c r="K45"/>
    </row>
    <row r="46" spans="1:11" ht="14.4" x14ac:dyDescent="0.3">
      <c r="A46" s="191" t="s">
        <v>281</v>
      </c>
      <c r="B46" s="191">
        <v>0</v>
      </c>
      <c r="C46" s="191">
        <v>0</v>
      </c>
      <c r="D46" s="191">
        <v>0</v>
      </c>
      <c r="E46" s="139"/>
      <c r="F46" s="139">
        <v>0</v>
      </c>
      <c r="G46" s="139">
        <v>0</v>
      </c>
      <c r="H46" s="139">
        <v>0</v>
      </c>
      <c r="I46" s="139"/>
      <c r="J46"/>
      <c r="K46"/>
    </row>
    <row r="47" spans="1:11" ht="14.4" x14ac:dyDescent="0.3">
      <c r="A47" s="191" t="s">
        <v>282</v>
      </c>
      <c r="B47" s="191">
        <v>0</v>
      </c>
      <c r="C47" s="191">
        <v>0</v>
      </c>
      <c r="D47" s="191">
        <v>0</v>
      </c>
      <c r="E47" s="139"/>
      <c r="F47" s="139">
        <v>0</v>
      </c>
      <c r="G47" s="139">
        <v>0</v>
      </c>
      <c r="H47" s="139">
        <v>0</v>
      </c>
      <c r="I47" s="139"/>
      <c r="J47"/>
      <c r="K47"/>
    </row>
    <row r="48" spans="1:11" ht="14.4" x14ac:dyDescent="0.3">
      <c r="A48" s="191" t="s">
        <v>231</v>
      </c>
      <c r="B48" s="191">
        <v>0</v>
      </c>
      <c r="C48" s="191">
        <v>0</v>
      </c>
      <c r="D48" s="191">
        <v>0</v>
      </c>
      <c r="E48" s="139"/>
      <c r="F48" s="139">
        <v>0</v>
      </c>
      <c r="G48" s="139">
        <v>0</v>
      </c>
      <c r="H48" s="139">
        <v>0</v>
      </c>
      <c r="I48" s="139"/>
      <c r="J48"/>
      <c r="K48"/>
    </row>
    <row r="49" spans="1:11" ht="14.4" x14ac:dyDescent="0.3">
      <c r="A49" s="191" t="s">
        <v>283</v>
      </c>
      <c r="B49" s="191">
        <v>0</v>
      </c>
      <c r="C49" s="191">
        <v>0</v>
      </c>
      <c r="D49" s="191">
        <v>0</v>
      </c>
      <c r="E49" s="139"/>
      <c r="F49" s="139">
        <v>0</v>
      </c>
      <c r="G49" s="139">
        <v>0</v>
      </c>
      <c r="H49" s="139">
        <v>0</v>
      </c>
      <c r="I49" s="139"/>
      <c r="J49"/>
      <c r="K49"/>
    </row>
    <row r="50" spans="1:11" ht="14.4" x14ac:dyDescent="0.3">
      <c r="A50" s="139" t="s">
        <v>130</v>
      </c>
      <c r="B50" s="139">
        <v>17</v>
      </c>
      <c r="C50" s="139">
        <v>17</v>
      </c>
      <c r="D50" s="139">
        <v>15</v>
      </c>
      <c r="E50" s="139">
        <v>88</v>
      </c>
      <c r="F50" s="139">
        <v>0</v>
      </c>
      <c r="G50" s="139">
        <v>0</v>
      </c>
      <c r="H50" s="139">
        <v>0</v>
      </c>
      <c r="I50" s="139"/>
      <c r="J50"/>
      <c r="K50"/>
    </row>
    <row r="51" spans="1:11" ht="14.4" x14ac:dyDescent="0.3">
      <c r="A51" s="139" t="s">
        <v>49</v>
      </c>
      <c r="B51" s="139">
        <v>5</v>
      </c>
      <c r="C51" s="139">
        <v>5</v>
      </c>
      <c r="D51" s="139">
        <v>2</v>
      </c>
      <c r="E51" s="139">
        <v>40</v>
      </c>
      <c r="F51" s="139">
        <v>0</v>
      </c>
      <c r="G51" s="139">
        <v>0</v>
      </c>
      <c r="H51" s="139">
        <v>0</v>
      </c>
      <c r="I51" s="139"/>
      <c r="J51"/>
      <c r="K51"/>
    </row>
    <row r="52" spans="1:11" ht="14.4" x14ac:dyDescent="0.3">
      <c r="A52" s="139" t="s">
        <v>50</v>
      </c>
      <c r="B52" s="139">
        <v>40</v>
      </c>
      <c r="C52" s="139">
        <v>40</v>
      </c>
      <c r="D52" s="139">
        <v>31</v>
      </c>
      <c r="E52" s="139">
        <v>78</v>
      </c>
      <c r="F52" s="139">
        <v>0</v>
      </c>
      <c r="G52" s="139">
        <v>0</v>
      </c>
      <c r="H52" s="139">
        <v>0</v>
      </c>
      <c r="I52" s="139"/>
      <c r="J52"/>
      <c r="K52"/>
    </row>
    <row r="53" spans="1:11" ht="14.4" x14ac:dyDescent="0.3">
      <c r="A53" s="139" t="s">
        <v>51</v>
      </c>
      <c r="B53" s="139">
        <v>76</v>
      </c>
      <c r="C53" s="139">
        <v>76</v>
      </c>
      <c r="D53" s="139">
        <v>61</v>
      </c>
      <c r="E53" s="139">
        <v>80</v>
      </c>
      <c r="F53" s="139">
        <v>2</v>
      </c>
      <c r="G53" s="139">
        <v>2</v>
      </c>
      <c r="H53" s="139">
        <v>1</v>
      </c>
      <c r="I53" s="139">
        <v>50</v>
      </c>
      <c r="J53"/>
      <c r="K53"/>
    </row>
    <row r="54" spans="1:11" ht="14.4" x14ac:dyDescent="0.3">
      <c r="A54" s="139" t="s">
        <v>52</v>
      </c>
      <c r="B54" s="139">
        <v>726</v>
      </c>
      <c r="C54" s="139">
        <v>726</v>
      </c>
      <c r="D54" s="139">
        <v>573</v>
      </c>
      <c r="E54" s="139">
        <v>79</v>
      </c>
      <c r="F54" s="139">
        <v>1</v>
      </c>
      <c r="G54" s="139">
        <v>1</v>
      </c>
      <c r="H54" s="139">
        <v>1</v>
      </c>
      <c r="I54" s="139">
        <v>100</v>
      </c>
      <c r="J54"/>
      <c r="K54"/>
    </row>
    <row r="55" spans="1:11" ht="14.4" x14ac:dyDescent="0.3">
      <c r="A55" s="139" t="s">
        <v>53</v>
      </c>
      <c r="B55" s="173" t="s">
        <v>24</v>
      </c>
      <c r="C55" s="173" t="s">
        <v>24</v>
      </c>
      <c r="D55" s="173" t="s">
        <v>24</v>
      </c>
      <c r="E55" s="173" t="s">
        <v>24</v>
      </c>
      <c r="F55" s="173" t="s">
        <v>24</v>
      </c>
      <c r="G55" s="173" t="s">
        <v>24</v>
      </c>
      <c r="H55" s="173" t="s">
        <v>24</v>
      </c>
      <c r="I55" s="173" t="s">
        <v>24</v>
      </c>
      <c r="J55" s="189"/>
      <c r="K55" s="189"/>
    </row>
    <row r="56" spans="1:11" ht="14.4" x14ac:dyDescent="0.3">
      <c r="A56" s="191" t="s">
        <v>54</v>
      </c>
      <c r="B56" s="191">
        <v>0</v>
      </c>
      <c r="C56" s="191">
        <v>0</v>
      </c>
      <c r="D56" s="191">
        <v>0</v>
      </c>
      <c r="E56" s="139"/>
      <c r="F56" s="139"/>
      <c r="G56" s="139"/>
      <c r="H56" s="139"/>
      <c r="I56" s="139"/>
      <c r="J56"/>
      <c r="K56"/>
    </row>
    <row r="57" spans="1:11" ht="14.4" x14ac:dyDescent="0.3">
      <c r="A57" s="139" t="s">
        <v>55</v>
      </c>
      <c r="B57" s="139">
        <v>71</v>
      </c>
      <c r="C57" s="139">
        <v>71</v>
      </c>
      <c r="D57" s="139">
        <v>59</v>
      </c>
      <c r="E57" s="139">
        <v>83</v>
      </c>
      <c r="F57" s="139">
        <v>10</v>
      </c>
      <c r="G57" s="139">
        <v>10</v>
      </c>
      <c r="H57" s="139">
        <v>3</v>
      </c>
      <c r="I57" s="139">
        <v>30</v>
      </c>
      <c r="J57"/>
      <c r="K57"/>
    </row>
    <row r="58" spans="1:11" ht="14.4" x14ac:dyDescent="0.3">
      <c r="A58" s="139" t="s">
        <v>276</v>
      </c>
      <c r="B58" s="139">
        <v>473</v>
      </c>
      <c r="C58" s="139">
        <v>473</v>
      </c>
      <c r="D58" s="139">
        <v>317</v>
      </c>
      <c r="E58" s="139">
        <v>67</v>
      </c>
      <c r="F58" s="139">
        <v>70</v>
      </c>
      <c r="G58" s="139">
        <v>70</v>
      </c>
      <c r="H58" s="139">
        <v>23</v>
      </c>
      <c r="I58" s="139">
        <v>33</v>
      </c>
      <c r="J58"/>
      <c r="K58"/>
    </row>
    <row r="59" spans="1:11" ht="14.4" x14ac:dyDescent="0.3">
      <c r="A59" s="139" t="s">
        <v>275</v>
      </c>
      <c r="B59" s="139">
        <v>452</v>
      </c>
      <c r="C59" s="139">
        <v>452</v>
      </c>
      <c r="D59" s="139">
        <v>314</v>
      </c>
      <c r="E59" s="139">
        <v>69</v>
      </c>
      <c r="F59" s="139">
        <v>89</v>
      </c>
      <c r="G59" s="139">
        <v>89</v>
      </c>
      <c r="H59" s="139">
        <v>23</v>
      </c>
      <c r="I59" s="139">
        <v>26</v>
      </c>
      <c r="J59"/>
      <c r="K59"/>
    </row>
    <row r="60" spans="1:11" ht="14.4" x14ac:dyDescent="0.3">
      <c r="A60" s="139" t="s">
        <v>277</v>
      </c>
      <c r="B60" s="139">
        <v>821</v>
      </c>
      <c r="C60" s="139">
        <v>821</v>
      </c>
      <c r="D60" s="139">
        <v>602</v>
      </c>
      <c r="E60" s="139">
        <v>73</v>
      </c>
      <c r="F60" s="139">
        <v>68</v>
      </c>
      <c r="G60" s="139">
        <v>68</v>
      </c>
      <c r="H60" s="139">
        <v>22</v>
      </c>
      <c r="I60" s="139">
        <v>32</v>
      </c>
      <c r="J60"/>
      <c r="K60"/>
    </row>
    <row r="61" spans="1:11" ht="14.4" x14ac:dyDescent="0.3">
      <c r="A61" s="139" t="s">
        <v>274</v>
      </c>
      <c r="B61" s="139">
        <v>110</v>
      </c>
      <c r="C61" s="139">
        <v>110</v>
      </c>
      <c r="D61" s="139">
        <v>85</v>
      </c>
      <c r="E61" s="139">
        <v>77</v>
      </c>
      <c r="F61" s="139">
        <v>8</v>
      </c>
      <c r="G61" s="139">
        <v>8</v>
      </c>
      <c r="H61" s="139">
        <v>0</v>
      </c>
      <c r="I61" s="139">
        <v>0</v>
      </c>
      <c r="J61"/>
      <c r="K61"/>
    </row>
    <row r="62" spans="1:11" ht="14.4" x14ac:dyDescent="0.3">
      <c r="A62" s="139" t="s">
        <v>56</v>
      </c>
      <c r="B62" s="139">
        <v>87</v>
      </c>
      <c r="C62" s="139">
        <v>87</v>
      </c>
      <c r="D62" s="139">
        <v>73</v>
      </c>
      <c r="E62" s="139">
        <v>84</v>
      </c>
      <c r="F62" s="139">
        <v>5</v>
      </c>
      <c r="G62" s="139">
        <v>5</v>
      </c>
      <c r="H62" s="139">
        <v>1</v>
      </c>
      <c r="I62" s="139">
        <v>20</v>
      </c>
      <c r="J62"/>
      <c r="K62"/>
    </row>
    <row r="63" spans="1:11" ht="14.4" x14ac:dyDescent="0.3">
      <c r="A63" s="139" t="s">
        <v>57</v>
      </c>
      <c r="B63" s="139">
        <v>7</v>
      </c>
      <c r="C63" s="139">
        <v>7</v>
      </c>
      <c r="D63" s="139">
        <v>6</v>
      </c>
      <c r="E63" s="139">
        <v>86</v>
      </c>
      <c r="F63" s="139"/>
      <c r="G63" s="139"/>
      <c r="H63" s="139"/>
      <c r="I63" s="139"/>
      <c r="J63"/>
      <c r="K63"/>
    </row>
    <row r="64" spans="1:11" ht="14.4" x14ac:dyDescent="0.3">
      <c r="A64" s="139" t="s">
        <v>58</v>
      </c>
      <c r="B64" s="139">
        <v>483</v>
      </c>
      <c r="C64" s="139">
        <v>483</v>
      </c>
      <c r="D64" s="139">
        <v>346</v>
      </c>
      <c r="E64" s="139">
        <v>72</v>
      </c>
      <c r="F64" s="139">
        <v>23</v>
      </c>
      <c r="G64" s="139">
        <v>23</v>
      </c>
      <c r="H64" s="139">
        <v>13</v>
      </c>
      <c r="I64" s="139">
        <v>57</v>
      </c>
      <c r="J64"/>
      <c r="K64"/>
    </row>
    <row r="65" spans="1:11" ht="14.4" x14ac:dyDescent="0.3">
      <c r="A65" s="139" t="s">
        <v>59</v>
      </c>
      <c r="B65" s="139">
        <v>385</v>
      </c>
      <c r="C65" s="139">
        <v>385</v>
      </c>
      <c r="D65" s="139">
        <v>285</v>
      </c>
      <c r="E65" s="139">
        <v>74</v>
      </c>
      <c r="F65" s="139">
        <v>17</v>
      </c>
      <c r="G65" s="139">
        <v>17</v>
      </c>
      <c r="H65" s="139">
        <v>8</v>
      </c>
      <c r="I65" s="139">
        <v>47</v>
      </c>
      <c r="J65"/>
      <c r="K65"/>
    </row>
    <row r="66" spans="1:11" ht="14.4" x14ac:dyDescent="0.3">
      <c r="A66" s="139" t="s">
        <v>60</v>
      </c>
      <c r="B66" s="139">
        <v>329</v>
      </c>
      <c r="C66" s="139">
        <v>329</v>
      </c>
      <c r="D66" s="139">
        <v>214</v>
      </c>
      <c r="E66" s="139">
        <v>65</v>
      </c>
      <c r="F66" s="139">
        <v>3</v>
      </c>
      <c r="G66" s="139">
        <v>3</v>
      </c>
      <c r="H66" s="139">
        <v>2</v>
      </c>
      <c r="I66" s="139">
        <v>67</v>
      </c>
      <c r="J66"/>
      <c r="K66"/>
    </row>
    <row r="67" spans="1:11" ht="14.4" x14ac:dyDescent="0.3">
      <c r="A67" s="139" t="s">
        <v>61</v>
      </c>
      <c r="B67" s="139">
        <v>135</v>
      </c>
      <c r="C67" s="139">
        <v>135</v>
      </c>
      <c r="D67" s="139">
        <v>99</v>
      </c>
      <c r="E67" s="139">
        <v>73</v>
      </c>
      <c r="F67" s="139">
        <v>2</v>
      </c>
      <c r="G67" s="139">
        <v>2</v>
      </c>
      <c r="H67" s="139">
        <v>1</v>
      </c>
      <c r="I67" s="139">
        <v>50</v>
      </c>
      <c r="J67"/>
      <c r="K67"/>
    </row>
    <row r="68" spans="1:11" ht="14.4" x14ac:dyDescent="0.3">
      <c r="A68" s="139" t="s">
        <v>62</v>
      </c>
      <c r="B68" s="139">
        <v>581</v>
      </c>
      <c r="C68" s="139">
        <v>581</v>
      </c>
      <c r="D68" s="139">
        <v>404</v>
      </c>
      <c r="E68" s="139">
        <v>70</v>
      </c>
      <c r="F68" s="139">
        <v>12</v>
      </c>
      <c r="G68" s="139">
        <v>12</v>
      </c>
      <c r="H68" s="139">
        <v>3</v>
      </c>
      <c r="I68" s="139">
        <v>25</v>
      </c>
      <c r="J68"/>
      <c r="K68"/>
    </row>
    <row r="69" spans="1:11" ht="14.4" x14ac:dyDescent="0.3">
      <c r="A69" s="139" t="s">
        <v>63</v>
      </c>
      <c r="B69" s="173" t="s">
        <v>24</v>
      </c>
      <c r="C69" s="173" t="s">
        <v>24</v>
      </c>
      <c r="D69" s="173" t="s">
        <v>24</v>
      </c>
      <c r="E69" s="173" t="s">
        <v>24</v>
      </c>
      <c r="F69" s="173" t="s">
        <v>24</v>
      </c>
      <c r="G69" s="173" t="s">
        <v>24</v>
      </c>
      <c r="H69" s="173" t="s">
        <v>24</v>
      </c>
      <c r="I69" s="173" t="s">
        <v>24</v>
      </c>
      <c r="J69" s="189"/>
      <c r="K69" s="189"/>
    </row>
    <row r="70" spans="1:11" ht="14.4" x14ac:dyDescent="0.3">
      <c r="A70" s="139" t="s">
        <v>64</v>
      </c>
      <c r="B70" s="139">
        <v>165</v>
      </c>
      <c r="C70" s="139">
        <v>165</v>
      </c>
      <c r="D70" s="139">
        <v>113</v>
      </c>
      <c r="E70" s="139">
        <v>68</v>
      </c>
      <c r="F70" s="139">
        <v>2</v>
      </c>
      <c r="G70" s="139">
        <v>2</v>
      </c>
      <c r="H70" s="139">
        <v>0</v>
      </c>
      <c r="I70" s="139">
        <v>0</v>
      </c>
      <c r="J70"/>
      <c r="K70"/>
    </row>
    <row r="71" spans="1:11" ht="14.4" x14ac:dyDescent="0.3">
      <c r="A71" s="139" t="s">
        <v>65</v>
      </c>
      <c r="B71" s="139">
        <v>132</v>
      </c>
      <c r="C71" s="139">
        <v>132</v>
      </c>
      <c r="D71" s="139">
        <v>101</v>
      </c>
      <c r="E71" s="139">
        <v>77</v>
      </c>
      <c r="F71" s="139">
        <v>3</v>
      </c>
      <c r="G71" s="139">
        <v>3</v>
      </c>
      <c r="H71" s="139">
        <v>1</v>
      </c>
      <c r="I71" s="139">
        <v>33</v>
      </c>
      <c r="J71"/>
      <c r="K71"/>
    </row>
    <row r="72" spans="1:11" ht="14.4" x14ac:dyDescent="0.3">
      <c r="A72" s="139" t="s">
        <v>66</v>
      </c>
      <c r="B72" s="139">
        <v>348</v>
      </c>
      <c r="C72" s="139">
        <v>348</v>
      </c>
      <c r="D72" s="139">
        <v>243</v>
      </c>
      <c r="E72" s="139">
        <v>70</v>
      </c>
      <c r="F72" s="139">
        <v>17</v>
      </c>
      <c r="G72" s="139">
        <v>17</v>
      </c>
      <c r="H72" s="139">
        <v>9</v>
      </c>
      <c r="I72" s="139">
        <v>53</v>
      </c>
      <c r="J72"/>
      <c r="K72"/>
    </row>
    <row r="73" spans="1:11" ht="14.4" x14ac:dyDescent="0.3">
      <c r="A73" s="139" t="s">
        <v>67</v>
      </c>
      <c r="B73" s="173" t="s">
        <v>24</v>
      </c>
      <c r="C73" s="173" t="s">
        <v>24</v>
      </c>
      <c r="D73" s="173" t="s">
        <v>24</v>
      </c>
      <c r="E73" s="173" t="s">
        <v>24</v>
      </c>
      <c r="F73" s="173" t="s">
        <v>24</v>
      </c>
      <c r="G73" s="173" t="s">
        <v>24</v>
      </c>
      <c r="H73" s="173" t="s">
        <v>24</v>
      </c>
      <c r="I73" s="173" t="s">
        <v>24</v>
      </c>
      <c r="J73" s="189"/>
      <c r="K73" s="189"/>
    </row>
    <row r="74" spans="1:11" ht="14.4" x14ac:dyDescent="0.3">
      <c r="A74" s="139" t="s">
        <v>68</v>
      </c>
      <c r="B74" s="139">
        <v>286</v>
      </c>
      <c r="C74" s="139">
        <v>286</v>
      </c>
      <c r="D74" s="139">
        <v>202</v>
      </c>
      <c r="E74" s="139">
        <v>71</v>
      </c>
      <c r="F74" s="139">
        <v>9</v>
      </c>
      <c r="G74" s="139">
        <v>9</v>
      </c>
      <c r="H74" s="139">
        <v>6</v>
      </c>
      <c r="I74" s="139">
        <v>67</v>
      </c>
      <c r="J74"/>
      <c r="K74"/>
    </row>
    <row r="75" spans="1:11" ht="14.4" x14ac:dyDescent="0.3">
      <c r="A75" s="139" t="s">
        <v>69</v>
      </c>
      <c r="B75" s="139">
        <v>389</v>
      </c>
      <c r="C75" s="139">
        <v>389</v>
      </c>
      <c r="D75" s="139">
        <v>315</v>
      </c>
      <c r="E75" s="139">
        <v>81</v>
      </c>
      <c r="F75" s="139">
        <v>12</v>
      </c>
      <c r="G75" s="139">
        <v>12</v>
      </c>
      <c r="H75" s="139">
        <v>3</v>
      </c>
      <c r="I75" s="139">
        <v>25</v>
      </c>
      <c r="J75"/>
      <c r="K75"/>
    </row>
    <row r="76" spans="1:11" ht="14.4" x14ac:dyDescent="0.3">
      <c r="A76" s="139" t="s">
        <v>70</v>
      </c>
      <c r="B76" s="139">
        <v>471</v>
      </c>
      <c r="C76" s="139">
        <v>471</v>
      </c>
      <c r="D76" s="139">
        <v>361</v>
      </c>
      <c r="E76" s="139">
        <v>77</v>
      </c>
      <c r="F76" s="139">
        <v>17</v>
      </c>
      <c r="G76" s="139">
        <v>17</v>
      </c>
      <c r="H76" s="139">
        <v>6</v>
      </c>
      <c r="I76" s="139">
        <v>35</v>
      </c>
      <c r="J76"/>
      <c r="K76"/>
    </row>
    <row r="77" spans="1:11" ht="14.4" x14ac:dyDescent="0.3">
      <c r="A77" s="139"/>
      <c r="B77" s="139"/>
      <c r="C77" s="139"/>
      <c r="D77" s="139"/>
      <c r="E77" s="139"/>
      <c r="F77" s="139"/>
      <c r="G77" s="139"/>
      <c r="H77" s="139"/>
      <c r="I77" s="139"/>
      <c r="J77"/>
      <c r="K77"/>
    </row>
    <row r="78" spans="1:11" ht="14.4" x14ac:dyDescent="0.3">
      <c r="A78" s="150" t="s">
        <v>71</v>
      </c>
      <c r="B78" s="139"/>
      <c r="C78" s="139"/>
      <c r="D78" s="139"/>
      <c r="E78" s="139"/>
      <c r="F78" s="139"/>
      <c r="G78" s="139"/>
      <c r="H78" s="139"/>
      <c r="I78" s="139"/>
      <c r="J78"/>
      <c r="K78"/>
    </row>
    <row r="79" spans="1:11" ht="14.4" x14ac:dyDescent="0.3">
      <c r="A79" s="191" t="s">
        <v>312</v>
      </c>
      <c r="B79" s="192">
        <v>0</v>
      </c>
      <c r="C79" s="192">
        <v>0</v>
      </c>
      <c r="D79" s="192">
        <v>0</v>
      </c>
      <c r="E79" s="173"/>
      <c r="F79" s="173"/>
      <c r="G79" s="173"/>
      <c r="H79" s="173"/>
      <c r="I79" s="173"/>
      <c r="J79"/>
      <c r="K79"/>
    </row>
    <row r="80" spans="1:11" ht="14.4" x14ac:dyDescent="0.3">
      <c r="A80" s="139" t="s">
        <v>313</v>
      </c>
      <c r="B80" s="139">
        <v>15</v>
      </c>
      <c r="C80" s="139">
        <v>15</v>
      </c>
      <c r="D80" s="139">
        <v>8</v>
      </c>
      <c r="E80" s="139">
        <v>53</v>
      </c>
      <c r="F80" s="139"/>
      <c r="G80" s="139"/>
      <c r="H80" s="139"/>
      <c r="I80" s="139"/>
      <c r="J80"/>
      <c r="K80"/>
    </row>
    <row r="81" spans="1:11" ht="14.4" x14ac:dyDescent="0.3">
      <c r="A81" s="139" t="s">
        <v>315</v>
      </c>
      <c r="B81" s="139">
        <v>3</v>
      </c>
      <c r="C81" s="139">
        <v>3</v>
      </c>
      <c r="D81" s="139">
        <v>2</v>
      </c>
      <c r="E81" s="139">
        <v>67</v>
      </c>
      <c r="F81" s="139"/>
      <c r="G81" s="139"/>
      <c r="H81" s="139"/>
      <c r="I81" s="139"/>
      <c r="J81"/>
      <c r="K81"/>
    </row>
    <row r="82" spans="1:11" ht="14.4" x14ac:dyDescent="0.3">
      <c r="A82" s="139" t="s">
        <v>72</v>
      </c>
      <c r="B82" s="139">
        <v>137</v>
      </c>
      <c r="C82" s="139">
        <v>137</v>
      </c>
      <c r="D82" s="139">
        <v>72</v>
      </c>
      <c r="E82" s="139">
        <v>53</v>
      </c>
      <c r="F82" s="139">
        <v>22</v>
      </c>
      <c r="G82" s="139">
        <v>22</v>
      </c>
      <c r="H82" s="139">
        <v>16</v>
      </c>
      <c r="I82" s="139">
        <v>73</v>
      </c>
      <c r="J82"/>
      <c r="K82"/>
    </row>
    <row r="83" spans="1:11" ht="14.4" x14ac:dyDescent="0.3">
      <c r="A83" s="139" t="s">
        <v>174</v>
      </c>
      <c r="B83" s="139">
        <v>40</v>
      </c>
      <c r="C83" s="139">
        <v>40</v>
      </c>
      <c r="D83" s="139">
        <v>19</v>
      </c>
      <c r="E83" s="139">
        <v>48</v>
      </c>
      <c r="F83" s="139">
        <v>9</v>
      </c>
      <c r="G83" s="139">
        <v>9</v>
      </c>
      <c r="H83" s="139">
        <v>6</v>
      </c>
      <c r="I83" s="139">
        <v>67</v>
      </c>
      <c r="J83"/>
      <c r="K83"/>
    </row>
    <row r="84" spans="1:11" ht="14.4" x14ac:dyDescent="0.3">
      <c r="A84" s="139" t="s">
        <v>147</v>
      </c>
      <c r="B84" s="139">
        <v>4</v>
      </c>
      <c r="C84" s="139">
        <v>4</v>
      </c>
      <c r="D84" s="139">
        <v>2</v>
      </c>
      <c r="E84" s="139">
        <v>50</v>
      </c>
      <c r="F84" s="139">
        <v>0</v>
      </c>
      <c r="G84" s="139">
        <v>0</v>
      </c>
      <c r="H84" s="139">
        <v>0</v>
      </c>
      <c r="I84" s="139"/>
      <c r="J84"/>
      <c r="K84"/>
    </row>
    <row r="85" spans="1:11" ht="14.4" x14ac:dyDescent="0.3">
      <c r="A85" s="139" t="s">
        <v>73</v>
      </c>
      <c r="B85" s="139">
        <v>63</v>
      </c>
      <c r="C85" s="139">
        <v>63</v>
      </c>
      <c r="D85" s="139">
        <v>31</v>
      </c>
      <c r="E85" s="139">
        <v>49</v>
      </c>
      <c r="F85" s="139">
        <v>7</v>
      </c>
      <c r="G85" s="139">
        <v>7</v>
      </c>
      <c r="H85" s="139">
        <v>3</v>
      </c>
      <c r="I85" s="139">
        <v>43</v>
      </c>
      <c r="J85"/>
      <c r="K85"/>
    </row>
    <row r="86" spans="1:11" ht="14.4" x14ac:dyDescent="0.3">
      <c r="A86" s="139" t="s">
        <v>74</v>
      </c>
      <c r="B86" s="139">
        <v>55</v>
      </c>
      <c r="C86" s="139">
        <v>55</v>
      </c>
      <c r="D86" s="139">
        <v>25</v>
      </c>
      <c r="E86" s="139">
        <v>45</v>
      </c>
      <c r="F86" s="139">
        <v>6</v>
      </c>
      <c r="G86" s="139">
        <v>6</v>
      </c>
      <c r="H86" s="139">
        <v>3</v>
      </c>
      <c r="I86" s="139">
        <v>50</v>
      </c>
      <c r="J86"/>
      <c r="K86"/>
    </row>
    <row r="87" spans="1:11" ht="14.4" x14ac:dyDescent="0.3">
      <c r="A87" s="139" t="s">
        <v>121</v>
      </c>
      <c r="B87" s="139">
        <v>51</v>
      </c>
      <c r="C87" s="139">
        <v>51</v>
      </c>
      <c r="D87" s="139">
        <v>32</v>
      </c>
      <c r="E87" s="139">
        <v>63</v>
      </c>
      <c r="F87" s="139">
        <v>1</v>
      </c>
      <c r="G87" s="139">
        <v>1</v>
      </c>
      <c r="H87" s="139">
        <v>1</v>
      </c>
      <c r="I87" s="139">
        <v>100</v>
      </c>
      <c r="J87"/>
      <c r="K87"/>
    </row>
    <row r="88" spans="1:11" ht="14.4" x14ac:dyDescent="0.3">
      <c r="A88" s="139" t="s">
        <v>75</v>
      </c>
      <c r="B88" s="139">
        <v>72</v>
      </c>
      <c r="C88" s="139">
        <v>72</v>
      </c>
      <c r="D88" s="139">
        <v>39</v>
      </c>
      <c r="E88" s="139">
        <v>54</v>
      </c>
      <c r="F88" s="139">
        <v>12</v>
      </c>
      <c r="G88" s="139">
        <v>12</v>
      </c>
      <c r="H88" s="139">
        <v>6</v>
      </c>
      <c r="I88" s="139">
        <v>50</v>
      </c>
      <c r="J88"/>
      <c r="K88"/>
    </row>
    <row r="89" spans="1:11" ht="14.4" x14ac:dyDescent="0.3">
      <c r="A89" s="139" t="s">
        <v>284</v>
      </c>
      <c r="B89" s="139">
        <v>822</v>
      </c>
      <c r="C89" s="139">
        <v>821</v>
      </c>
      <c r="D89" s="139">
        <v>659</v>
      </c>
      <c r="E89" s="139">
        <v>80</v>
      </c>
      <c r="F89" s="139">
        <v>2</v>
      </c>
      <c r="G89" s="139">
        <v>2</v>
      </c>
      <c r="H89" s="139">
        <v>0</v>
      </c>
      <c r="I89" s="139">
        <v>0</v>
      </c>
      <c r="J89"/>
      <c r="K89"/>
    </row>
    <row r="90" spans="1:11" ht="14.4" x14ac:dyDescent="0.3">
      <c r="A90" s="139" t="s">
        <v>316</v>
      </c>
      <c r="B90" s="139">
        <v>604</v>
      </c>
      <c r="C90" s="139">
        <v>604</v>
      </c>
      <c r="D90" s="139">
        <v>337</v>
      </c>
      <c r="E90" s="139">
        <v>56</v>
      </c>
      <c r="F90" s="139">
        <v>73</v>
      </c>
      <c r="G90" s="139">
        <v>73</v>
      </c>
      <c r="H90" s="139">
        <v>35</v>
      </c>
      <c r="I90" s="139">
        <v>48</v>
      </c>
      <c r="J90"/>
      <c r="K90"/>
    </row>
    <row r="91" spans="1:11" ht="14.4" x14ac:dyDescent="0.3">
      <c r="A91" s="139" t="s">
        <v>173</v>
      </c>
      <c r="B91" s="173" t="s">
        <v>24</v>
      </c>
      <c r="C91" s="173" t="s">
        <v>24</v>
      </c>
      <c r="D91" s="173" t="s">
        <v>24</v>
      </c>
      <c r="E91" s="173" t="s">
        <v>24</v>
      </c>
      <c r="F91" s="173" t="s">
        <v>24</v>
      </c>
      <c r="G91" s="173" t="s">
        <v>24</v>
      </c>
      <c r="H91" s="173" t="s">
        <v>24</v>
      </c>
      <c r="I91" s="173" t="s">
        <v>24</v>
      </c>
      <c r="J91"/>
      <c r="K91"/>
    </row>
    <row r="92" spans="1:11" ht="14.4" x14ac:dyDescent="0.3">
      <c r="A92" s="139" t="s">
        <v>285</v>
      </c>
      <c r="B92" s="139">
        <v>13</v>
      </c>
      <c r="C92" s="139">
        <v>13</v>
      </c>
      <c r="D92" s="139">
        <v>13</v>
      </c>
      <c r="E92" s="139">
        <v>100</v>
      </c>
      <c r="F92" s="139"/>
      <c r="G92" s="139"/>
      <c r="H92" s="139"/>
      <c r="I92" s="139"/>
      <c r="J92"/>
      <c r="K92"/>
    </row>
    <row r="93" spans="1:11" ht="14.4" x14ac:dyDescent="0.3">
      <c r="A93" s="139" t="s">
        <v>286</v>
      </c>
      <c r="B93" s="173" t="s">
        <v>24</v>
      </c>
      <c r="C93" s="173" t="s">
        <v>24</v>
      </c>
      <c r="D93" s="173" t="s">
        <v>24</v>
      </c>
      <c r="E93" s="173" t="s">
        <v>24</v>
      </c>
      <c r="F93" s="173" t="s">
        <v>24</v>
      </c>
      <c r="G93" s="173" t="s">
        <v>24</v>
      </c>
      <c r="H93" s="173" t="s">
        <v>24</v>
      </c>
      <c r="I93" s="173" t="s">
        <v>24</v>
      </c>
      <c r="J93" s="189"/>
      <c r="K93" s="189"/>
    </row>
    <row r="94" spans="1:11" ht="14.4" x14ac:dyDescent="0.3">
      <c r="A94" s="139" t="s">
        <v>287</v>
      </c>
      <c r="B94" s="173" t="s">
        <v>24</v>
      </c>
      <c r="C94" s="173" t="s">
        <v>24</v>
      </c>
      <c r="D94" s="173" t="s">
        <v>24</v>
      </c>
      <c r="E94" s="173" t="s">
        <v>24</v>
      </c>
      <c r="F94" s="173" t="s">
        <v>24</v>
      </c>
      <c r="G94" s="173" t="s">
        <v>24</v>
      </c>
      <c r="H94" s="173" t="s">
        <v>24</v>
      </c>
      <c r="I94" s="173" t="s">
        <v>24</v>
      </c>
      <c r="J94"/>
      <c r="K94"/>
    </row>
    <row r="95" spans="1:11" x14ac:dyDescent="0.3">
      <c r="A95" s="23"/>
      <c r="C95" s="23"/>
      <c r="D95" s="23"/>
    </row>
    <row r="96" spans="1:11" x14ac:dyDescent="0.3">
      <c r="A96" s="246" t="s">
        <v>198</v>
      </c>
      <c r="B96" s="246"/>
      <c r="C96" s="246"/>
      <c r="D96" s="246"/>
      <c r="E96" s="246"/>
      <c r="F96" s="246"/>
      <c r="G96" s="246"/>
      <c r="H96" s="246"/>
      <c r="I96" s="246"/>
      <c r="J96" s="246"/>
      <c r="K96" s="246"/>
    </row>
    <row r="97" spans="1:11" x14ac:dyDescent="0.3">
      <c r="A97" s="247" t="s">
        <v>244</v>
      </c>
      <c r="B97" s="247"/>
      <c r="C97" s="247"/>
      <c r="D97" s="247"/>
      <c r="E97" s="247"/>
      <c r="F97" s="247"/>
      <c r="G97" s="247"/>
      <c r="H97" s="247"/>
      <c r="I97" s="247"/>
      <c r="J97" s="247"/>
      <c r="K97" s="247"/>
    </row>
    <row r="98" spans="1:11" x14ac:dyDescent="0.3">
      <c r="A98" s="248" t="s">
        <v>245</v>
      </c>
      <c r="B98" s="248"/>
      <c r="C98" s="248"/>
      <c r="D98" s="248"/>
      <c r="E98" s="248"/>
      <c r="F98" s="248"/>
      <c r="G98" s="248"/>
      <c r="H98" s="248"/>
      <c r="I98" s="248"/>
      <c r="J98" s="248"/>
      <c r="K98" s="248"/>
    </row>
  </sheetData>
  <mergeCells count="11">
    <mergeCell ref="A1:K1"/>
    <mergeCell ref="A2:K2"/>
    <mergeCell ref="A3:K3"/>
    <mergeCell ref="A5:K5"/>
    <mergeCell ref="A6:K6"/>
    <mergeCell ref="A96:K96"/>
    <mergeCell ref="A97:K97"/>
    <mergeCell ref="A98:K98"/>
    <mergeCell ref="A10:A11"/>
    <mergeCell ref="B10:E10"/>
    <mergeCell ref="F10:I10"/>
  </mergeCells>
  <printOptions horizontalCentered="1"/>
  <pageMargins left="0.7" right="0.7" top="0.75" bottom="0.75" header="0.3" footer="0.3"/>
  <pageSetup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06"/>
  <sheetViews>
    <sheetView showGridLines="0" zoomScale="91" zoomScaleNormal="91" workbookViewId="0">
      <selection activeCell="N104" sqref="N104"/>
    </sheetView>
  </sheetViews>
  <sheetFormatPr defaultColWidth="8" defaultRowHeight="13.8" x14ac:dyDescent="0.3"/>
  <cols>
    <col min="1" max="1" width="52.109375" style="25" bestFit="1" customWidth="1"/>
    <col min="2" max="2" width="9" style="25" bestFit="1" customWidth="1"/>
    <col min="3" max="3" width="8.6640625" style="25" bestFit="1" customWidth="1"/>
    <col min="4" max="4" width="9.44140625" style="25" customWidth="1"/>
    <col min="5" max="5" width="9" style="25" bestFit="1" customWidth="1"/>
    <col min="6" max="6" width="8.6640625" style="25" bestFit="1" customWidth="1"/>
    <col min="7" max="7" width="10.44140625" style="25" customWidth="1"/>
    <col min="8" max="8" width="9" style="25" bestFit="1" customWidth="1"/>
    <col min="9" max="9" width="8.6640625" style="25" bestFit="1" customWidth="1"/>
    <col min="10" max="10" width="8.88671875" style="25" customWidth="1"/>
    <col min="11" max="11" width="9" style="25" bestFit="1" customWidth="1"/>
    <col min="12" max="12" width="8.5546875" style="23" customWidth="1"/>
    <col min="13" max="13" width="11.5546875" style="23" customWidth="1"/>
    <col min="14" max="14" width="51" style="23" bestFit="1" customWidth="1"/>
    <col min="15" max="16384" width="8" style="23"/>
  </cols>
  <sheetData>
    <row r="1" spans="1:13" ht="18" x14ac:dyDescent="0.35">
      <c r="A1" s="208" t="s">
        <v>251</v>
      </c>
      <c r="B1" s="208"/>
      <c r="C1" s="208"/>
      <c r="D1" s="208"/>
      <c r="E1" s="208"/>
      <c r="F1" s="208"/>
      <c r="G1" s="208"/>
      <c r="H1" s="208"/>
      <c r="I1" s="208"/>
      <c r="J1" s="208"/>
      <c r="K1" s="208"/>
      <c r="L1" s="208"/>
      <c r="M1" s="208"/>
    </row>
    <row r="2" spans="1:13" ht="18" x14ac:dyDescent="0.35">
      <c r="A2" s="208" t="s">
        <v>252</v>
      </c>
      <c r="B2" s="208"/>
      <c r="C2" s="208"/>
      <c r="D2" s="208"/>
      <c r="E2" s="208"/>
      <c r="F2" s="208"/>
      <c r="G2" s="208"/>
      <c r="H2" s="208"/>
      <c r="I2" s="208"/>
      <c r="J2" s="208"/>
      <c r="K2" s="208"/>
      <c r="L2" s="208"/>
      <c r="M2" s="208"/>
    </row>
    <row r="3" spans="1:13" ht="15.6" x14ac:dyDescent="0.3">
      <c r="A3" s="209" t="s">
        <v>253</v>
      </c>
      <c r="B3" s="209"/>
      <c r="C3" s="209"/>
      <c r="D3" s="209"/>
      <c r="E3" s="209"/>
      <c r="F3" s="209"/>
      <c r="G3" s="209"/>
      <c r="H3" s="209"/>
      <c r="I3" s="209"/>
      <c r="J3" s="209"/>
      <c r="K3" s="209"/>
      <c r="L3" s="209"/>
      <c r="M3" s="209"/>
    </row>
    <row r="4" spans="1:13" ht="15.6" x14ac:dyDescent="0.3">
      <c r="A4" s="136"/>
      <c r="B4" s="136"/>
      <c r="C4" s="136"/>
      <c r="D4" s="136"/>
      <c r="E4" s="136"/>
      <c r="F4" s="136"/>
      <c r="G4" s="136"/>
      <c r="H4" s="136"/>
      <c r="I4" s="136"/>
      <c r="J4" s="136"/>
      <c r="K4" s="136"/>
      <c r="L4" s="136"/>
    </row>
    <row r="5" spans="1:13" ht="15.6" x14ac:dyDescent="0.3">
      <c r="A5" s="201" t="s">
        <v>199</v>
      </c>
      <c r="B5" s="201"/>
      <c r="C5" s="201"/>
      <c r="D5" s="201"/>
      <c r="E5" s="201"/>
      <c r="F5" s="201"/>
      <c r="G5" s="201"/>
      <c r="H5" s="201"/>
      <c r="I5" s="201"/>
      <c r="J5" s="201"/>
      <c r="K5" s="201"/>
      <c r="L5" s="201"/>
      <c r="M5" s="201"/>
    </row>
    <row r="6" spans="1:13" ht="15.6" x14ac:dyDescent="0.3">
      <c r="A6" s="210" t="s">
        <v>343</v>
      </c>
      <c r="B6" s="210"/>
      <c r="C6" s="210"/>
      <c r="D6" s="210"/>
      <c r="E6" s="210"/>
      <c r="F6" s="210"/>
      <c r="G6" s="210"/>
      <c r="H6" s="210"/>
      <c r="I6" s="210"/>
      <c r="J6" s="210"/>
      <c r="K6" s="210"/>
      <c r="L6" s="210"/>
      <c r="M6" s="210"/>
    </row>
    <row r="7" spans="1:13" ht="14.4" x14ac:dyDescent="0.3">
      <c r="A7" s="22"/>
      <c r="B7" s="22"/>
      <c r="C7" s="22"/>
      <c r="D7" s="22"/>
      <c r="E7" s="22"/>
      <c r="F7" s="22"/>
      <c r="G7" s="22"/>
      <c r="H7" s="22"/>
      <c r="I7" s="22"/>
      <c r="J7" s="22"/>
      <c r="K7" s="22"/>
      <c r="L7"/>
    </row>
    <row r="8" spans="1:13" ht="14.4" x14ac:dyDescent="0.3">
      <c r="A8" s="97" t="s">
        <v>257</v>
      </c>
      <c r="B8" s="97"/>
      <c r="C8" s="97"/>
      <c r="D8" s="97"/>
      <c r="E8" s="97"/>
      <c r="F8" s="97"/>
      <c r="G8" s="97"/>
      <c r="H8" s="97"/>
      <c r="I8" s="97"/>
      <c r="J8" s="97"/>
      <c r="K8" s="97"/>
      <c r="L8" s="97"/>
    </row>
    <row r="9" spans="1:13" x14ac:dyDescent="0.3">
      <c r="A9" s="217" t="s">
        <v>150</v>
      </c>
      <c r="B9" s="220" t="s">
        <v>10</v>
      </c>
      <c r="C9" s="220"/>
      <c r="D9" s="220"/>
      <c r="E9" s="220"/>
      <c r="F9" s="220"/>
      <c r="G9" s="220"/>
      <c r="H9" s="220" t="s">
        <v>14</v>
      </c>
      <c r="I9" s="220"/>
      <c r="J9" s="220"/>
      <c r="K9" s="220"/>
      <c r="L9" s="220"/>
      <c r="M9" s="220"/>
    </row>
    <row r="10" spans="1:13" ht="15" x14ac:dyDescent="0.3">
      <c r="A10" s="217"/>
      <c r="B10" s="256" t="s">
        <v>209</v>
      </c>
      <c r="C10" s="256"/>
      <c r="D10" s="256"/>
      <c r="E10" s="256" t="s">
        <v>210</v>
      </c>
      <c r="F10" s="256"/>
      <c r="G10" s="256"/>
      <c r="H10" s="256" t="s">
        <v>209</v>
      </c>
      <c r="I10" s="256"/>
      <c r="J10" s="256"/>
      <c r="K10" s="256" t="s">
        <v>210</v>
      </c>
      <c r="L10" s="256"/>
      <c r="M10" s="256"/>
    </row>
    <row r="11" spans="1:13" ht="27.6" x14ac:dyDescent="0.3">
      <c r="A11" s="217"/>
      <c r="B11" s="220" t="s">
        <v>151</v>
      </c>
      <c r="C11" s="220"/>
      <c r="D11" s="145" t="s">
        <v>148</v>
      </c>
      <c r="E11" s="220" t="s">
        <v>113</v>
      </c>
      <c r="F11" s="220"/>
      <c r="G11" s="145" t="s">
        <v>148</v>
      </c>
      <c r="H11" s="220" t="s">
        <v>151</v>
      </c>
      <c r="I11" s="220"/>
      <c r="J11" s="145" t="s">
        <v>148</v>
      </c>
      <c r="K11" s="220" t="s">
        <v>151</v>
      </c>
      <c r="L11" s="220"/>
      <c r="M11" s="145" t="s">
        <v>148</v>
      </c>
    </row>
    <row r="12" spans="1:13" ht="55.2" x14ac:dyDescent="0.3">
      <c r="A12" s="217"/>
      <c r="B12" s="145" t="s">
        <v>152</v>
      </c>
      <c r="C12" s="145" t="s">
        <v>153</v>
      </c>
      <c r="D12" s="145" t="s">
        <v>154</v>
      </c>
      <c r="E12" s="145" t="s">
        <v>152</v>
      </c>
      <c r="F12" s="145" t="s">
        <v>153</v>
      </c>
      <c r="G12" s="145" t="s">
        <v>154</v>
      </c>
      <c r="H12" s="145" t="s">
        <v>152</v>
      </c>
      <c r="I12" s="145" t="s">
        <v>153</v>
      </c>
      <c r="J12" s="145" t="s">
        <v>154</v>
      </c>
      <c r="K12" s="145" t="s">
        <v>152</v>
      </c>
      <c r="L12" s="145" t="s">
        <v>153</v>
      </c>
      <c r="M12" s="145" t="s">
        <v>154</v>
      </c>
    </row>
    <row r="13" spans="1:13" x14ac:dyDescent="0.3">
      <c r="A13" s="174" t="s">
        <v>22</v>
      </c>
      <c r="B13" s="145"/>
      <c r="C13" s="145"/>
      <c r="D13" s="145"/>
      <c r="E13" s="145"/>
      <c r="F13" s="145"/>
      <c r="G13" s="145"/>
      <c r="H13" s="145"/>
      <c r="I13" s="145"/>
      <c r="J13" s="145"/>
      <c r="K13" s="145"/>
      <c r="L13" s="145"/>
      <c r="M13" s="145"/>
    </row>
    <row r="14" spans="1:13" ht="14.4" x14ac:dyDescent="0.3">
      <c r="A14" s="139" t="s">
        <v>23</v>
      </c>
      <c r="B14" s="193">
        <v>2040</v>
      </c>
      <c r="C14" s="193">
        <v>300</v>
      </c>
      <c r="D14" s="193">
        <v>85</v>
      </c>
      <c r="E14" s="193">
        <v>2040</v>
      </c>
      <c r="F14" s="193">
        <v>300</v>
      </c>
      <c r="G14" s="193">
        <v>85</v>
      </c>
      <c r="H14" s="193"/>
      <c r="I14" s="193"/>
      <c r="J14" s="193"/>
      <c r="K14" s="193"/>
      <c r="L14" s="193"/>
      <c r="M14" s="193"/>
    </row>
    <row r="15" spans="1:13" ht="14.4" x14ac:dyDescent="0.3">
      <c r="A15" s="139" t="s">
        <v>25</v>
      </c>
      <c r="B15" s="193">
        <v>2520</v>
      </c>
      <c r="C15" s="193">
        <v>850</v>
      </c>
      <c r="D15" s="193">
        <v>105</v>
      </c>
      <c r="E15" s="193">
        <v>2520</v>
      </c>
      <c r="F15" s="193">
        <v>850</v>
      </c>
      <c r="G15" s="193">
        <v>105</v>
      </c>
      <c r="H15" s="193">
        <v>2160</v>
      </c>
      <c r="I15" s="193">
        <v>860</v>
      </c>
      <c r="J15" s="193">
        <v>180</v>
      </c>
      <c r="K15" s="193">
        <v>2160</v>
      </c>
      <c r="L15" s="193">
        <v>860</v>
      </c>
      <c r="M15" s="193">
        <v>180</v>
      </c>
    </row>
    <row r="16" spans="1:13" ht="14.4" x14ac:dyDescent="0.3">
      <c r="A16" s="139" t="s">
        <v>26</v>
      </c>
      <c r="B16" s="193">
        <v>3700</v>
      </c>
      <c r="C16" s="193">
        <v>604</v>
      </c>
      <c r="D16" s="193">
        <v>125</v>
      </c>
      <c r="E16" s="193">
        <v>6700</v>
      </c>
      <c r="F16" s="193">
        <v>604</v>
      </c>
      <c r="G16" s="193">
        <v>250</v>
      </c>
      <c r="H16" s="193"/>
      <c r="I16" s="193"/>
      <c r="J16" s="193"/>
      <c r="K16" s="193"/>
      <c r="L16" s="193"/>
      <c r="M16" s="193"/>
    </row>
    <row r="17" spans="1:13" ht="14.4" x14ac:dyDescent="0.3">
      <c r="A17" s="139" t="s">
        <v>27</v>
      </c>
      <c r="B17" s="193">
        <v>1500</v>
      </c>
      <c r="C17" s="193">
        <v>100</v>
      </c>
      <c r="D17" s="193">
        <v>75</v>
      </c>
      <c r="E17" s="193">
        <v>1500</v>
      </c>
      <c r="F17" s="193">
        <v>100</v>
      </c>
      <c r="G17" s="193">
        <v>75</v>
      </c>
      <c r="H17" s="193"/>
      <c r="I17" s="193"/>
      <c r="J17" s="193"/>
      <c r="K17" s="193"/>
      <c r="L17" s="193"/>
      <c r="M17" s="193"/>
    </row>
    <row r="18" spans="1:13" ht="14.4" x14ac:dyDescent="0.3">
      <c r="A18" s="139" t="s">
        <v>228</v>
      </c>
      <c r="B18" s="193">
        <v>1500</v>
      </c>
      <c r="C18" s="193">
        <v>100</v>
      </c>
      <c r="D18" s="193">
        <v>75</v>
      </c>
      <c r="E18" s="193">
        <v>1500</v>
      </c>
      <c r="F18" s="193">
        <v>100</v>
      </c>
      <c r="G18" s="193">
        <v>75</v>
      </c>
      <c r="H18" s="193"/>
      <c r="I18" s="193"/>
      <c r="J18" s="193"/>
      <c r="K18" s="193"/>
      <c r="L18" s="193"/>
      <c r="M18" s="193"/>
    </row>
    <row r="19" spans="1:13" ht="14.4" x14ac:dyDescent="0.3">
      <c r="A19" s="139" t="s">
        <v>28</v>
      </c>
      <c r="B19" s="193">
        <v>3607</v>
      </c>
      <c r="C19" s="193">
        <v>100</v>
      </c>
      <c r="D19" s="193">
        <v>75</v>
      </c>
      <c r="E19" s="193">
        <v>3607</v>
      </c>
      <c r="F19" s="193">
        <v>100</v>
      </c>
      <c r="G19" s="193">
        <v>75</v>
      </c>
      <c r="H19" s="193"/>
      <c r="I19" s="193"/>
      <c r="J19" s="193"/>
      <c r="K19" s="193"/>
      <c r="L19" s="193"/>
      <c r="M19" s="193"/>
    </row>
    <row r="20" spans="1:13" ht="14.4" x14ac:dyDescent="0.3">
      <c r="A20" s="139" t="s">
        <v>29</v>
      </c>
      <c r="B20" s="193">
        <v>5024</v>
      </c>
      <c r="C20" s="193">
        <v>900</v>
      </c>
      <c r="D20" s="193">
        <v>157</v>
      </c>
      <c r="E20" s="193">
        <v>5024</v>
      </c>
      <c r="F20" s="193">
        <v>900</v>
      </c>
      <c r="G20" s="193">
        <v>157</v>
      </c>
      <c r="H20" s="193"/>
      <c r="I20" s="193"/>
      <c r="J20" s="193"/>
      <c r="K20" s="193"/>
      <c r="L20" s="193"/>
      <c r="M20" s="193"/>
    </row>
    <row r="21" spans="1:13" ht="14.4" x14ac:dyDescent="0.3">
      <c r="A21" s="139" t="s">
        <v>30</v>
      </c>
      <c r="B21" s="193">
        <v>5024</v>
      </c>
      <c r="C21" s="193">
        <v>300</v>
      </c>
      <c r="D21" s="193">
        <v>157</v>
      </c>
      <c r="E21" s="193">
        <v>5024</v>
      </c>
      <c r="F21" s="193">
        <v>300</v>
      </c>
      <c r="G21" s="193">
        <v>157</v>
      </c>
      <c r="H21" s="193"/>
      <c r="I21" s="193"/>
      <c r="J21" s="193"/>
      <c r="K21" s="193"/>
      <c r="L21" s="193"/>
      <c r="M21" s="193"/>
    </row>
    <row r="22" spans="1:13" ht="14.4" x14ac:dyDescent="0.3">
      <c r="A22" s="139" t="s">
        <v>31</v>
      </c>
      <c r="B22" s="193">
        <v>5954</v>
      </c>
      <c r="C22" s="193">
        <v>330</v>
      </c>
      <c r="D22" s="193">
        <v>157</v>
      </c>
      <c r="E22" s="193">
        <v>5954</v>
      </c>
      <c r="F22" s="193">
        <v>330</v>
      </c>
      <c r="G22" s="193">
        <v>157</v>
      </c>
      <c r="H22" s="193"/>
      <c r="I22" s="193"/>
      <c r="J22" s="193"/>
      <c r="K22" s="193"/>
      <c r="L22" s="193"/>
      <c r="M22" s="193"/>
    </row>
    <row r="23" spans="1:13" ht="14.4" x14ac:dyDescent="0.3">
      <c r="A23" s="139" t="s">
        <v>32</v>
      </c>
      <c r="B23" s="193">
        <v>7536</v>
      </c>
      <c r="C23" s="193">
        <v>450</v>
      </c>
      <c r="D23" s="193">
        <v>157</v>
      </c>
      <c r="E23" s="193">
        <v>7536</v>
      </c>
      <c r="F23" s="193">
        <v>450</v>
      </c>
      <c r="G23" s="193">
        <v>157</v>
      </c>
      <c r="H23" s="193"/>
      <c r="I23" s="193"/>
      <c r="J23" s="193"/>
      <c r="K23" s="193"/>
      <c r="L23" s="193"/>
      <c r="M23" s="193"/>
    </row>
    <row r="24" spans="1:13" ht="14.4" x14ac:dyDescent="0.3">
      <c r="A24" s="139" t="s">
        <v>33</v>
      </c>
      <c r="B24" s="193">
        <v>5024</v>
      </c>
      <c r="C24" s="193">
        <v>300</v>
      </c>
      <c r="D24" s="193">
        <v>157</v>
      </c>
      <c r="E24" s="193">
        <v>5024</v>
      </c>
      <c r="F24" s="193">
        <v>300</v>
      </c>
      <c r="G24" s="193">
        <v>157</v>
      </c>
      <c r="H24" s="193"/>
      <c r="I24" s="193"/>
      <c r="J24" s="193"/>
      <c r="K24" s="193"/>
      <c r="L24" s="193"/>
      <c r="M24" s="193"/>
    </row>
    <row r="25" spans="1:13" ht="14.4" x14ac:dyDescent="0.3">
      <c r="A25" s="139" t="s">
        <v>34</v>
      </c>
      <c r="B25" s="193">
        <v>5652</v>
      </c>
      <c r="C25" s="193">
        <v>3293</v>
      </c>
      <c r="D25" s="193">
        <v>157</v>
      </c>
      <c r="E25" s="193">
        <v>5652</v>
      </c>
      <c r="F25" s="193">
        <v>3293</v>
      </c>
      <c r="G25" s="193">
        <v>157</v>
      </c>
      <c r="H25" s="193">
        <v>10440</v>
      </c>
      <c r="I25" s="193">
        <v>3820</v>
      </c>
      <c r="J25" s="193">
        <v>290</v>
      </c>
      <c r="K25" s="193">
        <v>10440</v>
      </c>
      <c r="L25" s="193">
        <v>3820</v>
      </c>
      <c r="M25" s="193">
        <v>290</v>
      </c>
    </row>
    <row r="26" spans="1:13" ht="14.4" x14ac:dyDescent="0.3">
      <c r="A26" s="139" t="s">
        <v>35</v>
      </c>
      <c r="B26" s="193">
        <v>5024</v>
      </c>
      <c r="C26" s="193">
        <v>300</v>
      </c>
      <c r="D26" s="193">
        <v>157</v>
      </c>
      <c r="E26" s="193">
        <v>5024</v>
      </c>
      <c r="F26" s="193">
        <v>300</v>
      </c>
      <c r="G26" s="193">
        <v>157</v>
      </c>
      <c r="H26" s="193"/>
      <c r="I26" s="193"/>
      <c r="J26" s="193"/>
      <c r="K26" s="193"/>
      <c r="L26" s="193"/>
      <c r="M26" s="193"/>
    </row>
    <row r="27" spans="1:13" ht="14.4" x14ac:dyDescent="0.3">
      <c r="A27" s="139" t="s">
        <v>36</v>
      </c>
      <c r="B27" s="193">
        <v>5024</v>
      </c>
      <c r="C27" s="193">
        <v>250</v>
      </c>
      <c r="D27" s="193">
        <v>157</v>
      </c>
      <c r="E27" s="193">
        <v>5024</v>
      </c>
      <c r="F27" s="193">
        <v>250</v>
      </c>
      <c r="G27" s="193">
        <v>157</v>
      </c>
      <c r="H27" s="193">
        <v>3600</v>
      </c>
      <c r="I27" s="193">
        <v>200</v>
      </c>
      <c r="J27" s="193">
        <v>200</v>
      </c>
      <c r="K27" s="193">
        <v>3600</v>
      </c>
      <c r="L27" s="193">
        <v>200</v>
      </c>
      <c r="M27" s="193">
        <v>200</v>
      </c>
    </row>
    <row r="28" spans="1:13" ht="14.4" x14ac:dyDescent="0.3">
      <c r="A28" s="139" t="s">
        <v>37</v>
      </c>
      <c r="B28" s="193">
        <v>5024</v>
      </c>
      <c r="C28" s="193">
        <v>300</v>
      </c>
      <c r="D28" s="193">
        <v>157</v>
      </c>
      <c r="E28" s="193">
        <v>5024</v>
      </c>
      <c r="F28" s="193">
        <v>300</v>
      </c>
      <c r="G28" s="193">
        <v>157</v>
      </c>
      <c r="H28" s="193"/>
      <c r="I28" s="193"/>
      <c r="J28" s="193"/>
      <c r="K28" s="193"/>
      <c r="L28" s="193"/>
      <c r="M28" s="193"/>
    </row>
    <row r="29" spans="1:13" ht="14.4" x14ac:dyDescent="0.3">
      <c r="A29" s="139" t="s">
        <v>38</v>
      </c>
      <c r="B29" s="193">
        <v>5024</v>
      </c>
      <c r="C29" s="193">
        <v>300</v>
      </c>
      <c r="D29" s="193">
        <v>157</v>
      </c>
      <c r="E29" s="193">
        <v>5024</v>
      </c>
      <c r="F29" s="193">
        <v>300</v>
      </c>
      <c r="G29" s="193">
        <v>157</v>
      </c>
      <c r="H29" s="193">
        <v>3870</v>
      </c>
      <c r="I29" s="193">
        <v>300</v>
      </c>
      <c r="J29" s="193">
        <v>215</v>
      </c>
      <c r="K29" s="193">
        <v>3870</v>
      </c>
      <c r="L29" s="193">
        <v>300</v>
      </c>
      <c r="M29" s="193">
        <v>215</v>
      </c>
    </row>
    <row r="30" spans="1:13" ht="14.4" x14ac:dyDescent="0.3">
      <c r="A30" s="139" t="s">
        <v>39</v>
      </c>
      <c r="B30" s="193">
        <v>5024</v>
      </c>
      <c r="C30" s="193">
        <v>300</v>
      </c>
      <c r="D30" s="193">
        <v>157</v>
      </c>
      <c r="E30" s="193">
        <v>5024</v>
      </c>
      <c r="F30" s="193">
        <v>300</v>
      </c>
      <c r="G30" s="193">
        <v>157</v>
      </c>
      <c r="H30" s="193"/>
      <c r="I30" s="193"/>
      <c r="J30" s="193"/>
      <c r="K30" s="193"/>
      <c r="L30" s="193"/>
      <c r="M30" s="193"/>
    </row>
    <row r="31" spans="1:13" ht="14.4" x14ac:dyDescent="0.3">
      <c r="A31" s="139"/>
      <c r="B31" s="193"/>
      <c r="C31" s="193"/>
      <c r="D31" s="193"/>
      <c r="E31" s="193"/>
      <c r="F31" s="193"/>
      <c r="G31" s="193"/>
      <c r="H31" s="193"/>
      <c r="I31" s="193"/>
      <c r="J31" s="193"/>
      <c r="K31" s="193"/>
      <c r="L31" s="193"/>
      <c r="M31" s="193"/>
    </row>
    <row r="32" spans="1:13" ht="14.4" x14ac:dyDescent="0.3">
      <c r="A32" s="150" t="s">
        <v>40</v>
      </c>
      <c r="B32" s="193"/>
      <c r="C32" s="193"/>
      <c r="D32" s="193"/>
      <c r="E32" s="193"/>
      <c r="F32" s="193"/>
      <c r="G32" s="193"/>
      <c r="H32" s="193"/>
      <c r="I32" s="193"/>
      <c r="J32" s="193"/>
      <c r="K32" s="193"/>
      <c r="L32" s="193"/>
      <c r="M32" s="193"/>
    </row>
    <row r="33" spans="1:13" ht="14.4" x14ac:dyDescent="0.3">
      <c r="A33" s="139" t="s">
        <v>355</v>
      </c>
      <c r="B33" s="193">
        <v>5400</v>
      </c>
      <c r="C33" s="193">
        <v>1656</v>
      </c>
      <c r="D33" s="193">
        <v>225</v>
      </c>
      <c r="E33" s="193">
        <v>5400</v>
      </c>
      <c r="F33" s="193">
        <v>1656</v>
      </c>
      <c r="G33" s="193">
        <v>225</v>
      </c>
      <c r="H33" s="193">
        <v>6720</v>
      </c>
      <c r="I33" s="193">
        <v>260</v>
      </c>
      <c r="J33" s="193">
        <v>305</v>
      </c>
      <c r="K33" s="193">
        <v>6720</v>
      </c>
      <c r="L33" s="193">
        <v>260</v>
      </c>
      <c r="M33" s="193">
        <v>305</v>
      </c>
    </row>
    <row r="34" spans="1:13" ht="14.4" x14ac:dyDescent="0.3">
      <c r="A34" s="139" t="s">
        <v>356</v>
      </c>
      <c r="B34" s="193">
        <v>5400</v>
      </c>
      <c r="C34" s="193">
        <v>1656</v>
      </c>
      <c r="D34" s="193">
        <v>225</v>
      </c>
      <c r="E34" s="193">
        <v>5400</v>
      </c>
      <c r="F34" s="193">
        <v>1656</v>
      </c>
      <c r="G34" s="193">
        <v>225</v>
      </c>
      <c r="H34" s="193">
        <v>6720</v>
      </c>
      <c r="I34" s="193">
        <v>260</v>
      </c>
      <c r="J34" s="193">
        <v>305</v>
      </c>
      <c r="K34" s="193">
        <v>6720</v>
      </c>
      <c r="L34" s="193">
        <v>260</v>
      </c>
      <c r="M34" s="193">
        <v>305</v>
      </c>
    </row>
    <row r="35" spans="1:13" ht="14.4" x14ac:dyDescent="0.3">
      <c r="A35" s="139" t="s">
        <v>43</v>
      </c>
      <c r="B35" s="193">
        <v>6080</v>
      </c>
      <c r="C35" s="193">
        <v>1539</v>
      </c>
      <c r="D35" s="193">
        <v>175</v>
      </c>
      <c r="E35" s="193">
        <v>6080</v>
      </c>
      <c r="F35" s="193">
        <v>1539</v>
      </c>
      <c r="G35" s="193">
        <v>175</v>
      </c>
      <c r="H35" s="193"/>
      <c r="I35" s="193"/>
      <c r="J35" s="193"/>
      <c r="K35" s="193"/>
      <c r="L35" s="193"/>
      <c r="M35" s="193"/>
    </row>
    <row r="36" spans="1:13" ht="14.4" x14ac:dyDescent="0.3">
      <c r="A36" s="139" t="s">
        <v>127</v>
      </c>
      <c r="B36" s="193">
        <v>5520</v>
      </c>
      <c r="C36" s="193">
        <v>1540</v>
      </c>
      <c r="D36" s="193">
        <v>160</v>
      </c>
      <c r="E36" s="193">
        <v>5520</v>
      </c>
      <c r="F36" s="193">
        <v>1540</v>
      </c>
      <c r="G36" s="193">
        <v>160</v>
      </c>
      <c r="H36" s="193">
        <v>3360</v>
      </c>
      <c r="I36" s="193">
        <v>1795</v>
      </c>
      <c r="J36" s="193">
        <v>190</v>
      </c>
      <c r="K36" s="193">
        <v>3360</v>
      </c>
      <c r="L36" s="193">
        <v>1795</v>
      </c>
      <c r="M36" s="193">
        <v>190</v>
      </c>
    </row>
    <row r="37" spans="1:13" ht="14.4" x14ac:dyDescent="0.3">
      <c r="A37" s="139" t="s">
        <v>44</v>
      </c>
      <c r="B37" s="193">
        <v>4478</v>
      </c>
      <c r="C37" s="193">
        <v>1190</v>
      </c>
      <c r="D37" s="193">
        <v>199</v>
      </c>
      <c r="E37" s="193">
        <v>4478</v>
      </c>
      <c r="F37" s="193">
        <v>1190</v>
      </c>
      <c r="G37" s="193">
        <v>199</v>
      </c>
      <c r="H37" s="193">
        <v>5200</v>
      </c>
      <c r="I37" s="193">
        <v>1052</v>
      </c>
      <c r="J37" s="193">
        <v>225</v>
      </c>
      <c r="K37" s="193">
        <v>5200</v>
      </c>
      <c r="L37" s="193">
        <v>1052</v>
      </c>
      <c r="M37" s="193">
        <v>225</v>
      </c>
    </row>
    <row r="38" spans="1:13" ht="14.4" x14ac:dyDescent="0.3">
      <c r="A38" s="139" t="s">
        <v>45</v>
      </c>
      <c r="B38" s="193">
        <v>4778</v>
      </c>
      <c r="C38" s="193">
        <v>1190</v>
      </c>
      <c r="D38" s="193">
        <v>199</v>
      </c>
      <c r="E38" s="193">
        <v>4778</v>
      </c>
      <c r="F38" s="193">
        <v>1190</v>
      </c>
      <c r="G38" s="193">
        <v>199</v>
      </c>
      <c r="H38" s="193">
        <v>5200</v>
      </c>
      <c r="I38" s="193">
        <v>1052</v>
      </c>
      <c r="J38" s="193">
        <v>225</v>
      </c>
      <c r="K38" s="193">
        <v>5200</v>
      </c>
      <c r="L38" s="193">
        <v>1052</v>
      </c>
      <c r="M38" s="193">
        <v>225</v>
      </c>
    </row>
    <row r="39" spans="1:13" ht="14.4" x14ac:dyDescent="0.3">
      <c r="A39" s="139" t="s">
        <v>46</v>
      </c>
      <c r="B39" s="193">
        <v>4478</v>
      </c>
      <c r="C39" s="193">
        <v>1190</v>
      </c>
      <c r="D39" s="193">
        <v>199</v>
      </c>
      <c r="E39" s="193">
        <v>4478</v>
      </c>
      <c r="F39" s="193">
        <v>1190</v>
      </c>
      <c r="G39" s="193">
        <v>199</v>
      </c>
      <c r="H39" s="193">
        <v>5200</v>
      </c>
      <c r="I39" s="193">
        <v>1052</v>
      </c>
      <c r="J39" s="193">
        <v>225</v>
      </c>
      <c r="K39" s="193">
        <v>5200</v>
      </c>
      <c r="L39" s="193">
        <v>1052</v>
      </c>
      <c r="M39" s="193">
        <v>225</v>
      </c>
    </row>
    <row r="40" spans="1:13" ht="14.4" x14ac:dyDescent="0.3">
      <c r="A40" s="139" t="s">
        <v>47</v>
      </c>
      <c r="B40" s="193">
        <v>4776</v>
      </c>
      <c r="C40" s="193">
        <v>1190</v>
      </c>
      <c r="D40" s="193">
        <v>199</v>
      </c>
      <c r="E40" s="193">
        <v>4776</v>
      </c>
      <c r="F40" s="193">
        <v>1190</v>
      </c>
      <c r="G40" s="193">
        <v>199</v>
      </c>
      <c r="H40" s="193">
        <v>5200</v>
      </c>
      <c r="I40" s="193">
        <v>1052</v>
      </c>
      <c r="J40" s="193">
        <v>225</v>
      </c>
      <c r="K40" s="193">
        <v>5200</v>
      </c>
      <c r="L40" s="193">
        <v>1052</v>
      </c>
      <c r="M40" s="193">
        <v>225</v>
      </c>
    </row>
    <row r="41" spans="1:13" ht="14.4" x14ac:dyDescent="0.3">
      <c r="A41" s="139" t="s">
        <v>48</v>
      </c>
      <c r="B41" s="193"/>
      <c r="C41" s="193"/>
      <c r="D41" s="193"/>
      <c r="E41" s="193"/>
      <c r="F41" s="193"/>
      <c r="G41" s="193"/>
      <c r="H41" s="193">
        <v>3600</v>
      </c>
      <c r="I41" s="193">
        <v>235</v>
      </c>
      <c r="J41" s="193">
        <v>250</v>
      </c>
      <c r="K41" s="193">
        <v>3600</v>
      </c>
      <c r="L41" s="193">
        <v>235</v>
      </c>
      <c r="M41" s="193">
        <v>250</v>
      </c>
    </row>
    <row r="42" spans="1:13" ht="14.4" x14ac:dyDescent="0.3">
      <c r="A42" s="139" t="s">
        <v>128</v>
      </c>
      <c r="B42" s="193">
        <v>7080</v>
      </c>
      <c r="C42" s="193">
        <v>415</v>
      </c>
      <c r="D42" s="193">
        <v>180</v>
      </c>
      <c r="E42" s="193">
        <v>7080</v>
      </c>
      <c r="F42" s="193">
        <v>415</v>
      </c>
      <c r="G42" s="193">
        <v>180</v>
      </c>
      <c r="H42" s="193"/>
      <c r="I42" s="193"/>
      <c r="J42" s="193"/>
      <c r="K42" s="193"/>
      <c r="L42" s="193"/>
      <c r="M42" s="193"/>
    </row>
    <row r="43" spans="1:13" ht="14.4" x14ac:dyDescent="0.3">
      <c r="A43" s="139" t="s">
        <v>278</v>
      </c>
      <c r="B43" s="193">
        <v>6480</v>
      </c>
      <c r="C43" s="193">
        <v>765</v>
      </c>
      <c r="D43" s="193">
        <v>180</v>
      </c>
      <c r="E43" s="193">
        <v>6480</v>
      </c>
      <c r="F43" s="193">
        <v>765</v>
      </c>
      <c r="G43" s="193">
        <v>180</v>
      </c>
      <c r="H43" s="193">
        <v>5335</v>
      </c>
      <c r="I43" s="193">
        <v>895</v>
      </c>
      <c r="J43" s="193">
        <v>205</v>
      </c>
      <c r="K43" s="193">
        <v>5335</v>
      </c>
      <c r="L43" s="193">
        <v>895</v>
      </c>
      <c r="M43" s="193">
        <v>205</v>
      </c>
    </row>
    <row r="44" spans="1:13" ht="14.4" x14ac:dyDescent="0.3">
      <c r="A44" s="139" t="s">
        <v>129</v>
      </c>
      <c r="B44" s="193">
        <v>7080</v>
      </c>
      <c r="C44" s="193">
        <v>415</v>
      </c>
      <c r="D44" s="193">
        <v>180</v>
      </c>
      <c r="E44" s="193">
        <v>7080</v>
      </c>
      <c r="F44" s="193">
        <v>415</v>
      </c>
      <c r="G44" s="193">
        <v>180</v>
      </c>
      <c r="H44" s="193">
        <v>5335</v>
      </c>
      <c r="I44" s="193">
        <v>530</v>
      </c>
      <c r="J44" s="193">
        <v>205</v>
      </c>
      <c r="K44" s="193">
        <v>5335</v>
      </c>
      <c r="L44" s="193">
        <v>530</v>
      </c>
      <c r="M44" s="193">
        <v>205</v>
      </c>
    </row>
    <row r="45" spans="1:13" ht="14.4" x14ac:dyDescent="0.3">
      <c r="A45" s="139" t="s">
        <v>204</v>
      </c>
      <c r="B45" s="193">
        <v>7080</v>
      </c>
      <c r="C45" s="193">
        <v>415</v>
      </c>
      <c r="D45" s="193">
        <v>180</v>
      </c>
      <c r="E45" s="193">
        <v>7080</v>
      </c>
      <c r="F45" s="193">
        <v>415</v>
      </c>
      <c r="G45" s="193">
        <v>180</v>
      </c>
      <c r="H45" s="193"/>
      <c r="I45" s="193"/>
      <c r="J45" s="193"/>
      <c r="K45" s="193"/>
      <c r="L45" s="193"/>
      <c r="M45" s="193"/>
    </row>
    <row r="46" spans="1:13" ht="14.4" x14ac:dyDescent="0.3">
      <c r="A46" s="139" t="s">
        <v>218</v>
      </c>
      <c r="B46" s="193">
        <v>5400</v>
      </c>
      <c r="C46" s="193">
        <v>1500</v>
      </c>
      <c r="D46" s="193">
        <v>180</v>
      </c>
      <c r="E46" s="193">
        <v>11100</v>
      </c>
      <c r="F46" s="193">
        <v>1500</v>
      </c>
      <c r="G46" s="193">
        <v>300</v>
      </c>
      <c r="H46" s="193">
        <v>6300</v>
      </c>
      <c r="I46" s="193">
        <v>1650</v>
      </c>
      <c r="J46" s="193">
        <v>210</v>
      </c>
      <c r="K46" s="193">
        <v>6300</v>
      </c>
      <c r="L46" s="193">
        <v>1650</v>
      </c>
      <c r="M46" s="193">
        <v>210</v>
      </c>
    </row>
    <row r="47" spans="1:13" ht="14.4" x14ac:dyDescent="0.3">
      <c r="A47" s="139" t="s">
        <v>281</v>
      </c>
      <c r="B47" s="193">
        <v>5400</v>
      </c>
      <c r="C47" s="193">
        <v>1500</v>
      </c>
      <c r="D47" s="193">
        <v>180</v>
      </c>
      <c r="E47" s="193">
        <v>11100</v>
      </c>
      <c r="F47" s="193">
        <v>1500</v>
      </c>
      <c r="G47" s="193">
        <v>300</v>
      </c>
      <c r="H47" s="193"/>
      <c r="I47" s="193"/>
      <c r="J47" s="193"/>
      <c r="K47" s="193"/>
      <c r="L47" s="193"/>
      <c r="M47" s="193"/>
    </row>
    <row r="48" spans="1:13" ht="14.4" x14ac:dyDescent="0.3">
      <c r="A48" s="139" t="s">
        <v>282</v>
      </c>
      <c r="B48" s="193">
        <v>5400</v>
      </c>
      <c r="C48" s="193">
        <v>1500</v>
      </c>
      <c r="D48" s="193">
        <v>180</v>
      </c>
      <c r="E48" s="193">
        <v>11100</v>
      </c>
      <c r="F48" s="193">
        <v>1500</v>
      </c>
      <c r="G48" s="193">
        <v>300</v>
      </c>
      <c r="H48" s="193"/>
      <c r="I48" s="193"/>
      <c r="J48" s="193"/>
      <c r="K48" s="193"/>
      <c r="L48" s="193"/>
      <c r="M48" s="193"/>
    </row>
    <row r="49" spans="1:13" ht="14.4" x14ac:dyDescent="0.3">
      <c r="A49" s="139" t="s">
        <v>231</v>
      </c>
      <c r="B49" s="193">
        <v>5400</v>
      </c>
      <c r="C49" s="193">
        <v>1500</v>
      </c>
      <c r="D49" s="193">
        <v>180</v>
      </c>
      <c r="E49" s="193">
        <v>11100</v>
      </c>
      <c r="F49" s="193">
        <v>1500</v>
      </c>
      <c r="G49" s="193">
        <v>300</v>
      </c>
      <c r="H49" s="193">
        <v>6300</v>
      </c>
      <c r="I49" s="193">
        <v>1650</v>
      </c>
      <c r="J49" s="193">
        <v>200</v>
      </c>
      <c r="K49" s="193">
        <v>6300</v>
      </c>
      <c r="L49" s="193">
        <v>1650</v>
      </c>
      <c r="M49" s="193">
        <v>200</v>
      </c>
    </row>
    <row r="50" spans="1:13" ht="14.4" x14ac:dyDescent="0.3">
      <c r="A50" s="139" t="s">
        <v>283</v>
      </c>
      <c r="B50" s="193">
        <v>5400</v>
      </c>
      <c r="C50" s="193">
        <v>1500</v>
      </c>
      <c r="D50" s="193">
        <v>180</v>
      </c>
      <c r="E50" s="193">
        <v>11100</v>
      </c>
      <c r="F50" s="193">
        <v>1500</v>
      </c>
      <c r="G50" s="193">
        <v>300</v>
      </c>
      <c r="H50" s="193"/>
      <c r="I50" s="193"/>
      <c r="J50" s="193"/>
      <c r="K50" s="193"/>
      <c r="L50" s="193"/>
      <c r="M50" s="193"/>
    </row>
    <row r="51" spans="1:13" ht="14.4" x14ac:dyDescent="0.3">
      <c r="A51" s="139" t="s">
        <v>130</v>
      </c>
      <c r="B51" s="193">
        <v>5535</v>
      </c>
      <c r="C51" s="193">
        <v>4154</v>
      </c>
      <c r="D51" s="193">
        <v>180</v>
      </c>
      <c r="E51" s="193">
        <v>11531</v>
      </c>
      <c r="F51" s="193">
        <v>4154</v>
      </c>
      <c r="G51" s="193">
        <v>375</v>
      </c>
      <c r="H51" s="193">
        <v>5800</v>
      </c>
      <c r="I51" s="193">
        <v>5617</v>
      </c>
      <c r="J51" s="193">
        <v>455</v>
      </c>
      <c r="K51" s="193">
        <v>7250</v>
      </c>
      <c r="L51" s="193">
        <v>5617</v>
      </c>
      <c r="M51" s="193">
        <v>566</v>
      </c>
    </row>
    <row r="52" spans="1:13" ht="14.4" x14ac:dyDescent="0.3">
      <c r="A52" s="139" t="s">
        <v>49</v>
      </c>
      <c r="B52" s="193">
        <v>5292</v>
      </c>
      <c r="C52" s="193">
        <v>825</v>
      </c>
      <c r="D52" s="193">
        <v>147</v>
      </c>
      <c r="E52" s="193">
        <v>5292</v>
      </c>
      <c r="F52" s="193">
        <v>825</v>
      </c>
      <c r="G52" s="193">
        <v>147</v>
      </c>
      <c r="H52" s="193"/>
      <c r="I52" s="193"/>
      <c r="J52" s="193"/>
      <c r="K52" s="193"/>
      <c r="L52" s="193"/>
      <c r="M52" s="193"/>
    </row>
    <row r="53" spans="1:13" ht="14.4" x14ac:dyDescent="0.3">
      <c r="A53" s="139" t="s">
        <v>50</v>
      </c>
      <c r="B53" s="193">
        <v>5160</v>
      </c>
      <c r="C53" s="193">
        <v>658</v>
      </c>
      <c r="D53" s="193">
        <v>215</v>
      </c>
      <c r="E53" s="193">
        <v>5160</v>
      </c>
      <c r="F53" s="193">
        <v>658</v>
      </c>
      <c r="G53" s="193">
        <v>215</v>
      </c>
      <c r="H53" s="193">
        <v>5670</v>
      </c>
      <c r="I53" s="193">
        <v>875</v>
      </c>
      <c r="J53" s="193">
        <v>315</v>
      </c>
      <c r="K53" s="193">
        <v>5670</v>
      </c>
      <c r="L53" s="193">
        <v>875</v>
      </c>
      <c r="M53" s="193">
        <v>315</v>
      </c>
    </row>
    <row r="54" spans="1:13" ht="14.4" x14ac:dyDescent="0.3">
      <c r="A54" s="139" t="s">
        <v>51</v>
      </c>
      <c r="B54" s="193">
        <v>5160</v>
      </c>
      <c r="C54" s="193">
        <v>658</v>
      </c>
      <c r="D54" s="193">
        <v>215</v>
      </c>
      <c r="E54" s="193">
        <v>5160</v>
      </c>
      <c r="F54" s="193">
        <v>658</v>
      </c>
      <c r="G54" s="193">
        <v>215</v>
      </c>
      <c r="H54" s="193">
        <v>5670</v>
      </c>
      <c r="I54" s="193">
        <v>875</v>
      </c>
      <c r="J54" s="193">
        <v>315</v>
      </c>
      <c r="K54" s="193">
        <v>5670</v>
      </c>
      <c r="L54" s="193">
        <v>875</v>
      </c>
      <c r="M54" s="193">
        <v>315</v>
      </c>
    </row>
    <row r="55" spans="1:13" ht="14.4" x14ac:dyDescent="0.3">
      <c r="A55" s="139" t="s">
        <v>52</v>
      </c>
      <c r="B55" s="193">
        <v>5160</v>
      </c>
      <c r="C55" s="193">
        <v>760</v>
      </c>
      <c r="D55" s="193">
        <v>215</v>
      </c>
      <c r="E55" s="193">
        <v>5160</v>
      </c>
      <c r="F55" s="193">
        <v>760</v>
      </c>
      <c r="G55" s="193">
        <v>215</v>
      </c>
      <c r="H55" s="193">
        <v>5670</v>
      </c>
      <c r="I55" s="193">
        <v>911</v>
      </c>
      <c r="J55" s="193">
        <v>315</v>
      </c>
      <c r="K55" s="193">
        <v>5670</v>
      </c>
      <c r="L55" s="193">
        <v>911</v>
      </c>
      <c r="M55" s="193">
        <v>315</v>
      </c>
    </row>
    <row r="56" spans="1:13" ht="14.4" x14ac:dyDescent="0.3">
      <c r="A56" s="139" t="s">
        <v>53</v>
      </c>
      <c r="B56" s="193"/>
      <c r="C56" s="193"/>
      <c r="D56" s="193"/>
      <c r="E56" s="193"/>
      <c r="F56" s="193"/>
      <c r="G56" s="193"/>
      <c r="H56" s="193">
        <v>4515</v>
      </c>
      <c r="I56" s="193">
        <v>650</v>
      </c>
      <c r="J56" s="193">
        <v>215</v>
      </c>
      <c r="K56" s="193">
        <v>4515</v>
      </c>
      <c r="L56" s="193">
        <v>650</v>
      </c>
      <c r="M56" s="193">
        <v>215</v>
      </c>
    </row>
    <row r="57" spans="1:13" ht="14.4" x14ac:dyDescent="0.3">
      <c r="A57" s="139" t="s">
        <v>54</v>
      </c>
      <c r="B57" s="194" t="s">
        <v>132</v>
      </c>
      <c r="C57" s="194" t="s">
        <v>132</v>
      </c>
      <c r="D57" s="194" t="s">
        <v>132</v>
      </c>
      <c r="E57" s="194" t="s">
        <v>132</v>
      </c>
      <c r="F57" s="194" t="s">
        <v>132</v>
      </c>
      <c r="G57" s="194" t="s">
        <v>132</v>
      </c>
      <c r="H57" s="194" t="s">
        <v>132</v>
      </c>
      <c r="I57" s="194" t="s">
        <v>132</v>
      </c>
      <c r="J57" s="194" t="s">
        <v>132</v>
      </c>
      <c r="K57" s="194" t="s">
        <v>132</v>
      </c>
      <c r="L57" s="194" t="s">
        <v>132</v>
      </c>
      <c r="M57" s="194" t="s">
        <v>132</v>
      </c>
    </row>
    <row r="58" spans="1:13" ht="14.4" x14ac:dyDescent="0.3">
      <c r="A58" s="139" t="s">
        <v>55</v>
      </c>
      <c r="B58" s="193">
        <v>6500</v>
      </c>
      <c r="C58" s="193">
        <v>1200</v>
      </c>
      <c r="D58" s="193">
        <v>200</v>
      </c>
      <c r="E58" s="193">
        <v>6500</v>
      </c>
      <c r="F58" s="193">
        <v>1200</v>
      </c>
      <c r="G58" s="193">
        <v>200</v>
      </c>
      <c r="H58" s="193">
        <v>2090</v>
      </c>
      <c r="I58" s="193">
        <v>670</v>
      </c>
      <c r="J58" s="193">
        <v>225</v>
      </c>
      <c r="K58" s="193">
        <v>2090</v>
      </c>
      <c r="L58" s="193">
        <v>670</v>
      </c>
      <c r="M58" s="193">
        <v>225</v>
      </c>
    </row>
    <row r="59" spans="1:13" ht="14.4" x14ac:dyDescent="0.3">
      <c r="A59" s="139" t="s">
        <v>276</v>
      </c>
      <c r="B59" s="193">
        <v>4920</v>
      </c>
      <c r="C59" s="193">
        <v>2000</v>
      </c>
      <c r="D59" s="193">
        <v>205</v>
      </c>
      <c r="E59" s="193">
        <v>4920</v>
      </c>
      <c r="F59" s="193">
        <v>2000</v>
      </c>
      <c r="G59" s="193">
        <v>205</v>
      </c>
      <c r="H59" s="193">
        <v>2652</v>
      </c>
      <c r="I59" s="193">
        <v>2000</v>
      </c>
      <c r="J59" s="193">
        <v>221</v>
      </c>
      <c r="K59" s="193">
        <v>2652</v>
      </c>
      <c r="L59" s="193">
        <v>2000</v>
      </c>
      <c r="M59" s="193">
        <v>221</v>
      </c>
    </row>
    <row r="60" spans="1:13" ht="14.4" x14ac:dyDescent="0.3">
      <c r="A60" s="139" t="s">
        <v>275</v>
      </c>
      <c r="B60" s="193">
        <v>4920</v>
      </c>
      <c r="C60" s="193">
        <v>2000</v>
      </c>
      <c r="D60" s="193">
        <v>205</v>
      </c>
      <c r="E60" s="193">
        <v>4920</v>
      </c>
      <c r="F60" s="193">
        <v>2000</v>
      </c>
      <c r="G60" s="193">
        <v>205</v>
      </c>
      <c r="H60" s="193">
        <v>2652</v>
      </c>
      <c r="I60" s="193">
        <v>2000</v>
      </c>
      <c r="J60" s="193">
        <v>221</v>
      </c>
      <c r="K60" s="193">
        <v>2652</v>
      </c>
      <c r="L60" s="193">
        <v>2000</v>
      </c>
      <c r="M60" s="193">
        <v>221</v>
      </c>
    </row>
    <row r="61" spans="1:13" ht="14.4" x14ac:dyDescent="0.3">
      <c r="A61" s="139" t="s">
        <v>277</v>
      </c>
      <c r="B61" s="193">
        <v>4920</v>
      </c>
      <c r="C61" s="193">
        <v>2000</v>
      </c>
      <c r="D61" s="193">
        <v>205</v>
      </c>
      <c r="E61" s="193">
        <v>4920</v>
      </c>
      <c r="F61" s="193">
        <v>2000</v>
      </c>
      <c r="G61" s="193">
        <v>205</v>
      </c>
      <c r="H61" s="193">
        <v>2652</v>
      </c>
      <c r="I61" s="193">
        <v>2000</v>
      </c>
      <c r="J61" s="193">
        <v>221</v>
      </c>
      <c r="K61" s="193">
        <v>2652</v>
      </c>
      <c r="L61" s="193">
        <v>2000</v>
      </c>
      <c r="M61" s="193">
        <v>221</v>
      </c>
    </row>
    <row r="62" spans="1:13" ht="14.4" x14ac:dyDescent="0.3">
      <c r="A62" s="139" t="s">
        <v>274</v>
      </c>
      <c r="B62" s="193">
        <v>6006</v>
      </c>
      <c r="C62" s="193">
        <v>1659</v>
      </c>
      <c r="D62" s="193">
        <v>186</v>
      </c>
      <c r="E62" s="193">
        <v>6006</v>
      </c>
      <c r="F62" s="193">
        <v>1659</v>
      </c>
      <c r="G62" s="193">
        <v>186</v>
      </c>
      <c r="H62" s="193">
        <v>6558</v>
      </c>
      <c r="I62" s="193">
        <v>2235</v>
      </c>
      <c r="J62" s="193">
        <v>304</v>
      </c>
      <c r="K62" s="193">
        <v>6558</v>
      </c>
      <c r="L62" s="193">
        <v>2235</v>
      </c>
      <c r="M62" s="193">
        <v>304</v>
      </c>
    </row>
    <row r="63" spans="1:13" ht="14.4" x14ac:dyDescent="0.3">
      <c r="A63" s="139" t="s">
        <v>56</v>
      </c>
      <c r="B63" s="193">
        <v>4524</v>
      </c>
      <c r="C63" s="193">
        <v>1070</v>
      </c>
      <c r="D63" s="193">
        <v>189</v>
      </c>
      <c r="E63" s="193">
        <v>4524</v>
      </c>
      <c r="F63" s="193">
        <v>1070</v>
      </c>
      <c r="G63" s="193">
        <v>189</v>
      </c>
      <c r="H63" s="193">
        <v>5292</v>
      </c>
      <c r="I63" s="193">
        <v>1130</v>
      </c>
      <c r="J63" s="193">
        <v>221</v>
      </c>
      <c r="K63" s="193">
        <v>5292</v>
      </c>
      <c r="L63" s="193">
        <v>1130</v>
      </c>
      <c r="M63" s="193">
        <v>221</v>
      </c>
    </row>
    <row r="64" spans="1:13" ht="14.4" x14ac:dyDescent="0.3">
      <c r="A64" s="139" t="s">
        <v>57</v>
      </c>
      <c r="B64" s="193">
        <v>5400</v>
      </c>
      <c r="C64" s="193">
        <v>1146</v>
      </c>
      <c r="D64" s="193">
        <v>180</v>
      </c>
      <c r="E64" s="193">
        <v>5405</v>
      </c>
      <c r="F64" s="193">
        <v>1146</v>
      </c>
      <c r="G64" s="193">
        <v>185</v>
      </c>
      <c r="H64" s="193">
        <v>5395</v>
      </c>
      <c r="I64" s="193">
        <v>2128</v>
      </c>
      <c r="J64" s="193"/>
      <c r="K64" s="193">
        <v>5400</v>
      </c>
      <c r="L64" s="193">
        <v>2128</v>
      </c>
      <c r="M64" s="193"/>
    </row>
    <row r="65" spans="1:13" ht="14.4" x14ac:dyDescent="0.3">
      <c r="A65" s="139" t="s">
        <v>58</v>
      </c>
      <c r="B65" s="193">
        <v>4920</v>
      </c>
      <c r="C65" s="193">
        <v>1250</v>
      </c>
      <c r="D65" s="193">
        <v>205</v>
      </c>
      <c r="E65" s="193">
        <v>4920</v>
      </c>
      <c r="F65" s="193">
        <v>1250</v>
      </c>
      <c r="G65" s="193">
        <v>205</v>
      </c>
      <c r="H65" s="193">
        <v>4410</v>
      </c>
      <c r="I65" s="193">
        <v>1350</v>
      </c>
      <c r="J65" s="193">
        <v>245</v>
      </c>
      <c r="K65" s="193">
        <v>4410</v>
      </c>
      <c r="L65" s="193">
        <v>1350</v>
      </c>
      <c r="M65" s="193">
        <v>245</v>
      </c>
    </row>
    <row r="66" spans="1:13" ht="14.4" x14ac:dyDescent="0.3">
      <c r="A66" s="139" t="s">
        <v>59</v>
      </c>
      <c r="B66" s="193">
        <v>4848</v>
      </c>
      <c r="C66" s="193">
        <v>694</v>
      </c>
      <c r="D66" s="193">
        <v>202</v>
      </c>
      <c r="E66" s="193">
        <v>4848</v>
      </c>
      <c r="F66" s="193">
        <v>694</v>
      </c>
      <c r="G66" s="193">
        <v>202</v>
      </c>
      <c r="H66" s="193">
        <v>4086</v>
      </c>
      <c r="I66" s="193">
        <v>705</v>
      </c>
      <c r="J66" s="193">
        <v>227</v>
      </c>
      <c r="K66" s="193">
        <v>4086</v>
      </c>
      <c r="L66" s="193">
        <v>705</v>
      </c>
      <c r="M66" s="193">
        <v>227</v>
      </c>
    </row>
    <row r="67" spans="1:13" ht="14.4" x14ac:dyDescent="0.3">
      <c r="A67" s="139" t="s">
        <v>60</v>
      </c>
      <c r="B67" s="193">
        <v>4848</v>
      </c>
      <c r="C67" s="193">
        <v>732</v>
      </c>
      <c r="D67" s="193">
        <v>202</v>
      </c>
      <c r="E67" s="193">
        <v>4848</v>
      </c>
      <c r="F67" s="193">
        <v>732</v>
      </c>
      <c r="G67" s="193">
        <v>202</v>
      </c>
      <c r="H67" s="193">
        <v>4086</v>
      </c>
      <c r="I67" s="193">
        <v>744</v>
      </c>
      <c r="J67" s="193">
        <v>227</v>
      </c>
      <c r="K67" s="193">
        <v>4086</v>
      </c>
      <c r="L67" s="193">
        <v>744</v>
      </c>
      <c r="M67" s="193">
        <v>227</v>
      </c>
    </row>
    <row r="68" spans="1:13" ht="14.4" x14ac:dyDescent="0.3">
      <c r="A68" s="139" t="s">
        <v>61</v>
      </c>
      <c r="B68" s="193">
        <v>4848</v>
      </c>
      <c r="C68" s="193">
        <v>694</v>
      </c>
      <c r="D68" s="193">
        <v>202</v>
      </c>
      <c r="E68" s="193">
        <v>4848</v>
      </c>
      <c r="F68" s="193">
        <v>694</v>
      </c>
      <c r="G68" s="193">
        <v>202</v>
      </c>
      <c r="H68" s="193">
        <v>2724</v>
      </c>
      <c r="I68" s="193">
        <v>694</v>
      </c>
      <c r="J68" s="193">
        <v>227</v>
      </c>
      <c r="K68" s="193">
        <v>2724</v>
      </c>
      <c r="L68" s="193">
        <v>694</v>
      </c>
      <c r="M68" s="193">
        <v>227</v>
      </c>
    </row>
    <row r="69" spans="1:13" ht="14.4" x14ac:dyDescent="0.3">
      <c r="A69" s="139" t="s">
        <v>62</v>
      </c>
      <c r="B69" s="193">
        <v>4848</v>
      </c>
      <c r="C69" s="193">
        <v>732</v>
      </c>
      <c r="D69" s="193">
        <v>202</v>
      </c>
      <c r="E69" s="193">
        <v>4848</v>
      </c>
      <c r="F69" s="193">
        <v>732</v>
      </c>
      <c r="G69" s="193">
        <v>202</v>
      </c>
      <c r="H69" s="193">
        <v>4086</v>
      </c>
      <c r="I69" s="193">
        <v>744</v>
      </c>
      <c r="J69" s="193">
        <v>227</v>
      </c>
      <c r="K69" s="193">
        <v>4086</v>
      </c>
      <c r="L69" s="193">
        <v>744</v>
      </c>
      <c r="M69" s="193">
        <v>227</v>
      </c>
    </row>
    <row r="70" spans="1:13" ht="14.4" x14ac:dyDescent="0.3">
      <c r="A70" s="139" t="s">
        <v>63</v>
      </c>
      <c r="B70" s="193"/>
      <c r="C70" s="193"/>
      <c r="D70" s="193"/>
      <c r="E70" s="193"/>
      <c r="F70" s="193"/>
      <c r="G70" s="193"/>
      <c r="H70" s="193">
        <v>15600</v>
      </c>
      <c r="I70" s="193">
        <v>930</v>
      </c>
      <c r="J70" s="193">
        <v>650</v>
      </c>
      <c r="K70" s="193">
        <v>15600</v>
      </c>
      <c r="L70" s="193">
        <v>930</v>
      </c>
      <c r="M70" s="193">
        <v>650</v>
      </c>
    </row>
    <row r="71" spans="1:13" ht="14.4" x14ac:dyDescent="0.3">
      <c r="A71" s="139" t="s">
        <v>64</v>
      </c>
      <c r="B71" s="193">
        <v>4848</v>
      </c>
      <c r="C71" s="193">
        <v>732</v>
      </c>
      <c r="D71" s="193">
        <v>202</v>
      </c>
      <c r="E71" s="193">
        <v>4848</v>
      </c>
      <c r="F71" s="193">
        <v>732</v>
      </c>
      <c r="G71" s="193">
        <v>202</v>
      </c>
      <c r="H71" s="193">
        <v>4086</v>
      </c>
      <c r="I71" s="193">
        <v>744</v>
      </c>
      <c r="J71" s="193">
        <v>227</v>
      </c>
      <c r="K71" s="193">
        <v>4086</v>
      </c>
      <c r="L71" s="193">
        <v>744</v>
      </c>
      <c r="M71" s="193">
        <v>227</v>
      </c>
    </row>
    <row r="72" spans="1:13" ht="14.4" x14ac:dyDescent="0.3">
      <c r="A72" s="139" t="s">
        <v>65</v>
      </c>
      <c r="B72" s="193">
        <v>4848</v>
      </c>
      <c r="C72" s="193">
        <v>732</v>
      </c>
      <c r="D72" s="193">
        <v>202</v>
      </c>
      <c r="E72" s="193">
        <v>4848</v>
      </c>
      <c r="F72" s="193">
        <v>732</v>
      </c>
      <c r="G72" s="193">
        <v>202</v>
      </c>
      <c r="H72" s="193">
        <v>4086</v>
      </c>
      <c r="I72" s="193">
        <v>744</v>
      </c>
      <c r="J72" s="193">
        <v>227</v>
      </c>
      <c r="K72" s="193">
        <v>4086</v>
      </c>
      <c r="L72" s="193">
        <v>744</v>
      </c>
      <c r="M72" s="193">
        <v>227</v>
      </c>
    </row>
    <row r="73" spans="1:13" ht="14.4" x14ac:dyDescent="0.3">
      <c r="A73" s="139" t="s">
        <v>66</v>
      </c>
      <c r="B73" s="193">
        <v>4848</v>
      </c>
      <c r="C73" s="193">
        <v>732</v>
      </c>
      <c r="D73" s="193">
        <v>202</v>
      </c>
      <c r="E73" s="193">
        <v>4848</v>
      </c>
      <c r="F73" s="193">
        <v>732</v>
      </c>
      <c r="G73" s="193">
        <v>202</v>
      </c>
      <c r="H73" s="193">
        <v>4086</v>
      </c>
      <c r="I73" s="193">
        <v>744</v>
      </c>
      <c r="J73" s="193">
        <v>227</v>
      </c>
      <c r="K73" s="193">
        <v>4086</v>
      </c>
      <c r="L73" s="193">
        <v>744</v>
      </c>
      <c r="M73" s="193">
        <v>227</v>
      </c>
    </row>
    <row r="74" spans="1:13" ht="14.4" x14ac:dyDescent="0.3">
      <c r="A74" s="139" t="s">
        <v>67</v>
      </c>
      <c r="B74" s="193"/>
      <c r="C74" s="193"/>
      <c r="D74" s="193"/>
      <c r="E74" s="193"/>
      <c r="F74" s="193"/>
      <c r="G74" s="193"/>
      <c r="H74" s="193">
        <v>4086</v>
      </c>
      <c r="I74" s="193">
        <v>771</v>
      </c>
      <c r="J74" s="193">
        <v>227</v>
      </c>
      <c r="K74" s="193">
        <v>4086</v>
      </c>
      <c r="L74" s="193">
        <v>771</v>
      </c>
      <c r="M74" s="193">
        <v>227</v>
      </c>
    </row>
    <row r="75" spans="1:13" ht="14.4" x14ac:dyDescent="0.3">
      <c r="A75" s="139" t="s">
        <v>68</v>
      </c>
      <c r="B75" s="193">
        <v>4848</v>
      </c>
      <c r="C75" s="193">
        <v>732</v>
      </c>
      <c r="D75" s="193">
        <v>202</v>
      </c>
      <c r="E75" s="193">
        <v>4848</v>
      </c>
      <c r="F75" s="193">
        <v>732</v>
      </c>
      <c r="G75" s="193">
        <v>202</v>
      </c>
      <c r="H75" s="193">
        <v>2724</v>
      </c>
      <c r="I75" s="193">
        <v>732</v>
      </c>
      <c r="J75" s="193">
        <v>227</v>
      </c>
      <c r="K75" s="193">
        <v>2724</v>
      </c>
      <c r="L75" s="193">
        <v>732</v>
      </c>
      <c r="M75" s="193">
        <v>227</v>
      </c>
    </row>
    <row r="76" spans="1:13" ht="14.4" x14ac:dyDescent="0.3">
      <c r="A76" s="139" t="s">
        <v>69</v>
      </c>
      <c r="B76" s="193">
        <v>4848</v>
      </c>
      <c r="C76" s="193">
        <v>732</v>
      </c>
      <c r="D76" s="193">
        <v>202</v>
      </c>
      <c r="E76" s="193">
        <v>4848</v>
      </c>
      <c r="F76" s="193">
        <v>732</v>
      </c>
      <c r="G76" s="193">
        <v>202</v>
      </c>
      <c r="H76" s="193">
        <v>4086</v>
      </c>
      <c r="I76" s="193">
        <v>744</v>
      </c>
      <c r="J76" s="193">
        <v>227</v>
      </c>
      <c r="K76" s="193">
        <v>4086</v>
      </c>
      <c r="L76" s="193">
        <v>744</v>
      </c>
      <c r="M76" s="193">
        <v>227</v>
      </c>
    </row>
    <row r="77" spans="1:13" ht="14.4" x14ac:dyDescent="0.3">
      <c r="A77" s="139" t="s">
        <v>70</v>
      </c>
      <c r="B77" s="193">
        <v>8172</v>
      </c>
      <c r="C77" s="193">
        <v>930</v>
      </c>
      <c r="D77" s="193">
        <v>227</v>
      </c>
      <c r="E77" s="193">
        <v>8172</v>
      </c>
      <c r="F77" s="193">
        <v>930</v>
      </c>
      <c r="G77" s="193">
        <v>227</v>
      </c>
      <c r="H77" s="193">
        <v>4950</v>
      </c>
      <c r="I77" s="193">
        <v>900</v>
      </c>
      <c r="J77" s="193">
        <v>275</v>
      </c>
      <c r="K77" s="193">
        <v>4950</v>
      </c>
      <c r="L77" s="193">
        <v>900</v>
      </c>
      <c r="M77" s="193">
        <v>275</v>
      </c>
    </row>
    <row r="78" spans="1:13" ht="14.4" x14ac:dyDescent="0.3">
      <c r="A78" s="139"/>
      <c r="B78" s="193"/>
      <c r="C78" s="193"/>
      <c r="D78" s="193"/>
      <c r="E78" s="193"/>
      <c r="F78" s="193"/>
      <c r="G78" s="193"/>
      <c r="H78" s="193"/>
      <c r="I78" s="193"/>
      <c r="J78" s="193"/>
      <c r="K78" s="193"/>
      <c r="L78" s="193"/>
      <c r="M78" s="193"/>
    </row>
    <row r="79" spans="1:13" ht="14.4" x14ac:dyDescent="0.3">
      <c r="A79" s="150" t="s">
        <v>71</v>
      </c>
      <c r="B79" s="193"/>
      <c r="C79" s="193"/>
      <c r="D79" s="193"/>
      <c r="E79" s="193"/>
      <c r="F79" s="193"/>
      <c r="G79" s="193"/>
      <c r="H79" s="193"/>
      <c r="I79" s="193"/>
      <c r="J79" s="193"/>
      <c r="K79" s="193"/>
      <c r="L79" s="193"/>
      <c r="M79" s="193"/>
    </row>
    <row r="80" spans="1:13" ht="14.4" x14ac:dyDescent="0.3">
      <c r="A80" s="139" t="s">
        <v>357</v>
      </c>
      <c r="B80" s="193">
        <v>12300</v>
      </c>
      <c r="C80" s="193"/>
      <c r="D80" s="193">
        <v>228</v>
      </c>
      <c r="E80" s="193">
        <v>12300</v>
      </c>
      <c r="F80" s="193"/>
      <c r="G80" s="193">
        <v>228</v>
      </c>
      <c r="H80" s="193"/>
      <c r="I80" s="193"/>
      <c r="J80" s="193"/>
      <c r="K80" s="193"/>
      <c r="L80" s="193"/>
      <c r="M80" s="193"/>
    </row>
    <row r="81" spans="1:13" ht="14.4" x14ac:dyDescent="0.3">
      <c r="A81" s="139" t="s">
        <v>313</v>
      </c>
      <c r="B81" s="193">
        <v>12300</v>
      </c>
      <c r="C81" s="193"/>
      <c r="D81" s="193">
        <v>228</v>
      </c>
      <c r="E81" s="193">
        <v>12300</v>
      </c>
      <c r="F81" s="193"/>
      <c r="G81" s="193">
        <v>228</v>
      </c>
      <c r="H81" s="193"/>
      <c r="I81" s="193"/>
      <c r="J81" s="193"/>
      <c r="K81" s="193"/>
      <c r="L81" s="193"/>
      <c r="M81" s="193"/>
    </row>
    <row r="82" spans="1:13" ht="14.4" x14ac:dyDescent="0.3">
      <c r="A82" s="139" t="s">
        <v>315</v>
      </c>
      <c r="B82" s="193">
        <v>12300</v>
      </c>
      <c r="C82" s="193"/>
      <c r="D82" s="193">
        <v>228</v>
      </c>
      <c r="E82" s="193">
        <v>12300</v>
      </c>
      <c r="F82" s="193"/>
      <c r="G82" s="193">
        <v>228</v>
      </c>
      <c r="H82" s="193"/>
      <c r="I82" s="193"/>
      <c r="J82" s="193"/>
      <c r="K82" s="193"/>
      <c r="L82" s="193"/>
      <c r="M82" s="193"/>
    </row>
    <row r="83" spans="1:13" ht="14.4" x14ac:dyDescent="0.3">
      <c r="A83" s="139" t="s">
        <v>72</v>
      </c>
      <c r="B83" s="193">
        <v>6195</v>
      </c>
      <c r="C83" s="193">
        <v>800</v>
      </c>
      <c r="D83" s="193">
        <v>215</v>
      </c>
      <c r="E83" s="193">
        <v>6195</v>
      </c>
      <c r="F83" s="193">
        <v>800</v>
      </c>
      <c r="G83" s="193">
        <v>215</v>
      </c>
      <c r="H83" s="193"/>
      <c r="I83" s="193"/>
      <c r="J83" s="193"/>
      <c r="K83" s="193"/>
      <c r="L83" s="193"/>
      <c r="M83" s="193"/>
    </row>
    <row r="84" spans="1:13" ht="14.4" x14ac:dyDescent="0.3">
      <c r="A84" s="139" t="s">
        <v>174</v>
      </c>
      <c r="B84" s="193">
        <v>7830</v>
      </c>
      <c r="C84" s="193"/>
      <c r="D84" s="193">
        <v>320</v>
      </c>
      <c r="E84" s="193">
        <v>7830</v>
      </c>
      <c r="F84" s="193"/>
      <c r="G84" s="193">
        <v>320</v>
      </c>
      <c r="H84" s="193">
        <v>3780</v>
      </c>
      <c r="I84" s="193">
        <v>500</v>
      </c>
      <c r="J84" s="193">
        <v>157</v>
      </c>
      <c r="K84" s="193">
        <v>3780</v>
      </c>
      <c r="L84" s="193">
        <v>500</v>
      </c>
      <c r="M84" s="193">
        <v>157</v>
      </c>
    </row>
    <row r="85" spans="1:13" ht="14.4" x14ac:dyDescent="0.3">
      <c r="A85" s="139" t="s">
        <v>147</v>
      </c>
      <c r="B85" s="193">
        <v>7820</v>
      </c>
      <c r="C85" s="193">
        <v>100</v>
      </c>
      <c r="D85" s="193">
        <v>230</v>
      </c>
      <c r="E85" s="193">
        <v>7820</v>
      </c>
      <c r="F85" s="193">
        <v>100</v>
      </c>
      <c r="G85" s="193">
        <v>230</v>
      </c>
      <c r="H85" s="193"/>
      <c r="I85" s="193"/>
      <c r="J85" s="193"/>
      <c r="K85" s="193"/>
      <c r="L85" s="193"/>
      <c r="M85" s="193"/>
    </row>
    <row r="86" spans="1:13" customFormat="1" ht="14.4" x14ac:dyDescent="0.3">
      <c r="A86" s="139" t="s">
        <v>73</v>
      </c>
      <c r="B86" s="193">
        <v>7380</v>
      </c>
      <c r="C86" s="193"/>
      <c r="D86" s="193">
        <v>218</v>
      </c>
      <c r="E86" s="193">
        <v>7380</v>
      </c>
      <c r="F86" s="193"/>
      <c r="G86" s="193">
        <v>218</v>
      </c>
      <c r="H86" s="193"/>
      <c r="I86" s="193"/>
      <c r="J86" s="193"/>
      <c r="K86" s="193"/>
      <c r="L86" s="193"/>
      <c r="M86" s="193"/>
    </row>
    <row r="87" spans="1:13" ht="14.4" x14ac:dyDescent="0.3">
      <c r="A87" s="139" t="s">
        <v>74</v>
      </c>
      <c r="B87" s="193">
        <v>7380</v>
      </c>
      <c r="C87" s="193"/>
      <c r="D87" s="193">
        <v>218</v>
      </c>
      <c r="E87" s="193">
        <v>7380</v>
      </c>
      <c r="F87" s="193"/>
      <c r="G87" s="193">
        <v>218</v>
      </c>
      <c r="H87" s="193"/>
      <c r="I87" s="193"/>
      <c r="J87" s="193"/>
      <c r="K87" s="193"/>
      <c r="L87" s="193"/>
      <c r="M87" s="193"/>
    </row>
    <row r="88" spans="1:13" ht="14.4" x14ac:dyDescent="0.3">
      <c r="A88" s="139" t="s">
        <v>121</v>
      </c>
      <c r="B88" s="193">
        <v>7380</v>
      </c>
      <c r="C88" s="193"/>
      <c r="D88" s="193">
        <v>218</v>
      </c>
      <c r="E88" s="193">
        <v>7380</v>
      </c>
      <c r="F88" s="193"/>
      <c r="G88" s="193">
        <v>218</v>
      </c>
      <c r="H88" s="193"/>
      <c r="I88" s="193"/>
      <c r="J88" s="193"/>
      <c r="K88" s="193"/>
      <c r="L88" s="193"/>
      <c r="M88" s="193"/>
    </row>
    <row r="89" spans="1:13" ht="14.4" x14ac:dyDescent="0.3">
      <c r="A89" s="139" t="s">
        <v>75</v>
      </c>
      <c r="B89" s="193">
        <v>7380</v>
      </c>
      <c r="C89" s="193"/>
      <c r="D89" s="193">
        <v>218</v>
      </c>
      <c r="E89" s="193">
        <v>7380</v>
      </c>
      <c r="F89" s="193"/>
      <c r="G89" s="193">
        <v>218</v>
      </c>
      <c r="H89" s="193"/>
      <c r="I89" s="193"/>
      <c r="J89" s="193"/>
      <c r="K89" s="193"/>
      <c r="L89" s="193"/>
      <c r="M89" s="193"/>
    </row>
    <row r="90" spans="1:13" ht="14.4" x14ac:dyDescent="0.3">
      <c r="A90" s="139" t="s">
        <v>284</v>
      </c>
      <c r="B90" s="193">
        <v>10224</v>
      </c>
      <c r="C90" s="193">
        <v>450</v>
      </c>
      <c r="D90" s="193">
        <v>213</v>
      </c>
      <c r="E90" s="193">
        <v>10224</v>
      </c>
      <c r="F90" s="193">
        <v>450</v>
      </c>
      <c r="G90" s="193">
        <v>213</v>
      </c>
      <c r="H90" s="193"/>
      <c r="I90" s="193"/>
      <c r="J90" s="193"/>
      <c r="K90" s="193"/>
      <c r="L90" s="193"/>
      <c r="M90" s="193"/>
    </row>
    <row r="91" spans="1:13" ht="14.4" x14ac:dyDescent="0.3">
      <c r="A91" s="139" t="s">
        <v>316</v>
      </c>
      <c r="B91" s="193">
        <v>6448</v>
      </c>
      <c r="C91" s="193">
        <v>710</v>
      </c>
      <c r="D91" s="193">
        <v>269</v>
      </c>
      <c r="E91" s="193">
        <v>8160</v>
      </c>
      <c r="F91" s="193">
        <v>710</v>
      </c>
      <c r="G91" s="193">
        <v>340</v>
      </c>
      <c r="H91" s="193">
        <v>6448</v>
      </c>
      <c r="I91" s="193">
        <v>710</v>
      </c>
      <c r="J91" s="193">
        <v>269</v>
      </c>
      <c r="K91" s="193">
        <v>8880</v>
      </c>
      <c r="L91" s="193">
        <v>710</v>
      </c>
      <c r="M91" s="193">
        <v>370</v>
      </c>
    </row>
    <row r="92" spans="1:13" ht="14.4" x14ac:dyDescent="0.3">
      <c r="A92" s="139" t="s">
        <v>173</v>
      </c>
      <c r="B92" s="193"/>
      <c r="C92" s="193"/>
      <c r="D92" s="193"/>
      <c r="E92" s="193"/>
      <c r="F92" s="193"/>
      <c r="G92" s="193"/>
      <c r="H92" s="193">
        <v>23278</v>
      </c>
      <c r="I92" s="193">
        <v>3150</v>
      </c>
      <c r="J92" s="193">
        <v>516</v>
      </c>
      <c r="K92" s="193">
        <v>26266</v>
      </c>
      <c r="L92" s="193">
        <v>3150</v>
      </c>
      <c r="M92" s="193">
        <v>577</v>
      </c>
    </row>
    <row r="93" spans="1:13" ht="14.4" x14ac:dyDescent="0.3">
      <c r="A93" s="139" t="s">
        <v>285</v>
      </c>
      <c r="B93" s="193">
        <v>8551</v>
      </c>
      <c r="C93" s="193">
        <v>1600</v>
      </c>
      <c r="D93" s="193"/>
      <c r="E93" s="193">
        <v>17101</v>
      </c>
      <c r="F93" s="193">
        <v>1600</v>
      </c>
      <c r="G93" s="193"/>
      <c r="H93" s="193">
        <v>10593</v>
      </c>
      <c r="I93" s="193">
        <v>3150</v>
      </c>
      <c r="J93" s="193">
        <v>402</v>
      </c>
      <c r="K93" s="193">
        <v>13050</v>
      </c>
      <c r="L93" s="193">
        <v>3150</v>
      </c>
      <c r="M93" s="193">
        <v>493</v>
      </c>
    </row>
    <row r="94" spans="1:13" ht="14.4" x14ac:dyDescent="0.3">
      <c r="A94" s="139" t="s">
        <v>286</v>
      </c>
      <c r="B94" s="193"/>
      <c r="C94" s="193"/>
      <c r="D94" s="193"/>
      <c r="E94" s="193"/>
      <c r="F94" s="193"/>
      <c r="G94" s="193"/>
      <c r="H94" s="193">
        <v>33534</v>
      </c>
      <c r="I94" s="193">
        <v>3330</v>
      </c>
      <c r="J94" s="193"/>
      <c r="K94" s="193">
        <v>33534</v>
      </c>
      <c r="L94" s="193">
        <v>3330</v>
      </c>
      <c r="M94" s="193"/>
    </row>
    <row r="95" spans="1:13" ht="14.4" x14ac:dyDescent="0.3">
      <c r="A95" s="139" t="s">
        <v>287</v>
      </c>
      <c r="B95" s="193">
        <v>4560</v>
      </c>
      <c r="C95" s="193">
        <v>1200</v>
      </c>
      <c r="D95" s="193"/>
      <c r="E95" s="193">
        <v>4560</v>
      </c>
      <c r="F95" s="193">
        <v>1200</v>
      </c>
      <c r="G95" s="193"/>
      <c r="H95" s="193">
        <v>8400</v>
      </c>
      <c r="I95" s="193">
        <v>1200</v>
      </c>
      <c r="J95" s="193">
        <v>280</v>
      </c>
      <c r="K95" s="193">
        <v>8400</v>
      </c>
      <c r="L95" s="193">
        <v>1200</v>
      </c>
      <c r="M95" s="193">
        <v>280</v>
      </c>
    </row>
    <row r="96" spans="1:13" x14ac:dyDescent="0.3">
      <c r="A96" s="23"/>
      <c r="B96" s="84"/>
      <c r="C96" s="84"/>
      <c r="D96" s="84"/>
      <c r="E96" s="84"/>
      <c r="F96" s="84"/>
      <c r="G96" s="84"/>
      <c r="H96" s="84"/>
      <c r="I96" s="84"/>
      <c r="J96" s="84"/>
      <c r="K96" s="84"/>
      <c r="L96" s="84"/>
      <c r="M96" s="84"/>
    </row>
    <row r="97" spans="1:13" ht="14.4" thickBot="1" x14ac:dyDescent="0.35">
      <c r="A97" s="23"/>
      <c r="B97" s="23"/>
      <c r="C97" s="23"/>
      <c r="D97" s="23"/>
      <c r="E97" s="23"/>
      <c r="F97" s="23"/>
      <c r="G97" s="23"/>
      <c r="H97" s="23"/>
      <c r="I97" s="23"/>
      <c r="J97" s="23"/>
      <c r="K97" s="23"/>
    </row>
    <row r="98" spans="1:13" x14ac:dyDescent="0.3">
      <c r="A98" s="142" t="s">
        <v>156</v>
      </c>
      <c r="B98" s="85">
        <f>MIN(B14:B30,B33:B77,B80:B95)</f>
        <v>1500</v>
      </c>
      <c r="C98" s="85">
        <f t="shared" ref="C98:M98" si="0">MIN(C14:C30,C33:C77,C80:C95)</f>
        <v>100</v>
      </c>
      <c r="D98" s="85">
        <f t="shared" si="0"/>
        <v>75</v>
      </c>
      <c r="E98" s="85">
        <f t="shared" si="0"/>
        <v>1500</v>
      </c>
      <c r="F98" s="85">
        <f t="shared" si="0"/>
        <v>100</v>
      </c>
      <c r="G98" s="85">
        <f t="shared" si="0"/>
        <v>75</v>
      </c>
      <c r="H98" s="85">
        <f t="shared" si="0"/>
        <v>2090</v>
      </c>
      <c r="I98" s="85">
        <f t="shared" si="0"/>
        <v>200</v>
      </c>
      <c r="J98" s="85">
        <f t="shared" si="0"/>
        <v>157</v>
      </c>
      <c r="K98" s="85">
        <f t="shared" si="0"/>
        <v>2090</v>
      </c>
      <c r="L98" s="85">
        <f t="shared" si="0"/>
        <v>200</v>
      </c>
      <c r="M98" s="85">
        <f t="shared" si="0"/>
        <v>157</v>
      </c>
    </row>
    <row r="99" spans="1:13" x14ac:dyDescent="0.3">
      <c r="A99" s="23" t="s">
        <v>157</v>
      </c>
      <c r="B99" s="84">
        <f>MAX(B14:B30,B33:B77,B80:B95)</f>
        <v>12300</v>
      </c>
      <c r="C99" s="84">
        <f t="shared" ref="C99:M99" si="1">MAX(C14:C30,C33:C77,C80:C95)</f>
        <v>4154</v>
      </c>
      <c r="D99" s="84">
        <f t="shared" si="1"/>
        <v>320</v>
      </c>
      <c r="E99" s="84">
        <f t="shared" si="1"/>
        <v>17101</v>
      </c>
      <c r="F99" s="84">
        <f t="shared" si="1"/>
        <v>4154</v>
      </c>
      <c r="G99" s="84">
        <f t="shared" si="1"/>
        <v>375</v>
      </c>
      <c r="H99" s="84">
        <f t="shared" si="1"/>
        <v>33534</v>
      </c>
      <c r="I99" s="84">
        <f t="shared" si="1"/>
        <v>5617</v>
      </c>
      <c r="J99" s="84">
        <f t="shared" si="1"/>
        <v>650</v>
      </c>
      <c r="K99" s="84">
        <f t="shared" si="1"/>
        <v>33534</v>
      </c>
      <c r="L99" s="84">
        <f t="shared" si="1"/>
        <v>5617</v>
      </c>
      <c r="M99" s="84">
        <f t="shared" si="1"/>
        <v>650</v>
      </c>
    </row>
    <row r="100" spans="1:13" x14ac:dyDescent="0.3">
      <c r="A100" s="23" t="s">
        <v>160</v>
      </c>
      <c r="B100" s="84">
        <f>MEDIAN(B14:B30,B33:B77,B80:B95)</f>
        <v>5160</v>
      </c>
      <c r="C100" s="84">
        <f t="shared" ref="C100:M100" si="2">MEDIAN(C14:C30,C33:C77,C80:C95)</f>
        <v>760</v>
      </c>
      <c r="D100" s="84">
        <f t="shared" si="2"/>
        <v>199</v>
      </c>
      <c r="E100" s="84">
        <f t="shared" si="2"/>
        <v>5292</v>
      </c>
      <c r="F100" s="84">
        <f t="shared" si="2"/>
        <v>760</v>
      </c>
      <c r="G100" s="84">
        <f t="shared" si="2"/>
        <v>202</v>
      </c>
      <c r="H100" s="84">
        <f t="shared" si="2"/>
        <v>5200</v>
      </c>
      <c r="I100" s="84">
        <f t="shared" si="2"/>
        <v>895</v>
      </c>
      <c r="J100" s="84">
        <f t="shared" si="2"/>
        <v>227</v>
      </c>
      <c r="K100" s="84">
        <f t="shared" si="2"/>
        <v>5200</v>
      </c>
      <c r="L100" s="84">
        <f t="shared" si="2"/>
        <v>895</v>
      </c>
      <c r="M100" s="84">
        <f t="shared" si="2"/>
        <v>227</v>
      </c>
    </row>
    <row r="101" spans="1:13" x14ac:dyDescent="0.3">
      <c r="A101" s="23" t="s">
        <v>158</v>
      </c>
      <c r="B101" s="84">
        <f>AVERAGE(B14:B30,B33:B77,B80:B95)</f>
        <v>5747.8873239436616</v>
      </c>
      <c r="C101" s="84">
        <f t="shared" ref="C101:M101" si="3">AVERAGE(C14:C30,C33:C77,C80:C95)</f>
        <v>974.92063492063494</v>
      </c>
      <c r="D101" s="84">
        <f t="shared" si="3"/>
        <v>186.42028985507247</v>
      </c>
      <c r="E101" s="84">
        <f t="shared" si="3"/>
        <v>6420.6056338028166</v>
      </c>
      <c r="F101" s="84">
        <f t="shared" si="3"/>
        <v>974.92063492063494</v>
      </c>
      <c r="G101" s="84">
        <f t="shared" si="3"/>
        <v>200.85507246376812</v>
      </c>
      <c r="H101" s="84">
        <f t="shared" si="3"/>
        <v>6133.7234042553191</v>
      </c>
      <c r="I101" s="84">
        <f t="shared" si="3"/>
        <v>1283.8297872340424</v>
      </c>
      <c r="J101" s="84">
        <f t="shared" si="3"/>
        <v>261.04444444444442</v>
      </c>
      <c r="K101" s="84">
        <f t="shared" si="3"/>
        <v>6332.2765957446809</v>
      </c>
      <c r="L101" s="84">
        <f t="shared" si="3"/>
        <v>1283.8297872340424</v>
      </c>
      <c r="M101" s="84">
        <f t="shared" si="3"/>
        <v>269.13333333333333</v>
      </c>
    </row>
    <row r="102" spans="1:13" ht="14.4" thickBot="1" x14ac:dyDescent="0.35">
      <c r="A102" s="141" t="s">
        <v>159</v>
      </c>
      <c r="B102" s="86">
        <f>_xlfn.STDEV.P(B14:B30,B33:B77,B80:B95)</f>
        <v>2006.9267764160345</v>
      </c>
      <c r="C102" s="86">
        <f t="shared" ref="C102:M102" si="4">_xlfn.STDEV.P(C14:C30,C33:C77,C80:C95)</f>
        <v>720.06325342936327</v>
      </c>
      <c r="D102" s="86">
        <f t="shared" si="4"/>
        <v>41.530992721553417</v>
      </c>
      <c r="E102" s="86">
        <f t="shared" si="4"/>
        <v>2790.6588120081401</v>
      </c>
      <c r="F102" s="86">
        <f t="shared" si="4"/>
        <v>720.06325342936327</v>
      </c>
      <c r="G102" s="86">
        <f t="shared" si="4"/>
        <v>56.651816134803312</v>
      </c>
      <c r="H102" s="86">
        <f t="shared" si="4"/>
        <v>5357.7738339173748</v>
      </c>
      <c r="I102" s="86">
        <f t="shared" si="4"/>
        <v>1051.8596767336662</v>
      </c>
      <c r="J102" s="86">
        <f t="shared" si="4"/>
        <v>89.141075593828745</v>
      </c>
      <c r="K102" s="86">
        <f t="shared" si="4"/>
        <v>5640.3175997121343</v>
      </c>
      <c r="L102" s="86">
        <f t="shared" si="4"/>
        <v>1051.8596767336662</v>
      </c>
      <c r="M102" s="86">
        <f t="shared" si="4"/>
        <v>104.4114936201949</v>
      </c>
    </row>
    <row r="103" spans="1:13" x14ac:dyDescent="0.3">
      <c r="A103" s="254" t="s">
        <v>155</v>
      </c>
      <c r="B103" s="254"/>
      <c r="C103" s="254"/>
      <c r="D103" s="254"/>
      <c r="E103" s="254"/>
      <c r="F103" s="254"/>
      <c r="G103" s="254"/>
      <c r="H103" s="254"/>
      <c r="I103" s="254"/>
      <c r="J103" s="254"/>
      <c r="K103" s="254"/>
      <c r="L103" s="254"/>
      <c r="M103" s="254"/>
    </row>
    <row r="104" spans="1:13" ht="15" x14ac:dyDescent="0.3">
      <c r="A104" s="255" t="s">
        <v>260</v>
      </c>
      <c r="B104" s="255"/>
      <c r="C104" s="255"/>
      <c r="D104" s="255"/>
      <c r="E104" s="255"/>
      <c r="F104" s="255"/>
      <c r="G104" s="255"/>
      <c r="H104" s="255"/>
      <c r="I104" s="255"/>
      <c r="J104" s="255"/>
      <c r="K104" s="255"/>
      <c r="L104" s="255"/>
      <c r="M104" s="255"/>
    </row>
    <row r="105" spans="1:13" x14ac:dyDescent="0.3">
      <c r="A105" s="219" t="s">
        <v>258</v>
      </c>
      <c r="B105" s="219"/>
      <c r="C105" s="219"/>
      <c r="D105" s="219"/>
      <c r="E105" s="219"/>
      <c r="F105" s="219"/>
      <c r="G105" s="219"/>
      <c r="H105" s="219"/>
      <c r="I105" s="219"/>
      <c r="J105" s="219"/>
      <c r="K105" s="219"/>
      <c r="L105" s="219"/>
      <c r="M105" s="219"/>
    </row>
    <row r="106" spans="1:13" x14ac:dyDescent="0.3">
      <c r="A106" s="253" t="s">
        <v>259</v>
      </c>
      <c r="B106" s="253"/>
      <c r="C106" s="253"/>
      <c r="D106" s="253"/>
      <c r="E106" s="253"/>
      <c r="F106" s="253"/>
      <c r="G106" s="253"/>
      <c r="H106" s="253"/>
      <c r="I106" s="253"/>
      <c r="J106" s="253"/>
      <c r="K106" s="253"/>
      <c r="L106" s="253"/>
      <c r="M106" s="253"/>
    </row>
  </sheetData>
  <mergeCells count="20">
    <mergeCell ref="B11:C11"/>
    <mergeCell ref="E11:F11"/>
    <mergeCell ref="H11:I11"/>
    <mergeCell ref="K11:L11"/>
    <mergeCell ref="A106:M106"/>
    <mergeCell ref="A103:M103"/>
    <mergeCell ref="A104:M104"/>
    <mergeCell ref="A105:M105"/>
    <mergeCell ref="A9:A12"/>
    <mergeCell ref="B9:G9"/>
    <mergeCell ref="H9:M9"/>
    <mergeCell ref="B10:D10"/>
    <mergeCell ref="E10:G10"/>
    <mergeCell ref="H10:J10"/>
    <mergeCell ref="K10:M10"/>
    <mergeCell ref="A1:M1"/>
    <mergeCell ref="A2:M2"/>
    <mergeCell ref="A3:M3"/>
    <mergeCell ref="A5:M5"/>
    <mergeCell ref="A6:M6"/>
  </mergeCells>
  <printOptions horizontalCentered="1"/>
  <pageMargins left="0.2" right="0.2" top="0.25" bottom="0.25" header="0.3" footer="0.3"/>
  <pageSetup scale="7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41"/>
  <sheetViews>
    <sheetView showGridLines="0" zoomScale="95" zoomScaleNormal="95" workbookViewId="0">
      <selection activeCell="A36" sqref="A36:M36"/>
    </sheetView>
  </sheetViews>
  <sheetFormatPr defaultColWidth="9.109375" defaultRowHeight="10.199999999999999" x14ac:dyDescent="0.2"/>
  <cols>
    <col min="1" max="1" width="74.33203125" style="78" customWidth="1"/>
    <col min="2" max="2" width="8.88671875" style="78" bestFit="1" customWidth="1"/>
    <col min="3" max="3" width="8" style="78" bestFit="1" customWidth="1"/>
    <col min="4" max="4" width="9.88671875" style="78" bestFit="1" customWidth="1"/>
    <col min="5" max="5" width="10.6640625" style="78" customWidth="1"/>
    <col min="6" max="6" width="8" style="79" bestFit="1" customWidth="1"/>
    <col min="7" max="7" width="10" style="79" bestFit="1" customWidth="1"/>
    <col min="8" max="8" width="10.44140625" style="79" customWidth="1"/>
    <col min="9" max="9" width="9.109375" style="78" customWidth="1"/>
    <col min="10" max="10" width="10" style="78" bestFit="1" customWidth="1"/>
    <col min="11" max="11" width="10.44140625" style="78" customWidth="1"/>
    <col min="12" max="12" width="9.33203125" style="78" customWidth="1"/>
    <col min="13" max="16384" width="9.109375" style="78"/>
  </cols>
  <sheetData>
    <row r="1" spans="1:22" ht="18" x14ac:dyDescent="0.35">
      <c r="A1" s="242" t="s">
        <v>251</v>
      </c>
      <c r="B1" s="242"/>
      <c r="C1" s="242"/>
      <c r="D1" s="242"/>
      <c r="E1" s="242"/>
      <c r="F1" s="242"/>
      <c r="G1" s="242"/>
      <c r="H1" s="242"/>
      <c r="I1" s="242"/>
      <c r="J1" s="242"/>
      <c r="K1" s="242"/>
      <c r="L1" s="242"/>
      <c r="M1" s="242"/>
      <c r="N1" s="46"/>
      <c r="O1" s="46"/>
      <c r="P1" s="46"/>
      <c r="Q1" s="46"/>
      <c r="R1" s="46"/>
      <c r="S1" s="46"/>
      <c r="T1" s="46"/>
      <c r="U1" s="46"/>
      <c r="V1" s="46"/>
    </row>
    <row r="2" spans="1:22" ht="18" x14ac:dyDescent="0.35">
      <c r="A2" s="242" t="s">
        <v>252</v>
      </c>
      <c r="B2" s="242"/>
      <c r="C2" s="242"/>
      <c r="D2" s="242"/>
      <c r="E2" s="242"/>
      <c r="F2" s="242"/>
      <c r="G2" s="242"/>
      <c r="H2" s="242"/>
      <c r="I2" s="242"/>
      <c r="J2" s="242"/>
      <c r="K2" s="242"/>
      <c r="L2" s="242"/>
      <c r="M2" s="242"/>
      <c r="N2" s="46"/>
      <c r="O2" s="46"/>
      <c r="P2" s="46"/>
      <c r="Q2" s="46"/>
      <c r="R2" s="46"/>
      <c r="S2" s="46"/>
      <c r="T2" s="46"/>
      <c r="U2" s="46"/>
      <c r="V2" s="46"/>
    </row>
    <row r="3" spans="1:22" ht="15.6" x14ac:dyDescent="0.3">
      <c r="A3" s="209" t="s">
        <v>253</v>
      </c>
      <c r="B3" s="209"/>
      <c r="C3" s="209"/>
      <c r="D3" s="209"/>
      <c r="E3" s="209"/>
      <c r="F3" s="209"/>
      <c r="G3" s="209"/>
      <c r="H3" s="209"/>
      <c r="I3" s="209"/>
      <c r="J3" s="209"/>
      <c r="K3" s="209"/>
      <c r="L3" s="209"/>
      <c r="M3" s="209"/>
      <c r="N3" s="46"/>
      <c r="O3" s="46"/>
      <c r="P3" s="46"/>
      <c r="Q3" s="46"/>
      <c r="R3" s="46"/>
      <c r="S3" s="46"/>
      <c r="T3" s="46"/>
      <c r="U3" s="46"/>
      <c r="V3" s="46"/>
    </row>
    <row r="4" spans="1:22" ht="15.6" x14ac:dyDescent="0.3">
      <c r="A4" s="134"/>
      <c r="B4" s="134"/>
      <c r="C4" s="134"/>
      <c r="D4" s="134"/>
      <c r="E4" s="134"/>
      <c r="F4" s="134"/>
      <c r="G4" s="134"/>
      <c r="H4" s="134"/>
      <c r="I4" s="134"/>
      <c r="J4" s="134"/>
      <c r="K4" s="134"/>
      <c r="L4" s="96"/>
      <c r="M4" s="96"/>
      <c r="N4" s="46"/>
      <c r="O4" s="46"/>
      <c r="P4" s="46"/>
      <c r="Q4" s="46"/>
      <c r="R4" s="46"/>
      <c r="S4" s="46"/>
      <c r="T4" s="46"/>
      <c r="U4" s="46"/>
      <c r="V4" s="46"/>
    </row>
    <row r="5" spans="1:22" ht="15.6" x14ac:dyDescent="0.3">
      <c r="A5" s="201" t="s">
        <v>199</v>
      </c>
      <c r="B5" s="201"/>
      <c r="C5" s="201"/>
      <c r="D5" s="201"/>
      <c r="E5" s="201"/>
      <c r="F5" s="201"/>
      <c r="G5" s="201"/>
      <c r="H5" s="201"/>
      <c r="I5" s="201"/>
      <c r="J5" s="201"/>
      <c r="K5" s="201"/>
      <c r="L5" s="201"/>
      <c r="M5" s="201"/>
    </row>
    <row r="6" spans="1:22" ht="15.6" x14ac:dyDescent="0.3">
      <c r="A6" s="225" t="s">
        <v>399</v>
      </c>
      <c r="B6" s="225"/>
      <c r="C6" s="225"/>
      <c r="D6" s="225"/>
      <c r="E6" s="225"/>
      <c r="F6" s="225"/>
      <c r="G6" s="225"/>
      <c r="H6" s="225"/>
      <c r="I6" s="225"/>
      <c r="J6" s="225"/>
      <c r="K6" s="225"/>
      <c r="L6" s="225"/>
      <c r="M6" s="225"/>
    </row>
    <row r="7" spans="1:22" ht="14.4" x14ac:dyDescent="0.3">
      <c r="A7" s="116"/>
      <c r="B7" s="116"/>
      <c r="C7" s="116"/>
      <c r="D7" s="116"/>
      <c r="E7" s="116"/>
      <c r="F7" s="116"/>
      <c r="G7" s="116"/>
      <c r="H7" s="116"/>
      <c r="I7" s="116"/>
      <c r="J7" s="116"/>
      <c r="K7" s="116"/>
    </row>
    <row r="8" spans="1:22" s="80" customFormat="1" ht="14.4" x14ac:dyDescent="0.3">
      <c r="A8" s="258" t="s">
        <v>200</v>
      </c>
      <c r="B8" s="258"/>
      <c r="C8" s="258"/>
      <c r="D8" s="258"/>
      <c r="E8" s="258"/>
      <c r="F8" s="258"/>
      <c r="G8" s="258"/>
      <c r="H8" s="258"/>
      <c r="I8" s="258"/>
      <c r="J8" s="258"/>
      <c r="K8" s="258"/>
    </row>
    <row r="9" spans="1:22" s="80" customFormat="1" ht="13.8" x14ac:dyDescent="0.3">
      <c r="A9" s="217" t="s">
        <v>272</v>
      </c>
      <c r="B9" s="220" t="s">
        <v>76</v>
      </c>
      <c r="C9" s="220"/>
      <c r="D9" s="220"/>
      <c r="E9" s="220"/>
      <c r="F9" s="220" t="s">
        <v>111</v>
      </c>
      <c r="G9" s="220"/>
      <c r="H9" s="220"/>
      <c r="I9" s="220"/>
      <c r="J9" s="220" t="s">
        <v>175</v>
      </c>
      <c r="K9" s="220"/>
      <c r="L9" s="220"/>
      <c r="M9" s="220"/>
    </row>
    <row r="10" spans="1:22" ht="41.4" x14ac:dyDescent="0.3">
      <c r="A10" s="217"/>
      <c r="B10" s="144" t="s">
        <v>114</v>
      </c>
      <c r="C10" s="144" t="s">
        <v>176</v>
      </c>
      <c r="D10" s="145" t="s">
        <v>177</v>
      </c>
      <c r="E10" s="145" t="s">
        <v>178</v>
      </c>
      <c r="F10" s="149" t="s">
        <v>76</v>
      </c>
      <c r="G10" s="144" t="s">
        <v>176</v>
      </c>
      <c r="H10" s="145" t="s">
        <v>177</v>
      </c>
      <c r="I10" s="145" t="s">
        <v>178</v>
      </c>
      <c r="J10" s="149" t="s">
        <v>76</v>
      </c>
      <c r="K10" s="144" t="s">
        <v>176</v>
      </c>
      <c r="L10" s="145" t="s">
        <v>177</v>
      </c>
      <c r="M10" s="145" t="s">
        <v>178</v>
      </c>
    </row>
    <row r="11" spans="1:22" ht="14.4" x14ac:dyDescent="0.3">
      <c r="A11" s="81" t="s">
        <v>179</v>
      </c>
      <c r="B11" s="54">
        <v>26519</v>
      </c>
      <c r="C11" s="195">
        <v>10595</v>
      </c>
      <c r="D11" s="195">
        <v>10926</v>
      </c>
      <c r="E11" s="195">
        <v>4998</v>
      </c>
      <c r="F11" s="54">
        <v>18824</v>
      </c>
      <c r="G11" s="195">
        <v>8999</v>
      </c>
      <c r="H11" s="195">
        <v>7091</v>
      </c>
      <c r="I11" s="195">
        <v>2734</v>
      </c>
      <c r="J11" s="54">
        <v>7695</v>
      </c>
      <c r="K11" s="195">
        <v>1596</v>
      </c>
      <c r="L11" s="195">
        <v>3835</v>
      </c>
      <c r="M11" s="195">
        <v>2264</v>
      </c>
    </row>
    <row r="12" spans="1:22" ht="14.4" x14ac:dyDescent="0.3">
      <c r="A12" s="82" t="s">
        <v>211</v>
      </c>
      <c r="B12" s="166">
        <v>12900</v>
      </c>
      <c r="C12" s="175">
        <v>4484</v>
      </c>
      <c r="D12" s="175">
        <v>5638</v>
      </c>
      <c r="E12" s="175">
        <v>2778</v>
      </c>
      <c r="F12" s="166">
        <v>5827</v>
      </c>
      <c r="G12" s="175">
        <v>3105</v>
      </c>
      <c r="H12" s="175">
        <v>2102</v>
      </c>
      <c r="I12" s="175">
        <v>620</v>
      </c>
      <c r="J12" s="166">
        <v>7073</v>
      </c>
      <c r="K12" s="175">
        <v>1379</v>
      </c>
      <c r="L12" s="175">
        <v>3536</v>
      </c>
      <c r="M12" s="175">
        <v>2158</v>
      </c>
    </row>
    <row r="13" spans="1:22" ht="14.4" x14ac:dyDescent="0.3">
      <c r="A13" s="82" t="s">
        <v>189</v>
      </c>
      <c r="B13" s="166">
        <v>12332</v>
      </c>
      <c r="C13" s="175">
        <v>4109</v>
      </c>
      <c r="D13" s="175">
        <v>5490</v>
      </c>
      <c r="E13" s="175">
        <v>2733</v>
      </c>
      <c r="F13" s="166">
        <v>5284</v>
      </c>
      <c r="G13" s="175">
        <v>2751</v>
      </c>
      <c r="H13" s="175">
        <v>1955</v>
      </c>
      <c r="I13" s="175">
        <v>578</v>
      </c>
      <c r="J13" s="166">
        <v>7048</v>
      </c>
      <c r="K13" s="175">
        <v>1358</v>
      </c>
      <c r="L13" s="175">
        <v>3535</v>
      </c>
      <c r="M13" s="175">
        <v>2155</v>
      </c>
    </row>
    <row r="14" spans="1:22" ht="14.4" x14ac:dyDescent="0.3">
      <c r="A14" s="82" t="s">
        <v>190</v>
      </c>
      <c r="B14" s="166">
        <v>247</v>
      </c>
      <c r="C14" s="175">
        <v>179</v>
      </c>
      <c r="D14" s="175">
        <v>24</v>
      </c>
      <c r="E14" s="175">
        <v>44</v>
      </c>
      <c r="F14" s="166">
        <v>224</v>
      </c>
      <c r="G14" s="175">
        <v>160</v>
      </c>
      <c r="H14" s="175">
        <v>23</v>
      </c>
      <c r="I14" s="175">
        <v>41</v>
      </c>
      <c r="J14" s="166">
        <v>23</v>
      </c>
      <c r="K14" s="175">
        <v>19</v>
      </c>
      <c r="L14" s="175">
        <v>1</v>
      </c>
      <c r="M14" s="175">
        <v>3</v>
      </c>
    </row>
    <row r="15" spans="1:22" ht="14.4" x14ac:dyDescent="0.3">
      <c r="A15" s="82" t="s">
        <v>191</v>
      </c>
      <c r="B15" s="166">
        <v>321</v>
      </c>
      <c r="C15" s="175">
        <v>196</v>
      </c>
      <c r="D15" s="175">
        <v>124</v>
      </c>
      <c r="E15" s="175">
        <v>1</v>
      </c>
      <c r="F15" s="166">
        <v>319</v>
      </c>
      <c r="G15" s="175">
        <v>194</v>
      </c>
      <c r="H15" s="175">
        <v>124</v>
      </c>
      <c r="I15" s="175">
        <v>1</v>
      </c>
      <c r="J15" s="166">
        <v>2</v>
      </c>
      <c r="K15" s="175">
        <v>2</v>
      </c>
      <c r="L15" s="175">
        <v>0</v>
      </c>
      <c r="M15" s="175">
        <v>0</v>
      </c>
    </row>
    <row r="16" spans="1:22" ht="14.4" x14ac:dyDescent="0.3">
      <c r="A16" s="82" t="s">
        <v>212</v>
      </c>
      <c r="B16" s="54">
        <v>1321</v>
      </c>
      <c r="C16" s="195">
        <v>334</v>
      </c>
      <c r="D16" s="195">
        <v>786</v>
      </c>
      <c r="E16" s="195">
        <v>201</v>
      </c>
      <c r="F16" s="54">
        <v>1178</v>
      </c>
      <c r="G16" s="195">
        <v>293</v>
      </c>
      <c r="H16" s="195">
        <v>715</v>
      </c>
      <c r="I16" s="195">
        <v>170</v>
      </c>
      <c r="J16" s="54">
        <v>143</v>
      </c>
      <c r="K16" s="195">
        <v>41</v>
      </c>
      <c r="L16" s="195">
        <v>71</v>
      </c>
      <c r="M16" s="195">
        <v>31</v>
      </c>
    </row>
    <row r="17" spans="1:13" ht="14.4" x14ac:dyDescent="0.3">
      <c r="A17" s="82" t="s">
        <v>192</v>
      </c>
      <c r="B17" s="54">
        <v>455</v>
      </c>
      <c r="C17" s="195">
        <v>188</v>
      </c>
      <c r="D17" s="195">
        <v>202</v>
      </c>
      <c r="E17" s="195">
        <v>65</v>
      </c>
      <c r="F17" s="54">
        <v>422</v>
      </c>
      <c r="G17" s="195">
        <v>177</v>
      </c>
      <c r="H17" s="195">
        <v>194</v>
      </c>
      <c r="I17" s="195">
        <v>51</v>
      </c>
      <c r="J17" s="54">
        <v>33</v>
      </c>
      <c r="K17" s="195">
        <v>11</v>
      </c>
      <c r="L17" s="195">
        <v>8</v>
      </c>
      <c r="M17" s="195">
        <v>14</v>
      </c>
    </row>
    <row r="18" spans="1:13" ht="14.4" x14ac:dyDescent="0.3">
      <c r="A18" s="82" t="s">
        <v>193</v>
      </c>
      <c r="B18" s="54">
        <v>13</v>
      </c>
      <c r="C18" s="195">
        <v>8</v>
      </c>
      <c r="D18" s="195">
        <v>5</v>
      </c>
      <c r="E18" s="195">
        <v>0</v>
      </c>
      <c r="F18" s="54">
        <v>12</v>
      </c>
      <c r="G18" s="195">
        <v>7</v>
      </c>
      <c r="H18" s="195">
        <v>5</v>
      </c>
      <c r="I18" s="195">
        <v>0</v>
      </c>
      <c r="J18" s="54">
        <v>1</v>
      </c>
      <c r="K18" s="195">
        <v>1</v>
      </c>
      <c r="L18" s="195">
        <v>0</v>
      </c>
      <c r="M18" s="195">
        <v>0</v>
      </c>
    </row>
    <row r="19" spans="1:13" ht="14.4" x14ac:dyDescent="0.3">
      <c r="A19" s="82" t="s">
        <v>194</v>
      </c>
      <c r="B19" s="54">
        <v>190</v>
      </c>
      <c r="C19" s="195">
        <v>50</v>
      </c>
      <c r="D19" s="195">
        <v>103</v>
      </c>
      <c r="E19" s="195">
        <v>37</v>
      </c>
      <c r="F19" s="54">
        <v>176</v>
      </c>
      <c r="G19" s="195">
        <v>48</v>
      </c>
      <c r="H19" s="195">
        <v>98</v>
      </c>
      <c r="I19" s="195">
        <v>30</v>
      </c>
      <c r="J19" s="54">
        <v>14</v>
      </c>
      <c r="K19" s="195">
        <v>2</v>
      </c>
      <c r="L19" s="195">
        <v>5</v>
      </c>
      <c r="M19" s="195">
        <v>7</v>
      </c>
    </row>
    <row r="20" spans="1:13" ht="14.4" x14ac:dyDescent="0.3">
      <c r="A20" s="82" t="s">
        <v>195</v>
      </c>
      <c r="B20" s="54">
        <v>251</v>
      </c>
      <c r="C20" s="195">
        <v>130</v>
      </c>
      <c r="D20" s="195">
        <v>94</v>
      </c>
      <c r="E20" s="195">
        <v>27</v>
      </c>
      <c r="F20" s="54">
        <v>234</v>
      </c>
      <c r="G20" s="195">
        <v>122</v>
      </c>
      <c r="H20" s="195">
        <v>91</v>
      </c>
      <c r="I20" s="195">
        <v>21</v>
      </c>
      <c r="J20" s="54">
        <v>17</v>
      </c>
      <c r="K20" s="195">
        <v>8</v>
      </c>
      <c r="L20" s="195">
        <v>3</v>
      </c>
      <c r="M20" s="195">
        <v>6</v>
      </c>
    </row>
    <row r="21" spans="1:13" ht="14.4" x14ac:dyDescent="0.3">
      <c r="A21" s="94" t="s">
        <v>225</v>
      </c>
      <c r="B21" s="54">
        <v>1</v>
      </c>
      <c r="C21" s="195">
        <v>0</v>
      </c>
      <c r="D21" s="195">
        <v>0</v>
      </c>
      <c r="E21" s="195">
        <v>1</v>
      </c>
      <c r="F21" s="54">
        <v>0</v>
      </c>
      <c r="G21" s="195">
        <v>0</v>
      </c>
      <c r="H21" s="195">
        <v>0</v>
      </c>
      <c r="I21" s="195">
        <v>0</v>
      </c>
      <c r="J21" s="54">
        <v>1</v>
      </c>
      <c r="K21" s="195">
        <v>0</v>
      </c>
      <c r="L21" s="195">
        <v>0</v>
      </c>
      <c r="M21" s="195">
        <v>1</v>
      </c>
    </row>
    <row r="22" spans="1:13" ht="14.4" x14ac:dyDescent="0.3">
      <c r="A22" s="82" t="s">
        <v>213</v>
      </c>
      <c r="B22" s="54">
        <v>866</v>
      </c>
      <c r="C22" s="195">
        <v>146</v>
      </c>
      <c r="D22" s="195">
        <v>584</v>
      </c>
      <c r="E22" s="195">
        <v>136</v>
      </c>
      <c r="F22" s="54">
        <v>756</v>
      </c>
      <c r="G22" s="195">
        <v>116</v>
      </c>
      <c r="H22" s="195">
        <v>521</v>
      </c>
      <c r="I22" s="195">
        <v>119</v>
      </c>
      <c r="J22" s="54">
        <v>110</v>
      </c>
      <c r="K22" s="195">
        <v>30</v>
      </c>
      <c r="L22" s="195">
        <v>63</v>
      </c>
      <c r="M22" s="195">
        <v>17</v>
      </c>
    </row>
    <row r="23" spans="1:13" ht="14.4" x14ac:dyDescent="0.3">
      <c r="A23" s="82" t="s">
        <v>180</v>
      </c>
      <c r="B23" s="54">
        <v>2665</v>
      </c>
      <c r="C23" s="195">
        <v>920</v>
      </c>
      <c r="D23" s="195">
        <v>1195</v>
      </c>
      <c r="E23" s="195">
        <v>550</v>
      </c>
      <c r="F23" s="54">
        <v>2616</v>
      </c>
      <c r="G23" s="195">
        <v>907</v>
      </c>
      <c r="H23" s="195">
        <v>1173</v>
      </c>
      <c r="I23" s="195">
        <v>536</v>
      </c>
      <c r="J23" s="54">
        <v>49</v>
      </c>
      <c r="K23" s="195">
        <v>13</v>
      </c>
      <c r="L23" s="195">
        <v>22</v>
      </c>
      <c r="M23" s="195">
        <v>14</v>
      </c>
    </row>
    <row r="24" spans="1:13" ht="14.4" x14ac:dyDescent="0.3">
      <c r="A24" s="82" t="s">
        <v>181</v>
      </c>
      <c r="B24" s="54">
        <v>882</v>
      </c>
      <c r="C24" s="195">
        <v>324</v>
      </c>
      <c r="D24" s="195">
        <v>416</v>
      </c>
      <c r="E24" s="195">
        <v>142</v>
      </c>
      <c r="F24" s="54">
        <v>865</v>
      </c>
      <c r="G24" s="195">
        <v>314</v>
      </c>
      <c r="H24" s="195">
        <v>411</v>
      </c>
      <c r="I24" s="195">
        <v>140</v>
      </c>
      <c r="J24" s="54">
        <v>17</v>
      </c>
      <c r="K24" s="195">
        <v>10</v>
      </c>
      <c r="L24" s="195">
        <v>5</v>
      </c>
      <c r="M24" s="195">
        <v>2</v>
      </c>
    </row>
    <row r="25" spans="1:13" ht="14.4" x14ac:dyDescent="0.3">
      <c r="A25" s="82" t="s">
        <v>214</v>
      </c>
      <c r="B25" s="54">
        <v>961</v>
      </c>
      <c r="C25" s="195">
        <v>428</v>
      </c>
      <c r="D25" s="195">
        <v>434</v>
      </c>
      <c r="E25" s="195">
        <v>99</v>
      </c>
      <c r="F25" s="54">
        <v>898</v>
      </c>
      <c r="G25" s="195">
        <v>401</v>
      </c>
      <c r="H25" s="195">
        <v>398</v>
      </c>
      <c r="I25" s="195">
        <v>99</v>
      </c>
      <c r="J25" s="54">
        <v>63</v>
      </c>
      <c r="K25" s="195">
        <v>27</v>
      </c>
      <c r="L25" s="195">
        <v>36</v>
      </c>
      <c r="M25" s="195">
        <v>0</v>
      </c>
    </row>
    <row r="26" spans="1:13" ht="14.4" x14ac:dyDescent="0.3">
      <c r="A26" s="82" t="s">
        <v>182</v>
      </c>
      <c r="B26" s="54">
        <v>461</v>
      </c>
      <c r="C26" s="195">
        <v>133</v>
      </c>
      <c r="D26" s="195">
        <v>173</v>
      </c>
      <c r="E26" s="195">
        <v>155</v>
      </c>
      <c r="F26" s="54">
        <v>439</v>
      </c>
      <c r="G26" s="195">
        <v>126</v>
      </c>
      <c r="H26" s="195">
        <v>161</v>
      </c>
      <c r="I26" s="195">
        <v>152</v>
      </c>
      <c r="J26" s="54">
        <v>22</v>
      </c>
      <c r="K26" s="195">
        <v>7</v>
      </c>
      <c r="L26" s="195">
        <v>12</v>
      </c>
      <c r="M26" s="195">
        <v>3</v>
      </c>
    </row>
    <row r="27" spans="1:13" ht="14.4" x14ac:dyDescent="0.3">
      <c r="A27" s="82" t="s">
        <v>183</v>
      </c>
      <c r="B27" s="54">
        <v>313</v>
      </c>
      <c r="C27" s="195">
        <v>212</v>
      </c>
      <c r="D27" s="195">
        <v>32</v>
      </c>
      <c r="E27" s="195">
        <v>69</v>
      </c>
      <c r="F27" s="54">
        <v>289</v>
      </c>
      <c r="G27" s="195">
        <v>192</v>
      </c>
      <c r="H27" s="195">
        <v>30</v>
      </c>
      <c r="I27" s="195">
        <v>67</v>
      </c>
      <c r="J27" s="54">
        <v>24</v>
      </c>
      <c r="K27" s="195">
        <v>20</v>
      </c>
      <c r="L27" s="195">
        <v>2</v>
      </c>
      <c r="M27" s="195">
        <v>2</v>
      </c>
    </row>
    <row r="28" spans="1:13" ht="14.4" x14ac:dyDescent="0.3">
      <c r="A28" s="82" t="s">
        <v>184</v>
      </c>
      <c r="B28" s="54">
        <v>1304</v>
      </c>
      <c r="C28" s="195">
        <v>833</v>
      </c>
      <c r="D28" s="195">
        <v>385</v>
      </c>
      <c r="E28" s="195">
        <v>86</v>
      </c>
      <c r="F28" s="54">
        <v>1206</v>
      </c>
      <c r="G28" s="195">
        <v>783</v>
      </c>
      <c r="H28" s="195">
        <v>368</v>
      </c>
      <c r="I28" s="195">
        <v>55</v>
      </c>
      <c r="J28" s="54">
        <v>98</v>
      </c>
      <c r="K28" s="195">
        <v>50</v>
      </c>
      <c r="L28" s="195">
        <v>17</v>
      </c>
      <c r="M28" s="195">
        <v>31</v>
      </c>
    </row>
    <row r="29" spans="1:13" ht="14.4" x14ac:dyDescent="0.3">
      <c r="A29" s="82" t="s">
        <v>185</v>
      </c>
      <c r="B29" s="54">
        <v>397</v>
      </c>
      <c r="C29" s="195">
        <v>5</v>
      </c>
      <c r="D29" s="195">
        <v>72</v>
      </c>
      <c r="E29" s="195">
        <v>320</v>
      </c>
      <c r="F29" s="54">
        <v>395</v>
      </c>
      <c r="G29" s="195">
        <v>5</v>
      </c>
      <c r="H29" s="195">
        <v>70</v>
      </c>
      <c r="I29" s="195">
        <v>320</v>
      </c>
      <c r="J29" s="54">
        <v>2</v>
      </c>
      <c r="K29" s="195">
        <v>0</v>
      </c>
      <c r="L29" s="195">
        <v>2</v>
      </c>
      <c r="M29" s="195">
        <v>0</v>
      </c>
    </row>
    <row r="30" spans="1:13" ht="14.4" x14ac:dyDescent="0.3">
      <c r="A30" s="82" t="s">
        <v>186</v>
      </c>
      <c r="B30" s="54">
        <v>4232</v>
      </c>
      <c r="C30" s="195">
        <v>2068</v>
      </c>
      <c r="D30" s="195">
        <v>1633</v>
      </c>
      <c r="E30" s="195">
        <v>531</v>
      </c>
      <c r="F30" s="54">
        <v>4046</v>
      </c>
      <c r="G30" s="195">
        <v>2027</v>
      </c>
      <c r="H30" s="195">
        <v>1504</v>
      </c>
      <c r="I30" s="195">
        <v>515</v>
      </c>
      <c r="J30" s="54">
        <v>186</v>
      </c>
      <c r="K30" s="195">
        <v>41</v>
      </c>
      <c r="L30" s="195">
        <v>129</v>
      </c>
      <c r="M30" s="195">
        <v>16</v>
      </c>
    </row>
    <row r="31" spans="1:13" ht="14.4" x14ac:dyDescent="0.3">
      <c r="A31" s="82" t="s">
        <v>187</v>
      </c>
      <c r="B31" s="54">
        <v>919</v>
      </c>
      <c r="C31" s="195">
        <v>727</v>
      </c>
      <c r="D31" s="195">
        <v>137</v>
      </c>
      <c r="E31" s="195">
        <v>55</v>
      </c>
      <c r="F31" s="54">
        <v>906</v>
      </c>
      <c r="G31" s="195">
        <v>720</v>
      </c>
      <c r="H31" s="195">
        <v>135</v>
      </c>
      <c r="I31" s="195">
        <v>51</v>
      </c>
      <c r="J31" s="54">
        <v>13</v>
      </c>
      <c r="K31" s="195">
        <v>7</v>
      </c>
      <c r="L31" s="195">
        <v>2</v>
      </c>
      <c r="M31" s="195">
        <v>4</v>
      </c>
    </row>
    <row r="32" spans="1:13" ht="14.4" x14ac:dyDescent="0.3">
      <c r="A32" s="82" t="s">
        <v>188</v>
      </c>
      <c r="B32" s="54">
        <v>164</v>
      </c>
      <c r="C32" s="195">
        <v>127</v>
      </c>
      <c r="D32" s="195">
        <v>25</v>
      </c>
      <c r="E32" s="195">
        <v>12</v>
      </c>
      <c r="F32" s="54">
        <v>159</v>
      </c>
      <c r="G32" s="195">
        <v>126</v>
      </c>
      <c r="H32" s="195">
        <v>24</v>
      </c>
      <c r="I32" s="195">
        <v>9</v>
      </c>
      <c r="J32" s="54">
        <v>5</v>
      </c>
      <c r="K32" s="195">
        <v>1</v>
      </c>
      <c r="L32" s="195">
        <v>1</v>
      </c>
      <c r="M32" s="195">
        <v>3</v>
      </c>
    </row>
    <row r="33" spans="1:13" s="45" customFormat="1" x14ac:dyDescent="0.2">
      <c r="A33" s="78"/>
      <c r="B33" s="78"/>
      <c r="C33" s="78"/>
      <c r="D33" s="78"/>
      <c r="E33" s="78"/>
      <c r="F33" s="79"/>
      <c r="G33" s="79"/>
      <c r="H33" s="79"/>
      <c r="I33" s="78"/>
      <c r="J33" s="78"/>
      <c r="K33" s="78"/>
    </row>
    <row r="34" spans="1:13" s="45" customFormat="1" ht="12" x14ac:dyDescent="0.25">
      <c r="A34" s="248" t="s">
        <v>246</v>
      </c>
      <c r="B34" s="248"/>
      <c r="C34" s="248"/>
      <c r="D34" s="248"/>
      <c r="E34" s="248"/>
      <c r="F34" s="248"/>
      <c r="G34" s="248"/>
      <c r="H34" s="248"/>
      <c r="I34" s="248"/>
      <c r="J34" s="248"/>
      <c r="K34" s="248"/>
      <c r="L34" s="248"/>
      <c r="M34" s="248"/>
    </row>
    <row r="35" spans="1:13" x14ac:dyDescent="0.2">
      <c r="A35" s="257" t="s">
        <v>400</v>
      </c>
      <c r="B35" s="257"/>
      <c r="C35" s="257"/>
      <c r="D35" s="257"/>
      <c r="E35" s="257"/>
      <c r="F35" s="257"/>
      <c r="G35" s="257"/>
      <c r="H35" s="257"/>
      <c r="I35" s="257"/>
      <c r="J35" s="257"/>
      <c r="K35" s="257"/>
      <c r="L35" s="257"/>
      <c r="M35" s="257"/>
    </row>
    <row r="36" spans="1:13" ht="25.5" customHeight="1" x14ac:dyDescent="0.25">
      <c r="A36" s="243" t="s">
        <v>342</v>
      </c>
      <c r="B36" s="243"/>
      <c r="C36" s="243"/>
      <c r="D36" s="243"/>
      <c r="E36" s="243"/>
      <c r="F36" s="243"/>
      <c r="G36" s="243"/>
      <c r="H36" s="243"/>
      <c r="I36" s="243"/>
      <c r="J36" s="243"/>
      <c r="K36" s="243"/>
      <c r="L36" s="243"/>
      <c r="M36" s="243"/>
    </row>
    <row r="37" spans="1:13" x14ac:dyDescent="0.2">
      <c r="F37" s="78"/>
      <c r="G37" s="78"/>
      <c r="H37" s="78"/>
    </row>
    <row r="38" spans="1:13" ht="26.25" customHeight="1" x14ac:dyDescent="0.2">
      <c r="F38" s="78"/>
      <c r="G38" s="78"/>
      <c r="H38" s="78"/>
    </row>
    <row r="39" spans="1:13" x14ac:dyDescent="0.2">
      <c r="A39" s="118"/>
      <c r="F39" s="78"/>
      <c r="G39" s="78"/>
      <c r="H39" s="78"/>
    </row>
    <row r="40" spans="1:13" x14ac:dyDescent="0.2">
      <c r="F40" s="78"/>
      <c r="G40" s="78"/>
      <c r="H40" s="78"/>
    </row>
    <row r="41" spans="1:13" x14ac:dyDescent="0.2">
      <c r="F41" s="78"/>
      <c r="G41" s="78"/>
      <c r="H41" s="78"/>
    </row>
  </sheetData>
  <mergeCells count="13">
    <mergeCell ref="A35:M35"/>
    <mergeCell ref="A36:M36"/>
    <mergeCell ref="A34:M34"/>
    <mergeCell ref="J9:M9"/>
    <mergeCell ref="A8:K8"/>
    <mergeCell ref="A9:A10"/>
    <mergeCell ref="B9:E9"/>
    <mergeCell ref="F9:I9"/>
    <mergeCell ref="A1:M1"/>
    <mergeCell ref="A2:M2"/>
    <mergeCell ref="A3:M3"/>
    <mergeCell ref="A5:M5"/>
    <mergeCell ref="A6:M6"/>
  </mergeCells>
  <pageMargins left="0.7" right="0.7" top="0.75" bottom="0.75" header="0.3" footer="0.3"/>
  <pageSetup paperSize="5" scale="9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99"/>
  <sheetViews>
    <sheetView showGridLines="0" topLeftCell="A73" zoomScale="89" zoomScaleNormal="89" workbookViewId="0">
      <selection activeCell="A98" sqref="A98:N98"/>
    </sheetView>
  </sheetViews>
  <sheetFormatPr defaultRowHeight="14.4" x14ac:dyDescent="0.3"/>
  <cols>
    <col min="1" max="1" width="56" style="22" customWidth="1"/>
    <col min="2" max="2" width="11.109375" style="22" bestFit="1" customWidth="1"/>
    <col min="3" max="3" width="9.6640625" customWidth="1"/>
    <col min="4" max="4" width="9.6640625" style="22" customWidth="1"/>
    <col min="5" max="5" width="13.44140625" style="22" bestFit="1" customWidth="1"/>
    <col min="6" max="6" width="8.44140625" style="22" bestFit="1" customWidth="1"/>
    <col min="7" max="7" width="11.109375" customWidth="1"/>
    <col min="8" max="8" width="8.5546875" style="22" customWidth="1"/>
    <col min="9" max="9" width="12.44140625" style="22" customWidth="1"/>
    <col min="10" max="10" width="7.44140625" style="22" bestFit="1" customWidth="1"/>
    <col min="11" max="11" width="11" customWidth="1"/>
    <col min="12" max="12" width="9.44140625" style="22" customWidth="1"/>
    <col min="13" max="13" width="13.44140625" style="22" bestFit="1" customWidth="1"/>
    <col min="14" max="14" width="9" customWidth="1"/>
    <col min="15" max="15" width="53" bestFit="1" customWidth="1"/>
    <col min="19" max="19" width="12.33203125" bestFit="1" customWidth="1"/>
    <col min="23" max="23" width="12.33203125" bestFit="1" customWidth="1"/>
    <col min="27" max="27" width="12.33203125" bestFit="1" customWidth="1"/>
  </cols>
  <sheetData>
    <row r="1" spans="1:14" ht="18" x14ac:dyDescent="0.35">
      <c r="A1" s="208" t="s">
        <v>251</v>
      </c>
      <c r="B1" s="208"/>
      <c r="C1" s="208"/>
      <c r="D1" s="208"/>
      <c r="E1" s="208"/>
      <c r="F1" s="208"/>
      <c r="G1" s="208"/>
      <c r="H1" s="208"/>
      <c r="I1" s="208"/>
      <c r="J1" s="208"/>
      <c r="K1" s="208"/>
      <c r="L1" s="208"/>
      <c r="M1" s="208"/>
      <c r="N1" s="208"/>
    </row>
    <row r="2" spans="1:14" ht="18" x14ac:dyDescent="0.35">
      <c r="A2" s="208" t="s">
        <v>252</v>
      </c>
      <c r="B2" s="208"/>
      <c r="C2" s="208"/>
      <c r="D2" s="208"/>
      <c r="E2" s="208"/>
      <c r="F2" s="208"/>
      <c r="G2" s="208"/>
      <c r="H2" s="208"/>
      <c r="I2" s="208"/>
      <c r="J2" s="208"/>
      <c r="K2" s="208"/>
      <c r="L2" s="208"/>
      <c r="M2" s="208"/>
      <c r="N2" s="208"/>
    </row>
    <row r="3" spans="1:14" ht="15.6" x14ac:dyDescent="0.3">
      <c r="A3" s="209" t="s">
        <v>253</v>
      </c>
      <c r="B3" s="209"/>
      <c r="C3" s="209"/>
      <c r="D3" s="209"/>
      <c r="E3" s="209"/>
      <c r="F3" s="209"/>
      <c r="G3" s="209"/>
      <c r="H3" s="209"/>
      <c r="I3" s="209"/>
      <c r="J3" s="209"/>
      <c r="K3" s="209"/>
      <c r="L3" s="209"/>
      <c r="M3" s="209"/>
      <c r="N3" s="209"/>
    </row>
    <row r="4" spans="1:14" ht="15.6" x14ac:dyDescent="0.3">
      <c r="A4" s="136"/>
      <c r="B4" s="136"/>
      <c r="C4" s="136"/>
      <c r="D4" s="136"/>
      <c r="E4" s="136"/>
      <c r="F4" s="136"/>
      <c r="G4" s="136"/>
      <c r="H4" s="136"/>
      <c r="I4" s="136"/>
      <c r="J4" s="136"/>
      <c r="K4" s="136"/>
      <c r="L4" s="136"/>
      <c r="M4" s="136"/>
      <c r="N4" s="136"/>
    </row>
    <row r="5" spans="1:14" ht="18.75" customHeight="1" x14ac:dyDescent="0.3">
      <c r="A5" s="201" t="s">
        <v>199</v>
      </c>
      <c r="B5" s="201"/>
      <c r="C5" s="201"/>
      <c r="D5" s="201"/>
      <c r="E5" s="201"/>
      <c r="F5" s="201"/>
      <c r="G5" s="201"/>
      <c r="H5" s="201"/>
      <c r="I5" s="201"/>
      <c r="J5" s="201"/>
      <c r="K5" s="201"/>
      <c r="L5" s="201"/>
      <c r="M5" s="201"/>
      <c r="N5" s="201"/>
    </row>
    <row r="6" spans="1:14" ht="15.6" x14ac:dyDescent="0.3">
      <c r="A6" s="225" t="s">
        <v>343</v>
      </c>
      <c r="B6" s="225"/>
      <c r="C6" s="225"/>
      <c r="D6" s="225"/>
      <c r="E6" s="225"/>
      <c r="F6" s="225"/>
      <c r="G6" s="225"/>
      <c r="H6" s="225"/>
      <c r="I6" s="225"/>
      <c r="J6" s="225"/>
      <c r="K6" s="225"/>
      <c r="L6" s="225"/>
      <c r="M6" s="225"/>
      <c r="N6" s="225"/>
    </row>
    <row r="7" spans="1:14" x14ac:dyDescent="0.3">
      <c r="A7" s="101"/>
      <c r="B7" s="101"/>
      <c r="C7" s="101"/>
      <c r="D7" s="101"/>
      <c r="E7" s="101"/>
      <c r="F7" s="101"/>
      <c r="G7" s="101"/>
      <c r="H7" s="101"/>
      <c r="I7" s="101"/>
      <c r="J7" s="119"/>
      <c r="K7" s="120"/>
    </row>
    <row r="8" spans="1:14" x14ac:dyDescent="0.3">
      <c r="A8" s="258" t="s">
        <v>237</v>
      </c>
      <c r="B8" s="258"/>
      <c r="C8" s="258"/>
      <c r="D8" s="258"/>
      <c r="E8" s="258"/>
      <c r="F8" s="258"/>
      <c r="G8" s="258"/>
      <c r="H8" s="258"/>
      <c r="I8" s="258"/>
      <c r="J8" s="258"/>
      <c r="K8" s="258"/>
      <c r="L8" s="258"/>
      <c r="M8" s="258"/>
      <c r="N8" s="258"/>
    </row>
    <row r="9" spans="1:14" ht="15" customHeight="1" x14ac:dyDescent="0.3">
      <c r="A9" s="261" t="s">
        <v>297</v>
      </c>
      <c r="B9" s="262" t="s">
        <v>298</v>
      </c>
      <c r="C9" s="262" t="s">
        <v>299</v>
      </c>
      <c r="D9" s="262"/>
      <c r="E9" s="262"/>
      <c r="F9" s="262"/>
      <c r="G9" s="221" t="s">
        <v>291</v>
      </c>
      <c r="H9" s="221"/>
      <c r="I9" s="221"/>
      <c r="J9" s="221"/>
      <c r="K9" s="221" t="s">
        <v>292</v>
      </c>
      <c r="L9" s="221"/>
      <c r="M9" s="221"/>
      <c r="N9" s="221"/>
    </row>
    <row r="10" spans="1:14" s="104" customFormat="1" ht="29.4" customHeight="1" x14ac:dyDescent="0.3">
      <c r="A10" s="261"/>
      <c r="B10" s="262"/>
      <c r="C10" s="140" t="s">
        <v>293</v>
      </c>
      <c r="D10" s="140" t="s">
        <v>226</v>
      </c>
      <c r="E10" s="146" t="s">
        <v>294</v>
      </c>
      <c r="F10" s="140" t="s">
        <v>295</v>
      </c>
      <c r="G10" s="140" t="s">
        <v>293</v>
      </c>
      <c r="H10" s="140" t="s">
        <v>226</v>
      </c>
      <c r="I10" s="146" t="s">
        <v>294</v>
      </c>
      <c r="J10" s="140" t="s">
        <v>295</v>
      </c>
      <c r="K10" s="140" t="s">
        <v>293</v>
      </c>
      <c r="L10" s="140" t="s">
        <v>226</v>
      </c>
      <c r="M10" s="146" t="s">
        <v>294</v>
      </c>
      <c r="N10" s="140" t="s">
        <v>295</v>
      </c>
    </row>
    <row r="11" spans="1:14" x14ac:dyDescent="0.3">
      <c r="A11" s="139" t="s">
        <v>23</v>
      </c>
      <c r="B11" s="193">
        <v>675</v>
      </c>
      <c r="C11" s="193">
        <v>527</v>
      </c>
      <c r="D11" s="193">
        <v>78</v>
      </c>
      <c r="E11" s="193">
        <v>2736095</v>
      </c>
      <c r="F11" s="193">
        <v>5192</v>
      </c>
      <c r="G11" s="193">
        <v>521</v>
      </c>
      <c r="H11" s="193">
        <v>77</v>
      </c>
      <c r="I11" s="193">
        <v>2595447</v>
      </c>
      <c r="J11" s="193">
        <v>4982</v>
      </c>
      <c r="K11" s="193">
        <v>0</v>
      </c>
      <c r="L11" s="193">
        <v>0</v>
      </c>
      <c r="M11" s="193">
        <v>0</v>
      </c>
      <c r="N11" s="193"/>
    </row>
    <row r="12" spans="1:14" x14ac:dyDescent="0.3">
      <c r="A12" s="139" t="s">
        <v>25</v>
      </c>
      <c r="B12" s="193">
        <v>325</v>
      </c>
      <c r="C12" s="193">
        <v>246</v>
      </c>
      <c r="D12" s="193">
        <v>76</v>
      </c>
      <c r="E12" s="193">
        <v>1294204</v>
      </c>
      <c r="F12" s="193">
        <v>5261</v>
      </c>
      <c r="G12" s="193">
        <v>220</v>
      </c>
      <c r="H12" s="193">
        <v>68</v>
      </c>
      <c r="I12" s="193">
        <v>1084548</v>
      </c>
      <c r="J12" s="193">
        <v>4930</v>
      </c>
      <c r="K12" s="193">
        <v>44</v>
      </c>
      <c r="L12" s="193">
        <v>14</v>
      </c>
      <c r="M12" s="193">
        <v>159194</v>
      </c>
      <c r="N12" s="193">
        <v>3618</v>
      </c>
    </row>
    <row r="13" spans="1:14" x14ac:dyDescent="0.3">
      <c r="A13" s="139" t="s">
        <v>26</v>
      </c>
      <c r="B13" s="193">
        <v>485</v>
      </c>
      <c r="C13" s="193">
        <v>354</v>
      </c>
      <c r="D13" s="193">
        <v>73</v>
      </c>
      <c r="E13" s="193">
        <v>1830486</v>
      </c>
      <c r="F13" s="193">
        <v>5171</v>
      </c>
      <c r="G13" s="193">
        <v>354</v>
      </c>
      <c r="H13" s="193">
        <v>73</v>
      </c>
      <c r="I13" s="193">
        <v>1824456</v>
      </c>
      <c r="J13" s="193">
        <v>5154</v>
      </c>
      <c r="K13" s="193">
        <v>0</v>
      </c>
      <c r="L13" s="193">
        <v>0</v>
      </c>
      <c r="M13" s="193">
        <v>0</v>
      </c>
      <c r="N13" s="193"/>
    </row>
    <row r="14" spans="1:14" x14ac:dyDescent="0.3">
      <c r="A14" s="139" t="s">
        <v>27</v>
      </c>
      <c r="B14" s="193">
        <v>244</v>
      </c>
      <c r="C14" s="193">
        <v>244</v>
      </c>
      <c r="D14" s="193">
        <v>100</v>
      </c>
      <c r="E14" s="193">
        <v>1515240</v>
      </c>
      <c r="F14" s="193">
        <v>6210</v>
      </c>
      <c r="G14" s="193">
        <v>232</v>
      </c>
      <c r="H14" s="193">
        <v>95</v>
      </c>
      <c r="I14" s="193">
        <v>1472040</v>
      </c>
      <c r="J14" s="193">
        <v>6345</v>
      </c>
      <c r="K14" s="193">
        <v>0</v>
      </c>
      <c r="L14" s="193">
        <v>0</v>
      </c>
      <c r="M14" s="193">
        <v>0</v>
      </c>
      <c r="N14" s="193"/>
    </row>
    <row r="15" spans="1:14" x14ac:dyDescent="0.3">
      <c r="A15" s="139" t="s">
        <v>228</v>
      </c>
      <c r="B15" s="193">
        <v>268</v>
      </c>
      <c r="C15" s="193">
        <v>240</v>
      </c>
      <c r="D15" s="193">
        <v>90</v>
      </c>
      <c r="E15" s="193">
        <v>602380</v>
      </c>
      <c r="F15" s="193">
        <v>2510</v>
      </c>
      <c r="G15" s="193">
        <v>240</v>
      </c>
      <c r="H15" s="193">
        <v>90</v>
      </c>
      <c r="I15" s="193">
        <v>499500</v>
      </c>
      <c r="J15" s="193">
        <v>2081</v>
      </c>
      <c r="K15" s="193">
        <v>0</v>
      </c>
      <c r="L15" s="193">
        <v>0</v>
      </c>
      <c r="M15" s="193">
        <v>0</v>
      </c>
      <c r="N15" s="193"/>
    </row>
    <row r="16" spans="1:14" x14ac:dyDescent="0.3">
      <c r="A16" s="139" t="s">
        <v>28</v>
      </c>
      <c r="B16" s="193">
        <v>230</v>
      </c>
      <c r="C16" s="193">
        <v>161</v>
      </c>
      <c r="D16" s="193">
        <v>70</v>
      </c>
      <c r="E16" s="193">
        <v>995335</v>
      </c>
      <c r="F16" s="193">
        <v>6182</v>
      </c>
      <c r="G16" s="193">
        <v>147</v>
      </c>
      <c r="H16" s="193">
        <v>64</v>
      </c>
      <c r="I16" s="193">
        <v>779562</v>
      </c>
      <c r="J16" s="193">
        <v>5303</v>
      </c>
      <c r="K16" s="193">
        <v>0</v>
      </c>
      <c r="L16" s="193">
        <v>0</v>
      </c>
      <c r="M16" s="193">
        <v>0</v>
      </c>
      <c r="N16" s="193"/>
    </row>
    <row r="17" spans="1:14" x14ac:dyDescent="0.3">
      <c r="A17" s="139" t="s">
        <v>29</v>
      </c>
      <c r="B17" s="193">
        <v>2199</v>
      </c>
      <c r="C17" s="193">
        <v>1819</v>
      </c>
      <c r="D17" s="193">
        <v>83</v>
      </c>
      <c r="E17" s="193">
        <v>11928815</v>
      </c>
      <c r="F17" s="193">
        <v>6558</v>
      </c>
      <c r="G17" s="193">
        <v>1768</v>
      </c>
      <c r="H17" s="193">
        <v>80</v>
      </c>
      <c r="I17" s="193">
        <v>9304895</v>
      </c>
      <c r="J17" s="193">
        <v>5263</v>
      </c>
      <c r="K17" s="193">
        <v>75</v>
      </c>
      <c r="L17" s="193">
        <v>3</v>
      </c>
      <c r="M17" s="193">
        <v>285279</v>
      </c>
      <c r="N17" s="193">
        <v>3804</v>
      </c>
    </row>
    <row r="18" spans="1:14" x14ac:dyDescent="0.3">
      <c r="A18" s="139" t="s">
        <v>30</v>
      </c>
      <c r="B18" s="193">
        <v>3117</v>
      </c>
      <c r="C18" s="193">
        <v>3055</v>
      </c>
      <c r="D18" s="193">
        <v>98</v>
      </c>
      <c r="E18" s="193">
        <v>25227817</v>
      </c>
      <c r="F18" s="193">
        <v>8258</v>
      </c>
      <c r="G18" s="193">
        <v>2569</v>
      </c>
      <c r="H18" s="193">
        <v>82</v>
      </c>
      <c r="I18" s="193">
        <v>13974653</v>
      </c>
      <c r="J18" s="193">
        <v>5440</v>
      </c>
      <c r="K18" s="193">
        <v>93</v>
      </c>
      <c r="L18" s="193">
        <v>3</v>
      </c>
      <c r="M18" s="193">
        <v>432000</v>
      </c>
      <c r="N18" s="193">
        <v>4645</v>
      </c>
    </row>
    <row r="19" spans="1:14" x14ac:dyDescent="0.3">
      <c r="A19" s="139" t="s">
        <v>31</v>
      </c>
      <c r="B19" s="193">
        <v>3326</v>
      </c>
      <c r="C19" s="193">
        <v>2504</v>
      </c>
      <c r="D19" s="193">
        <v>75</v>
      </c>
      <c r="E19" s="193">
        <v>12416493</v>
      </c>
      <c r="F19" s="193">
        <v>4959</v>
      </c>
      <c r="G19" s="193">
        <v>2504</v>
      </c>
      <c r="H19" s="193">
        <v>75</v>
      </c>
      <c r="I19" s="193">
        <v>6747407</v>
      </c>
      <c r="J19" s="193">
        <v>2695</v>
      </c>
      <c r="K19" s="193">
        <v>87</v>
      </c>
      <c r="L19" s="193">
        <v>3</v>
      </c>
      <c r="M19" s="193">
        <v>369240</v>
      </c>
      <c r="N19" s="193">
        <v>4244</v>
      </c>
    </row>
    <row r="20" spans="1:14" x14ac:dyDescent="0.3">
      <c r="A20" s="139" t="s">
        <v>32</v>
      </c>
      <c r="B20" s="193">
        <v>2367</v>
      </c>
      <c r="C20" s="193">
        <v>2139</v>
      </c>
      <c r="D20" s="193">
        <v>90</v>
      </c>
      <c r="E20" s="193">
        <v>16811153</v>
      </c>
      <c r="F20" s="193">
        <v>7859</v>
      </c>
      <c r="G20" s="193">
        <v>1737</v>
      </c>
      <c r="H20" s="193">
        <v>73</v>
      </c>
      <c r="I20" s="193">
        <v>8082168</v>
      </c>
      <c r="J20" s="193">
        <v>4653</v>
      </c>
      <c r="K20" s="193">
        <v>68</v>
      </c>
      <c r="L20" s="193">
        <v>3</v>
      </c>
      <c r="M20" s="193">
        <v>268409</v>
      </c>
      <c r="N20" s="193">
        <v>3947</v>
      </c>
    </row>
    <row r="21" spans="1:14" x14ac:dyDescent="0.3">
      <c r="A21" s="139" t="s">
        <v>33</v>
      </c>
      <c r="B21" s="193">
        <v>2738</v>
      </c>
      <c r="C21" s="193">
        <v>2340</v>
      </c>
      <c r="D21" s="193">
        <v>85</v>
      </c>
      <c r="E21" s="193">
        <v>14177499</v>
      </c>
      <c r="F21" s="193">
        <v>6059</v>
      </c>
      <c r="G21" s="193">
        <v>1907</v>
      </c>
      <c r="H21" s="193">
        <v>70</v>
      </c>
      <c r="I21" s="193">
        <v>9842138</v>
      </c>
      <c r="J21" s="193">
        <v>5161</v>
      </c>
      <c r="K21" s="193">
        <v>50</v>
      </c>
      <c r="L21" s="193">
        <v>2</v>
      </c>
      <c r="M21" s="193">
        <v>229900</v>
      </c>
      <c r="N21" s="193">
        <v>4598</v>
      </c>
    </row>
    <row r="22" spans="1:14" x14ac:dyDescent="0.3">
      <c r="A22" s="139" t="s">
        <v>34</v>
      </c>
      <c r="B22" s="193">
        <v>336</v>
      </c>
      <c r="C22" s="193">
        <v>261</v>
      </c>
      <c r="D22" s="193">
        <v>78</v>
      </c>
      <c r="E22" s="193">
        <v>1580819</v>
      </c>
      <c r="F22" s="193">
        <v>6057</v>
      </c>
      <c r="G22" s="193">
        <v>237</v>
      </c>
      <c r="H22" s="193">
        <v>71</v>
      </c>
      <c r="I22" s="193">
        <v>1249719</v>
      </c>
      <c r="J22" s="193">
        <v>5273</v>
      </c>
      <c r="K22" s="193">
        <v>52</v>
      </c>
      <c r="L22" s="193">
        <v>15</v>
      </c>
      <c r="M22" s="193">
        <v>259070</v>
      </c>
      <c r="N22" s="193">
        <v>4982</v>
      </c>
    </row>
    <row r="23" spans="1:14" x14ac:dyDescent="0.3">
      <c r="A23" s="139" t="s">
        <v>35</v>
      </c>
      <c r="B23" s="193">
        <v>2848</v>
      </c>
      <c r="C23" s="193">
        <v>2680</v>
      </c>
      <c r="D23" s="193">
        <v>94</v>
      </c>
      <c r="E23" s="193">
        <v>20245291</v>
      </c>
      <c r="F23" s="193">
        <v>7554</v>
      </c>
      <c r="G23" s="193">
        <v>2205</v>
      </c>
      <c r="H23" s="193">
        <v>77</v>
      </c>
      <c r="I23" s="193">
        <v>11731016</v>
      </c>
      <c r="J23" s="193">
        <v>5320</v>
      </c>
      <c r="K23" s="193">
        <v>59</v>
      </c>
      <c r="L23" s="193">
        <v>2</v>
      </c>
      <c r="M23" s="193">
        <v>263685</v>
      </c>
      <c r="N23" s="193">
        <v>4469</v>
      </c>
    </row>
    <row r="24" spans="1:14" x14ac:dyDescent="0.3">
      <c r="A24" s="139" t="s">
        <v>36</v>
      </c>
      <c r="B24" s="193">
        <v>11246</v>
      </c>
      <c r="C24" s="193">
        <v>10496</v>
      </c>
      <c r="D24" s="193">
        <v>93</v>
      </c>
      <c r="E24" s="193">
        <v>77434107</v>
      </c>
      <c r="F24" s="193">
        <v>7377</v>
      </c>
      <c r="G24" s="193">
        <v>7280</v>
      </c>
      <c r="H24" s="193">
        <v>65</v>
      </c>
      <c r="I24" s="193">
        <v>38198101</v>
      </c>
      <c r="J24" s="193">
        <v>5247</v>
      </c>
      <c r="K24" s="193">
        <v>767</v>
      </c>
      <c r="L24" s="193">
        <v>7</v>
      </c>
      <c r="M24" s="193">
        <v>3654631</v>
      </c>
      <c r="N24" s="193">
        <v>4765</v>
      </c>
    </row>
    <row r="25" spans="1:14" x14ac:dyDescent="0.3">
      <c r="A25" s="139" t="s">
        <v>37</v>
      </c>
      <c r="B25" s="193">
        <v>2262</v>
      </c>
      <c r="C25" s="193">
        <v>2140</v>
      </c>
      <c r="D25" s="193">
        <v>95</v>
      </c>
      <c r="E25" s="193">
        <v>19134701</v>
      </c>
      <c r="F25" s="193">
        <v>8941</v>
      </c>
      <c r="G25" s="193">
        <v>1824</v>
      </c>
      <c r="H25" s="193">
        <v>81</v>
      </c>
      <c r="I25" s="193">
        <v>9553331</v>
      </c>
      <c r="J25" s="193">
        <v>5238</v>
      </c>
      <c r="K25" s="193">
        <v>158</v>
      </c>
      <c r="L25" s="193">
        <v>7</v>
      </c>
      <c r="M25" s="193">
        <v>647100</v>
      </c>
      <c r="N25" s="193">
        <v>4096</v>
      </c>
    </row>
    <row r="26" spans="1:14" x14ac:dyDescent="0.3">
      <c r="A26" s="139" t="s">
        <v>38</v>
      </c>
      <c r="B26" s="193">
        <v>10207</v>
      </c>
      <c r="C26" s="193">
        <v>8532</v>
      </c>
      <c r="D26" s="193">
        <v>84</v>
      </c>
      <c r="E26" s="193">
        <v>56774981</v>
      </c>
      <c r="F26" s="193">
        <v>6654</v>
      </c>
      <c r="G26" s="193">
        <v>6471</v>
      </c>
      <c r="H26" s="193">
        <v>63</v>
      </c>
      <c r="I26" s="193">
        <v>33537914</v>
      </c>
      <c r="J26" s="193">
        <v>5183</v>
      </c>
      <c r="K26" s="193">
        <v>662</v>
      </c>
      <c r="L26" s="193">
        <v>6</v>
      </c>
      <c r="M26" s="193">
        <v>1763399</v>
      </c>
      <c r="N26" s="193">
        <v>2664</v>
      </c>
    </row>
    <row r="27" spans="1:14" x14ac:dyDescent="0.3">
      <c r="A27" s="139" t="s">
        <v>39</v>
      </c>
      <c r="B27" s="193">
        <v>457</v>
      </c>
      <c r="C27" s="193">
        <v>455</v>
      </c>
      <c r="D27" s="193">
        <v>100</v>
      </c>
      <c r="E27" s="193">
        <v>2749187</v>
      </c>
      <c r="F27" s="193">
        <v>6042</v>
      </c>
      <c r="G27" s="193">
        <v>370</v>
      </c>
      <c r="H27" s="193">
        <v>81</v>
      </c>
      <c r="I27" s="193">
        <v>1894310</v>
      </c>
      <c r="J27" s="193">
        <v>5120</v>
      </c>
      <c r="K27" s="193">
        <v>11</v>
      </c>
      <c r="L27" s="193">
        <v>2</v>
      </c>
      <c r="M27" s="193">
        <v>44050</v>
      </c>
      <c r="N27" s="193">
        <v>4005</v>
      </c>
    </row>
    <row r="28" spans="1:14" x14ac:dyDescent="0.3">
      <c r="A28" s="139"/>
      <c r="B28" s="193"/>
      <c r="C28" s="193"/>
      <c r="D28" s="193"/>
      <c r="E28" s="193"/>
      <c r="F28" s="193"/>
      <c r="G28" s="193"/>
      <c r="H28" s="193"/>
      <c r="I28" s="193"/>
      <c r="J28" s="193"/>
      <c r="K28" s="193"/>
      <c r="L28" s="193"/>
      <c r="M28" s="193"/>
      <c r="N28" s="193"/>
    </row>
    <row r="29" spans="1:14" x14ac:dyDescent="0.3">
      <c r="A29" s="150" t="s">
        <v>40</v>
      </c>
      <c r="B29" s="193"/>
      <c r="C29" s="193"/>
      <c r="D29" s="193"/>
      <c r="E29" s="193"/>
      <c r="F29" s="193"/>
      <c r="G29" s="193"/>
      <c r="H29" s="193"/>
      <c r="I29" s="193"/>
      <c r="J29" s="193"/>
      <c r="K29" s="193"/>
      <c r="L29" s="193"/>
      <c r="M29" s="193"/>
      <c r="N29" s="193"/>
    </row>
    <row r="30" spans="1:14" x14ac:dyDescent="0.3">
      <c r="A30" s="139" t="s">
        <v>41</v>
      </c>
      <c r="B30" s="193">
        <v>226</v>
      </c>
      <c r="C30" s="193">
        <v>225</v>
      </c>
      <c r="D30" s="193">
        <v>100</v>
      </c>
      <c r="E30" s="193">
        <v>2147532</v>
      </c>
      <c r="F30" s="193">
        <v>9545</v>
      </c>
      <c r="G30" s="193">
        <v>174</v>
      </c>
      <c r="H30" s="193">
        <v>77</v>
      </c>
      <c r="I30" s="193">
        <v>1029157</v>
      </c>
      <c r="J30" s="193">
        <v>5915</v>
      </c>
      <c r="K30" s="193">
        <v>33</v>
      </c>
      <c r="L30" s="193">
        <v>15</v>
      </c>
      <c r="M30" s="193">
        <v>166092</v>
      </c>
      <c r="N30" s="193">
        <v>5033</v>
      </c>
    </row>
    <row r="31" spans="1:14" x14ac:dyDescent="0.3">
      <c r="A31" s="139" t="s">
        <v>42</v>
      </c>
      <c r="B31" s="193">
        <v>271</v>
      </c>
      <c r="C31" s="193">
        <v>267</v>
      </c>
      <c r="D31" s="193">
        <v>99</v>
      </c>
      <c r="E31" s="193">
        <v>2412614</v>
      </c>
      <c r="F31" s="193">
        <v>9036</v>
      </c>
      <c r="G31" s="193">
        <v>219</v>
      </c>
      <c r="H31" s="193">
        <v>81</v>
      </c>
      <c r="I31" s="193">
        <v>1269196</v>
      </c>
      <c r="J31" s="193">
        <v>5795</v>
      </c>
      <c r="K31" s="193">
        <v>31</v>
      </c>
      <c r="L31" s="193">
        <v>11</v>
      </c>
      <c r="M31" s="193">
        <v>151861</v>
      </c>
      <c r="N31" s="193">
        <v>4899</v>
      </c>
    </row>
    <row r="32" spans="1:14" x14ac:dyDescent="0.3">
      <c r="A32" s="139" t="s">
        <v>43</v>
      </c>
      <c r="B32" s="193">
        <v>554</v>
      </c>
      <c r="C32" s="193">
        <v>475</v>
      </c>
      <c r="D32" s="193">
        <v>86</v>
      </c>
      <c r="E32" s="193">
        <v>4353489</v>
      </c>
      <c r="F32" s="193">
        <v>9165</v>
      </c>
      <c r="G32" s="193">
        <v>471</v>
      </c>
      <c r="H32" s="193">
        <v>85</v>
      </c>
      <c r="I32" s="193">
        <v>2552131</v>
      </c>
      <c r="J32" s="193">
        <v>5419</v>
      </c>
      <c r="K32" s="193">
        <v>1</v>
      </c>
      <c r="L32" s="193">
        <v>0</v>
      </c>
      <c r="M32" s="193">
        <v>4124</v>
      </c>
      <c r="N32" s="193">
        <v>4124</v>
      </c>
    </row>
    <row r="33" spans="1:14" x14ac:dyDescent="0.3">
      <c r="A33" s="139" t="s">
        <v>127</v>
      </c>
      <c r="B33" s="193">
        <v>1513</v>
      </c>
      <c r="C33" s="193">
        <v>1274</v>
      </c>
      <c r="D33" s="193">
        <v>84</v>
      </c>
      <c r="E33" s="193">
        <v>5829480</v>
      </c>
      <c r="F33" s="193">
        <v>4576</v>
      </c>
      <c r="G33" s="193">
        <v>1274</v>
      </c>
      <c r="H33" s="193">
        <v>84</v>
      </c>
      <c r="I33" s="193">
        <v>5604260</v>
      </c>
      <c r="J33" s="193">
        <v>4399</v>
      </c>
      <c r="K33" s="193">
        <v>102</v>
      </c>
      <c r="L33" s="193">
        <v>7</v>
      </c>
      <c r="M33" s="193">
        <v>436385</v>
      </c>
      <c r="N33" s="193">
        <v>4278</v>
      </c>
    </row>
    <row r="34" spans="1:14" x14ac:dyDescent="0.3">
      <c r="A34" s="139" t="s">
        <v>44</v>
      </c>
      <c r="B34" s="193">
        <v>617</v>
      </c>
      <c r="C34" s="193">
        <v>617</v>
      </c>
      <c r="D34" s="193">
        <v>100</v>
      </c>
      <c r="E34" s="193">
        <v>3423112</v>
      </c>
      <c r="F34" s="193">
        <v>5548</v>
      </c>
      <c r="G34" s="193">
        <v>595</v>
      </c>
      <c r="H34" s="193">
        <v>96</v>
      </c>
      <c r="I34" s="193">
        <v>3182561</v>
      </c>
      <c r="J34" s="193">
        <v>5349</v>
      </c>
      <c r="K34" s="193">
        <v>404</v>
      </c>
      <c r="L34" s="193">
        <v>65</v>
      </c>
      <c r="M34" s="193">
        <v>2733125</v>
      </c>
      <c r="N34" s="193">
        <v>6765</v>
      </c>
    </row>
    <row r="35" spans="1:14" x14ac:dyDescent="0.3">
      <c r="A35" s="139" t="s">
        <v>45</v>
      </c>
      <c r="B35" s="193">
        <v>127</v>
      </c>
      <c r="C35" s="193">
        <v>127</v>
      </c>
      <c r="D35" s="193">
        <v>100</v>
      </c>
      <c r="E35" s="193">
        <v>580390</v>
      </c>
      <c r="F35" s="193">
        <v>4570</v>
      </c>
      <c r="G35" s="193">
        <v>103</v>
      </c>
      <c r="H35" s="193">
        <v>81</v>
      </c>
      <c r="I35" s="193">
        <v>334544</v>
      </c>
      <c r="J35" s="193">
        <v>3248</v>
      </c>
      <c r="K35" s="193">
        <v>62</v>
      </c>
      <c r="L35" s="193">
        <v>49</v>
      </c>
      <c r="M35" s="193">
        <v>329668</v>
      </c>
      <c r="N35" s="193">
        <v>5317</v>
      </c>
    </row>
    <row r="36" spans="1:14" x14ac:dyDescent="0.3">
      <c r="A36" s="139" t="s">
        <v>46</v>
      </c>
      <c r="B36" s="193">
        <v>370</v>
      </c>
      <c r="C36" s="193">
        <v>370</v>
      </c>
      <c r="D36" s="193">
        <v>100</v>
      </c>
      <c r="E36" s="193">
        <v>982341</v>
      </c>
      <c r="F36" s="193">
        <v>2655</v>
      </c>
      <c r="G36" s="193">
        <v>320</v>
      </c>
      <c r="H36" s="193">
        <v>86</v>
      </c>
      <c r="I36" s="193">
        <v>968490</v>
      </c>
      <c r="J36" s="193">
        <v>3027</v>
      </c>
      <c r="K36" s="193">
        <v>309</v>
      </c>
      <c r="L36" s="193">
        <v>84</v>
      </c>
      <c r="M36" s="193">
        <v>1924555</v>
      </c>
      <c r="N36" s="193">
        <v>6228</v>
      </c>
    </row>
    <row r="37" spans="1:14" x14ac:dyDescent="0.3">
      <c r="A37" s="139" t="s">
        <v>47</v>
      </c>
      <c r="B37" s="193">
        <v>118</v>
      </c>
      <c r="C37" s="193">
        <v>118</v>
      </c>
      <c r="D37" s="193">
        <v>100</v>
      </c>
      <c r="E37" s="193">
        <v>383264</v>
      </c>
      <c r="F37" s="193">
        <v>3248</v>
      </c>
      <c r="G37" s="193">
        <v>95</v>
      </c>
      <c r="H37" s="193">
        <v>81</v>
      </c>
      <c r="I37" s="193">
        <v>308560</v>
      </c>
      <c r="J37" s="193">
        <v>3248</v>
      </c>
      <c r="K37" s="193">
        <v>67</v>
      </c>
      <c r="L37" s="193">
        <v>57</v>
      </c>
      <c r="M37" s="193">
        <v>117250</v>
      </c>
      <c r="N37" s="193">
        <v>1750</v>
      </c>
    </row>
    <row r="38" spans="1:14" x14ac:dyDescent="0.3">
      <c r="A38" s="139" t="s">
        <v>48</v>
      </c>
      <c r="B38" s="194" t="s">
        <v>24</v>
      </c>
      <c r="C38" s="194" t="s">
        <v>24</v>
      </c>
      <c r="D38" s="194" t="s">
        <v>24</v>
      </c>
      <c r="E38" s="194" t="s">
        <v>24</v>
      </c>
      <c r="F38" s="194" t="s">
        <v>24</v>
      </c>
      <c r="G38" s="194" t="s">
        <v>24</v>
      </c>
      <c r="H38" s="194" t="s">
        <v>24</v>
      </c>
      <c r="I38" s="194" t="s">
        <v>24</v>
      </c>
      <c r="J38" s="194" t="s">
        <v>24</v>
      </c>
      <c r="K38" s="194" t="s">
        <v>24</v>
      </c>
      <c r="L38" s="194" t="s">
        <v>24</v>
      </c>
      <c r="M38" s="194" t="s">
        <v>24</v>
      </c>
      <c r="N38" s="194" t="s">
        <v>24</v>
      </c>
    </row>
    <row r="39" spans="1:14" x14ac:dyDescent="0.3">
      <c r="A39" s="139" t="s">
        <v>128</v>
      </c>
      <c r="B39" s="193">
        <v>335</v>
      </c>
      <c r="C39" s="193">
        <v>286</v>
      </c>
      <c r="D39" s="193">
        <v>85</v>
      </c>
      <c r="E39" s="193">
        <v>1812282</v>
      </c>
      <c r="F39" s="193">
        <v>6337</v>
      </c>
      <c r="G39" s="193">
        <v>286</v>
      </c>
      <c r="H39" s="193">
        <v>85</v>
      </c>
      <c r="I39" s="193">
        <v>1633823</v>
      </c>
      <c r="J39" s="193">
        <v>5713</v>
      </c>
      <c r="K39" s="193">
        <v>40</v>
      </c>
      <c r="L39" s="193">
        <v>12</v>
      </c>
      <c r="M39" s="193">
        <v>147428</v>
      </c>
      <c r="N39" s="193">
        <v>3686</v>
      </c>
    </row>
    <row r="40" spans="1:14" x14ac:dyDescent="0.3">
      <c r="A40" s="139" t="s">
        <v>278</v>
      </c>
      <c r="B40" s="193">
        <v>335</v>
      </c>
      <c r="C40" s="193">
        <v>304</v>
      </c>
      <c r="D40" s="193">
        <v>91</v>
      </c>
      <c r="E40" s="193">
        <v>2083616</v>
      </c>
      <c r="F40" s="193">
        <v>6854</v>
      </c>
      <c r="G40" s="193">
        <v>268</v>
      </c>
      <c r="H40" s="193">
        <v>80</v>
      </c>
      <c r="I40" s="193">
        <v>1729136</v>
      </c>
      <c r="J40" s="193">
        <v>6452</v>
      </c>
      <c r="K40" s="193">
        <v>52</v>
      </c>
      <c r="L40" s="193">
        <v>16</v>
      </c>
      <c r="M40" s="193">
        <v>219180</v>
      </c>
      <c r="N40" s="193">
        <v>4215</v>
      </c>
    </row>
    <row r="41" spans="1:14" x14ac:dyDescent="0.3">
      <c r="A41" s="139" t="s">
        <v>129</v>
      </c>
      <c r="B41" s="193">
        <v>206</v>
      </c>
      <c r="C41" s="193">
        <v>189</v>
      </c>
      <c r="D41" s="193">
        <v>92</v>
      </c>
      <c r="E41" s="193">
        <v>1254726</v>
      </c>
      <c r="F41" s="193">
        <v>6639</v>
      </c>
      <c r="G41" s="193">
        <v>189</v>
      </c>
      <c r="H41" s="193">
        <v>92</v>
      </c>
      <c r="I41" s="193">
        <v>1087128</v>
      </c>
      <c r="J41" s="193">
        <v>5752</v>
      </c>
      <c r="K41" s="193">
        <v>26</v>
      </c>
      <c r="L41" s="193">
        <v>13</v>
      </c>
      <c r="M41" s="193">
        <v>84330</v>
      </c>
      <c r="N41" s="193">
        <v>3243</v>
      </c>
    </row>
    <row r="42" spans="1:14" x14ac:dyDescent="0.3">
      <c r="A42" s="139" t="s">
        <v>204</v>
      </c>
      <c r="B42" s="193">
        <v>282</v>
      </c>
      <c r="C42" s="193">
        <v>259</v>
      </c>
      <c r="D42" s="193">
        <v>92</v>
      </c>
      <c r="E42" s="193">
        <v>1642774</v>
      </c>
      <c r="F42" s="193">
        <v>6343</v>
      </c>
      <c r="G42" s="193">
        <v>259</v>
      </c>
      <c r="H42" s="193">
        <v>92</v>
      </c>
      <c r="I42" s="193">
        <v>1493135</v>
      </c>
      <c r="J42" s="193">
        <v>5765</v>
      </c>
      <c r="K42" s="193">
        <v>34</v>
      </c>
      <c r="L42" s="193">
        <v>12</v>
      </c>
      <c r="M42" s="193">
        <v>130764</v>
      </c>
      <c r="N42" s="193">
        <v>3846</v>
      </c>
    </row>
    <row r="43" spans="1:14" x14ac:dyDescent="0.3">
      <c r="A43" s="139" t="s">
        <v>218</v>
      </c>
      <c r="B43" s="193">
        <v>1246</v>
      </c>
      <c r="C43" s="193">
        <v>689</v>
      </c>
      <c r="D43" s="193">
        <v>55</v>
      </c>
      <c r="E43" s="193">
        <v>3795341</v>
      </c>
      <c r="F43" s="193">
        <v>5508</v>
      </c>
      <c r="G43" s="193">
        <v>676</v>
      </c>
      <c r="H43" s="193">
        <v>54</v>
      </c>
      <c r="I43" s="193">
        <v>3560054</v>
      </c>
      <c r="J43" s="193">
        <v>5266</v>
      </c>
      <c r="K43" s="193">
        <v>519</v>
      </c>
      <c r="L43" s="193">
        <v>42</v>
      </c>
      <c r="M43" s="193">
        <v>4186471</v>
      </c>
      <c r="N43" s="193">
        <v>8066</v>
      </c>
    </row>
    <row r="44" spans="1:14" x14ac:dyDescent="0.3">
      <c r="A44" s="139" t="s">
        <v>281</v>
      </c>
      <c r="B44" s="193">
        <v>253</v>
      </c>
      <c r="C44" s="193">
        <v>216</v>
      </c>
      <c r="D44" s="193">
        <v>85</v>
      </c>
      <c r="E44" s="193">
        <v>1156850</v>
      </c>
      <c r="F44" s="193">
        <v>5356</v>
      </c>
      <c r="G44" s="193">
        <v>216</v>
      </c>
      <c r="H44" s="193">
        <v>85</v>
      </c>
      <c r="I44" s="193">
        <v>1016837</v>
      </c>
      <c r="J44" s="193">
        <v>4708</v>
      </c>
      <c r="K44" s="193">
        <v>185</v>
      </c>
      <c r="L44" s="193">
        <v>73</v>
      </c>
      <c r="M44" s="193">
        <v>1466841</v>
      </c>
      <c r="N44" s="193">
        <v>7929</v>
      </c>
    </row>
    <row r="45" spans="1:14" x14ac:dyDescent="0.3">
      <c r="A45" s="139" t="s">
        <v>282</v>
      </c>
      <c r="B45" s="193">
        <v>311</v>
      </c>
      <c r="C45" s="193">
        <v>105</v>
      </c>
      <c r="D45" s="193">
        <v>34</v>
      </c>
      <c r="E45" s="193">
        <v>709557</v>
      </c>
      <c r="F45" s="193">
        <v>6758</v>
      </c>
      <c r="G45" s="193">
        <v>105</v>
      </c>
      <c r="H45" s="193">
        <v>34</v>
      </c>
      <c r="I45" s="193">
        <v>695561</v>
      </c>
      <c r="J45" s="193">
        <v>6624</v>
      </c>
      <c r="K45" s="193">
        <v>285</v>
      </c>
      <c r="L45" s="193">
        <v>92</v>
      </c>
      <c r="M45" s="193">
        <v>2385711</v>
      </c>
      <c r="N45" s="193">
        <v>8371</v>
      </c>
    </row>
    <row r="46" spans="1:14" x14ac:dyDescent="0.3">
      <c r="A46" s="139" t="s">
        <v>231</v>
      </c>
      <c r="B46" s="193">
        <v>912</v>
      </c>
      <c r="C46" s="193">
        <v>571</v>
      </c>
      <c r="D46" s="193">
        <v>63</v>
      </c>
      <c r="E46" s="193">
        <v>2931716</v>
      </c>
      <c r="F46" s="193">
        <v>5134</v>
      </c>
      <c r="G46" s="193">
        <v>569</v>
      </c>
      <c r="H46" s="193">
        <v>62</v>
      </c>
      <c r="I46" s="193">
        <v>2866622</v>
      </c>
      <c r="J46" s="193">
        <v>5038</v>
      </c>
      <c r="K46" s="193">
        <v>303</v>
      </c>
      <c r="L46" s="193">
        <v>33</v>
      </c>
      <c r="M46" s="193">
        <v>1313621</v>
      </c>
      <c r="N46" s="193">
        <v>4335</v>
      </c>
    </row>
    <row r="47" spans="1:14" x14ac:dyDescent="0.3">
      <c r="A47" s="139" t="s">
        <v>283</v>
      </c>
      <c r="B47" s="193">
        <v>168</v>
      </c>
      <c r="C47" s="193">
        <v>115</v>
      </c>
      <c r="D47" s="193">
        <v>68</v>
      </c>
      <c r="E47" s="193">
        <v>556108</v>
      </c>
      <c r="F47" s="193">
        <v>4836</v>
      </c>
      <c r="G47" s="193">
        <v>115</v>
      </c>
      <c r="H47" s="193">
        <v>68</v>
      </c>
      <c r="I47" s="193">
        <v>535119</v>
      </c>
      <c r="J47" s="193">
        <v>4653</v>
      </c>
      <c r="K47" s="193">
        <v>72</v>
      </c>
      <c r="L47" s="193">
        <v>43</v>
      </c>
      <c r="M47" s="193">
        <v>596570</v>
      </c>
      <c r="N47" s="193">
        <v>8286</v>
      </c>
    </row>
    <row r="48" spans="1:14" x14ac:dyDescent="0.3">
      <c r="A48" s="139" t="s">
        <v>130</v>
      </c>
      <c r="B48" s="193">
        <v>63</v>
      </c>
      <c r="C48" s="193">
        <v>62</v>
      </c>
      <c r="D48" s="193">
        <v>98</v>
      </c>
      <c r="E48" s="193">
        <v>244033</v>
      </c>
      <c r="F48" s="193">
        <v>3936</v>
      </c>
      <c r="G48" s="193">
        <v>59</v>
      </c>
      <c r="H48" s="193">
        <v>94</v>
      </c>
      <c r="I48" s="193">
        <v>211117</v>
      </c>
      <c r="J48" s="193">
        <v>3578</v>
      </c>
      <c r="K48" s="193">
        <v>9</v>
      </c>
      <c r="L48" s="193">
        <v>14</v>
      </c>
      <c r="M48" s="193">
        <v>29100</v>
      </c>
      <c r="N48" s="193">
        <v>3233</v>
      </c>
    </row>
    <row r="49" spans="1:14" x14ac:dyDescent="0.3">
      <c r="A49" s="139" t="s">
        <v>49</v>
      </c>
      <c r="B49" s="193">
        <v>282</v>
      </c>
      <c r="C49" s="193">
        <v>282</v>
      </c>
      <c r="D49" s="193">
        <v>100</v>
      </c>
      <c r="E49" s="193">
        <v>3168190</v>
      </c>
      <c r="F49" s="193">
        <v>11235</v>
      </c>
      <c r="G49" s="193">
        <v>270</v>
      </c>
      <c r="H49" s="193">
        <v>96</v>
      </c>
      <c r="I49" s="193">
        <v>1721944</v>
      </c>
      <c r="J49" s="193">
        <v>6378</v>
      </c>
      <c r="K49" s="193">
        <v>0</v>
      </c>
      <c r="L49" s="193">
        <v>0</v>
      </c>
      <c r="M49" s="193">
        <v>0</v>
      </c>
      <c r="N49" s="193"/>
    </row>
    <row r="50" spans="1:14" x14ac:dyDescent="0.3">
      <c r="A50" s="139" t="s">
        <v>50</v>
      </c>
      <c r="B50" s="193">
        <v>361</v>
      </c>
      <c r="C50" s="193">
        <v>359</v>
      </c>
      <c r="D50" s="193">
        <v>99</v>
      </c>
      <c r="E50" s="193">
        <v>2462008</v>
      </c>
      <c r="F50" s="193">
        <v>6858</v>
      </c>
      <c r="G50" s="193">
        <v>282</v>
      </c>
      <c r="H50" s="193">
        <v>78</v>
      </c>
      <c r="I50" s="193">
        <v>1432137</v>
      </c>
      <c r="J50" s="193">
        <v>5079</v>
      </c>
      <c r="K50" s="193">
        <v>102</v>
      </c>
      <c r="L50" s="193">
        <v>28</v>
      </c>
      <c r="M50" s="193">
        <v>602305</v>
      </c>
      <c r="N50" s="193">
        <v>5905</v>
      </c>
    </row>
    <row r="51" spans="1:14" x14ac:dyDescent="0.3">
      <c r="A51" s="139" t="s">
        <v>51</v>
      </c>
      <c r="B51" s="193">
        <v>707</v>
      </c>
      <c r="C51" s="193">
        <v>705</v>
      </c>
      <c r="D51" s="193">
        <v>100</v>
      </c>
      <c r="E51" s="193">
        <v>5234286</v>
      </c>
      <c r="F51" s="193">
        <v>7425</v>
      </c>
      <c r="G51" s="193">
        <v>568</v>
      </c>
      <c r="H51" s="193">
        <v>80</v>
      </c>
      <c r="I51" s="193">
        <v>3149677</v>
      </c>
      <c r="J51" s="193">
        <v>5545</v>
      </c>
      <c r="K51" s="193">
        <v>183</v>
      </c>
      <c r="L51" s="193">
        <v>26</v>
      </c>
      <c r="M51" s="193">
        <v>1003301</v>
      </c>
      <c r="N51" s="193">
        <v>5483</v>
      </c>
    </row>
    <row r="52" spans="1:14" x14ac:dyDescent="0.3">
      <c r="A52" s="139" t="s">
        <v>52</v>
      </c>
      <c r="B52" s="193">
        <v>4473</v>
      </c>
      <c r="C52" s="193">
        <v>4436</v>
      </c>
      <c r="D52" s="193">
        <v>99</v>
      </c>
      <c r="E52" s="193">
        <v>32775762</v>
      </c>
      <c r="F52" s="193">
        <v>7389</v>
      </c>
      <c r="G52" s="193">
        <v>3534</v>
      </c>
      <c r="H52" s="193">
        <v>79</v>
      </c>
      <c r="I52" s="193">
        <v>19364493</v>
      </c>
      <c r="J52" s="193">
        <v>5479</v>
      </c>
      <c r="K52" s="193">
        <v>1167</v>
      </c>
      <c r="L52" s="193">
        <v>26</v>
      </c>
      <c r="M52" s="193">
        <v>5875050</v>
      </c>
      <c r="N52" s="193">
        <v>5034</v>
      </c>
    </row>
    <row r="53" spans="1:14" x14ac:dyDescent="0.3">
      <c r="A53" s="139" t="s">
        <v>53</v>
      </c>
      <c r="B53" s="194" t="s">
        <v>24</v>
      </c>
      <c r="C53" s="194" t="s">
        <v>24</v>
      </c>
      <c r="D53" s="194" t="s">
        <v>24</v>
      </c>
      <c r="E53" s="194" t="s">
        <v>24</v>
      </c>
      <c r="F53" s="194" t="s">
        <v>24</v>
      </c>
      <c r="G53" s="194" t="s">
        <v>24</v>
      </c>
      <c r="H53" s="194" t="s">
        <v>24</v>
      </c>
      <c r="I53" s="194" t="s">
        <v>24</v>
      </c>
      <c r="J53" s="194" t="s">
        <v>24</v>
      </c>
      <c r="K53" s="194" t="s">
        <v>24</v>
      </c>
      <c r="L53" s="194" t="s">
        <v>24</v>
      </c>
      <c r="M53" s="194" t="s">
        <v>24</v>
      </c>
      <c r="N53" s="194" t="s">
        <v>24</v>
      </c>
    </row>
    <row r="54" spans="1:14" x14ac:dyDescent="0.3">
      <c r="A54" s="139" t="s">
        <v>54</v>
      </c>
      <c r="B54" s="193">
        <v>370</v>
      </c>
      <c r="C54" s="193">
        <v>360</v>
      </c>
      <c r="D54" s="193">
        <v>97</v>
      </c>
      <c r="E54" s="193">
        <v>1545189</v>
      </c>
      <c r="F54" s="193">
        <v>4292</v>
      </c>
      <c r="G54" s="193">
        <v>200</v>
      </c>
      <c r="H54" s="193">
        <v>54</v>
      </c>
      <c r="I54" s="193">
        <v>1125286</v>
      </c>
      <c r="J54" s="193">
        <v>5626</v>
      </c>
      <c r="K54" s="193">
        <v>0</v>
      </c>
      <c r="L54" s="193">
        <v>0</v>
      </c>
      <c r="M54" s="193">
        <v>0</v>
      </c>
      <c r="N54" s="193"/>
    </row>
    <row r="55" spans="1:14" x14ac:dyDescent="0.3">
      <c r="A55" s="139" t="s">
        <v>55</v>
      </c>
      <c r="B55" s="193">
        <v>863</v>
      </c>
      <c r="C55" s="193">
        <v>678</v>
      </c>
      <c r="D55" s="193">
        <v>79</v>
      </c>
      <c r="E55" s="193">
        <v>2052288</v>
      </c>
      <c r="F55" s="193">
        <v>3027</v>
      </c>
      <c r="G55" s="193">
        <v>646</v>
      </c>
      <c r="H55" s="193">
        <v>75</v>
      </c>
      <c r="I55" s="193">
        <v>1873712</v>
      </c>
      <c r="J55" s="193">
        <v>2900</v>
      </c>
      <c r="K55" s="193">
        <v>106</v>
      </c>
      <c r="L55" s="193">
        <v>12</v>
      </c>
      <c r="M55" s="193">
        <v>734750</v>
      </c>
      <c r="N55" s="193">
        <v>6932</v>
      </c>
    </row>
    <row r="56" spans="1:14" x14ac:dyDescent="0.3">
      <c r="A56" s="139" t="s">
        <v>276</v>
      </c>
      <c r="B56" s="193">
        <v>5495</v>
      </c>
      <c r="C56" s="193">
        <v>5495</v>
      </c>
      <c r="D56" s="193">
        <v>100</v>
      </c>
      <c r="E56" s="193">
        <v>23147236</v>
      </c>
      <c r="F56" s="193">
        <v>4212</v>
      </c>
      <c r="G56" s="193">
        <v>4602</v>
      </c>
      <c r="H56" s="193">
        <v>84</v>
      </c>
      <c r="I56" s="193">
        <v>22285147</v>
      </c>
      <c r="J56" s="193">
        <v>4842</v>
      </c>
      <c r="K56" s="193">
        <v>1693</v>
      </c>
      <c r="L56" s="193">
        <v>31</v>
      </c>
      <c r="M56" s="193">
        <v>9707075</v>
      </c>
      <c r="N56" s="193">
        <v>5734</v>
      </c>
    </row>
    <row r="57" spans="1:14" x14ac:dyDescent="0.3">
      <c r="A57" s="139" t="s">
        <v>275</v>
      </c>
      <c r="B57" s="193">
        <v>6116</v>
      </c>
      <c r="C57" s="193">
        <v>5047</v>
      </c>
      <c r="D57" s="193">
        <v>83</v>
      </c>
      <c r="E57" s="193">
        <v>25072316</v>
      </c>
      <c r="F57" s="193">
        <v>4968</v>
      </c>
      <c r="G57" s="193">
        <v>5039</v>
      </c>
      <c r="H57" s="193">
        <v>82</v>
      </c>
      <c r="I57" s="193">
        <v>23000000</v>
      </c>
      <c r="J57" s="193">
        <v>4564</v>
      </c>
      <c r="K57" s="193">
        <v>1994</v>
      </c>
      <c r="L57" s="193">
        <v>33</v>
      </c>
      <c r="M57" s="193">
        <v>12375755</v>
      </c>
      <c r="N57" s="193">
        <v>6206</v>
      </c>
    </row>
    <row r="58" spans="1:14" x14ac:dyDescent="0.3">
      <c r="A58" s="139" t="s">
        <v>277</v>
      </c>
      <c r="B58" s="193">
        <v>8772</v>
      </c>
      <c r="C58" s="193">
        <v>7153</v>
      </c>
      <c r="D58" s="193">
        <v>82</v>
      </c>
      <c r="E58" s="193">
        <v>37331739</v>
      </c>
      <c r="F58" s="193">
        <v>5219</v>
      </c>
      <c r="G58" s="193">
        <v>7152</v>
      </c>
      <c r="H58" s="193">
        <v>82</v>
      </c>
      <c r="I58" s="193">
        <v>35896698</v>
      </c>
      <c r="J58" s="193">
        <v>5019</v>
      </c>
      <c r="K58" s="193">
        <v>2299</v>
      </c>
      <c r="L58" s="193">
        <v>26</v>
      </c>
      <c r="M58" s="193">
        <v>11958197</v>
      </c>
      <c r="N58" s="193">
        <v>5201</v>
      </c>
    </row>
    <row r="59" spans="1:14" x14ac:dyDescent="0.3">
      <c r="A59" s="139" t="s">
        <v>274</v>
      </c>
      <c r="B59" s="193">
        <v>670</v>
      </c>
      <c r="C59" s="193">
        <v>595</v>
      </c>
      <c r="D59" s="193">
        <v>89</v>
      </c>
      <c r="E59" s="193">
        <v>3428221</v>
      </c>
      <c r="F59" s="193">
        <v>5762</v>
      </c>
      <c r="G59" s="193">
        <v>435</v>
      </c>
      <c r="H59" s="193">
        <v>65</v>
      </c>
      <c r="I59" s="193">
        <v>2669793</v>
      </c>
      <c r="J59" s="193">
        <v>6137</v>
      </c>
      <c r="K59" s="193">
        <v>150</v>
      </c>
      <c r="L59" s="193">
        <v>22</v>
      </c>
      <c r="M59" s="193">
        <v>1096627</v>
      </c>
      <c r="N59" s="193">
        <v>7311</v>
      </c>
    </row>
    <row r="60" spans="1:14" x14ac:dyDescent="0.3">
      <c r="A60" s="139" t="s">
        <v>56</v>
      </c>
      <c r="B60" s="193">
        <v>759</v>
      </c>
      <c r="C60" s="193">
        <v>752</v>
      </c>
      <c r="D60" s="193">
        <v>99</v>
      </c>
      <c r="E60" s="193">
        <v>5653639</v>
      </c>
      <c r="F60" s="193">
        <v>7518</v>
      </c>
      <c r="G60" s="193">
        <v>631</v>
      </c>
      <c r="H60" s="193">
        <v>83</v>
      </c>
      <c r="I60" s="193">
        <v>3328399</v>
      </c>
      <c r="J60" s="193">
        <v>5275</v>
      </c>
      <c r="K60" s="193">
        <v>155</v>
      </c>
      <c r="L60" s="193">
        <v>20</v>
      </c>
      <c r="M60" s="193">
        <v>643958</v>
      </c>
      <c r="N60" s="193">
        <v>4155</v>
      </c>
    </row>
    <row r="61" spans="1:14" x14ac:dyDescent="0.3">
      <c r="A61" s="139" t="s">
        <v>57</v>
      </c>
      <c r="B61" s="193">
        <v>98</v>
      </c>
      <c r="C61" s="193">
        <v>95</v>
      </c>
      <c r="D61" s="193">
        <v>97</v>
      </c>
      <c r="E61" s="193">
        <v>440087</v>
      </c>
      <c r="F61" s="193">
        <v>4632</v>
      </c>
      <c r="G61" s="193">
        <v>95</v>
      </c>
      <c r="H61" s="193">
        <v>97</v>
      </c>
      <c r="I61" s="193">
        <v>439287</v>
      </c>
      <c r="J61" s="193">
        <v>4624</v>
      </c>
      <c r="K61" s="193">
        <v>15</v>
      </c>
      <c r="L61" s="193">
        <v>15</v>
      </c>
      <c r="M61" s="193">
        <v>69228</v>
      </c>
      <c r="N61" s="193">
        <v>4615</v>
      </c>
    </row>
    <row r="62" spans="1:14" x14ac:dyDescent="0.3">
      <c r="A62" s="139" t="s">
        <v>58</v>
      </c>
      <c r="B62" s="193">
        <v>3611</v>
      </c>
      <c r="C62" s="193">
        <v>2640</v>
      </c>
      <c r="D62" s="193">
        <v>73</v>
      </c>
      <c r="E62" s="193">
        <v>15901113</v>
      </c>
      <c r="F62" s="193">
        <v>6023</v>
      </c>
      <c r="G62" s="193">
        <v>2494</v>
      </c>
      <c r="H62" s="193">
        <v>69</v>
      </c>
      <c r="I62" s="193">
        <v>13225227</v>
      </c>
      <c r="J62" s="193">
        <v>5303</v>
      </c>
      <c r="K62" s="193">
        <v>806</v>
      </c>
      <c r="L62" s="193">
        <v>22</v>
      </c>
      <c r="M62" s="193">
        <v>4148320</v>
      </c>
      <c r="N62" s="193">
        <v>5147</v>
      </c>
    </row>
    <row r="63" spans="1:14" x14ac:dyDescent="0.3">
      <c r="A63" s="139" t="s">
        <v>59</v>
      </c>
      <c r="B63" s="193">
        <v>3035</v>
      </c>
      <c r="C63" s="193">
        <v>3032</v>
      </c>
      <c r="D63" s="193">
        <v>100</v>
      </c>
      <c r="E63" s="193">
        <v>24584738</v>
      </c>
      <c r="F63" s="193">
        <v>8108</v>
      </c>
      <c r="G63" s="193">
        <v>2510</v>
      </c>
      <c r="H63" s="193">
        <v>83</v>
      </c>
      <c r="I63" s="193">
        <v>12828245</v>
      </c>
      <c r="J63" s="193">
        <v>5111</v>
      </c>
      <c r="K63" s="193">
        <v>347</v>
      </c>
      <c r="L63" s="193">
        <v>11</v>
      </c>
      <c r="M63" s="193">
        <v>1427077</v>
      </c>
      <c r="N63" s="193">
        <v>4113</v>
      </c>
    </row>
    <row r="64" spans="1:14" x14ac:dyDescent="0.3">
      <c r="A64" s="139" t="s">
        <v>60</v>
      </c>
      <c r="B64" s="193">
        <v>2728</v>
      </c>
      <c r="C64" s="193">
        <v>2723</v>
      </c>
      <c r="D64" s="193">
        <v>100</v>
      </c>
      <c r="E64" s="193">
        <v>22442205</v>
      </c>
      <c r="F64" s="193">
        <v>8242</v>
      </c>
      <c r="G64" s="193">
        <v>2257</v>
      </c>
      <c r="H64" s="193">
        <v>83</v>
      </c>
      <c r="I64" s="193">
        <v>12070028</v>
      </c>
      <c r="J64" s="193">
        <v>5348</v>
      </c>
      <c r="K64" s="193">
        <v>323</v>
      </c>
      <c r="L64" s="193">
        <v>12</v>
      </c>
      <c r="M64" s="193">
        <v>1495123</v>
      </c>
      <c r="N64" s="193">
        <v>4629</v>
      </c>
    </row>
    <row r="65" spans="1:14" x14ac:dyDescent="0.3">
      <c r="A65" s="139" t="s">
        <v>61</v>
      </c>
      <c r="B65" s="193">
        <v>1101</v>
      </c>
      <c r="C65" s="193">
        <v>1099</v>
      </c>
      <c r="D65" s="193">
        <v>100</v>
      </c>
      <c r="E65" s="193">
        <v>10598978</v>
      </c>
      <c r="F65" s="193">
        <v>9644</v>
      </c>
      <c r="G65" s="193">
        <v>962</v>
      </c>
      <c r="H65" s="193">
        <v>87</v>
      </c>
      <c r="I65" s="193">
        <v>5056298</v>
      </c>
      <c r="J65" s="193">
        <v>5256</v>
      </c>
      <c r="K65" s="193">
        <v>107</v>
      </c>
      <c r="L65" s="193">
        <v>10</v>
      </c>
      <c r="M65" s="193">
        <v>352503</v>
      </c>
      <c r="N65" s="193">
        <v>3294</v>
      </c>
    </row>
    <row r="66" spans="1:14" x14ac:dyDescent="0.3">
      <c r="A66" s="139" t="s">
        <v>62</v>
      </c>
      <c r="B66" s="193">
        <v>3816</v>
      </c>
      <c r="C66" s="193">
        <v>3806</v>
      </c>
      <c r="D66" s="193">
        <v>100</v>
      </c>
      <c r="E66" s="193">
        <v>29268079</v>
      </c>
      <c r="F66" s="193">
        <v>7690</v>
      </c>
      <c r="G66" s="193">
        <v>3067</v>
      </c>
      <c r="H66" s="193">
        <v>80</v>
      </c>
      <c r="I66" s="193">
        <v>15514262</v>
      </c>
      <c r="J66" s="193">
        <v>5058</v>
      </c>
      <c r="K66" s="193">
        <v>463</v>
      </c>
      <c r="L66" s="193">
        <v>12</v>
      </c>
      <c r="M66" s="193">
        <v>1813326</v>
      </c>
      <c r="N66" s="193">
        <v>3916</v>
      </c>
    </row>
    <row r="67" spans="1:14" x14ac:dyDescent="0.3">
      <c r="A67" s="139" t="s">
        <v>63</v>
      </c>
      <c r="B67" s="194" t="s">
        <v>24</v>
      </c>
      <c r="C67" s="194" t="s">
        <v>24</v>
      </c>
      <c r="D67" s="194" t="s">
        <v>24</v>
      </c>
      <c r="E67" s="194" t="s">
        <v>24</v>
      </c>
      <c r="F67" s="194" t="s">
        <v>24</v>
      </c>
      <c r="G67" s="194" t="s">
        <v>24</v>
      </c>
      <c r="H67" s="194" t="s">
        <v>24</v>
      </c>
      <c r="I67" s="194" t="s">
        <v>24</v>
      </c>
      <c r="J67" s="194" t="s">
        <v>24</v>
      </c>
      <c r="K67" s="194" t="s">
        <v>24</v>
      </c>
      <c r="L67" s="194" t="s">
        <v>24</v>
      </c>
      <c r="M67" s="194" t="s">
        <v>24</v>
      </c>
      <c r="N67" s="193"/>
    </row>
    <row r="68" spans="1:14" x14ac:dyDescent="0.3">
      <c r="A68" s="139" t="s">
        <v>64</v>
      </c>
      <c r="B68" s="193">
        <v>1313</v>
      </c>
      <c r="C68" s="193">
        <v>1306</v>
      </c>
      <c r="D68" s="193">
        <v>99</v>
      </c>
      <c r="E68" s="193">
        <v>10587974</v>
      </c>
      <c r="F68" s="193">
        <v>8107</v>
      </c>
      <c r="G68" s="193">
        <v>1087</v>
      </c>
      <c r="H68" s="193">
        <v>83</v>
      </c>
      <c r="I68" s="193">
        <v>5463729</v>
      </c>
      <c r="J68" s="193">
        <v>5026</v>
      </c>
      <c r="K68" s="193">
        <v>149</v>
      </c>
      <c r="L68" s="193">
        <v>11</v>
      </c>
      <c r="M68" s="193">
        <v>638730</v>
      </c>
      <c r="N68" s="193">
        <v>4287</v>
      </c>
    </row>
    <row r="69" spans="1:14" x14ac:dyDescent="0.3">
      <c r="A69" s="139" t="s">
        <v>65</v>
      </c>
      <c r="B69" s="193">
        <v>1506</v>
      </c>
      <c r="C69" s="193">
        <v>1498</v>
      </c>
      <c r="D69" s="193">
        <v>99</v>
      </c>
      <c r="E69" s="193">
        <v>10876677</v>
      </c>
      <c r="F69" s="193">
        <v>7261</v>
      </c>
      <c r="G69" s="193">
        <v>1148</v>
      </c>
      <c r="H69" s="193">
        <v>76</v>
      </c>
      <c r="I69" s="193">
        <v>6074514</v>
      </c>
      <c r="J69" s="193">
        <v>5291</v>
      </c>
      <c r="K69" s="193">
        <v>368</v>
      </c>
      <c r="L69" s="193">
        <v>24</v>
      </c>
      <c r="M69" s="193">
        <v>1979161</v>
      </c>
      <c r="N69" s="193">
        <v>5378</v>
      </c>
    </row>
    <row r="70" spans="1:14" x14ac:dyDescent="0.3">
      <c r="A70" s="139" t="s">
        <v>66</v>
      </c>
      <c r="B70" s="193">
        <v>3735</v>
      </c>
      <c r="C70" s="193">
        <v>3713</v>
      </c>
      <c r="D70" s="193">
        <v>99</v>
      </c>
      <c r="E70" s="193">
        <v>20094540</v>
      </c>
      <c r="F70" s="193">
        <v>5412</v>
      </c>
      <c r="G70" s="193">
        <v>2386</v>
      </c>
      <c r="H70" s="193">
        <v>64</v>
      </c>
      <c r="I70" s="193">
        <v>9851617</v>
      </c>
      <c r="J70" s="193">
        <v>4129</v>
      </c>
      <c r="K70" s="193">
        <v>762</v>
      </c>
      <c r="L70" s="193">
        <v>20</v>
      </c>
      <c r="M70" s="193">
        <v>3734041</v>
      </c>
      <c r="N70" s="193">
        <v>4900</v>
      </c>
    </row>
    <row r="71" spans="1:14" x14ac:dyDescent="0.3">
      <c r="A71" s="139" t="s">
        <v>67</v>
      </c>
      <c r="B71" s="194" t="s">
        <v>24</v>
      </c>
      <c r="C71" s="194" t="s">
        <v>24</v>
      </c>
      <c r="D71" s="194" t="s">
        <v>24</v>
      </c>
      <c r="E71" s="194" t="s">
        <v>24</v>
      </c>
      <c r="F71" s="194" t="s">
        <v>24</v>
      </c>
      <c r="G71" s="194" t="s">
        <v>24</v>
      </c>
      <c r="H71" s="194" t="s">
        <v>24</v>
      </c>
      <c r="I71" s="194" t="s">
        <v>24</v>
      </c>
      <c r="J71" s="194" t="s">
        <v>24</v>
      </c>
      <c r="K71" s="194" t="s">
        <v>24</v>
      </c>
      <c r="L71" s="194" t="s">
        <v>24</v>
      </c>
      <c r="M71" s="194" t="s">
        <v>24</v>
      </c>
      <c r="N71" s="194" t="s">
        <v>24</v>
      </c>
    </row>
    <row r="72" spans="1:14" x14ac:dyDescent="0.3">
      <c r="A72" s="139" t="s">
        <v>68</v>
      </c>
      <c r="B72" s="193">
        <v>2968</v>
      </c>
      <c r="C72" s="193">
        <v>2957</v>
      </c>
      <c r="D72" s="193">
        <v>100</v>
      </c>
      <c r="E72" s="193">
        <v>22498025</v>
      </c>
      <c r="F72" s="193">
        <v>7608</v>
      </c>
      <c r="G72" s="193">
        <v>2435</v>
      </c>
      <c r="H72" s="193">
        <v>82</v>
      </c>
      <c r="I72" s="193">
        <v>12037828</v>
      </c>
      <c r="J72" s="193">
        <v>4944</v>
      </c>
      <c r="K72" s="193">
        <v>428</v>
      </c>
      <c r="L72" s="193">
        <v>14</v>
      </c>
      <c r="M72" s="193">
        <v>1654572</v>
      </c>
      <c r="N72" s="193">
        <v>3866</v>
      </c>
    </row>
    <row r="73" spans="1:14" x14ac:dyDescent="0.3">
      <c r="A73" s="139" t="s">
        <v>69</v>
      </c>
      <c r="B73" s="193">
        <v>2735</v>
      </c>
      <c r="C73" s="193">
        <v>2733</v>
      </c>
      <c r="D73" s="193">
        <v>100</v>
      </c>
      <c r="E73" s="193">
        <v>23195314</v>
      </c>
      <c r="F73" s="193">
        <v>8487</v>
      </c>
      <c r="G73" s="193">
        <v>2280</v>
      </c>
      <c r="H73" s="193">
        <v>83</v>
      </c>
      <c r="I73" s="193">
        <v>12088931</v>
      </c>
      <c r="J73" s="193">
        <v>5302</v>
      </c>
      <c r="K73" s="193">
        <v>287</v>
      </c>
      <c r="L73" s="193">
        <v>10</v>
      </c>
      <c r="M73" s="193">
        <v>1201484</v>
      </c>
      <c r="N73" s="193">
        <v>4186</v>
      </c>
    </row>
    <row r="74" spans="1:14" x14ac:dyDescent="0.3">
      <c r="A74" s="139" t="s">
        <v>70</v>
      </c>
      <c r="B74" s="193">
        <v>3687</v>
      </c>
      <c r="C74" s="193">
        <v>2589</v>
      </c>
      <c r="D74" s="193">
        <v>70</v>
      </c>
      <c r="E74" s="193">
        <v>10641976</v>
      </c>
      <c r="F74" s="193">
        <v>4110</v>
      </c>
      <c r="G74" s="193">
        <v>2337</v>
      </c>
      <c r="H74" s="193">
        <v>63</v>
      </c>
      <c r="I74" s="193">
        <v>9540734</v>
      </c>
      <c r="J74" s="193">
        <v>4082</v>
      </c>
      <c r="K74" s="193">
        <v>1296</v>
      </c>
      <c r="L74" s="193">
        <v>35</v>
      </c>
      <c r="M74" s="193">
        <v>7187651</v>
      </c>
      <c r="N74" s="193">
        <v>5546</v>
      </c>
    </row>
    <row r="75" spans="1:14" x14ac:dyDescent="0.3">
      <c r="A75" s="139"/>
      <c r="B75" s="193"/>
      <c r="C75" s="193"/>
      <c r="D75" s="193"/>
      <c r="E75" s="193"/>
      <c r="F75" s="193"/>
      <c r="G75" s="193"/>
      <c r="H75" s="193"/>
      <c r="I75" s="193"/>
      <c r="J75" s="193"/>
      <c r="K75" s="193"/>
      <c r="L75" s="193"/>
      <c r="M75" s="193"/>
      <c r="N75" s="193"/>
    </row>
    <row r="76" spans="1:14" x14ac:dyDescent="0.3">
      <c r="A76" s="150" t="s">
        <v>71</v>
      </c>
      <c r="B76" s="193"/>
      <c r="C76" s="193"/>
      <c r="D76" s="193"/>
      <c r="E76" s="193"/>
      <c r="F76" s="193"/>
      <c r="G76" s="193"/>
      <c r="H76" s="193"/>
      <c r="I76" s="193"/>
      <c r="J76" s="193"/>
      <c r="K76" s="193"/>
      <c r="L76" s="193"/>
      <c r="M76" s="193"/>
      <c r="N76" s="193"/>
    </row>
    <row r="77" spans="1:14" x14ac:dyDescent="0.3">
      <c r="A77" s="139" t="s">
        <v>312</v>
      </c>
      <c r="B77" s="193">
        <v>108</v>
      </c>
      <c r="C77" s="193">
        <v>102</v>
      </c>
      <c r="D77" s="193">
        <v>94</v>
      </c>
      <c r="E77" s="193">
        <v>493361</v>
      </c>
      <c r="F77" s="193">
        <v>4837</v>
      </c>
      <c r="G77" s="193">
        <v>96</v>
      </c>
      <c r="H77" s="193">
        <v>89</v>
      </c>
      <c r="I77" s="193">
        <v>457415</v>
      </c>
      <c r="J77" s="193">
        <v>4765</v>
      </c>
      <c r="K77" s="193">
        <v>11</v>
      </c>
      <c r="L77" s="193">
        <v>10</v>
      </c>
      <c r="M77" s="193">
        <v>55861</v>
      </c>
      <c r="N77" s="193">
        <v>5078</v>
      </c>
    </row>
    <row r="78" spans="1:14" x14ac:dyDescent="0.3">
      <c r="A78" s="139" t="s">
        <v>313</v>
      </c>
      <c r="B78" s="193">
        <v>162</v>
      </c>
      <c r="C78" s="193">
        <v>152</v>
      </c>
      <c r="D78" s="193">
        <v>94</v>
      </c>
      <c r="E78" s="193">
        <v>1035206</v>
      </c>
      <c r="F78" s="193">
        <v>6811</v>
      </c>
      <c r="G78" s="193">
        <v>143</v>
      </c>
      <c r="H78" s="193">
        <v>88</v>
      </c>
      <c r="I78" s="193">
        <v>977099</v>
      </c>
      <c r="J78" s="193">
        <v>6833</v>
      </c>
      <c r="K78" s="193">
        <v>19</v>
      </c>
      <c r="L78" s="193">
        <v>12</v>
      </c>
      <c r="M78" s="193">
        <v>96757</v>
      </c>
      <c r="N78" s="193">
        <v>5092</v>
      </c>
    </row>
    <row r="79" spans="1:14" x14ac:dyDescent="0.3">
      <c r="A79" s="139" t="s">
        <v>314</v>
      </c>
      <c r="B79" s="194" t="s">
        <v>132</v>
      </c>
      <c r="C79" s="194" t="s">
        <v>132</v>
      </c>
      <c r="D79" s="194" t="s">
        <v>132</v>
      </c>
      <c r="E79" s="194" t="s">
        <v>132</v>
      </c>
      <c r="F79" s="194" t="s">
        <v>132</v>
      </c>
      <c r="G79" s="194" t="s">
        <v>132</v>
      </c>
      <c r="H79" s="194" t="s">
        <v>132</v>
      </c>
      <c r="I79" s="194" t="s">
        <v>132</v>
      </c>
      <c r="J79" s="194" t="s">
        <v>132</v>
      </c>
      <c r="K79" s="194" t="s">
        <v>132</v>
      </c>
      <c r="L79" s="194" t="s">
        <v>132</v>
      </c>
      <c r="M79" s="194" t="s">
        <v>132</v>
      </c>
      <c r="N79" s="194" t="s">
        <v>132</v>
      </c>
    </row>
    <row r="80" spans="1:14" x14ac:dyDescent="0.3">
      <c r="A80" s="139" t="s">
        <v>315</v>
      </c>
      <c r="B80" s="193">
        <v>236</v>
      </c>
      <c r="C80" s="193">
        <v>227</v>
      </c>
      <c r="D80" s="193">
        <v>96</v>
      </c>
      <c r="E80" s="193">
        <v>1312788</v>
      </c>
      <c r="F80" s="193">
        <v>5783</v>
      </c>
      <c r="G80" s="193">
        <v>188</v>
      </c>
      <c r="H80" s="193">
        <v>80</v>
      </c>
      <c r="I80" s="193">
        <v>1236476</v>
      </c>
      <c r="J80" s="193">
        <v>6577</v>
      </c>
      <c r="K80" s="193">
        <v>29</v>
      </c>
      <c r="L80" s="193">
        <v>12</v>
      </c>
      <c r="M80" s="193">
        <v>133330</v>
      </c>
      <c r="N80" s="193">
        <v>4598</v>
      </c>
    </row>
    <row r="81" spans="1:14" x14ac:dyDescent="0.3">
      <c r="A81" s="139" t="s">
        <v>72</v>
      </c>
      <c r="B81" s="193">
        <v>656</v>
      </c>
      <c r="C81" s="193">
        <v>546</v>
      </c>
      <c r="D81" s="193">
        <v>83</v>
      </c>
      <c r="E81" s="193">
        <v>3397277</v>
      </c>
      <c r="F81" s="193">
        <v>6222</v>
      </c>
      <c r="G81" s="193">
        <v>546</v>
      </c>
      <c r="H81" s="193">
        <v>83</v>
      </c>
      <c r="I81" s="193">
        <v>3315795</v>
      </c>
      <c r="J81" s="193">
        <v>6073</v>
      </c>
      <c r="K81" s="193">
        <v>0</v>
      </c>
      <c r="L81" s="193">
        <v>0</v>
      </c>
      <c r="M81" s="193">
        <v>0</v>
      </c>
      <c r="N81" s="193"/>
    </row>
    <row r="82" spans="1:14" x14ac:dyDescent="0.3">
      <c r="A82" s="139" t="s">
        <v>174</v>
      </c>
      <c r="B82" s="193">
        <v>1879</v>
      </c>
      <c r="C82" s="193">
        <v>1619</v>
      </c>
      <c r="D82" s="193">
        <v>86</v>
      </c>
      <c r="E82" s="193">
        <v>9551148</v>
      </c>
      <c r="F82" s="193">
        <v>5899</v>
      </c>
      <c r="G82" s="193">
        <v>1522</v>
      </c>
      <c r="H82" s="193">
        <v>81</v>
      </c>
      <c r="I82" s="193">
        <v>8755295</v>
      </c>
      <c r="J82" s="193">
        <v>5752</v>
      </c>
      <c r="K82" s="193">
        <v>274</v>
      </c>
      <c r="L82" s="193">
        <v>15</v>
      </c>
      <c r="M82" s="193">
        <v>1942920</v>
      </c>
      <c r="N82" s="193">
        <v>7091</v>
      </c>
    </row>
    <row r="83" spans="1:14" x14ac:dyDescent="0.3">
      <c r="A83" s="139" t="s">
        <v>147</v>
      </c>
      <c r="B83" s="193">
        <v>505</v>
      </c>
      <c r="C83" s="193">
        <v>488</v>
      </c>
      <c r="D83" s="193">
        <v>97</v>
      </c>
      <c r="E83" s="193">
        <v>2709535</v>
      </c>
      <c r="F83" s="193">
        <v>5552</v>
      </c>
      <c r="G83" s="193">
        <v>488</v>
      </c>
      <c r="H83" s="193">
        <v>97</v>
      </c>
      <c r="I83" s="193">
        <v>2227684</v>
      </c>
      <c r="J83" s="193">
        <v>4565</v>
      </c>
      <c r="K83" s="193">
        <v>97</v>
      </c>
      <c r="L83" s="193">
        <v>19</v>
      </c>
      <c r="M83" s="193">
        <v>644888</v>
      </c>
      <c r="N83" s="193">
        <v>6648</v>
      </c>
    </row>
    <row r="84" spans="1:14" x14ac:dyDescent="0.3">
      <c r="A84" s="139" t="s">
        <v>73</v>
      </c>
      <c r="B84" s="193">
        <v>275</v>
      </c>
      <c r="C84" s="193">
        <v>269</v>
      </c>
      <c r="D84" s="193">
        <v>98</v>
      </c>
      <c r="E84" s="193">
        <v>1745001</v>
      </c>
      <c r="F84" s="193">
        <v>6487</v>
      </c>
      <c r="G84" s="193">
        <v>269</v>
      </c>
      <c r="H84" s="193">
        <v>98</v>
      </c>
      <c r="I84" s="193">
        <v>1638336</v>
      </c>
      <c r="J84" s="193">
        <v>6090</v>
      </c>
      <c r="K84" s="193">
        <v>0</v>
      </c>
      <c r="L84" s="193">
        <v>0</v>
      </c>
      <c r="M84" s="193">
        <v>0</v>
      </c>
      <c r="N84" s="193"/>
    </row>
    <row r="85" spans="1:14" x14ac:dyDescent="0.3">
      <c r="A85" s="139" t="s">
        <v>74</v>
      </c>
      <c r="B85" s="193">
        <v>463</v>
      </c>
      <c r="C85" s="193">
        <v>431</v>
      </c>
      <c r="D85" s="193">
        <v>93</v>
      </c>
      <c r="E85" s="193">
        <v>2558411</v>
      </c>
      <c r="F85" s="193">
        <v>5936</v>
      </c>
      <c r="G85" s="193">
        <v>431</v>
      </c>
      <c r="H85" s="193">
        <v>93</v>
      </c>
      <c r="I85" s="193">
        <v>2401287</v>
      </c>
      <c r="J85" s="193">
        <v>5571</v>
      </c>
      <c r="K85" s="193">
        <v>0</v>
      </c>
      <c r="L85" s="193">
        <v>0</v>
      </c>
      <c r="M85" s="193">
        <v>0</v>
      </c>
      <c r="N85" s="193"/>
    </row>
    <row r="86" spans="1:14" x14ac:dyDescent="0.3">
      <c r="A86" s="139" t="s">
        <v>121</v>
      </c>
      <c r="B86" s="193">
        <v>377</v>
      </c>
      <c r="C86" s="193">
        <v>370</v>
      </c>
      <c r="D86" s="193">
        <v>98</v>
      </c>
      <c r="E86" s="193">
        <v>2304088</v>
      </c>
      <c r="F86" s="193">
        <v>6227</v>
      </c>
      <c r="G86" s="193">
        <v>370</v>
      </c>
      <c r="H86" s="193">
        <v>98</v>
      </c>
      <c r="I86" s="193">
        <v>2144287</v>
      </c>
      <c r="J86" s="193">
        <v>5795</v>
      </c>
      <c r="K86" s="193">
        <v>0</v>
      </c>
      <c r="L86" s="193">
        <v>0</v>
      </c>
      <c r="M86" s="193">
        <v>0</v>
      </c>
      <c r="N86" s="193"/>
    </row>
    <row r="87" spans="1:14" x14ac:dyDescent="0.3">
      <c r="A87" s="139" t="s">
        <v>75</v>
      </c>
      <c r="B87" s="193">
        <v>355</v>
      </c>
      <c r="C87" s="193">
        <v>331</v>
      </c>
      <c r="D87" s="193">
        <v>93</v>
      </c>
      <c r="E87" s="193">
        <v>2041731</v>
      </c>
      <c r="F87" s="193">
        <v>6168</v>
      </c>
      <c r="G87" s="193">
        <v>331</v>
      </c>
      <c r="H87" s="193">
        <v>93</v>
      </c>
      <c r="I87" s="193">
        <v>1944471</v>
      </c>
      <c r="J87" s="193">
        <v>5875</v>
      </c>
      <c r="K87" s="193">
        <v>0</v>
      </c>
      <c r="L87" s="193">
        <v>0</v>
      </c>
      <c r="M87" s="193">
        <v>0</v>
      </c>
      <c r="N87" s="193"/>
    </row>
    <row r="88" spans="1:14" x14ac:dyDescent="0.3">
      <c r="A88" s="139" t="s">
        <v>284</v>
      </c>
      <c r="B88" s="193">
        <v>2122</v>
      </c>
      <c r="C88" s="193">
        <v>2074</v>
      </c>
      <c r="D88" s="193">
        <v>98</v>
      </c>
      <c r="E88" s="193">
        <v>12819808</v>
      </c>
      <c r="F88" s="193">
        <v>6181</v>
      </c>
      <c r="G88" s="193">
        <v>1930</v>
      </c>
      <c r="H88" s="193">
        <v>91</v>
      </c>
      <c r="I88" s="193">
        <v>9837942</v>
      </c>
      <c r="J88" s="193">
        <v>5097</v>
      </c>
      <c r="K88" s="193">
        <v>260</v>
      </c>
      <c r="L88" s="193">
        <v>12</v>
      </c>
      <c r="M88" s="193">
        <v>1065642</v>
      </c>
      <c r="N88" s="193">
        <v>4099</v>
      </c>
    </row>
    <row r="89" spans="1:14" x14ac:dyDescent="0.3">
      <c r="A89" s="139" t="s">
        <v>316</v>
      </c>
      <c r="B89" s="193">
        <v>23597</v>
      </c>
      <c r="C89" s="193">
        <v>20068</v>
      </c>
      <c r="D89" s="193">
        <v>85</v>
      </c>
      <c r="E89" s="193">
        <v>106800922</v>
      </c>
      <c r="F89" s="193">
        <v>5322</v>
      </c>
      <c r="G89" s="193">
        <v>16250</v>
      </c>
      <c r="H89" s="193">
        <v>69</v>
      </c>
      <c r="I89" s="193">
        <v>95851050</v>
      </c>
      <c r="J89" s="193">
        <v>5899</v>
      </c>
      <c r="K89" s="193">
        <v>15094</v>
      </c>
      <c r="L89" s="193">
        <v>64</v>
      </c>
      <c r="M89" s="193">
        <v>126825420</v>
      </c>
      <c r="N89" s="193">
        <v>8402</v>
      </c>
    </row>
    <row r="90" spans="1:14" x14ac:dyDescent="0.3">
      <c r="A90" s="139" t="s">
        <v>173</v>
      </c>
      <c r="B90" s="194" t="s">
        <v>24</v>
      </c>
      <c r="C90" s="194" t="s">
        <v>24</v>
      </c>
      <c r="D90" s="194" t="s">
        <v>24</v>
      </c>
      <c r="E90" s="194" t="s">
        <v>24</v>
      </c>
      <c r="F90" s="194" t="s">
        <v>24</v>
      </c>
      <c r="G90" s="194" t="s">
        <v>24</v>
      </c>
      <c r="H90" s="194" t="s">
        <v>24</v>
      </c>
      <c r="I90" s="194" t="s">
        <v>24</v>
      </c>
      <c r="J90" s="194" t="s">
        <v>24</v>
      </c>
      <c r="K90" s="194" t="s">
        <v>24</v>
      </c>
      <c r="L90" s="194" t="s">
        <v>24</v>
      </c>
      <c r="M90" s="194" t="s">
        <v>24</v>
      </c>
      <c r="N90" s="194" t="s">
        <v>24</v>
      </c>
    </row>
    <row r="91" spans="1:14" x14ac:dyDescent="0.3">
      <c r="A91" s="139" t="s">
        <v>285</v>
      </c>
      <c r="B91" s="193">
        <v>49</v>
      </c>
      <c r="C91" s="193">
        <v>46</v>
      </c>
      <c r="D91" s="193">
        <v>94</v>
      </c>
      <c r="E91" s="193">
        <v>565087</v>
      </c>
      <c r="F91" s="193">
        <v>12285</v>
      </c>
      <c r="G91" s="193">
        <v>44</v>
      </c>
      <c r="H91" s="193">
        <v>90</v>
      </c>
      <c r="I91" s="193">
        <v>366009</v>
      </c>
      <c r="J91" s="193">
        <v>8318</v>
      </c>
      <c r="K91" s="193">
        <v>13</v>
      </c>
      <c r="L91" s="193">
        <v>27</v>
      </c>
      <c r="M91" s="193">
        <v>117680</v>
      </c>
      <c r="N91" s="193">
        <v>9052</v>
      </c>
    </row>
    <row r="92" spans="1:14" x14ac:dyDescent="0.3">
      <c r="A92" s="139" t="s">
        <v>286</v>
      </c>
      <c r="B92" s="194" t="s">
        <v>24</v>
      </c>
      <c r="C92" s="194" t="s">
        <v>24</v>
      </c>
      <c r="D92" s="194" t="s">
        <v>24</v>
      </c>
      <c r="E92" s="194" t="s">
        <v>24</v>
      </c>
      <c r="F92" s="194" t="s">
        <v>24</v>
      </c>
      <c r="G92" s="194" t="s">
        <v>24</v>
      </c>
      <c r="H92" s="194" t="s">
        <v>24</v>
      </c>
      <c r="I92" s="194" t="s">
        <v>24</v>
      </c>
      <c r="J92" s="194" t="s">
        <v>24</v>
      </c>
      <c r="K92" s="194" t="s">
        <v>24</v>
      </c>
      <c r="L92" s="194" t="s">
        <v>24</v>
      </c>
      <c r="M92" s="194" t="s">
        <v>24</v>
      </c>
      <c r="N92" s="194" t="s">
        <v>24</v>
      </c>
    </row>
    <row r="93" spans="1:14" x14ac:dyDescent="0.3">
      <c r="A93" s="139" t="s">
        <v>287</v>
      </c>
      <c r="B93" s="194" t="s">
        <v>24</v>
      </c>
      <c r="C93" s="194" t="s">
        <v>24</v>
      </c>
      <c r="D93" s="194" t="s">
        <v>24</v>
      </c>
      <c r="E93" s="194" t="s">
        <v>24</v>
      </c>
      <c r="F93" s="194" t="s">
        <v>24</v>
      </c>
      <c r="G93" s="194" t="s">
        <v>24</v>
      </c>
      <c r="H93" s="194" t="s">
        <v>24</v>
      </c>
      <c r="I93" s="194" t="s">
        <v>24</v>
      </c>
      <c r="J93" s="194" t="s">
        <v>24</v>
      </c>
      <c r="K93" s="194" t="s">
        <v>24</v>
      </c>
      <c r="L93" s="194" t="s">
        <v>24</v>
      </c>
      <c r="M93" s="194" t="s">
        <v>24</v>
      </c>
      <c r="N93" s="194" t="s">
        <v>24</v>
      </c>
    </row>
    <row r="94" spans="1:14" x14ac:dyDescent="0.3">
      <c r="A94"/>
      <c r="B94"/>
      <c r="D94"/>
      <c r="E94"/>
      <c r="F94"/>
      <c r="H94"/>
      <c r="I94"/>
      <c r="J94"/>
      <c r="L94"/>
      <c r="M94"/>
    </row>
    <row r="95" spans="1:14" ht="15" customHeight="1" x14ac:dyDescent="0.3">
      <c r="A95" s="247" t="s">
        <v>227</v>
      </c>
      <c r="B95" s="247"/>
      <c r="C95" s="247"/>
      <c r="D95" s="247"/>
      <c r="E95" s="247"/>
      <c r="F95" s="247"/>
      <c r="G95" s="247"/>
      <c r="H95" s="247"/>
      <c r="I95" s="247"/>
      <c r="J95" s="247"/>
      <c r="K95" s="247"/>
      <c r="L95" s="247"/>
      <c r="M95" s="247"/>
      <c r="N95" s="247"/>
    </row>
    <row r="96" spans="1:14" ht="15" customHeight="1" x14ac:dyDescent="0.3">
      <c r="A96" s="259" t="s">
        <v>402</v>
      </c>
      <c r="B96" s="259"/>
      <c r="C96" s="259"/>
      <c r="D96" s="259"/>
      <c r="E96" s="259"/>
      <c r="F96" s="259"/>
      <c r="G96" s="259"/>
      <c r="H96" s="259"/>
      <c r="I96" s="259"/>
      <c r="J96" s="259"/>
      <c r="K96" s="259"/>
      <c r="L96" s="259"/>
      <c r="M96" s="259"/>
      <c r="N96" s="259"/>
    </row>
    <row r="97" spans="1:14" x14ac:dyDescent="0.3">
      <c r="A97" s="260" t="s">
        <v>406</v>
      </c>
      <c r="B97" s="260"/>
      <c r="C97" s="260"/>
      <c r="D97" s="260"/>
      <c r="E97" s="260"/>
      <c r="F97" s="260"/>
      <c r="G97" s="260"/>
      <c r="H97" s="260"/>
      <c r="I97" s="260"/>
      <c r="J97" s="260"/>
      <c r="K97" s="260"/>
      <c r="L97" s="260"/>
      <c r="M97" s="260"/>
      <c r="N97" s="260"/>
    </row>
    <row r="98" spans="1:14" x14ac:dyDescent="0.3">
      <c r="A98" s="263" t="s">
        <v>250</v>
      </c>
      <c r="B98" s="263"/>
      <c r="C98" s="263"/>
      <c r="D98" s="263"/>
      <c r="E98" s="263"/>
      <c r="F98" s="263"/>
      <c r="G98" s="263"/>
      <c r="H98" s="263"/>
      <c r="I98" s="263"/>
      <c r="J98" s="263"/>
      <c r="K98" s="263"/>
      <c r="L98" s="263"/>
      <c r="M98" s="263"/>
      <c r="N98" s="263"/>
    </row>
    <row r="99" spans="1:14" x14ac:dyDescent="0.3">
      <c r="A99" s="259" t="s">
        <v>296</v>
      </c>
      <c r="B99" s="259"/>
      <c r="C99" s="259"/>
      <c r="D99" s="259"/>
      <c r="E99" s="259"/>
      <c r="F99" s="259"/>
      <c r="G99" s="259"/>
      <c r="H99" s="259"/>
      <c r="I99" s="259"/>
      <c r="J99" s="259"/>
      <c r="K99" s="259"/>
      <c r="L99" s="259"/>
      <c r="M99" s="259"/>
      <c r="N99" s="259"/>
    </row>
  </sheetData>
  <mergeCells count="16">
    <mergeCell ref="A96:N96"/>
    <mergeCell ref="A99:N99"/>
    <mergeCell ref="A95:N95"/>
    <mergeCell ref="A97:N97"/>
    <mergeCell ref="K9:N9"/>
    <mergeCell ref="A9:A10"/>
    <mergeCell ref="B9:B10"/>
    <mergeCell ref="C9:F9"/>
    <mergeCell ref="G9:J9"/>
    <mergeCell ref="A98:N98"/>
    <mergeCell ref="A1:N1"/>
    <mergeCell ref="A2:N2"/>
    <mergeCell ref="A3:N3"/>
    <mergeCell ref="A6:N6"/>
    <mergeCell ref="A8:N8"/>
    <mergeCell ref="A5:N5"/>
  </mergeCells>
  <pageMargins left="0.7" right="0.7" top="0.75" bottom="0.75" header="0.3" footer="0.3"/>
  <pageSetup scale="45"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8"/>
  <sheetViews>
    <sheetView zoomScale="84" zoomScaleNormal="84" workbookViewId="0">
      <selection activeCell="A8" sqref="A8"/>
    </sheetView>
  </sheetViews>
  <sheetFormatPr defaultRowHeight="14.4" x14ac:dyDescent="0.3"/>
  <cols>
    <col min="2" max="2" width="65.5546875" customWidth="1"/>
    <col min="3" max="4" width="12" customWidth="1"/>
    <col min="5" max="6" width="14.44140625" customWidth="1"/>
  </cols>
  <sheetData>
    <row r="1" spans="1:6" ht="15.6" x14ac:dyDescent="0.3">
      <c r="A1" s="267" t="s">
        <v>251</v>
      </c>
      <c r="B1" s="267"/>
      <c r="C1" s="267"/>
      <c r="D1" s="267"/>
      <c r="E1" s="267"/>
      <c r="F1" s="267"/>
    </row>
    <row r="2" spans="1:6" ht="15.6" x14ac:dyDescent="0.3">
      <c r="A2" s="267" t="s">
        <v>252</v>
      </c>
      <c r="B2" s="267"/>
      <c r="C2" s="267"/>
      <c r="D2" s="267"/>
      <c r="E2" s="267"/>
      <c r="F2" s="267"/>
    </row>
    <row r="3" spans="1:6" ht="15.6" x14ac:dyDescent="0.3">
      <c r="A3" s="267" t="s">
        <v>253</v>
      </c>
      <c r="B3" s="267"/>
      <c r="C3" s="267"/>
      <c r="D3" s="267"/>
      <c r="E3" s="267"/>
      <c r="F3" s="267"/>
    </row>
    <row r="4" spans="1:6" ht="15.6" x14ac:dyDescent="0.3">
      <c r="A4" s="158"/>
      <c r="B4" s="159"/>
      <c r="C4" s="160"/>
      <c r="D4" s="160"/>
      <c r="E4" s="160"/>
      <c r="F4" s="160"/>
    </row>
    <row r="5" spans="1:6" ht="15.6" x14ac:dyDescent="0.3">
      <c r="A5" s="267" t="s">
        <v>317</v>
      </c>
      <c r="B5" s="267"/>
      <c r="C5" s="267"/>
      <c r="D5" s="267"/>
      <c r="E5" s="267"/>
      <c r="F5" s="267"/>
    </row>
    <row r="6" spans="1:6" ht="15.6" x14ac:dyDescent="0.3">
      <c r="A6" s="268" t="s">
        <v>318</v>
      </c>
      <c r="B6" s="268"/>
      <c r="C6" s="268"/>
      <c r="D6" s="268"/>
      <c r="E6" s="268"/>
      <c r="F6" s="268"/>
    </row>
    <row r="7" spans="1:6" ht="15.6" x14ac:dyDescent="0.3">
      <c r="A7" s="267" t="s">
        <v>343</v>
      </c>
      <c r="B7" s="267"/>
      <c r="C7" s="267"/>
      <c r="D7" s="267"/>
      <c r="E7" s="267"/>
      <c r="F7" s="267"/>
    </row>
    <row r="8" spans="1:6" x14ac:dyDescent="0.3">
      <c r="B8" s="22"/>
      <c r="C8" s="22"/>
      <c r="D8" s="22"/>
      <c r="E8" s="22"/>
      <c r="F8" s="22"/>
    </row>
    <row r="9" spans="1:6" ht="47.25" customHeight="1" x14ac:dyDescent="0.3">
      <c r="A9" s="264" t="s">
        <v>319</v>
      </c>
      <c r="B9" s="264"/>
      <c r="C9" s="161" t="s">
        <v>114</v>
      </c>
      <c r="D9" s="161" t="s">
        <v>22</v>
      </c>
      <c r="E9" s="161" t="s">
        <v>40</v>
      </c>
      <c r="F9" s="161" t="s">
        <v>71</v>
      </c>
    </row>
    <row r="10" spans="1:6" ht="15.75" customHeight="1" x14ac:dyDescent="0.3">
      <c r="A10" s="265" t="s">
        <v>320</v>
      </c>
      <c r="B10" s="265"/>
      <c r="C10" s="196">
        <v>159149</v>
      </c>
      <c r="D10" s="197">
        <v>44999</v>
      </c>
      <c r="E10" s="197">
        <v>78114</v>
      </c>
      <c r="F10" s="197">
        <v>36036</v>
      </c>
    </row>
    <row r="11" spans="1:6" ht="15.75" customHeight="1" x14ac:dyDescent="0.3">
      <c r="A11" s="266" t="s">
        <v>321</v>
      </c>
      <c r="B11" s="266"/>
      <c r="C11" s="196">
        <v>75975</v>
      </c>
      <c r="D11" s="197">
        <v>13596</v>
      </c>
      <c r="E11" s="197">
        <v>38594</v>
      </c>
      <c r="F11" s="197">
        <v>23785</v>
      </c>
    </row>
    <row r="12" spans="1:6" ht="15.75" customHeight="1" x14ac:dyDescent="0.3">
      <c r="A12" s="265" t="s">
        <v>322</v>
      </c>
      <c r="B12" s="265"/>
      <c r="C12" s="196">
        <v>15057</v>
      </c>
      <c r="D12" s="197">
        <v>1141</v>
      </c>
      <c r="E12" s="197">
        <v>8108</v>
      </c>
      <c r="F12" s="197">
        <v>5808</v>
      </c>
    </row>
    <row r="13" spans="1:6" x14ac:dyDescent="0.3">
      <c r="A13" s="102"/>
      <c r="B13" s="162" t="s">
        <v>327</v>
      </c>
      <c r="C13" s="196">
        <v>9692</v>
      </c>
      <c r="D13" s="196">
        <v>1046</v>
      </c>
      <c r="E13" s="196">
        <v>5081</v>
      </c>
      <c r="F13" s="196">
        <v>3565</v>
      </c>
    </row>
    <row r="14" spans="1:6" ht="27.6" x14ac:dyDescent="0.3">
      <c r="A14" s="102"/>
      <c r="B14" s="163" t="s">
        <v>328</v>
      </c>
      <c r="C14" s="196">
        <v>5258</v>
      </c>
      <c r="D14" s="196">
        <v>20</v>
      </c>
      <c r="E14" s="196">
        <v>2995</v>
      </c>
      <c r="F14" s="196">
        <v>2243</v>
      </c>
    </row>
    <row r="15" spans="1:6" x14ac:dyDescent="0.3">
      <c r="A15" s="102"/>
      <c r="B15" s="163" t="s">
        <v>323</v>
      </c>
      <c r="C15" s="196">
        <v>6</v>
      </c>
      <c r="D15" s="196">
        <v>0</v>
      </c>
      <c r="E15" s="196">
        <v>6</v>
      </c>
      <c r="F15" s="196">
        <v>0</v>
      </c>
    </row>
    <row r="16" spans="1:6" x14ac:dyDescent="0.3">
      <c r="A16" s="102"/>
      <c r="B16" s="163" t="s">
        <v>324</v>
      </c>
      <c r="C16" s="196">
        <v>37</v>
      </c>
      <c r="D16" s="196">
        <v>12</v>
      </c>
      <c r="E16" s="196">
        <v>25</v>
      </c>
      <c r="F16" s="196">
        <v>0</v>
      </c>
    </row>
    <row r="17" spans="1:6" x14ac:dyDescent="0.3">
      <c r="A17" s="102"/>
      <c r="B17" s="163" t="s">
        <v>325</v>
      </c>
      <c r="C17" s="196">
        <v>64</v>
      </c>
      <c r="D17" s="196">
        <v>63</v>
      </c>
      <c r="E17" s="196">
        <v>1</v>
      </c>
      <c r="F17" s="196">
        <v>0</v>
      </c>
    </row>
    <row r="18" spans="1:6" x14ac:dyDescent="0.3">
      <c r="A18" s="164" t="s">
        <v>326</v>
      </c>
      <c r="B18" s="164"/>
      <c r="C18" s="164"/>
      <c r="D18" s="164"/>
      <c r="E18" s="164"/>
      <c r="F18" s="164"/>
    </row>
  </sheetData>
  <mergeCells count="10">
    <mergeCell ref="A9:B9"/>
    <mergeCell ref="A10:B10"/>
    <mergeCell ref="A11:B11"/>
    <mergeCell ref="A12:B12"/>
    <mergeCell ref="A1:F1"/>
    <mergeCell ref="A2:F2"/>
    <mergeCell ref="A3:F3"/>
    <mergeCell ref="A5:F5"/>
    <mergeCell ref="A6:F6"/>
    <mergeCell ref="A7:F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GridLines="0" tabSelected="1" zoomScale="98" zoomScaleNormal="98" workbookViewId="0"/>
  </sheetViews>
  <sheetFormatPr defaultRowHeight="14.4" x14ac:dyDescent="0.3"/>
  <sheetData/>
  <printOptions horizontalCentered="1" verticalCentered="1"/>
  <pageMargins left="0.7" right="0.7" top="0.75" bottom="0.75" header="0.3" footer="0.3"/>
  <pageSetup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30"/>
  <sheetViews>
    <sheetView showGridLines="0" zoomScale="95" zoomScaleNormal="95" workbookViewId="0">
      <selection activeCell="V27" sqref="V27"/>
    </sheetView>
  </sheetViews>
  <sheetFormatPr defaultRowHeight="14.4" x14ac:dyDescent="0.3"/>
  <cols>
    <col min="1" max="1" width="21.33203125" customWidth="1"/>
    <col min="2" max="8" width="10.109375" customWidth="1"/>
    <col min="9" max="9" width="10.5546875" bestFit="1" customWidth="1"/>
    <col min="10" max="10" width="11" customWidth="1"/>
    <col min="11" max="19" width="10.5546875" bestFit="1" customWidth="1"/>
  </cols>
  <sheetData>
    <row r="1" spans="1:22" ht="18" x14ac:dyDescent="0.3">
      <c r="A1" s="207" t="s">
        <v>251</v>
      </c>
      <c r="B1" s="207"/>
      <c r="C1" s="207"/>
      <c r="D1" s="207"/>
      <c r="E1" s="207"/>
      <c r="F1" s="207"/>
      <c r="G1" s="207"/>
      <c r="H1" s="207"/>
      <c r="I1" s="207"/>
      <c r="J1" s="207"/>
      <c r="K1" s="207"/>
      <c r="L1" s="207"/>
      <c r="M1" s="207"/>
      <c r="N1" s="207"/>
      <c r="O1" s="207"/>
      <c r="P1" s="207"/>
      <c r="Q1" s="207"/>
      <c r="R1" s="207"/>
      <c r="S1" s="207"/>
      <c r="T1" s="207"/>
      <c r="U1" s="207"/>
      <c r="V1" s="207"/>
    </row>
    <row r="2" spans="1:22" ht="18" x14ac:dyDescent="0.35">
      <c r="A2" s="208" t="s">
        <v>252</v>
      </c>
      <c r="B2" s="208"/>
      <c r="C2" s="208"/>
      <c r="D2" s="208"/>
      <c r="E2" s="208"/>
      <c r="F2" s="208"/>
      <c r="G2" s="208"/>
      <c r="H2" s="208"/>
      <c r="I2" s="208"/>
      <c r="J2" s="208"/>
      <c r="K2" s="208"/>
      <c r="L2" s="208"/>
      <c r="M2" s="208"/>
      <c r="N2" s="208"/>
      <c r="O2" s="208"/>
      <c r="P2" s="208"/>
      <c r="Q2" s="208"/>
      <c r="R2" s="208"/>
      <c r="S2" s="208"/>
      <c r="T2" s="208"/>
      <c r="U2" s="208"/>
      <c r="V2" s="208"/>
    </row>
    <row r="3" spans="1:22" ht="15.6" x14ac:dyDescent="0.3">
      <c r="A3" s="209" t="s">
        <v>253</v>
      </c>
      <c r="B3" s="209"/>
      <c r="C3" s="209"/>
      <c r="D3" s="209"/>
      <c r="E3" s="209"/>
      <c r="F3" s="209"/>
      <c r="G3" s="209"/>
      <c r="H3" s="209"/>
      <c r="I3" s="209"/>
      <c r="J3" s="209"/>
      <c r="K3" s="209"/>
      <c r="L3" s="209"/>
      <c r="M3" s="209"/>
      <c r="N3" s="209"/>
      <c r="O3" s="209"/>
      <c r="P3" s="209"/>
      <c r="Q3" s="209"/>
      <c r="R3" s="209"/>
      <c r="S3" s="209"/>
      <c r="T3" s="209"/>
      <c r="U3" s="209"/>
      <c r="V3" s="209"/>
    </row>
    <row r="4" spans="1:22" ht="18.75" customHeight="1" x14ac:dyDescent="0.3">
      <c r="A4" s="134"/>
      <c r="B4" s="134"/>
      <c r="C4" s="134"/>
      <c r="D4" s="134"/>
      <c r="E4" s="134"/>
      <c r="F4" s="134"/>
      <c r="G4" s="134"/>
      <c r="H4" s="134"/>
      <c r="I4" s="134"/>
      <c r="J4" s="134"/>
      <c r="K4" s="134"/>
      <c r="L4" s="134"/>
      <c r="M4" s="134"/>
      <c r="N4" s="134"/>
      <c r="O4" s="134"/>
      <c r="P4" s="134"/>
      <c r="Q4" s="134"/>
      <c r="R4" s="134"/>
      <c r="S4" s="134"/>
    </row>
    <row r="5" spans="1:22" ht="15.6" x14ac:dyDescent="0.3">
      <c r="A5" s="201" t="s">
        <v>199</v>
      </c>
      <c r="B5" s="201"/>
      <c r="C5" s="201"/>
      <c r="D5" s="201"/>
      <c r="E5" s="201"/>
      <c r="F5" s="201"/>
      <c r="G5" s="201"/>
      <c r="H5" s="201"/>
      <c r="I5" s="201"/>
      <c r="J5" s="201"/>
      <c r="K5" s="201"/>
      <c r="L5" s="201"/>
      <c r="M5" s="201"/>
      <c r="N5" s="201"/>
      <c r="O5" s="201"/>
      <c r="P5" s="201"/>
      <c r="Q5" s="201"/>
      <c r="R5" s="201"/>
      <c r="S5" s="201"/>
      <c r="T5" s="201"/>
      <c r="U5" s="201"/>
      <c r="V5" s="201"/>
    </row>
    <row r="6" spans="1:22" ht="15.6" x14ac:dyDescent="0.3">
      <c r="A6" s="210" t="s">
        <v>345</v>
      </c>
      <c r="B6" s="210"/>
      <c r="C6" s="210"/>
      <c r="D6" s="210"/>
      <c r="E6" s="210"/>
      <c r="F6" s="210"/>
      <c r="G6" s="210"/>
      <c r="H6" s="210"/>
      <c r="I6" s="210"/>
      <c r="J6" s="210"/>
      <c r="K6" s="210"/>
      <c r="L6" s="210"/>
      <c r="M6" s="210"/>
      <c r="N6" s="210"/>
      <c r="O6" s="210"/>
      <c r="P6" s="210"/>
      <c r="Q6" s="210"/>
      <c r="R6" s="210"/>
      <c r="S6" s="210"/>
      <c r="T6" s="210"/>
      <c r="U6" s="210"/>
      <c r="V6" s="210"/>
    </row>
    <row r="8" spans="1:22" x14ac:dyDescent="0.3">
      <c r="A8" s="206" t="s">
        <v>133</v>
      </c>
      <c r="B8" s="206"/>
      <c r="C8" s="206"/>
      <c r="D8" s="206"/>
      <c r="E8" s="206"/>
      <c r="F8" s="206"/>
      <c r="G8" s="206"/>
      <c r="H8" s="206"/>
      <c r="I8" s="206"/>
      <c r="J8" s="206"/>
      <c r="K8" s="206"/>
      <c r="L8" s="206"/>
      <c r="M8" s="206"/>
      <c r="N8" s="206"/>
      <c r="O8" s="206"/>
      <c r="P8" s="206"/>
      <c r="Q8" s="206"/>
      <c r="R8" s="206"/>
    </row>
    <row r="9" spans="1:22" ht="12.75" customHeight="1" x14ac:dyDescent="0.3">
      <c r="A9" s="5" t="s">
        <v>232</v>
      </c>
    </row>
    <row r="10" spans="1:22" s="4" customFormat="1" ht="15" thickBot="1" x14ac:dyDescent="0.35">
      <c r="A10" s="35"/>
      <c r="B10" s="40" t="s">
        <v>162</v>
      </c>
      <c r="C10" s="40" t="s">
        <v>163</v>
      </c>
      <c r="D10" s="40" t="s">
        <v>164</v>
      </c>
      <c r="E10" s="40" t="s">
        <v>165</v>
      </c>
      <c r="F10" s="40" t="s">
        <v>166</v>
      </c>
      <c r="G10" s="40" t="s">
        <v>167</v>
      </c>
      <c r="H10" s="40" t="s">
        <v>168</v>
      </c>
      <c r="I10" s="41" t="s">
        <v>169</v>
      </c>
      <c r="J10" s="41" t="s">
        <v>170</v>
      </c>
      <c r="K10" s="43" t="s">
        <v>120</v>
      </c>
      <c r="L10" s="43" t="s">
        <v>124</v>
      </c>
      <c r="M10" s="43" t="s">
        <v>146</v>
      </c>
      <c r="N10" s="43" t="s">
        <v>171</v>
      </c>
      <c r="O10" s="43" t="s">
        <v>202</v>
      </c>
      <c r="P10" s="43" t="s">
        <v>215</v>
      </c>
      <c r="Q10" s="43" t="s">
        <v>238</v>
      </c>
      <c r="R10" s="43" t="s">
        <v>254</v>
      </c>
      <c r="S10" s="43" t="s">
        <v>300</v>
      </c>
      <c r="T10" s="43" t="s">
        <v>307</v>
      </c>
      <c r="U10" s="43" t="s">
        <v>329</v>
      </c>
      <c r="V10" s="43" t="s">
        <v>344</v>
      </c>
    </row>
    <row r="11" spans="1:22" ht="4.5" customHeight="1" x14ac:dyDescent="0.3">
      <c r="A11" s="1"/>
      <c r="B11" s="2"/>
      <c r="C11" s="2"/>
      <c r="D11" s="2"/>
      <c r="E11" s="2"/>
      <c r="F11" s="2"/>
      <c r="G11" s="2"/>
      <c r="H11" s="2"/>
      <c r="I11" s="3"/>
    </row>
    <row r="12" spans="1:22" x14ac:dyDescent="0.3">
      <c r="A12" s="7" t="s">
        <v>1</v>
      </c>
      <c r="B12" s="55">
        <v>199842</v>
      </c>
      <c r="C12" s="55">
        <v>207074</v>
      </c>
      <c r="D12" s="55">
        <v>207965</v>
      </c>
      <c r="E12" s="55">
        <v>209547</v>
      </c>
      <c r="F12" s="55">
        <v>225402</v>
      </c>
      <c r="G12" s="55">
        <v>227546</v>
      </c>
      <c r="H12" s="55">
        <v>235618</v>
      </c>
      <c r="I12" s="55">
        <v>249372</v>
      </c>
      <c r="J12" s="56">
        <v>250192</v>
      </c>
      <c r="K12" s="55">
        <v>250011</v>
      </c>
      <c r="L12" s="55">
        <v>245495</v>
      </c>
      <c r="M12" s="55">
        <v>241168</v>
      </c>
      <c r="N12" s="55">
        <v>240878</v>
      </c>
      <c r="O12" s="55">
        <v>233070</v>
      </c>
      <c r="P12" s="55">
        <v>227255</v>
      </c>
      <c r="Q12" s="55">
        <v>216742</v>
      </c>
      <c r="R12" s="55">
        <v>198179</v>
      </c>
      <c r="S12" s="56">
        <v>186474</v>
      </c>
      <c r="T12" s="55">
        <v>184921</v>
      </c>
      <c r="U12" s="55">
        <v>167691</v>
      </c>
      <c r="V12" s="8">
        <v>159149</v>
      </c>
    </row>
    <row r="13" spans="1:22" ht="7.5" customHeight="1" x14ac:dyDescent="0.3">
      <c r="A13" s="7"/>
      <c r="B13" s="8"/>
      <c r="C13" s="8"/>
      <c r="D13" s="8"/>
      <c r="E13" s="8"/>
      <c r="F13" s="8"/>
      <c r="G13" s="8"/>
      <c r="H13" s="8"/>
      <c r="I13" s="8"/>
    </row>
    <row r="14" spans="1:22" x14ac:dyDescent="0.3">
      <c r="A14" s="7" t="s">
        <v>8</v>
      </c>
      <c r="B14" s="8"/>
      <c r="C14" s="8"/>
      <c r="D14" s="8"/>
      <c r="E14" s="8"/>
      <c r="F14" s="8"/>
      <c r="G14" s="8"/>
      <c r="H14" s="8"/>
      <c r="I14" s="8"/>
    </row>
    <row r="15" spans="1:22" x14ac:dyDescent="0.3">
      <c r="A15" s="87" t="s">
        <v>176</v>
      </c>
      <c r="B15" s="8">
        <v>74506</v>
      </c>
      <c r="C15" s="8">
        <v>74056</v>
      </c>
      <c r="D15" s="8">
        <v>71044</v>
      </c>
      <c r="E15" s="8">
        <v>68813</v>
      </c>
      <c r="F15" s="8">
        <v>66990</v>
      </c>
      <c r="G15" s="8">
        <v>68132</v>
      </c>
      <c r="H15" s="8">
        <v>69475</v>
      </c>
      <c r="I15" s="8">
        <v>71569</v>
      </c>
      <c r="J15" s="21">
        <v>67291</v>
      </c>
      <c r="K15" s="8">
        <v>62257</v>
      </c>
      <c r="L15" s="8">
        <v>62579</v>
      </c>
      <c r="M15" s="8">
        <v>62687</v>
      </c>
      <c r="N15" s="8">
        <v>62523</v>
      </c>
      <c r="O15" s="8">
        <v>65204</v>
      </c>
      <c r="P15" s="8">
        <v>67146</v>
      </c>
      <c r="Q15" s="8">
        <v>62271</v>
      </c>
      <c r="R15" s="8">
        <v>58811</v>
      </c>
      <c r="S15" s="8">
        <v>55774</v>
      </c>
      <c r="T15" s="8">
        <v>53004</v>
      </c>
      <c r="U15" s="8">
        <v>49099</v>
      </c>
      <c r="V15" s="8">
        <v>44999</v>
      </c>
    </row>
    <row r="16" spans="1:22" x14ac:dyDescent="0.3">
      <c r="A16" s="10" t="s">
        <v>2</v>
      </c>
      <c r="B16" s="11">
        <v>125336</v>
      </c>
      <c r="C16" s="11">
        <v>133018</v>
      </c>
      <c r="D16" s="11">
        <v>136921</v>
      </c>
      <c r="E16" s="11">
        <v>140734</v>
      </c>
      <c r="F16" s="11">
        <v>158412</v>
      </c>
      <c r="G16" s="11">
        <v>159414</v>
      </c>
      <c r="H16" s="11">
        <v>166143</v>
      </c>
      <c r="I16" s="11">
        <v>177803</v>
      </c>
      <c r="J16" s="36">
        <v>182901</v>
      </c>
      <c r="K16" s="11">
        <v>187754</v>
      </c>
      <c r="L16" s="11">
        <v>182916</v>
      </c>
      <c r="M16" s="11">
        <v>178481</v>
      </c>
      <c r="N16" s="11">
        <v>178355</v>
      </c>
      <c r="O16" s="11">
        <v>167866</v>
      </c>
      <c r="P16" s="11">
        <v>160109</v>
      </c>
      <c r="Q16" s="11">
        <v>154471</v>
      </c>
      <c r="R16" s="11">
        <v>139368</v>
      </c>
      <c r="S16" s="11">
        <v>130700</v>
      </c>
      <c r="T16" s="11">
        <v>131917</v>
      </c>
      <c r="U16" s="11">
        <v>118592</v>
      </c>
      <c r="V16" s="11">
        <v>114150</v>
      </c>
    </row>
    <row r="17" spans="1:22" ht="7.5" customHeight="1" x14ac:dyDescent="0.3">
      <c r="A17" s="9"/>
      <c r="B17" s="8"/>
      <c r="C17" s="8"/>
      <c r="D17" s="8"/>
      <c r="E17" s="8"/>
      <c r="F17" s="8"/>
      <c r="G17" s="8"/>
      <c r="H17" s="8"/>
      <c r="I17" s="8"/>
    </row>
    <row r="18" spans="1:22" x14ac:dyDescent="0.3">
      <c r="A18" s="7" t="s">
        <v>9</v>
      </c>
      <c r="B18" s="8"/>
      <c r="C18" s="8"/>
      <c r="D18" s="8"/>
      <c r="E18" s="8"/>
      <c r="F18" s="8"/>
      <c r="G18" s="8"/>
      <c r="H18" s="8"/>
      <c r="I18" s="8"/>
    </row>
    <row r="19" spans="1:22" x14ac:dyDescent="0.3">
      <c r="A19" s="9" t="s">
        <v>3</v>
      </c>
      <c r="B19" s="8">
        <v>78114</v>
      </c>
      <c r="C19" s="8">
        <v>81189</v>
      </c>
      <c r="D19" s="8">
        <v>81054</v>
      </c>
      <c r="E19" s="8">
        <v>82182</v>
      </c>
      <c r="F19" s="8">
        <v>88038</v>
      </c>
      <c r="G19" s="8">
        <v>90188</v>
      </c>
      <c r="H19" s="8">
        <v>93411</v>
      </c>
      <c r="I19" s="8">
        <v>101902</v>
      </c>
      <c r="J19" s="21">
        <v>103055</v>
      </c>
      <c r="K19" s="8">
        <v>103438</v>
      </c>
      <c r="L19" s="8">
        <v>101707</v>
      </c>
      <c r="M19" s="8">
        <v>100711</v>
      </c>
      <c r="N19" s="8">
        <v>101064</v>
      </c>
      <c r="O19" s="8">
        <v>98192</v>
      </c>
      <c r="P19" s="8">
        <v>95131</v>
      </c>
      <c r="Q19" s="8">
        <v>90171</v>
      </c>
      <c r="R19" s="21">
        <v>81639</v>
      </c>
      <c r="S19" s="8">
        <v>75936</v>
      </c>
      <c r="T19" s="8">
        <v>72490</v>
      </c>
      <c r="U19" s="8">
        <v>65949</v>
      </c>
      <c r="V19" s="8">
        <v>63124</v>
      </c>
    </row>
    <row r="20" spans="1:22" x14ac:dyDescent="0.3">
      <c r="A20" s="10" t="s">
        <v>4</v>
      </c>
      <c r="B20" s="11">
        <v>121728</v>
      </c>
      <c r="C20" s="11">
        <v>125885</v>
      </c>
      <c r="D20" s="11">
        <v>126911</v>
      </c>
      <c r="E20" s="11">
        <v>127365</v>
      </c>
      <c r="F20" s="11">
        <v>137364</v>
      </c>
      <c r="G20" s="11">
        <v>137358</v>
      </c>
      <c r="H20" s="11">
        <v>142207</v>
      </c>
      <c r="I20" s="11">
        <v>147470</v>
      </c>
      <c r="J20" s="36">
        <v>147137</v>
      </c>
      <c r="K20" s="11">
        <v>146573</v>
      </c>
      <c r="L20" s="11">
        <v>143788</v>
      </c>
      <c r="M20" s="11">
        <v>140457</v>
      </c>
      <c r="N20" s="11">
        <v>139814</v>
      </c>
      <c r="O20" s="11">
        <v>134878</v>
      </c>
      <c r="P20" s="11">
        <v>132124</v>
      </c>
      <c r="Q20" s="11">
        <v>126571</v>
      </c>
      <c r="R20" s="36">
        <v>116540</v>
      </c>
      <c r="S20" s="11">
        <v>110538</v>
      </c>
      <c r="T20" s="11">
        <v>112431</v>
      </c>
      <c r="U20" s="11">
        <v>101742</v>
      </c>
      <c r="V20" s="11">
        <v>96025</v>
      </c>
    </row>
    <row r="21" spans="1:22" ht="7.5" customHeight="1" x14ac:dyDescent="0.3">
      <c r="A21" s="9"/>
      <c r="B21" s="8"/>
      <c r="C21" s="8"/>
      <c r="D21" s="8"/>
      <c r="E21" s="8"/>
      <c r="F21" s="8"/>
      <c r="G21" s="8"/>
      <c r="H21" s="8"/>
      <c r="I21" s="8"/>
    </row>
    <row r="22" spans="1:22" x14ac:dyDescent="0.3">
      <c r="A22" s="7" t="s">
        <v>144</v>
      </c>
      <c r="B22" s="8"/>
      <c r="C22" s="8"/>
      <c r="D22" s="8"/>
      <c r="E22" s="8"/>
      <c r="F22" s="8"/>
      <c r="G22" s="8"/>
      <c r="H22" s="8"/>
      <c r="I22" s="8"/>
    </row>
    <row r="23" spans="1:22" x14ac:dyDescent="0.3">
      <c r="A23" s="9" t="s">
        <v>143</v>
      </c>
      <c r="B23" s="8">
        <v>151999</v>
      </c>
      <c r="C23" s="8">
        <v>158531</v>
      </c>
      <c r="D23" s="8">
        <v>160789</v>
      </c>
      <c r="E23" s="8">
        <v>161655</v>
      </c>
      <c r="F23" s="8">
        <v>177522</v>
      </c>
      <c r="G23" s="8">
        <v>178829</v>
      </c>
      <c r="H23" s="8">
        <v>189281</v>
      </c>
      <c r="I23" s="8">
        <v>205364</v>
      </c>
      <c r="J23" s="8">
        <v>204418</v>
      </c>
      <c r="K23" s="8">
        <v>207563</v>
      </c>
      <c r="L23" s="8">
        <v>202015</v>
      </c>
      <c r="M23" s="8">
        <v>197540</v>
      </c>
      <c r="N23" s="8">
        <v>196194</v>
      </c>
      <c r="O23" s="8">
        <v>188966</v>
      </c>
      <c r="P23" s="8">
        <v>183662</v>
      </c>
      <c r="Q23" s="8">
        <v>173145</v>
      </c>
      <c r="R23" s="21">
        <v>158518</v>
      </c>
      <c r="S23" s="8">
        <v>144631</v>
      </c>
      <c r="T23" s="8">
        <v>129295</v>
      </c>
      <c r="U23" s="8">
        <v>122704</v>
      </c>
      <c r="V23" s="8">
        <v>120695</v>
      </c>
    </row>
    <row r="24" spans="1:22" x14ac:dyDescent="0.3">
      <c r="A24" s="10" t="s">
        <v>5</v>
      </c>
      <c r="B24" s="11">
        <v>47843</v>
      </c>
      <c r="C24" s="11">
        <v>48543</v>
      </c>
      <c r="D24" s="11">
        <v>47176</v>
      </c>
      <c r="E24" s="11">
        <v>47892</v>
      </c>
      <c r="F24" s="11">
        <v>47880</v>
      </c>
      <c r="G24" s="11">
        <v>48717</v>
      </c>
      <c r="H24" s="11">
        <v>46337</v>
      </c>
      <c r="I24" s="11">
        <v>44008</v>
      </c>
      <c r="J24" s="11">
        <v>45774</v>
      </c>
      <c r="K24" s="11">
        <v>42448</v>
      </c>
      <c r="L24" s="11">
        <v>43480</v>
      </c>
      <c r="M24" s="11">
        <v>43628</v>
      </c>
      <c r="N24" s="11">
        <v>44684</v>
      </c>
      <c r="O24" s="11">
        <v>44104</v>
      </c>
      <c r="P24" s="11">
        <v>43593</v>
      </c>
      <c r="Q24" s="11">
        <v>43597</v>
      </c>
      <c r="R24" s="36">
        <v>39661</v>
      </c>
      <c r="S24" s="11">
        <v>41843</v>
      </c>
      <c r="T24" s="11">
        <v>55626</v>
      </c>
      <c r="U24" s="11">
        <v>44987</v>
      </c>
      <c r="V24" s="11">
        <v>38454</v>
      </c>
    </row>
    <row r="25" spans="1:22" ht="7.5" customHeight="1" x14ac:dyDescent="0.3">
      <c r="A25" s="9"/>
      <c r="B25" s="8"/>
      <c r="C25" s="8"/>
      <c r="D25" s="8"/>
      <c r="E25" s="8"/>
      <c r="F25" s="8"/>
      <c r="G25" s="8"/>
      <c r="H25" s="8"/>
      <c r="I25" s="8"/>
    </row>
    <row r="26" spans="1:22" x14ac:dyDescent="0.3">
      <c r="A26" s="7" t="s">
        <v>145</v>
      </c>
      <c r="B26" s="8"/>
      <c r="C26" s="8"/>
      <c r="D26" s="8"/>
      <c r="E26" s="8"/>
      <c r="F26" s="8"/>
      <c r="G26" s="8"/>
      <c r="H26" s="8"/>
      <c r="I26" s="8"/>
    </row>
    <row r="27" spans="1:22" x14ac:dyDescent="0.3">
      <c r="A27" s="9" t="s">
        <v>6</v>
      </c>
      <c r="B27" s="8">
        <v>176632</v>
      </c>
      <c r="C27" s="8">
        <v>181701</v>
      </c>
      <c r="D27" s="8">
        <v>180337</v>
      </c>
      <c r="E27" s="8">
        <v>179866</v>
      </c>
      <c r="F27" s="8">
        <v>193935</v>
      </c>
      <c r="G27" s="8">
        <v>196511</v>
      </c>
      <c r="H27" s="8">
        <v>204300</v>
      </c>
      <c r="I27" s="8">
        <v>218799</v>
      </c>
      <c r="J27" s="8">
        <v>220674</v>
      </c>
      <c r="K27" s="8">
        <v>220380</v>
      </c>
      <c r="L27" s="8">
        <v>217358</v>
      </c>
      <c r="M27" s="8">
        <v>213196</v>
      </c>
      <c r="N27" s="8">
        <v>212299</v>
      </c>
      <c r="O27" s="8">
        <v>204275</v>
      </c>
      <c r="P27" s="8">
        <v>197761</v>
      </c>
      <c r="Q27" s="8">
        <v>187961</v>
      </c>
      <c r="R27" s="21">
        <v>170326</v>
      </c>
      <c r="S27" s="8">
        <v>158095</v>
      </c>
      <c r="T27" s="8">
        <v>156177</v>
      </c>
      <c r="U27" s="8">
        <v>141535</v>
      </c>
      <c r="V27" s="8">
        <v>134350</v>
      </c>
    </row>
    <row r="28" spans="1:22" x14ac:dyDescent="0.3">
      <c r="A28" s="10" t="s">
        <v>7</v>
      </c>
      <c r="B28" s="11">
        <v>23210</v>
      </c>
      <c r="C28" s="11">
        <v>25373</v>
      </c>
      <c r="D28" s="11">
        <v>27628</v>
      </c>
      <c r="E28" s="11">
        <v>29681</v>
      </c>
      <c r="F28" s="11">
        <v>31467</v>
      </c>
      <c r="G28" s="11">
        <v>31035</v>
      </c>
      <c r="H28" s="11">
        <v>31318</v>
      </c>
      <c r="I28" s="11">
        <v>30573</v>
      </c>
      <c r="J28" s="11">
        <v>29518</v>
      </c>
      <c r="K28" s="11">
        <v>29631</v>
      </c>
      <c r="L28" s="11">
        <v>28137</v>
      </c>
      <c r="M28" s="11">
        <v>27972</v>
      </c>
      <c r="N28" s="11">
        <v>28579</v>
      </c>
      <c r="O28" s="11">
        <v>28795</v>
      </c>
      <c r="P28" s="11">
        <v>29494</v>
      </c>
      <c r="Q28" s="11">
        <v>28781</v>
      </c>
      <c r="R28" s="36">
        <v>27853</v>
      </c>
      <c r="S28" s="11">
        <v>28379</v>
      </c>
      <c r="T28" s="11">
        <v>28744</v>
      </c>
      <c r="U28" s="11">
        <v>26156</v>
      </c>
      <c r="V28" s="11">
        <v>24799</v>
      </c>
    </row>
    <row r="29" spans="1:22" x14ac:dyDescent="0.3">
      <c r="A29" s="205" t="s">
        <v>141</v>
      </c>
      <c r="B29" s="205"/>
      <c r="C29" s="205"/>
      <c r="D29" s="205"/>
      <c r="E29" s="205"/>
      <c r="F29" s="205"/>
      <c r="G29" s="205"/>
      <c r="H29" s="205"/>
      <c r="I29" s="205"/>
      <c r="J29" s="205"/>
      <c r="K29" s="205"/>
      <c r="L29" s="205"/>
      <c r="M29" s="205"/>
      <c r="N29" s="205"/>
      <c r="O29" s="205"/>
      <c r="P29" s="205"/>
      <c r="Q29" s="205"/>
      <c r="R29" s="205"/>
      <c r="S29" s="205"/>
      <c r="T29" s="205"/>
      <c r="U29" s="205"/>
      <c r="V29" s="205"/>
    </row>
    <row r="30" spans="1:22" ht="20.25" customHeight="1" x14ac:dyDescent="0.3">
      <c r="A30" s="204" t="s">
        <v>255</v>
      </c>
      <c r="B30" s="204"/>
      <c r="C30" s="204"/>
      <c r="D30" s="204"/>
      <c r="E30" s="204"/>
      <c r="F30" s="204"/>
      <c r="G30" s="204"/>
      <c r="H30" s="204"/>
      <c r="I30" s="204"/>
      <c r="J30" s="204"/>
      <c r="K30" s="204"/>
      <c r="L30" s="204"/>
      <c r="M30" s="204"/>
      <c r="N30" s="204"/>
      <c r="O30" s="204"/>
      <c r="P30" s="204"/>
      <c r="Q30" s="204"/>
      <c r="R30" s="204"/>
      <c r="S30" s="204"/>
      <c r="T30" s="204"/>
      <c r="U30" s="204"/>
      <c r="V30" s="204"/>
    </row>
  </sheetData>
  <mergeCells count="8">
    <mergeCell ref="A30:V30"/>
    <mergeCell ref="A29:V29"/>
    <mergeCell ref="A8:R8"/>
    <mergeCell ref="A1:V1"/>
    <mergeCell ref="A2:V2"/>
    <mergeCell ref="A3:V3"/>
    <mergeCell ref="A5:V5"/>
    <mergeCell ref="A6:V6"/>
  </mergeCells>
  <printOptions horizontalCentered="1" verticalCentered="1"/>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6"/>
  <sheetViews>
    <sheetView showGridLines="0" zoomScale="82" zoomScaleNormal="82" workbookViewId="0">
      <selection sqref="A1:V1"/>
    </sheetView>
  </sheetViews>
  <sheetFormatPr defaultRowHeight="14.4" x14ac:dyDescent="0.3"/>
  <cols>
    <col min="1" max="1" width="28.109375" customWidth="1"/>
    <col min="2" max="13" width="10.33203125" bestFit="1" customWidth="1"/>
    <col min="14" max="14" width="11.5546875" bestFit="1" customWidth="1"/>
    <col min="15" max="15" width="11.5546875" style="22" bestFit="1" customWidth="1"/>
    <col min="16" max="16" width="11.5546875" bestFit="1" customWidth="1"/>
    <col min="17" max="22" width="11.5546875" customWidth="1"/>
  </cols>
  <sheetData>
    <row r="1" spans="1:22" ht="18" x14ac:dyDescent="0.35">
      <c r="A1" s="208" t="s">
        <v>251</v>
      </c>
      <c r="B1" s="208"/>
      <c r="C1" s="208"/>
      <c r="D1" s="208"/>
      <c r="E1" s="208"/>
      <c r="F1" s="208"/>
      <c r="G1" s="208"/>
      <c r="H1" s="208"/>
      <c r="I1" s="208"/>
      <c r="J1" s="208"/>
      <c r="K1" s="208"/>
      <c r="L1" s="208"/>
      <c r="M1" s="208"/>
      <c r="N1" s="208"/>
      <c r="O1" s="208"/>
      <c r="P1" s="208"/>
      <c r="Q1" s="208"/>
      <c r="R1" s="208"/>
      <c r="S1" s="208"/>
      <c r="T1" s="208"/>
      <c r="U1" s="208"/>
      <c r="V1" s="208"/>
    </row>
    <row r="2" spans="1:22" ht="18" x14ac:dyDescent="0.35">
      <c r="A2" s="208" t="s">
        <v>252</v>
      </c>
      <c r="B2" s="208"/>
      <c r="C2" s="208"/>
      <c r="D2" s="208"/>
      <c r="E2" s="208"/>
      <c r="F2" s="208"/>
      <c r="G2" s="208"/>
      <c r="H2" s="208"/>
      <c r="I2" s="208"/>
      <c r="J2" s="208"/>
      <c r="K2" s="208"/>
      <c r="L2" s="208"/>
      <c r="M2" s="208"/>
      <c r="N2" s="208"/>
      <c r="O2" s="208"/>
      <c r="P2" s="208"/>
      <c r="Q2" s="208"/>
      <c r="R2" s="208"/>
      <c r="S2" s="208"/>
      <c r="T2" s="208"/>
      <c r="U2" s="208"/>
      <c r="V2" s="208"/>
    </row>
    <row r="3" spans="1:22" ht="15.6" x14ac:dyDescent="0.3">
      <c r="A3" s="209" t="s">
        <v>253</v>
      </c>
      <c r="B3" s="209"/>
      <c r="C3" s="209"/>
      <c r="D3" s="209"/>
      <c r="E3" s="209"/>
      <c r="F3" s="209"/>
      <c r="G3" s="209"/>
      <c r="H3" s="209"/>
      <c r="I3" s="209"/>
      <c r="J3" s="209"/>
      <c r="K3" s="209"/>
      <c r="L3" s="209"/>
      <c r="M3" s="209"/>
      <c r="N3" s="209"/>
      <c r="O3" s="209"/>
      <c r="P3" s="209"/>
      <c r="Q3" s="209"/>
      <c r="R3" s="209"/>
      <c r="S3" s="209"/>
      <c r="T3" s="209"/>
      <c r="U3" s="209"/>
      <c r="V3" s="209"/>
    </row>
    <row r="4" spans="1:22" ht="15.6" x14ac:dyDescent="0.3">
      <c r="A4" s="134"/>
      <c r="B4" s="134"/>
      <c r="C4" s="134"/>
      <c r="D4" s="134"/>
      <c r="E4" s="134"/>
      <c r="F4" s="134"/>
      <c r="G4" s="134"/>
      <c r="H4" s="134"/>
      <c r="I4" s="134"/>
      <c r="J4" s="134"/>
      <c r="K4" s="134"/>
      <c r="L4" s="134"/>
      <c r="M4" s="134"/>
      <c r="N4" s="134"/>
      <c r="O4" s="134"/>
      <c r="P4" s="134"/>
      <c r="Q4" s="134"/>
      <c r="R4" s="134"/>
      <c r="S4" s="137"/>
    </row>
    <row r="5" spans="1:22" ht="15.6" x14ac:dyDescent="0.3">
      <c r="A5" s="201" t="s">
        <v>199</v>
      </c>
      <c r="B5" s="201"/>
      <c r="C5" s="201"/>
      <c r="D5" s="201"/>
      <c r="E5" s="201"/>
      <c r="F5" s="201"/>
      <c r="G5" s="201"/>
      <c r="H5" s="201"/>
      <c r="I5" s="201"/>
      <c r="J5" s="201"/>
      <c r="K5" s="201"/>
      <c r="L5" s="201"/>
      <c r="M5" s="201"/>
      <c r="N5" s="201"/>
      <c r="O5" s="201"/>
      <c r="P5" s="201"/>
      <c r="Q5" s="201"/>
      <c r="R5" s="201"/>
      <c r="S5" s="201"/>
      <c r="T5" s="201"/>
      <c r="U5" s="201"/>
      <c r="V5" s="201"/>
    </row>
    <row r="6" spans="1:22" ht="15.6" x14ac:dyDescent="0.3">
      <c r="A6" s="210" t="s">
        <v>347</v>
      </c>
      <c r="B6" s="210"/>
      <c r="C6" s="210"/>
      <c r="D6" s="210"/>
      <c r="E6" s="210"/>
      <c r="F6" s="210"/>
      <c r="G6" s="210"/>
      <c r="H6" s="210"/>
      <c r="I6" s="210"/>
      <c r="J6" s="210"/>
      <c r="K6" s="210"/>
      <c r="L6" s="210"/>
      <c r="M6" s="210"/>
      <c r="N6" s="210"/>
      <c r="O6" s="210"/>
      <c r="P6" s="210"/>
      <c r="Q6" s="210"/>
      <c r="R6" s="210"/>
      <c r="S6" s="210"/>
      <c r="T6" s="210"/>
      <c r="U6" s="210"/>
      <c r="V6" s="210"/>
    </row>
    <row r="7" spans="1:22" x14ac:dyDescent="0.3">
      <c r="B7" s="100"/>
      <c r="C7" s="100"/>
      <c r="D7" s="100"/>
      <c r="E7" s="100"/>
      <c r="F7" s="100"/>
      <c r="G7" s="100"/>
      <c r="H7" s="100"/>
      <c r="I7" s="100"/>
      <c r="J7" s="100"/>
      <c r="K7" s="100"/>
      <c r="L7" s="100"/>
      <c r="M7" s="100"/>
    </row>
    <row r="8" spans="1:22" x14ac:dyDescent="0.3">
      <c r="A8" s="211" t="s">
        <v>134</v>
      </c>
      <c r="B8" s="211"/>
      <c r="C8" s="211"/>
      <c r="D8" s="211"/>
      <c r="E8" s="211"/>
      <c r="F8" s="211"/>
      <c r="G8" s="211"/>
      <c r="H8" s="211"/>
      <c r="I8" s="211"/>
      <c r="J8" s="211"/>
      <c r="K8" s="211"/>
      <c r="L8" s="211"/>
      <c r="M8" s="211"/>
      <c r="N8" s="211"/>
      <c r="O8" s="211"/>
    </row>
    <row r="9" spans="1:22" ht="12.75" customHeight="1" x14ac:dyDescent="0.3">
      <c r="A9" s="5" t="s">
        <v>234</v>
      </c>
    </row>
    <row r="10" spans="1:22" ht="15" thickBot="1" x14ac:dyDescent="0.35">
      <c r="A10" s="99"/>
      <c r="B10" s="40" t="s">
        <v>161</v>
      </c>
      <c r="C10" s="40" t="s">
        <v>162</v>
      </c>
      <c r="D10" s="40" t="s">
        <v>163</v>
      </c>
      <c r="E10" s="40" t="s">
        <v>164</v>
      </c>
      <c r="F10" s="40" t="s">
        <v>165</v>
      </c>
      <c r="G10" s="40" t="s">
        <v>166</v>
      </c>
      <c r="H10" s="40" t="s">
        <v>167</v>
      </c>
      <c r="I10" s="41" t="s">
        <v>168</v>
      </c>
      <c r="J10" s="41" t="s">
        <v>169</v>
      </c>
      <c r="K10" s="34" t="s">
        <v>170</v>
      </c>
      <c r="L10" s="34" t="s">
        <v>120</v>
      </c>
      <c r="M10" s="34" t="s">
        <v>124</v>
      </c>
      <c r="N10" s="76" t="s">
        <v>146</v>
      </c>
      <c r="O10" s="76" t="s">
        <v>171</v>
      </c>
      <c r="P10" s="34" t="s">
        <v>202</v>
      </c>
      <c r="Q10" s="34" t="s">
        <v>215</v>
      </c>
      <c r="R10" s="34" t="s">
        <v>238</v>
      </c>
      <c r="S10" s="34" t="s">
        <v>254</v>
      </c>
      <c r="T10" s="34" t="s">
        <v>300</v>
      </c>
      <c r="U10" s="34" t="s">
        <v>308</v>
      </c>
      <c r="V10" s="34" t="s">
        <v>330</v>
      </c>
    </row>
    <row r="11" spans="1:22" ht="4.5" customHeight="1" x14ac:dyDescent="0.3">
      <c r="A11" s="7"/>
      <c r="B11" s="14"/>
      <c r="C11" s="14"/>
      <c r="D11" s="14"/>
      <c r="E11" s="14"/>
      <c r="F11" s="14"/>
      <c r="G11" s="14"/>
      <c r="H11" s="14"/>
      <c r="I11" s="15"/>
      <c r="N11" s="22"/>
      <c r="O11"/>
    </row>
    <row r="12" spans="1:22" x14ac:dyDescent="0.3">
      <c r="A12" s="7" t="s">
        <v>19</v>
      </c>
      <c r="B12" s="42">
        <v>27751</v>
      </c>
      <c r="C12" s="42">
        <v>30082</v>
      </c>
      <c r="D12" s="42">
        <v>30806</v>
      </c>
      <c r="E12" s="42">
        <v>30607</v>
      </c>
      <c r="F12" s="42">
        <v>32463</v>
      </c>
      <c r="G12" s="42">
        <v>33479</v>
      </c>
      <c r="H12" s="42">
        <v>33821</v>
      </c>
      <c r="I12" s="42">
        <v>35719</v>
      </c>
      <c r="J12" s="42">
        <v>43868</v>
      </c>
      <c r="K12" s="42">
        <v>46559</v>
      </c>
      <c r="L12" s="42">
        <v>50273</v>
      </c>
      <c r="M12" s="42">
        <v>50892</v>
      </c>
      <c r="N12" s="63">
        <v>52299</v>
      </c>
      <c r="O12" s="42">
        <v>50455</v>
      </c>
      <c r="P12" s="42">
        <v>50146</v>
      </c>
      <c r="Q12" s="42">
        <v>48716</v>
      </c>
      <c r="R12" s="42">
        <v>45656</v>
      </c>
      <c r="S12" s="42">
        <v>44249</v>
      </c>
      <c r="T12" s="153">
        <v>43333</v>
      </c>
      <c r="U12" s="42">
        <v>43383</v>
      </c>
      <c r="V12" s="42">
        <v>39978</v>
      </c>
    </row>
    <row r="13" spans="1:22" x14ac:dyDescent="0.3">
      <c r="A13" s="7"/>
      <c r="B13" s="16"/>
      <c r="C13" s="16"/>
      <c r="D13" s="16"/>
      <c r="E13" s="16"/>
      <c r="F13" s="16"/>
      <c r="G13" s="16"/>
      <c r="H13" s="16"/>
      <c r="I13" s="16"/>
      <c r="N13" s="22"/>
      <c r="O13"/>
    </row>
    <row r="14" spans="1:22" x14ac:dyDescent="0.3">
      <c r="A14" s="7" t="s">
        <v>8</v>
      </c>
      <c r="B14" s="16"/>
      <c r="C14" s="16"/>
      <c r="D14" s="16"/>
      <c r="E14" s="16"/>
      <c r="F14" s="16"/>
      <c r="G14" s="16"/>
      <c r="H14" s="16"/>
      <c r="I14" s="16"/>
      <c r="N14" s="22"/>
      <c r="O14"/>
    </row>
    <row r="15" spans="1:22" x14ac:dyDescent="0.3">
      <c r="A15" s="17" t="s">
        <v>0</v>
      </c>
      <c r="B15" s="16">
        <v>11734</v>
      </c>
      <c r="C15" s="16">
        <v>11581</v>
      </c>
      <c r="D15" s="16">
        <v>10850</v>
      </c>
      <c r="E15" s="16">
        <v>10178</v>
      </c>
      <c r="F15" s="16">
        <v>10334</v>
      </c>
      <c r="G15" s="16">
        <v>10159</v>
      </c>
      <c r="H15" s="16">
        <v>10052</v>
      </c>
      <c r="I15" s="16">
        <v>10036</v>
      </c>
      <c r="J15" s="16">
        <v>9575</v>
      </c>
      <c r="K15" s="16">
        <v>9440</v>
      </c>
      <c r="L15" s="16">
        <v>11175</v>
      </c>
      <c r="M15" s="16">
        <v>10056</v>
      </c>
      <c r="N15" s="64">
        <v>10013</v>
      </c>
      <c r="O15" s="16">
        <v>9815</v>
      </c>
      <c r="P15" s="16">
        <v>9641</v>
      </c>
      <c r="Q15" s="16">
        <v>9787</v>
      </c>
      <c r="R15" s="16">
        <v>9860</v>
      </c>
      <c r="S15" s="16">
        <v>10179</v>
      </c>
      <c r="T15" s="16">
        <v>9831</v>
      </c>
      <c r="U15" s="16">
        <v>9514</v>
      </c>
      <c r="V15" s="16">
        <v>8745</v>
      </c>
    </row>
    <row r="16" spans="1:22" x14ac:dyDescent="0.3">
      <c r="A16" s="37" t="s">
        <v>2</v>
      </c>
      <c r="B16" s="20">
        <v>16017</v>
      </c>
      <c r="C16" s="20">
        <v>18501</v>
      </c>
      <c r="D16" s="20">
        <v>19956</v>
      </c>
      <c r="E16" s="20">
        <v>20429</v>
      </c>
      <c r="F16" s="20">
        <v>22129</v>
      </c>
      <c r="G16" s="20">
        <v>23320</v>
      </c>
      <c r="H16" s="20">
        <v>23769</v>
      </c>
      <c r="I16" s="20">
        <v>25683</v>
      </c>
      <c r="J16" s="20">
        <v>34293</v>
      </c>
      <c r="K16" s="44">
        <v>37119</v>
      </c>
      <c r="L16" s="20">
        <v>39098</v>
      </c>
      <c r="M16" s="20">
        <v>40836</v>
      </c>
      <c r="N16" s="66">
        <v>42286</v>
      </c>
      <c r="O16" s="20">
        <v>40640</v>
      </c>
      <c r="P16" s="20">
        <v>40505</v>
      </c>
      <c r="Q16" s="20">
        <v>38929</v>
      </c>
      <c r="R16" s="20">
        <v>35796</v>
      </c>
      <c r="S16" s="20">
        <v>34070</v>
      </c>
      <c r="T16" s="20">
        <v>33502</v>
      </c>
      <c r="U16" s="20">
        <v>33869</v>
      </c>
      <c r="V16" s="20">
        <v>31233</v>
      </c>
    </row>
    <row r="17" spans="1:22" ht="7.5" customHeight="1" x14ac:dyDescent="0.3">
      <c r="A17" s="7"/>
      <c r="B17" s="16"/>
      <c r="C17" s="16"/>
      <c r="D17" s="16"/>
      <c r="E17" s="16"/>
      <c r="F17" s="16"/>
      <c r="G17" s="16"/>
      <c r="H17" s="16"/>
      <c r="I17" s="16"/>
      <c r="N17" s="22"/>
      <c r="O17"/>
    </row>
    <row r="18" spans="1:22" x14ac:dyDescent="0.3">
      <c r="A18" s="7" t="s">
        <v>9</v>
      </c>
      <c r="B18" s="16"/>
      <c r="C18" s="16"/>
      <c r="D18" s="16"/>
      <c r="E18" s="16"/>
      <c r="F18" s="16"/>
      <c r="G18" s="16"/>
      <c r="H18" s="16"/>
      <c r="I18" s="16"/>
      <c r="N18" s="22"/>
      <c r="O18"/>
    </row>
    <row r="19" spans="1:22" x14ac:dyDescent="0.3">
      <c r="A19" s="17" t="s">
        <v>3</v>
      </c>
      <c r="B19" s="16">
        <v>10020</v>
      </c>
      <c r="C19" s="16">
        <v>11101</v>
      </c>
      <c r="D19" s="16">
        <v>11360</v>
      </c>
      <c r="E19" s="16">
        <v>10855</v>
      </c>
      <c r="F19" s="16">
        <v>11705</v>
      </c>
      <c r="G19" s="16">
        <v>12161</v>
      </c>
      <c r="H19" s="16">
        <v>12454</v>
      </c>
      <c r="I19" s="16">
        <v>13140</v>
      </c>
      <c r="J19" s="16">
        <v>17323</v>
      </c>
      <c r="K19" s="16">
        <v>17503</v>
      </c>
      <c r="L19" s="16">
        <v>19215</v>
      </c>
      <c r="M19" s="49">
        <v>19719</v>
      </c>
      <c r="N19" s="64">
        <v>20384</v>
      </c>
      <c r="O19" s="16">
        <v>19654</v>
      </c>
      <c r="P19" s="16">
        <v>19746</v>
      </c>
      <c r="Q19" s="16">
        <v>18858</v>
      </c>
      <c r="R19" s="16">
        <v>17739</v>
      </c>
      <c r="S19" s="16">
        <v>17116</v>
      </c>
      <c r="T19" s="16">
        <v>16270</v>
      </c>
      <c r="U19" s="16">
        <v>16085</v>
      </c>
      <c r="V19" s="16">
        <v>14903</v>
      </c>
    </row>
    <row r="20" spans="1:22" x14ac:dyDescent="0.3">
      <c r="A20" s="37" t="s">
        <v>4</v>
      </c>
      <c r="B20" s="20">
        <v>17731</v>
      </c>
      <c r="C20" s="20">
        <v>18981</v>
      </c>
      <c r="D20" s="20">
        <v>19446</v>
      </c>
      <c r="E20" s="20">
        <v>19752</v>
      </c>
      <c r="F20" s="20">
        <v>20758</v>
      </c>
      <c r="G20" s="20">
        <v>21318</v>
      </c>
      <c r="H20" s="20">
        <v>21367</v>
      </c>
      <c r="I20" s="20">
        <v>22579</v>
      </c>
      <c r="J20" s="20">
        <v>26545</v>
      </c>
      <c r="K20" s="44">
        <v>29056</v>
      </c>
      <c r="L20" s="20">
        <v>31058</v>
      </c>
      <c r="M20" s="50">
        <v>31173</v>
      </c>
      <c r="N20" s="66">
        <v>31915</v>
      </c>
      <c r="O20" s="20">
        <v>30801</v>
      </c>
      <c r="P20" s="20">
        <v>30400</v>
      </c>
      <c r="Q20" s="20">
        <v>29858</v>
      </c>
      <c r="R20" s="20">
        <v>27917</v>
      </c>
      <c r="S20" s="20">
        <v>27133</v>
      </c>
      <c r="T20" s="20">
        <v>27063</v>
      </c>
      <c r="U20" s="20">
        <v>27298</v>
      </c>
      <c r="V20" s="20">
        <v>25075</v>
      </c>
    </row>
    <row r="21" spans="1:22" ht="7.5" customHeight="1" x14ac:dyDescent="0.3">
      <c r="A21" s="7"/>
      <c r="B21" s="16"/>
      <c r="C21" s="16"/>
      <c r="D21" s="16"/>
      <c r="E21" s="16"/>
      <c r="F21" s="16"/>
      <c r="G21" s="16"/>
      <c r="H21" s="16"/>
      <c r="I21" s="16"/>
      <c r="N21" s="22"/>
      <c r="O21"/>
    </row>
    <row r="22" spans="1:22" x14ac:dyDescent="0.3">
      <c r="A22" s="7" t="s">
        <v>18</v>
      </c>
      <c r="B22" s="16"/>
      <c r="C22" s="16"/>
      <c r="D22" s="16"/>
      <c r="E22" s="16"/>
      <c r="F22" s="16"/>
      <c r="G22" s="16"/>
      <c r="H22" s="16"/>
      <c r="I22" s="16"/>
      <c r="N22" s="22"/>
      <c r="O22"/>
    </row>
    <row r="23" spans="1:22" x14ac:dyDescent="0.3">
      <c r="A23" s="17" t="s">
        <v>10</v>
      </c>
      <c r="B23" s="42">
        <v>23246</v>
      </c>
      <c r="C23" s="42">
        <v>25502</v>
      </c>
      <c r="D23" s="42">
        <v>25716</v>
      </c>
      <c r="E23" s="42">
        <v>24920</v>
      </c>
      <c r="F23" s="42">
        <v>25801</v>
      </c>
      <c r="G23" s="42">
        <v>26156</v>
      </c>
      <c r="H23" s="42">
        <v>26928</v>
      </c>
      <c r="I23" s="42">
        <v>27852</v>
      </c>
      <c r="J23" s="42">
        <v>37077</v>
      </c>
      <c r="K23" s="42">
        <v>39118</v>
      </c>
      <c r="L23" s="42">
        <v>43494</v>
      </c>
      <c r="M23" s="42">
        <v>43806</v>
      </c>
      <c r="N23" s="63">
        <v>44929</v>
      </c>
      <c r="O23" s="42">
        <v>43024</v>
      </c>
      <c r="P23" s="42">
        <v>42258</v>
      </c>
      <c r="Q23" s="42">
        <v>41097</v>
      </c>
      <c r="R23" s="42">
        <v>38024</v>
      </c>
      <c r="S23" s="42">
        <v>36688</v>
      </c>
      <c r="T23" s="42">
        <v>36336</v>
      </c>
      <c r="U23" s="42">
        <v>36047</v>
      </c>
      <c r="V23" s="42">
        <v>33156</v>
      </c>
    </row>
    <row r="24" spans="1:22" x14ac:dyDescent="0.3">
      <c r="A24" s="9" t="s">
        <v>11</v>
      </c>
      <c r="B24" s="16">
        <v>1193</v>
      </c>
      <c r="C24" s="16">
        <v>3642</v>
      </c>
      <c r="D24" s="16">
        <v>3907</v>
      </c>
      <c r="E24" s="16">
        <v>3879</v>
      </c>
      <c r="F24" s="16">
        <v>4222</v>
      </c>
      <c r="G24" s="16">
        <v>4633</v>
      </c>
      <c r="H24" s="16">
        <v>5189</v>
      </c>
      <c r="I24" s="16">
        <v>5345</v>
      </c>
      <c r="J24" s="16">
        <v>13919</v>
      </c>
      <c r="K24" s="16">
        <v>14630</v>
      </c>
      <c r="L24" s="16">
        <v>15875</v>
      </c>
      <c r="M24" s="16">
        <v>16265</v>
      </c>
      <c r="N24" s="22">
        <v>16551</v>
      </c>
      <c r="O24" s="16">
        <v>13282</v>
      </c>
      <c r="P24" s="16">
        <v>12919</v>
      </c>
      <c r="Q24" s="16">
        <v>11816</v>
      </c>
      <c r="R24" s="16">
        <v>10296</v>
      </c>
      <c r="S24" s="16">
        <v>8845</v>
      </c>
      <c r="T24" s="16">
        <v>9870</v>
      </c>
      <c r="U24" s="16">
        <v>11009</v>
      </c>
      <c r="V24" s="16">
        <v>9874</v>
      </c>
    </row>
    <row r="25" spans="1:22" x14ac:dyDescent="0.3">
      <c r="A25" s="9" t="s">
        <v>12</v>
      </c>
      <c r="B25" s="16">
        <v>5597</v>
      </c>
      <c r="C25" s="16">
        <v>5169</v>
      </c>
      <c r="D25" s="16">
        <v>4450</v>
      </c>
      <c r="E25" s="16">
        <v>4428</v>
      </c>
      <c r="F25" s="16">
        <v>4481</v>
      </c>
      <c r="G25" s="16">
        <v>4453</v>
      </c>
      <c r="H25" s="16">
        <v>4972</v>
      </c>
      <c r="I25" s="16">
        <v>5425</v>
      </c>
      <c r="J25" s="16">
        <v>6157</v>
      </c>
      <c r="K25" s="16">
        <v>6801</v>
      </c>
      <c r="L25" s="16">
        <v>7976</v>
      </c>
      <c r="M25" s="16">
        <v>7239</v>
      </c>
      <c r="N25" s="22">
        <v>8158</v>
      </c>
      <c r="O25" s="16">
        <v>9131</v>
      </c>
      <c r="P25" s="16">
        <v>8571</v>
      </c>
      <c r="Q25" s="16">
        <v>8270</v>
      </c>
      <c r="R25" s="16">
        <v>7563</v>
      </c>
      <c r="S25" s="16">
        <v>7330</v>
      </c>
      <c r="T25" s="16">
        <v>6681</v>
      </c>
      <c r="U25" s="16">
        <v>5627</v>
      </c>
      <c r="V25" s="16">
        <v>5210</v>
      </c>
    </row>
    <row r="26" spans="1:22" x14ac:dyDescent="0.3">
      <c r="A26" s="9" t="s">
        <v>13</v>
      </c>
      <c r="B26" s="16">
        <v>16456</v>
      </c>
      <c r="C26" s="16">
        <v>16691</v>
      </c>
      <c r="D26" s="16">
        <v>17359</v>
      </c>
      <c r="E26" s="16">
        <v>16613</v>
      </c>
      <c r="F26" s="16">
        <v>17098</v>
      </c>
      <c r="G26" s="16">
        <v>17070</v>
      </c>
      <c r="H26" s="16">
        <v>16767</v>
      </c>
      <c r="I26" s="16">
        <v>17082</v>
      </c>
      <c r="J26" s="16">
        <v>17001</v>
      </c>
      <c r="K26" s="16">
        <v>17687</v>
      </c>
      <c r="L26" s="16">
        <v>19643</v>
      </c>
      <c r="M26" s="16">
        <v>20302</v>
      </c>
      <c r="N26" s="22">
        <v>20220</v>
      </c>
      <c r="O26" s="16">
        <v>20611</v>
      </c>
      <c r="P26" s="16">
        <v>20768</v>
      </c>
      <c r="Q26" s="16">
        <v>21011</v>
      </c>
      <c r="R26" s="16">
        <v>20165</v>
      </c>
      <c r="S26" s="16">
        <v>20513</v>
      </c>
      <c r="T26" s="16">
        <v>19785</v>
      </c>
      <c r="U26" s="16">
        <v>19411</v>
      </c>
      <c r="V26" s="16">
        <v>18072</v>
      </c>
    </row>
    <row r="27" spans="1:22" ht="6" customHeight="1" x14ac:dyDescent="0.3">
      <c r="A27" s="9"/>
      <c r="B27" s="16"/>
      <c r="C27" s="16"/>
      <c r="D27" s="16"/>
      <c r="E27" s="16"/>
      <c r="F27" s="16"/>
      <c r="G27" s="16"/>
      <c r="H27" s="16"/>
      <c r="I27" s="16"/>
      <c r="N27" s="22"/>
      <c r="O27"/>
    </row>
    <row r="28" spans="1:22" x14ac:dyDescent="0.3">
      <c r="A28" s="17" t="s">
        <v>14</v>
      </c>
      <c r="B28" s="42">
        <v>4505</v>
      </c>
      <c r="C28" s="42">
        <v>4580</v>
      </c>
      <c r="D28" s="42">
        <v>5090</v>
      </c>
      <c r="E28" s="42">
        <v>5687</v>
      </c>
      <c r="F28" s="42">
        <v>6662</v>
      </c>
      <c r="G28" s="42">
        <v>7323</v>
      </c>
      <c r="H28" s="42">
        <v>6893</v>
      </c>
      <c r="I28" s="42">
        <v>7867</v>
      </c>
      <c r="J28" s="42">
        <v>6791</v>
      </c>
      <c r="K28" s="42">
        <v>7441</v>
      </c>
      <c r="L28" s="42">
        <v>6779</v>
      </c>
      <c r="M28" s="42">
        <v>7086</v>
      </c>
      <c r="N28" s="75">
        <v>7370</v>
      </c>
      <c r="O28" s="42">
        <v>7431</v>
      </c>
      <c r="P28" s="42">
        <v>7888</v>
      </c>
      <c r="Q28" s="42">
        <v>7619</v>
      </c>
      <c r="R28" s="42">
        <v>7632</v>
      </c>
      <c r="S28" s="42">
        <v>7561</v>
      </c>
      <c r="T28" s="42">
        <v>6997</v>
      </c>
      <c r="U28" s="42">
        <v>7336</v>
      </c>
      <c r="V28" s="42">
        <v>6822</v>
      </c>
    </row>
    <row r="29" spans="1:22" x14ac:dyDescent="0.3">
      <c r="A29" s="9" t="s">
        <v>15</v>
      </c>
      <c r="B29" s="16">
        <v>247</v>
      </c>
      <c r="C29" s="16">
        <v>259</v>
      </c>
      <c r="D29" s="16">
        <v>242</v>
      </c>
      <c r="E29" s="16">
        <v>274</v>
      </c>
      <c r="F29" s="16">
        <v>288</v>
      </c>
      <c r="G29" s="16">
        <v>270</v>
      </c>
      <c r="H29" s="16">
        <v>261</v>
      </c>
      <c r="I29" s="16">
        <v>339</v>
      </c>
      <c r="J29" s="16">
        <v>220</v>
      </c>
      <c r="K29" s="16">
        <v>293</v>
      </c>
      <c r="L29" s="16">
        <v>235</v>
      </c>
      <c r="M29" s="16">
        <v>271</v>
      </c>
      <c r="N29" s="22">
        <v>635</v>
      </c>
      <c r="O29" s="16">
        <v>232</v>
      </c>
      <c r="P29" s="16">
        <v>265</v>
      </c>
      <c r="Q29" s="16">
        <v>263</v>
      </c>
      <c r="R29" s="16">
        <v>303</v>
      </c>
      <c r="S29" s="16">
        <v>417</v>
      </c>
      <c r="T29" s="16">
        <v>361</v>
      </c>
      <c r="U29" s="16">
        <v>386</v>
      </c>
      <c r="V29" s="16">
        <v>305</v>
      </c>
    </row>
    <row r="30" spans="1:22" x14ac:dyDescent="0.3">
      <c r="A30" s="9" t="s">
        <v>16</v>
      </c>
      <c r="B30" s="16">
        <v>3272</v>
      </c>
      <c r="C30" s="16">
        <v>3292</v>
      </c>
      <c r="D30" s="16">
        <v>3751</v>
      </c>
      <c r="E30" s="16">
        <v>4267</v>
      </c>
      <c r="F30" s="16">
        <v>5188</v>
      </c>
      <c r="G30" s="16">
        <v>5775</v>
      </c>
      <c r="H30" s="16">
        <v>5199</v>
      </c>
      <c r="I30" s="16">
        <v>6083</v>
      </c>
      <c r="J30" s="16">
        <v>5220</v>
      </c>
      <c r="K30" s="16">
        <v>5703</v>
      </c>
      <c r="L30" s="16">
        <v>5124</v>
      </c>
      <c r="M30" s="16">
        <v>5326</v>
      </c>
      <c r="N30" s="22">
        <v>5273</v>
      </c>
      <c r="O30" s="16">
        <v>5779</v>
      </c>
      <c r="P30" s="16">
        <v>6147</v>
      </c>
      <c r="Q30" s="16">
        <v>5911</v>
      </c>
      <c r="R30" s="16">
        <v>5996</v>
      </c>
      <c r="S30" s="16">
        <v>5698</v>
      </c>
      <c r="T30" s="16">
        <v>5284</v>
      </c>
      <c r="U30" s="16">
        <v>5698</v>
      </c>
      <c r="V30" s="16">
        <v>5079</v>
      </c>
    </row>
    <row r="31" spans="1:22" x14ac:dyDescent="0.3">
      <c r="A31" s="10" t="s">
        <v>17</v>
      </c>
      <c r="B31" s="20">
        <v>986</v>
      </c>
      <c r="C31" s="20">
        <v>1029</v>
      </c>
      <c r="D31" s="20">
        <v>1097</v>
      </c>
      <c r="E31" s="20">
        <v>1146</v>
      </c>
      <c r="F31" s="20">
        <v>1186</v>
      </c>
      <c r="G31" s="20">
        <v>1278</v>
      </c>
      <c r="H31" s="20">
        <v>1433</v>
      </c>
      <c r="I31" s="20">
        <v>1445</v>
      </c>
      <c r="J31" s="20">
        <v>1351</v>
      </c>
      <c r="K31" s="38">
        <v>1445</v>
      </c>
      <c r="L31" s="20">
        <v>1420</v>
      </c>
      <c r="M31" s="20">
        <v>1489</v>
      </c>
      <c r="N31" s="77">
        <v>1462</v>
      </c>
      <c r="O31" s="20">
        <v>1420</v>
      </c>
      <c r="P31" s="20">
        <v>1476</v>
      </c>
      <c r="Q31" s="20">
        <v>1445</v>
      </c>
      <c r="R31" s="20">
        <v>1333</v>
      </c>
      <c r="S31" s="20">
        <v>1446</v>
      </c>
      <c r="T31" s="20">
        <v>1352</v>
      </c>
      <c r="U31" s="20">
        <v>1252</v>
      </c>
      <c r="V31" s="20">
        <v>1438</v>
      </c>
    </row>
    <row r="32" spans="1:22" x14ac:dyDescent="0.3">
      <c r="A32" s="212" t="s">
        <v>20</v>
      </c>
      <c r="B32" s="212"/>
      <c r="C32" s="212"/>
      <c r="D32" s="212"/>
      <c r="E32" s="212"/>
      <c r="F32" s="212"/>
      <c r="G32" s="212"/>
      <c r="H32" s="212"/>
      <c r="I32" s="212"/>
      <c r="J32" s="212"/>
      <c r="K32" s="212"/>
      <c r="L32" s="212"/>
      <c r="M32" s="212"/>
      <c r="N32" s="212"/>
      <c r="O32" s="212"/>
      <c r="P32" s="212"/>
      <c r="Q32" s="212"/>
      <c r="R32" s="212"/>
      <c r="S32" s="212"/>
      <c r="T32" s="212"/>
      <c r="U32" s="212"/>
      <c r="V32" s="212"/>
    </row>
    <row r="33" spans="1:22" ht="15" customHeight="1" x14ac:dyDescent="0.3">
      <c r="A33" s="213" t="s">
        <v>261</v>
      </c>
      <c r="B33" s="213"/>
      <c r="C33" s="213"/>
      <c r="D33" s="213"/>
      <c r="E33" s="213"/>
      <c r="F33" s="213"/>
      <c r="G33" s="213"/>
      <c r="H33" s="213"/>
      <c r="I33" s="213"/>
      <c r="J33" s="213"/>
      <c r="K33" s="213"/>
      <c r="L33" s="213"/>
      <c r="M33" s="213"/>
      <c r="N33" s="213"/>
      <c r="O33" s="213"/>
      <c r="P33" s="213"/>
      <c r="Q33" s="213"/>
      <c r="R33" s="213"/>
      <c r="S33" s="213"/>
      <c r="T33" s="213"/>
      <c r="U33" s="213"/>
      <c r="V33" s="213"/>
    </row>
    <row r="34" spans="1:22" x14ac:dyDescent="0.3">
      <c r="A34" s="18"/>
      <c r="B34" s="18"/>
      <c r="C34" s="18"/>
      <c r="D34" s="18"/>
      <c r="E34" s="18"/>
      <c r="F34" s="18"/>
      <c r="G34" s="18"/>
      <c r="H34" s="18"/>
      <c r="I34" s="18"/>
      <c r="J34" s="18"/>
    </row>
    <row r="35" spans="1:22" x14ac:dyDescent="0.3">
      <c r="A35" s="12"/>
    </row>
    <row r="36" spans="1:22" x14ac:dyDescent="0.3">
      <c r="A36" s="6"/>
    </row>
  </sheetData>
  <mergeCells count="8">
    <mergeCell ref="A8:O8"/>
    <mergeCell ref="A32:V32"/>
    <mergeCell ref="A33:V33"/>
    <mergeCell ref="A1:V1"/>
    <mergeCell ref="A2:V2"/>
    <mergeCell ref="A3:V3"/>
    <mergeCell ref="A5:V5"/>
    <mergeCell ref="A6:V6"/>
  </mergeCells>
  <printOptions horizontalCentered="1" verticalCentered="1"/>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6"/>
  <sheetViews>
    <sheetView showGridLines="0" zoomScale="90" zoomScaleNormal="90" workbookViewId="0">
      <selection sqref="A1:S1"/>
    </sheetView>
  </sheetViews>
  <sheetFormatPr defaultRowHeight="14.4" x14ac:dyDescent="0.3"/>
  <cols>
    <col min="1" max="1" width="23.5546875" customWidth="1"/>
    <col min="2" max="9" width="11.33203125" style="22" customWidth="1"/>
    <col min="10" max="10" width="10.5546875" style="22" bestFit="1" customWidth="1"/>
    <col min="11" max="11" width="11.109375" bestFit="1" customWidth="1"/>
    <col min="12" max="17" width="10.5546875" bestFit="1" customWidth="1"/>
    <col min="18" max="19" width="10.109375" customWidth="1"/>
  </cols>
  <sheetData>
    <row r="1" spans="1:19" ht="18" x14ac:dyDescent="0.35">
      <c r="A1" s="208" t="s">
        <v>251</v>
      </c>
      <c r="B1" s="208"/>
      <c r="C1" s="208"/>
      <c r="D1" s="208"/>
      <c r="E1" s="208"/>
      <c r="F1" s="208"/>
      <c r="G1" s="208"/>
      <c r="H1" s="208"/>
      <c r="I1" s="208"/>
      <c r="J1" s="208"/>
      <c r="K1" s="208"/>
      <c r="L1" s="208"/>
      <c r="M1" s="208"/>
      <c r="N1" s="208"/>
      <c r="O1" s="208"/>
      <c r="P1" s="208"/>
      <c r="Q1" s="208"/>
      <c r="R1" s="208"/>
      <c r="S1" s="208"/>
    </row>
    <row r="2" spans="1:19" ht="18" x14ac:dyDescent="0.35">
      <c r="A2" s="208" t="s">
        <v>252</v>
      </c>
      <c r="B2" s="208"/>
      <c r="C2" s="208"/>
      <c r="D2" s="208"/>
      <c r="E2" s="208"/>
      <c r="F2" s="208"/>
      <c r="G2" s="208"/>
      <c r="H2" s="208"/>
      <c r="I2" s="208"/>
      <c r="J2" s="208"/>
      <c r="K2" s="208"/>
      <c r="L2" s="208"/>
      <c r="M2" s="208"/>
      <c r="N2" s="208"/>
      <c r="O2" s="208"/>
      <c r="P2" s="208"/>
      <c r="Q2" s="208"/>
      <c r="R2" s="208"/>
      <c r="S2" s="208"/>
    </row>
    <row r="3" spans="1:19" ht="15.6" x14ac:dyDescent="0.3">
      <c r="A3" s="209" t="s">
        <v>253</v>
      </c>
      <c r="B3" s="209"/>
      <c r="C3" s="209"/>
      <c r="D3" s="209"/>
      <c r="E3" s="209"/>
      <c r="F3" s="209"/>
      <c r="G3" s="209"/>
      <c r="H3" s="209"/>
      <c r="I3" s="209"/>
      <c r="J3" s="209"/>
      <c r="K3" s="209"/>
      <c r="L3" s="209"/>
      <c r="M3" s="209"/>
      <c r="N3" s="209"/>
      <c r="O3" s="209"/>
      <c r="P3" s="209"/>
      <c r="Q3" s="209"/>
      <c r="R3" s="209"/>
      <c r="S3" s="209"/>
    </row>
    <row r="4" spans="1:19" ht="15.6" x14ac:dyDescent="0.3">
      <c r="A4" s="134"/>
      <c r="B4" s="134"/>
      <c r="C4" s="134"/>
      <c r="D4" s="134"/>
      <c r="E4" s="134"/>
      <c r="F4" s="134"/>
      <c r="G4" s="134"/>
      <c r="H4" s="134"/>
      <c r="I4" s="134"/>
      <c r="J4" s="134"/>
      <c r="K4" s="134"/>
      <c r="L4" s="134"/>
      <c r="M4" s="134"/>
      <c r="N4" s="134"/>
      <c r="O4" s="134"/>
      <c r="P4" s="122"/>
      <c r="Q4" s="122"/>
      <c r="R4" s="122"/>
      <c r="S4" s="122"/>
    </row>
    <row r="5" spans="1:19" ht="15.6" x14ac:dyDescent="0.3">
      <c r="A5" s="201" t="s">
        <v>199</v>
      </c>
      <c r="B5" s="201"/>
      <c r="C5" s="201"/>
      <c r="D5" s="201"/>
      <c r="E5" s="201"/>
      <c r="F5" s="201"/>
      <c r="G5" s="201"/>
      <c r="H5" s="201"/>
      <c r="I5" s="201"/>
      <c r="J5" s="201"/>
      <c r="K5" s="201"/>
      <c r="L5" s="201"/>
      <c r="M5" s="201"/>
      <c r="N5" s="201"/>
      <c r="O5" s="201"/>
      <c r="P5" s="201"/>
      <c r="Q5" s="201"/>
      <c r="R5" s="201"/>
      <c r="S5" s="201"/>
    </row>
    <row r="6" spans="1:19" ht="15.6" x14ac:dyDescent="0.3">
      <c r="A6" s="210" t="s">
        <v>350</v>
      </c>
      <c r="B6" s="210"/>
      <c r="C6" s="210"/>
      <c r="D6" s="210"/>
      <c r="E6" s="210"/>
      <c r="F6" s="210"/>
      <c r="G6" s="210"/>
      <c r="H6" s="210"/>
      <c r="I6" s="210"/>
      <c r="J6" s="210"/>
      <c r="K6" s="210"/>
      <c r="L6" s="210"/>
      <c r="M6" s="210"/>
      <c r="N6" s="210"/>
      <c r="O6" s="210"/>
      <c r="P6" s="210"/>
      <c r="Q6" s="210"/>
      <c r="R6" s="210"/>
      <c r="S6" s="210"/>
    </row>
    <row r="7" spans="1:19" x14ac:dyDescent="0.3">
      <c r="A7" s="107"/>
      <c r="B7" s="108"/>
      <c r="C7" s="108"/>
      <c r="D7" s="108"/>
      <c r="E7" s="108"/>
      <c r="F7" s="108"/>
      <c r="G7" s="108"/>
      <c r="H7" s="108"/>
      <c r="I7" s="108"/>
      <c r="J7" s="108"/>
      <c r="K7" s="107"/>
      <c r="L7" s="107"/>
      <c r="M7" s="107"/>
      <c r="N7" s="107"/>
    </row>
    <row r="8" spans="1:19" x14ac:dyDescent="0.3">
      <c r="A8" s="215" t="s">
        <v>266</v>
      </c>
      <c r="B8" s="215"/>
      <c r="C8" s="215"/>
      <c r="D8" s="215"/>
      <c r="E8" s="215"/>
      <c r="F8" s="215"/>
      <c r="G8" s="215"/>
      <c r="H8" s="215"/>
      <c r="I8" s="215"/>
      <c r="J8" s="215"/>
      <c r="K8" s="215"/>
      <c r="L8" s="107"/>
      <c r="M8" s="107"/>
      <c r="N8" s="107"/>
    </row>
    <row r="9" spans="1:19" x14ac:dyDescent="0.3">
      <c r="A9" s="5" t="s">
        <v>233</v>
      </c>
    </row>
    <row r="10" spans="1:19" ht="15" thickBot="1" x14ac:dyDescent="0.35">
      <c r="A10" s="39"/>
      <c r="B10" s="59" t="s">
        <v>165</v>
      </c>
      <c r="C10" s="59" t="s">
        <v>166</v>
      </c>
      <c r="D10" s="59" t="s">
        <v>167</v>
      </c>
      <c r="E10" s="59" t="s">
        <v>168</v>
      </c>
      <c r="F10" s="60" t="s">
        <v>169</v>
      </c>
      <c r="G10" s="60" t="s">
        <v>170</v>
      </c>
      <c r="H10" s="59" t="s">
        <v>120</v>
      </c>
      <c r="I10" s="59" t="s">
        <v>124</v>
      </c>
      <c r="J10" s="59" t="s">
        <v>146</v>
      </c>
      <c r="K10" s="59" t="s">
        <v>171</v>
      </c>
      <c r="L10" s="40" t="s">
        <v>202</v>
      </c>
      <c r="M10" s="40" t="s">
        <v>215</v>
      </c>
      <c r="N10" s="40" t="s">
        <v>238</v>
      </c>
      <c r="O10" s="40" t="s">
        <v>254</v>
      </c>
      <c r="P10" s="40" t="s">
        <v>300</v>
      </c>
      <c r="Q10" s="40" t="s">
        <v>308</v>
      </c>
      <c r="R10" s="40" t="s">
        <v>330</v>
      </c>
      <c r="S10" s="40" t="s">
        <v>349</v>
      </c>
    </row>
    <row r="11" spans="1:19" x14ac:dyDescent="0.3">
      <c r="A11" s="7"/>
      <c r="B11" s="61"/>
      <c r="C11" s="61"/>
      <c r="D11" s="61"/>
      <c r="E11" s="61"/>
      <c r="F11" s="62"/>
    </row>
    <row r="12" spans="1:19" x14ac:dyDescent="0.3">
      <c r="A12" s="7" t="s">
        <v>19</v>
      </c>
      <c r="B12" s="63">
        <v>13539</v>
      </c>
      <c r="C12" s="63">
        <v>14070</v>
      </c>
      <c r="D12" s="63">
        <v>14759</v>
      </c>
      <c r="E12" s="63">
        <v>15206</v>
      </c>
      <c r="F12" s="63">
        <v>16190</v>
      </c>
      <c r="G12" s="63">
        <v>15985</v>
      </c>
      <c r="H12" s="63">
        <v>16001</v>
      </c>
      <c r="I12" s="63">
        <v>15810</v>
      </c>
      <c r="J12" s="63">
        <v>15885</v>
      </c>
      <c r="K12" s="63">
        <v>16235</v>
      </c>
      <c r="L12" s="56">
        <v>17200</v>
      </c>
      <c r="M12" s="63">
        <v>17923</v>
      </c>
      <c r="N12" s="63">
        <v>16563</v>
      </c>
      <c r="O12" s="63">
        <v>16079</v>
      </c>
      <c r="P12" s="63">
        <v>14771</v>
      </c>
      <c r="Q12" s="63">
        <v>14111</v>
      </c>
      <c r="R12" s="63">
        <v>13069</v>
      </c>
      <c r="S12" s="63">
        <v>12900</v>
      </c>
    </row>
    <row r="13" spans="1:19" x14ac:dyDescent="0.3">
      <c r="A13" s="7"/>
      <c r="B13" s="64"/>
      <c r="C13" s="64"/>
      <c r="D13" s="64"/>
      <c r="E13" s="64"/>
      <c r="F13" s="64"/>
      <c r="M13" s="22"/>
    </row>
    <row r="14" spans="1:19" x14ac:dyDescent="0.3">
      <c r="A14" s="7" t="s">
        <v>8</v>
      </c>
      <c r="B14" s="64"/>
      <c r="C14" s="64"/>
      <c r="D14" s="64"/>
      <c r="E14" s="64"/>
      <c r="F14" s="64"/>
      <c r="M14" s="22"/>
    </row>
    <row r="15" spans="1:19" x14ac:dyDescent="0.3">
      <c r="A15" s="17" t="s">
        <v>0</v>
      </c>
      <c r="B15" s="64">
        <v>5444</v>
      </c>
      <c r="C15" s="64">
        <v>4816</v>
      </c>
      <c r="D15" s="64">
        <v>5051</v>
      </c>
      <c r="E15" s="64">
        <v>5066</v>
      </c>
      <c r="F15" s="64">
        <v>5474</v>
      </c>
      <c r="G15" s="64">
        <v>5010</v>
      </c>
      <c r="H15" s="65">
        <v>4561</v>
      </c>
      <c r="I15" s="64">
        <v>4962</v>
      </c>
      <c r="J15" s="64">
        <v>5174</v>
      </c>
      <c r="K15" s="64">
        <v>5337</v>
      </c>
      <c r="L15" s="16">
        <v>5252</v>
      </c>
      <c r="M15" s="64">
        <v>5697</v>
      </c>
      <c r="N15" s="64">
        <v>5256</v>
      </c>
      <c r="O15" s="64">
        <v>5220</v>
      </c>
      <c r="P15" s="64">
        <v>4861</v>
      </c>
      <c r="Q15" s="64">
        <v>4722</v>
      </c>
      <c r="R15" s="64">
        <v>4616</v>
      </c>
      <c r="S15" s="64">
        <v>4484</v>
      </c>
    </row>
    <row r="16" spans="1:19" x14ac:dyDescent="0.3">
      <c r="A16" s="37" t="s">
        <v>2</v>
      </c>
      <c r="B16" s="66">
        <v>8095</v>
      </c>
      <c r="C16" s="66">
        <v>9254</v>
      </c>
      <c r="D16" s="66">
        <v>9708</v>
      </c>
      <c r="E16" s="66">
        <v>10140</v>
      </c>
      <c r="F16" s="66">
        <v>10716</v>
      </c>
      <c r="G16" s="66">
        <v>10975</v>
      </c>
      <c r="H16" s="57">
        <v>11440</v>
      </c>
      <c r="I16" s="66">
        <v>10848</v>
      </c>
      <c r="J16" s="66">
        <v>10711</v>
      </c>
      <c r="K16" s="66">
        <v>10898</v>
      </c>
      <c r="L16" s="20">
        <v>11948</v>
      </c>
      <c r="M16" s="66">
        <v>12226</v>
      </c>
      <c r="N16" s="66">
        <v>11307</v>
      </c>
      <c r="O16" s="66">
        <v>10859</v>
      </c>
      <c r="P16" s="66">
        <v>9910</v>
      </c>
      <c r="Q16" s="66">
        <v>9389</v>
      </c>
      <c r="R16" s="66">
        <v>8453</v>
      </c>
      <c r="S16" s="66">
        <v>8416</v>
      </c>
    </row>
    <row r="17" spans="1:19" x14ac:dyDescent="0.3">
      <c r="A17" s="7"/>
      <c r="B17" s="64"/>
      <c r="C17" s="64"/>
      <c r="D17" s="64"/>
      <c r="E17" s="64"/>
      <c r="F17" s="64"/>
      <c r="M17" s="22"/>
    </row>
    <row r="18" spans="1:19" ht="16.2" x14ac:dyDescent="0.3">
      <c r="A18" s="7" t="s">
        <v>263</v>
      </c>
      <c r="B18" s="64"/>
      <c r="C18" s="64"/>
      <c r="D18" s="64"/>
      <c r="E18" s="64"/>
      <c r="F18" s="64"/>
      <c r="K18" s="22"/>
      <c r="L18" s="22"/>
      <c r="M18" s="22"/>
    </row>
    <row r="19" spans="1:19" x14ac:dyDescent="0.3">
      <c r="A19" s="7" t="s">
        <v>264</v>
      </c>
      <c r="B19" s="64">
        <v>0</v>
      </c>
      <c r="C19" s="64">
        <v>0</v>
      </c>
      <c r="D19" s="64">
        <v>0</v>
      </c>
      <c r="E19" s="64">
        <v>0</v>
      </c>
      <c r="F19" s="64">
        <v>0</v>
      </c>
      <c r="G19" s="22">
        <v>0</v>
      </c>
      <c r="H19" s="22">
        <v>0</v>
      </c>
      <c r="I19" s="22">
        <v>0</v>
      </c>
      <c r="J19" s="22">
        <v>8550</v>
      </c>
      <c r="K19" s="22">
        <v>8970</v>
      </c>
      <c r="L19" s="22">
        <v>9318</v>
      </c>
      <c r="M19" s="22">
        <v>9922</v>
      </c>
      <c r="N19" s="128">
        <v>9161</v>
      </c>
      <c r="O19" s="22">
        <v>8915</v>
      </c>
      <c r="P19" s="22">
        <v>6642</v>
      </c>
      <c r="Q19" s="22">
        <v>7796</v>
      </c>
      <c r="R19" s="22">
        <v>7092</v>
      </c>
      <c r="S19" s="22">
        <v>6964</v>
      </c>
    </row>
    <row r="20" spans="1:19" x14ac:dyDescent="0.3">
      <c r="A20" s="129" t="s">
        <v>265</v>
      </c>
      <c r="B20" s="66">
        <v>0</v>
      </c>
      <c r="C20" s="66">
        <v>0</v>
      </c>
      <c r="D20" s="66">
        <v>0</v>
      </c>
      <c r="E20" s="66">
        <v>0</v>
      </c>
      <c r="F20" s="66">
        <v>0</v>
      </c>
      <c r="G20" s="77">
        <v>0</v>
      </c>
      <c r="H20" s="77">
        <v>0</v>
      </c>
      <c r="I20" s="77">
        <v>0</v>
      </c>
      <c r="J20" s="77">
        <v>7335</v>
      </c>
      <c r="K20" s="77">
        <v>7265</v>
      </c>
      <c r="L20" s="77">
        <v>7882</v>
      </c>
      <c r="M20" s="77">
        <v>8001</v>
      </c>
      <c r="N20" s="130">
        <v>7402</v>
      </c>
      <c r="O20" s="131">
        <v>7164</v>
      </c>
      <c r="P20" s="131">
        <v>8129</v>
      </c>
      <c r="Q20" s="131">
        <v>6315</v>
      </c>
      <c r="R20" s="131">
        <v>5977</v>
      </c>
      <c r="S20" s="131">
        <v>5936</v>
      </c>
    </row>
    <row r="21" spans="1:19" x14ac:dyDescent="0.3">
      <c r="A21" s="7"/>
      <c r="B21" s="64"/>
      <c r="C21" s="64"/>
      <c r="D21" s="64"/>
      <c r="E21" s="64"/>
      <c r="F21" s="64"/>
      <c r="M21" s="22"/>
    </row>
    <row r="22" spans="1:19" x14ac:dyDescent="0.3">
      <c r="A22" s="7" t="s">
        <v>140</v>
      </c>
      <c r="B22" s="64"/>
      <c r="C22" s="64"/>
      <c r="D22" s="64"/>
      <c r="E22" s="64"/>
      <c r="F22" s="64"/>
      <c r="M22" s="22"/>
    </row>
    <row r="23" spans="1:19" x14ac:dyDescent="0.3">
      <c r="A23" s="17" t="s">
        <v>151</v>
      </c>
      <c r="B23" s="63">
        <v>7139</v>
      </c>
      <c r="C23" s="63">
        <v>6711</v>
      </c>
      <c r="D23" s="63">
        <v>6967</v>
      </c>
      <c r="E23" s="63">
        <v>6755</v>
      </c>
      <c r="F23" s="63">
        <v>6897</v>
      </c>
      <c r="G23" s="63">
        <v>6533</v>
      </c>
      <c r="H23" s="63">
        <v>6657</v>
      </c>
      <c r="I23" s="63">
        <v>6952</v>
      </c>
      <c r="J23" s="63">
        <v>7446</v>
      </c>
      <c r="K23" s="63">
        <v>7661</v>
      </c>
      <c r="L23" s="42">
        <v>7518</v>
      </c>
      <c r="M23" s="63">
        <v>7701</v>
      </c>
      <c r="N23" s="63">
        <v>7432</v>
      </c>
      <c r="O23" s="63">
        <v>7219</v>
      </c>
      <c r="P23" s="63">
        <v>6476</v>
      </c>
      <c r="Q23" s="63">
        <v>6302</v>
      </c>
      <c r="R23" s="63">
        <v>6032</v>
      </c>
      <c r="S23" s="63">
        <v>5827</v>
      </c>
    </row>
    <row r="24" spans="1:19" x14ac:dyDescent="0.3">
      <c r="A24" s="9" t="s">
        <v>135</v>
      </c>
      <c r="B24" s="64">
        <v>2466</v>
      </c>
      <c r="C24" s="64">
        <v>2186</v>
      </c>
      <c r="D24" s="64">
        <v>2235</v>
      </c>
      <c r="E24" s="64">
        <v>2256</v>
      </c>
      <c r="F24" s="64">
        <v>2223</v>
      </c>
      <c r="G24" s="64">
        <v>2421</v>
      </c>
      <c r="H24" s="64">
        <v>2357</v>
      </c>
      <c r="I24" s="64">
        <v>2500</v>
      </c>
      <c r="J24" s="64">
        <v>2690</v>
      </c>
      <c r="K24" s="64">
        <v>2882</v>
      </c>
      <c r="L24" s="16">
        <v>2870</v>
      </c>
      <c r="M24" s="64">
        <v>2800</v>
      </c>
      <c r="N24" s="64">
        <v>2833</v>
      </c>
      <c r="O24" s="64">
        <v>2701</v>
      </c>
      <c r="P24" s="64">
        <v>2301</v>
      </c>
      <c r="Q24" s="64">
        <v>2166</v>
      </c>
      <c r="R24" s="64">
        <v>2016</v>
      </c>
      <c r="S24" s="64">
        <v>1947</v>
      </c>
    </row>
    <row r="25" spans="1:19" x14ac:dyDescent="0.3">
      <c r="A25" s="9" t="s">
        <v>136</v>
      </c>
      <c r="B25" s="64">
        <v>1567</v>
      </c>
      <c r="C25" s="64">
        <v>1383</v>
      </c>
      <c r="D25" s="64">
        <v>1378</v>
      </c>
      <c r="E25" s="64">
        <v>1349</v>
      </c>
      <c r="F25" s="64">
        <v>1343</v>
      </c>
      <c r="G25" s="64">
        <v>1343</v>
      </c>
      <c r="H25" s="64">
        <v>1408</v>
      </c>
      <c r="I25" s="64">
        <v>1457</v>
      </c>
      <c r="J25" s="64">
        <v>1434</v>
      </c>
      <c r="K25" s="64">
        <v>1380</v>
      </c>
      <c r="L25" s="16">
        <v>1348</v>
      </c>
      <c r="M25" s="64">
        <v>1343</v>
      </c>
      <c r="N25" s="64">
        <v>1318</v>
      </c>
      <c r="O25" s="64">
        <v>1270</v>
      </c>
      <c r="P25" s="64">
        <v>1166</v>
      </c>
      <c r="Q25" s="64">
        <v>1110</v>
      </c>
      <c r="R25" s="64">
        <v>1031</v>
      </c>
      <c r="S25" s="64">
        <v>959</v>
      </c>
    </row>
    <row r="26" spans="1:19" x14ac:dyDescent="0.3">
      <c r="A26" s="9" t="s">
        <v>137</v>
      </c>
      <c r="B26" s="64">
        <v>1660</v>
      </c>
      <c r="C26" s="64">
        <v>1296</v>
      </c>
      <c r="D26" s="64">
        <v>1275</v>
      </c>
      <c r="E26" s="64">
        <v>1299</v>
      </c>
      <c r="F26" s="64">
        <v>1344</v>
      </c>
      <c r="G26" s="64">
        <v>1313</v>
      </c>
      <c r="H26" s="64">
        <v>1331</v>
      </c>
      <c r="I26" s="64">
        <v>1331</v>
      </c>
      <c r="J26" s="64">
        <v>1316</v>
      </c>
      <c r="K26" s="64">
        <v>1287</v>
      </c>
      <c r="L26" s="16">
        <v>1443</v>
      </c>
      <c r="M26" s="64">
        <v>1469</v>
      </c>
      <c r="N26" s="64">
        <v>1416</v>
      </c>
      <c r="O26" s="64">
        <v>1313</v>
      </c>
      <c r="P26" s="64">
        <v>1285</v>
      </c>
      <c r="Q26" s="64">
        <v>1258</v>
      </c>
      <c r="R26" s="64">
        <v>1283</v>
      </c>
      <c r="S26" s="64">
        <v>1261</v>
      </c>
    </row>
    <row r="27" spans="1:19" x14ac:dyDescent="0.3">
      <c r="A27" s="9" t="s">
        <v>138</v>
      </c>
      <c r="B27" s="64">
        <v>860</v>
      </c>
      <c r="C27" s="64">
        <v>729</v>
      </c>
      <c r="D27" s="64">
        <v>851</v>
      </c>
      <c r="E27" s="64">
        <v>729</v>
      </c>
      <c r="F27" s="64">
        <v>678</v>
      </c>
      <c r="G27" s="64">
        <v>585</v>
      </c>
      <c r="H27" s="64">
        <v>600</v>
      </c>
      <c r="I27" s="64">
        <v>800</v>
      </c>
      <c r="J27" s="64">
        <v>796</v>
      </c>
      <c r="K27" s="64">
        <v>819</v>
      </c>
      <c r="L27" s="16">
        <v>991</v>
      </c>
      <c r="M27" s="64">
        <v>1092</v>
      </c>
      <c r="N27" s="64">
        <v>988</v>
      </c>
      <c r="O27" s="64">
        <v>922</v>
      </c>
      <c r="P27" s="64">
        <v>907</v>
      </c>
      <c r="Q27" s="64">
        <v>1012</v>
      </c>
      <c r="R27" s="64">
        <v>990</v>
      </c>
      <c r="S27" s="64">
        <v>947</v>
      </c>
    </row>
    <row r="28" spans="1:19" x14ac:dyDescent="0.3">
      <c r="A28" s="9" t="s">
        <v>230</v>
      </c>
      <c r="B28" s="64">
        <v>2</v>
      </c>
      <c r="C28" s="64">
        <v>2</v>
      </c>
      <c r="D28" s="64">
        <v>1</v>
      </c>
      <c r="E28" s="64">
        <v>4</v>
      </c>
      <c r="F28" s="64">
        <v>2</v>
      </c>
      <c r="G28" s="64">
        <v>6</v>
      </c>
      <c r="H28" s="64">
        <v>2</v>
      </c>
      <c r="I28" s="64">
        <v>1</v>
      </c>
      <c r="J28" s="64">
        <v>1</v>
      </c>
      <c r="K28" s="64">
        <v>9</v>
      </c>
      <c r="L28" s="16">
        <v>8</v>
      </c>
      <c r="M28" s="64">
        <v>0</v>
      </c>
      <c r="N28" s="64">
        <v>1</v>
      </c>
      <c r="O28" s="64">
        <v>0</v>
      </c>
      <c r="P28" s="64">
        <v>0</v>
      </c>
      <c r="R28" s="64">
        <v>0</v>
      </c>
      <c r="S28" s="64">
        <v>2</v>
      </c>
    </row>
    <row r="29" spans="1:19" x14ac:dyDescent="0.3">
      <c r="A29" s="9" t="s">
        <v>139</v>
      </c>
      <c r="B29" s="64">
        <v>584</v>
      </c>
      <c r="C29" s="64">
        <v>174</v>
      </c>
      <c r="D29" s="64">
        <v>201</v>
      </c>
      <c r="E29" s="64">
        <v>224</v>
      </c>
      <c r="F29" s="64">
        <v>211</v>
      </c>
      <c r="G29" s="64">
        <v>221</v>
      </c>
      <c r="H29" s="64">
        <v>217</v>
      </c>
      <c r="I29" s="64">
        <v>113</v>
      </c>
      <c r="J29" s="64">
        <v>198</v>
      </c>
      <c r="K29" s="64">
        <v>240</v>
      </c>
      <c r="L29" s="16">
        <v>186</v>
      </c>
      <c r="M29" s="64">
        <v>139</v>
      </c>
      <c r="N29" s="64">
        <v>170</v>
      </c>
      <c r="O29" s="64">
        <v>232</v>
      </c>
      <c r="P29" s="64">
        <v>168</v>
      </c>
      <c r="Q29" s="64">
        <v>93</v>
      </c>
      <c r="R29" s="64">
        <v>102</v>
      </c>
      <c r="S29" s="64">
        <v>107</v>
      </c>
    </row>
    <row r="30" spans="1:19" ht="16.2" x14ac:dyDescent="0.3">
      <c r="A30" s="9" t="s">
        <v>267</v>
      </c>
      <c r="B30" s="64" t="s">
        <v>21</v>
      </c>
      <c r="C30" s="64">
        <v>941</v>
      </c>
      <c r="D30" s="64">
        <v>1026</v>
      </c>
      <c r="E30" s="64">
        <v>894</v>
      </c>
      <c r="F30" s="64">
        <v>1096</v>
      </c>
      <c r="G30" s="64">
        <v>644</v>
      </c>
      <c r="H30" s="67">
        <v>742</v>
      </c>
      <c r="I30" s="64">
        <v>750</v>
      </c>
      <c r="J30" s="64">
        <v>1011</v>
      </c>
      <c r="K30" s="64">
        <v>1044</v>
      </c>
      <c r="L30" s="16">
        <v>672</v>
      </c>
      <c r="M30" s="64">
        <v>858</v>
      </c>
      <c r="N30" s="64">
        <v>706</v>
      </c>
      <c r="O30" s="64">
        <v>781</v>
      </c>
      <c r="P30" s="64">
        <v>649</v>
      </c>
      <c r="Q30" s="64">
        <v>663</v>
      </c>
      <c r="R30" s="64">
        <v>610</v>
      </c>
      <c r="S30" s="64">
        <v>604</v>
      </c>
    </row>
    <row r="31" spans="1:19" x14ac:dyDescent="0.3">
      <c r="A31" s="37" t="s">
        <v>229</v>
      </c>
      <c r="B31" s="68">
        <v>6400</v>
      </c>
      <c r="C31" s="68">
        <v>7359</v>
      </c>
      <c r="D31" s="68">
        <v>7792</v>
      </c>
      <c r="E31" s="68">
        <v>8451</v>
      </c>
      <c r="F31" s="68">
        <v>9293</v>
      </c>
      <c r="G31" s="68">
        <v>9452</v>
      </c>
      <c r="H31" s="68">
        <v>9344</v>
      </c>
      <c r="I31" s="68">
        <v>8858</v>
      </c>
      <c r="J31" s="68">
        <v>8439</v>
      </c>
      <c r="K31" s="68">
        <v>8574</v>
      </c>
      <c r="L31" s="88">
        <v>9682</v>
      </c>
      <c r="M31" s="95">
        <v>10222</v>
      </c>
      <c r="N31" s="68">
        <v>9131</v>
      </c>
      <c r="O31" s="127">
        <v>8860</v>
      </c>
      <c r="P31" s="68">
        <v>8295</v>
      </c>
      <c r="Q31" s="68">
        <v>7809</v>
      </c>
      <c r="R31" s="68">
        <v>7037</v>
      </c>
      <c r="S31" s="68">
        <v>7073</v>
      </c>
    </row>
    <row r="32" spans="1:19" x14ac:dyDescent="0.3">
      <c r="A32" s="212" t="s">
        <v>172</v>
      </c>
      <c r="B32" s="212"/>
      <c r="C32" s="212"/>
      <c r="D32" s="212"/>
      <c r="E32" s="212"/>
      <c r="F32" s="212"/>
      <c r="G32" s="212"/>
      <c r="H32" s="212"/>
      <c r="I32" s="212"/>
      <c r="J32" s="212"/>
      <c r="K32" s="212"/>
      <c r="L32" s="212"/>
      <c r="M32" s="212"/>
      <c r="N32" s="212"/>
      <c r="O32" s="212"/>
      <c r="P32" s="212"/>
    </row>
    <row r="33" spans="1:19" ht="15" customHeight="1" x14ac:dyDescent="0.3">
      <c r="A33" s="213" t="s">
        <v>268</v>
      </c>
      <c r="B33" s="213"/>
      <c r="C33" s="213"/>
      <c r="D33" s="213"/>
      <c r="E33" s="213"/>
      <c r="F33" s="213"/>
      <c r="G33" s="213"/>
      <c r="H33" s="213"/>
      <c r="I33" s="213"/>
      <c r="J33" s="213"/>
      <c r="K33" s="213"/>
      <c r="L33" s="213"/>
      <c r="M33" s="213"/>
      <c r="N33" s="213"/>
      <c r="O33" s="213"/>
      <c r="P33" s="213"/>
    </row>
    <row r="34" spans="1:19" x14ac:dyDescent="0.3">
      <c r="A34" s="214" t="s">
        <v>351</v>
      </c>
      <c r="B34" s="214"/>
      <c r="C34" s="214"/>
      <c r="D34" s="214"/>
      <c r="E34" s="214"/>
      <c r="F34" s="214"/>
      <c r="G34" s="214"/>
      <c r="H34" s="214"/>
      <c r="I34" s="214"/>
      <c r="J34" s="214"/>
      <c r="K34" s="214"/>
      <c r="L34" s="214"/>
      <c r="M34" s="214"/>
      <c r="N34" s="214"/>
      <c r="O34" s="214"/>
      <c r="P34" s="214"/>
      <c r="Q34" s="214"/>
      <c r="R34" s="214"/>
      <c r="S34" s="214"/>
    </row>
    <row r="35" spans="1:19" x14ac:dyDescent="0.3">
      <c r="A35" s="13"/>
      <c r="B35" s="58"/>
      <c r="C35" s="58"/>
      <c r="D35" s="58"/>
      <c r="E35" s="58"/>
      <c r="F35" s="58"/>
    </row>
    <row r="36" spans="1:19" x14ac:dyDescent="0.3">
      <c r="A36" s="19"/>
      <c r="B36" s="58"/>
      <c r="C36" s="58"/>
      <c r="D36" s="58"/>
      <c r="E36" s="58"/>
      <c r="F36" s="58"/>
    </row>
  </sheetData>
  <mergeCells count="9">
    <mergeCell ref="A34:S34"/>
    <mergeCell ref="A33:P33"/>
    <mergeCell ref="A32:P32"/>
    <mergeCell ref="A8:K8"/>
    <mergeCell ref="A1:S1"/>
    <mergeCell ref="A2:S2"/>
    <mergeCell ref="A3:S3"/>
    <mergeCell ref="A5:S5"/>
    <mergeCell ref="A6:S6"/>
  </mergeCells>
  <printOptions horizontalCentered="1" verticalCentered="1"/>
  <pageMargins left="0.45" right="0.4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08"/>
  <sheetViews>
    <sheetView showGridLines="0" zoomScale="84" zoomScaleNormal="84" workbookViewId="0">
      <selection activeCell="B100" sqref="B100"/>
    </sheetView>
  </sheetViews>
  <sheetFormatPr defaultRowHeight="14.4" x14ac:dyDescent="0.3"/>
  <cols>
    <col min="1" max="1" width="53.5546875" style="22" customWidth="1"/>
    <col min="2" max="2" width="11.5546875" style="22" bestFit="1" customWidth="1"/>
    <col min="3" max="3" width="13.109375" style="22" customWidth="1"/>
    <col min="4" max="4" width="9.109375" style="22" bestFit="1" customWidth="1"/>
    <col min="5" max="7" width="8.109375" style="22" bestFit="1" customWidth="1"/>
    <col min="8" max="9" width="8.109375" style="23" bestFit="1" customWidth="1"/>
    <col min="10" max="10" width="12.6640625" customWidth="1"/>
    <col min="11" max="11" width="8.109375" bestFit="1" customWidth="1"/>
    <col min="12" max="12" width="7.88671875" bestFit="1" customWidth="1"/>
    <col min="13" max="13" width="8.109375" bestFit="1" customWidth="1"/>
    <col min="14" max="16" width="7.109375" bestFit="1" customWidth="1"/>
    <col min="18" max="18" width="55.44140625" bestFit="1" customWidth="1"/>
  </cols>
  <sheetData>
    <row r="1" spans="1:16" ht="18" x14ac:dyDescent="0.35">
      <c r="A1" s="208" t="s">
        <v>251</v>
      </c>
      <c r="B1" s="208"/>
      <c r="C1" s="208"/>
      <c r="D1" s="208"/>
      <c r="E1" s="208"/>
      <c r="F1" s="208"/>
      <c r="G1" s="208"/>
      <c r="H1" s="208"/>
      <c r="I1" s="208"/>
      <c r="J1" s="208"/>
      <c r="K1" s="208"/>
      <c r="L1" s="208"/>
      <c r="M1" s="208"/>
      <c r="N1" s="208"/>
      <c r="O1" s="208"/>
      <c r="P1" s="208"/>
    </row>
    <row r="2" spans="1:16" ht="18" x14ac:dyDescent="0.35">
      <c r="A2" s="208" t="s">
        <v>252</v>
      </c>
      <c r="B2" s="208"/>
      <c r="C2" s="208"/>
      <c r="D2" s="208"/>
      <c r="E2" s="208"/>
      <c r="F2" s="208"/>
      <c r="G2" s="208"/>
      <c r="H2" s="208"/>
      <c r="I2" s="208"/>
      <c r="J2" s="208"/>
      <c r="K2" s="208"/>
      <c r="L2" s="208"/>
      <c r="M2" s="208"/>
      <c r="N2" s="208"/>
      <c r="O2" s="208"/>
      <c r="P2" s="208"/>
    </row>
    <row r="3" spans="1:16" ht="18.75" customHeight="1" x14ac:dyDescent="0.3">
      <c r="A3" s="209" t="s">
        <v>253</v>
      </c>
      <c r="B3" s="209"/>
      <c r="C3" s="209"/>
      <c r="D3" s="209"/>
      <c r="E3" s="209"/>
      <c r="F3" s="209"/>
      <c r="G3" s="209"/>
      <c r="H3" s="209"/>
      <c r="I3" s="209"/>
      <c r="J3" s="209"/>
      <c r="K3" s="209"/>
      <c r="L3" s="209"/>
      <c r="M3" s="209"/>
      <c r="N3" s="209"/>
      <c r="O3" s="209"/>
      <c r="P3" s="209"/>
    </row>
    <row r="4" spans="1:16" ht="18.75" customHeight="1" x14ac:dyDescent="0.3">
      <c r="A4" s="134"/>
      <c r="B4" s="134"/>
      <c r="C4" s="134"/>
      <c r="D4" s="134"/>
      <c r="E4" s="134"/>
      <c r="F4" s="134"/>
      <c r="G4" s="134"/>
      <c r="H4" s="134"/>
      <c r="I4" s="134"/>
      <c r="J4" s="134"/>
      <c r="K4" s="134"/>
      <c r="L4" s="134"/>
      <c r="M4" s="134"/>
      <c r="N4" s="134"/>
      <c r="O4" s="134"/>
      <c r="P4" s="97"/>
    </row>
    <row r="5" spans="1:16" ht="18.75" customHeight="1" x14ac:dyDescent="0.3">
      <c r="A5" s="201" t="s">
        <v>199</v>
      </c>
      <c r="B5" s="201"/>
      <c r="C5" s="201"/>
      <c r="D5" s="201"/>
      <c r="E5" s="201"/>
      <c r="F5" s="201"/>
      <c r="G5" s="201"/>
      <c r="H5" s="201"/>
      <c r="I5" s="201"/>
      <c r="J5" s="201"/>
      <c r="K5" s="201"/>
      <c r="L5" s="201"/>
      <c r="M5" s="201"/>
      <c r="N5" s="201"/>
      <c r="O5" s="201"/>
      <c r="P5" s="201"/>
    </row>
    <row r="6" spans="1:16" ht="15.75" customHeight="1" x14ac:dyDescent="0.3">
      <c r="A6" s="210" t="s">
        <v>343</v>
      </c>
      <c r="B6" s="210"/>
      <c r="C6" s="210"/>
      <c r="D6" s="210"/>
      <c r="E6" s="210"/>
      <c r="F6" s="210"/>
      <c r="G6" s="210"/>
      <c r="H6" s="210"/>
      <c r="I6" s="210"/>
      <c r="J6" s="210"/>
      <c r="K6" s="210"/>
      <c r="L6" s="210"/>
      <c r="M6" s="210"/>
      <c r="N6" s="210"/>
      <c r="O6" s="210"/>
      <c r="P6" s="210"/>
    </row>
    <row r="7" spans="1:16" x14ac:dyDescent="0.3">
      <c r="H7"/>
      <c r="I7"/>
    </row>
    <row r="8" spans="1:16" x14ac:dyDescent="0.3">
      <c r="A8" s="103" t="s">
        <v>142</v>
      </c>
      <c r="B8" s="103"/>
      <c r="C8" s="103"/>
      <c r="D8" s="103"/>
      <c r="E8" s="103"/>
      <c r="F8" s="103"/>
      <c r="G8" s="103"/>
      <c r="H8"/>
      <c r="I8"/>
    </row>
    <row r="9" spans="1:16" x14ac:dyDescent="0.3">
      <c r="A9" s="103" t="s">
        <v>359</v>
      </c>
      <c r="B9" s="103"/>
      <c r="C9" s="103"/>
      <c r="D9" s="103"/>
      <c r="E9" s="103"/>
      <c r="F9" s="103"/>
      <c r="G9" s="103"/>
      <c r="H9"/>
      <c r="I9"/>
    </row>
    <row r="10" spans="1:16" x14ac:dyDescent="0.3">
      <c r="A10" s="5" t="s">
        <v>232</v>
      </c>
      <c r="B10" s="98"/>
    </row>
    <row r="11" spans="1:16" s="23" customFormat="1" ht="15" customHeight="1" x14ac:dyDescent="0.3">
      <c r="A11" s="217" t="s">
        <v>125</v>
      </c>
      <c r="B11" s="218" t="s">
        <v>77</v>
      </c>
      <c r="C11" s="220" t="s">
        <v>10</v>
      </c>
      <c r="D11" s="220"/>
      <c r="E11" s="220"/>
      <c r="F11" s="220"/>
      <c r="G11" s="220"/>
      <c r="H11" s="220"/>
      <c r="I11" s="220"/>
      <c r="J11" s="218" t="s">
        <v>14</v>
      </c>
      <c r="K11" s="218"/>
      <c r="L11" s="218"/>
      <c r="M11" s="218"/>
      <c r="N11" s="218"/>
      <c r="O11" s="218"/>
      <c r="P11" s="218"/>
    </row>
    <row r="12" spans="1:16" s="23" customFormat="1" ht="15" customHeight="1" x14ac:dyDescent="0.3">
      <c r="A12" s="217"/>
      <c r="B12" s="218"/>
      <c r="C12" s="221" t="s">
        <v>216</v>
      </c>
      <c r="D12" s="218" t="s">
        <v>113</v>
      </c>
      <c r="E12" s="218"/>
      <c r="F12" s="218"/>
      <c r="G12" s="218" t="s">
        <v>175</v>
      </c>
      <c r="H12" s="218"/>
      <c r="I12" s="218"/>
      <c r="J12" s="221" t="s">
        <v>217</v>
      </c>
      <c r="K12" s="218" t="s">
        <v>113</v>
      </c>
      <c r="L12" s="218"/>
      <c r="M12" s="218"/>
      <c r="N12" s="218" t="s">
        <v>175</v>
      </c>
      <c r="O12" s="218"/>
      <c r="P12" s="218"/>
    </row>
    <row r="13" spans="1:16" s="23" customFormat="1" ht="13.8" x14ac:dyDescent="0.3">
      <c r="A13" s="217"/>
      <c r="B13" s="218"/>
      <c r="C13" s="221"/>
      <c r="D13" s="132" t="s">
        <v>76</v>
      </c>
      <c r="E13" s="132" t="s">
        <v>118</v>
      </c>
      <c r="F13" s="132" t="s">
        <v>119</v>
      </c>
      <c r="G13" s="132" t="s">
        <v>76</v>
      </c>
      <c r="H13" s="132" t="s">
        <v>118</v>
      </c>
      <c r="I13" s="132" t="s">
        <v>119</v>
      </c>
      <c r="J13" s="221"/>
      <c r="K13" s="132" t="s">
        <v>76</v>
      </c>
      <c r="L13" s="132" t="s">
        <v>118</v>
      </c>
      <c r="M13" s="132" t="s">
        <v>119</v>
      </c>
      <c r="N13" s="132" t="s">
        <v>76</v>
      </c>
      <c r="O13" s="132" t="s">
        <v>118</v>
      </c>
      <c r="P13" s="132" t="s">
        <v>119</v>
      </c>
    </row>
    <row r="14" spans="1:16" s="23" customFormat="1" x14ac:dyDescent="0.3">
      <c r="A14" s="81" t="s">
        <v>22</v>
      </c>
      <c r="B14" s="53"/>
      <c r="C14" s="53"/>
      <c r="D14" s="53"/>
      <c r="E14" s="53"/>
      <c r="F14" s="53"/>
      <c r="G14" s="53"/>
      <c r="H14" s="53"/>
      <c r="I14" s="53"/>
      <c r="J14" s="53"/>
      <c r="K14" s="53"/>
      <c r="L14" s="53"/>
      <c r="M14" s="53"/>
      <c r="N14" s="53"/>
      <c r="O14" s="53"/>
      <c r="P14" s="53"/>
    </row>
    <row r="15" spans="1:16" s="23" customFormat="1" x14ac:dyDescent="0.3">
      <c r="A15" s="139" t="s">
        <v>23</v>
      </c>
      <c r="B15" s="53">
        <v>596</v>
      </c>
      <c r="C15" s="53">
        <v>596</v>
      </c>
      <c r="D15" s="53">
        <v>433</v>
      </c>
      <c r="E15" s="53">
        <v>153</v>
      </c>
      <c r="F15" s="53">
        <v>280</v>
      </c>
      <c r="G15" s="53">
        <v>163</v>
      </c>
      <c r="H15" s="53">
        <v>82</v>
      </c>
      <c r="I15" s="53">
        <v>81</v>
      </c>
      <c r="J15" s="53"/>
      <c r="K15" s="53"/>
      <c r="L15" s="53"/>
      <c r="M15" s="53"/>
      <c r="N15" s="53"/>
      <c r="O15" s="53"/>
      <c r="P15" s="53"/>
    </row>
    <row r="16" spans="1:16" s="23" customFormat="1" x14ac:dyDescent="0.3">
      <c r="A16" s="139" t="s">
        <v>25</v>
      </c>
      <c r="B16" s="53">
        <v>326</v>
      </c>
      <c r="C16" s="53">
        <v>291</v>
      </c>
      <c r="D16" s="53">
        <v>174</v>
      </c>
      <c r="E16" s="53">
        <v>118</v>
      </c>
      <c r="F16" s="53">
        <v>56</v>
      </c>
      <c r="G16" s="53">
        <v>117</v>
      </c>
      <c r="H16" s="53">
        <v>86</v>
      </c>
      <c r="I16" s="53">
        <v>31</v>
      </c>
      <c r="J16" s="53">
        <v>35</v>
      </c>
      <c r="K16" s="53">
        <v>28</v>
      </c>
      <c r="L16" s="53">
        <v>17</v>
      </c>
      <c r="M16" s="53">
        <v>11</v>
      </c>
      <c r="N16" s="53">
        <v>7</v>
      </c>
      <c r="O16" s="53">
        <v>4</v>
      </c>
      <c r="P16" s="53">
        <v>3</v>
      </c>
    </row>
    <row r="17" spans="1:16" s="23" customFormat="1" x14ac:dyDescent="0.3">
      <c r="A17" s="139" t="s">
        <v>26</v>
      </c>
      <c r="B17" s="53">
        <v>489</v>
      </c>
      <c r="C17" s="53">
        <v>489</v>
      </c>
      <c r="D17" s="53">
        <v>358</v>
      </c>
      <c r="E17" s="53">
        <v>83</v>
      </c>
      <c r="F17" s="53">
        <v>275</v>
      </c>
      <c r="G17" s="53">
        <v>131</v>
      </c>
      <c r="H17" s="53">
        <v>41</v>
      </c>
      <c r="I17" s="53">
        <v>90</v>
      </c>
      <c r="J17" s="53"/>
      <c r="K17" s="53"/>
      <c r="L17" s="53"/>
      <c r="M17" s="53"/>
      <c r="N17" s="53"/>
      <c r="O17" s="53"/>
      <c r="P17" s="53"/>
    </row>
    <row r="18" spans="1:16" s="23" customFormat="1" x14ac:dyDescent="0.3">
      <c r="A18" s="139" t="s">
        <v>27</v>
      </c>
      <c r="B18" s="53">
        <v>247</v>
      </c>
      <c r="C18" s="53">
        <v>247</v>
      </c>
      <c r="D18" s="53">
        <v>240</v>
      </c>
      <c r="E18" s="53">
        <v>157</v>
      </c>
      <c r="F18" s="53">
        <v>83</v>
      </c>
      <c r="G18" s="53">
        <v>7</v>
      </c>
      <c r="H18" s="53">
        <v>5</v>
      </c>
      <c r="I18" s="53">
        <v>2</v>
      </c>
      <c r="J18" s="53"/>
      <c r="K18" s="53"/>
      <c r="L18" s="53"/>
      <c r="M18" s="53"/>
      <c r="N18" s="53"/>
      <c r="O18" s="53"/>
      <c r="P18" s="53"/>
    </row>
    <row r="19" spans="1:16" s="23" customFormat="1" x14ac:dyDescent="0.3">
      <c r="A19" s="139" t="s">
        <v>228</v>
      </c>
      <c r="B19" s="53">
        <v>452</v>
      </c>
      <c r="C19" s="53">
        <v>452</v>
      </c>
      <c r="D19" s="53">
        <v>424</v>
      </c>
      <c r="E19" s="53">
        <v>237</v>
      </c>
      <c r="F19" s="53">
        <v>187</v>
      </c>
      <c r="G19" s="53">
        <v>28</v>
      </c>
      <c r="H19" s="53">
        <v>23</v>
      </c>
      <c r="I19" s="53">
        <v>5</v>
      </c>
      <c r="J19" s="53"/>
      <c r="K19" s="53"/>
      <c r="L19" s="53"/>
      <c r="M19" s="53"/>
      <c r="N19" s="53"/>
      <c r="O19" s="53"/>
      <c r="P19" s="53"/>
    </row>
    <row r="20" spans="1:16" s="23" customFormat="1" x14ac:dyDescent="0.3">
      <c r="A20" s="139" t="s">
        <v>28</v>
      </c>
      <c r="B20" s="53">
        <v>165</v>
      </c>
      <c r="C20" s="53">
        <v>165</v>
      </c>
      <c r="D20" s="53">
        <v>124</v>
      </c>
      <c r="E20" s="53">
        <v>88</v>
      </c>
      <c r="F20" s="53">
        <v>36</v>
      </c>
      <c r="G20" s="53">
        <v>41</v>
      </c>
      <c r="H20" s="53">
        <v>28</v>
      </c>
      <c r="I20" s="53">
        <v>13</v>
      </c>
      <c r="J20" s="53"/>
      <c r="K20" s="53"/>
      <c r="L20" s="53"/>
      <c r="M20" s="53"/>
      <c r="N20" s="53"/>
      <c r="O20" s="53"/>
      <c r="P20" s="53"/>
    </row>
    <row r="21" spans="1:16" s="23" customFormat="1" x14ac:dyDescent="0.3">
      <c r="A21" s="139" t="s">
        <v>29</v>
      </c>
      <c r="B21" s="53">
        <v>1985</v>
      </c>
      <c r="C21" s="53">
        <v>1985</v>
      </c>
      <c r="D21" s="53">
        <v>1777</v>
      </c>
      <c r="E21" s="53">
        <v>800</v>
      </c>
      <c r="F21" s="53">
        <v>977</v>
      </c>
      <c r="G21" s="53">
        <v>208</v>
      </c>
      <c r="H21" s="53">
        <v>89</v>
      </c>
      <c r="I21" s="53">
        <v>119</v>
      </c>
      <c r="J21" s="53"/>
      <c r="K21" s="53"/>
      <c r="L21" s="53"/>
      <c r="M21" s="53"/>
      <c r="N21" s="53"/>
      <c r="O21" s="53"/>
      <c r="P21" s="53"/>
    </row>
    <row r="22" spans="1:16" s="23" customFormat="1" x14ac:dyDescent="0.3">
      <c r="A22" s="139" t="s">
        <v>30</v>
      </c>
      <c r="B22" s="53">
        <v>2897</v>
      </c>
      <c r="C22" s="53">
        <v>2897</v>
      </c>
      <c r="D22" s="53">
        <v>2666</v>
      </c>
      <c r="E22" s="53">
        <v>1010</v>
      </c>
      <c r="F22" s="53">
        <v>1656</v>
      </c>
      <c r="G22" s="53">
        <v>231</v>
      </c>
      <c r="H22" s="53">
        <v>92</v>
      </c>
      <c r="I22" s="53">
        <v>139</v>
      </c>
      <c r="J22" s="53"/>
      <c r="K22" s="53"/>
      <c r="L22" s="53"/>
      <c r="M22" s="53"/>
      <c r="N22" s="53"/>
      <c r="O22" s="53"/>
      <c r="P22" s="53"/>
    </row>
    <row r="23" spans="1:16" s="23" customFormat="1" x14ac:dyDescent="0.3">
      <c r="A23" s="139" t="s">
        <v>31</v>
      </c>
      <c r="B23" s="53">
        <v>3022</v>
      </c>
      <c r="C23" s="53">
        <v>3022</v>
      </c>
      <c r="D23" s="53">
        <v>2578</v>
      </c>
      <c r="E23" s="53">
        <v>1269</v>
      </c>
      <c r="F23" s="53">
        <v>1309</v>
      </c>
      <c r="G23" s="53">
        <v>444</v>
      </c>
      <c r="H23" s="53">
        <v>218</v>
      </c>
      <c r="I23" s="53">
        <v>226</v>
      </c>
      <c r="J23" s="53"/>
      <c r="K23" s="53"/>
      <c r="L23" s="53"/>
      <c r="M23" s="53"/>
      <c r="N23" s="53"/>
      <c r="O23" s="53"/>
      <c r="P23" s="53"/>
    </row>
    <row r="24" spans="1:16" s="23" customFormat="1" x14ac:dyDescent="0.3">
      <c r="A24" s="139" t="s">
        <v>32</v>
      </c>
      <c r="B24" s="53">
        <v>2270</v>
      </c>
      <c r="C24" s="53">
        <v>2270</v>
      </c>
      <c r="D24" s="53">
        <v>1758</v>
      </c>
      <c r="E24" s="53">
        <v>631</v>
      </c>
      <c r="F24" s="53">
        <v>1127</v>
      </c>
      <c r="G24" s="53">
        <v>512</v>
      </c>
      <c r="H24" s="53">
        <v>204</v>
      </c>
      <c r="I24" s="53">
        <v>308</v>
      </c>
      <c r="J24" s="53"/>
      <c r="K24" s="53"/>
      <c r="L24" s="53"/>
      <c r="M24" s="53"/>
      <c r="N24" s="53"/>
      <c r="O24" s="53"/>
      <c r="P24" s="53"/>
    </row>
    <row r="25" spans="1:16" s="23" customFormat="1" x14ac:dyDescent="0.3">
      <c r="A25" s="139" t="s">
        <v>33</v>
      </c>
      <c r="B25" s="53">
        <v>2216</v>
      </c>
      <c r="C25" s="53">
        <v>2216</v>
      </c>
      <c r="D25" s="53">
        <v>1975</v>
      </c>
      <c r="E25" s="53">
        <v>620</v>
      </c>
      <c r="F25" s="53">
        <v>1355</v>
      </c>
      <c r="G25" s="53">
        <v>241</v>
      </c>
      <c r="H25" s="53">
        <v>86</v>
      </c>
      <c r="I25" s="53">
        <v>155</v>
      </c>
      <c r="J25" s="53"/>
      <c r="K25" s="53"/>
      <c r="L25" s="53"/>
      <c r="M25" s="53"/>
      <c r="N25" s="53"/>
      <c r="O25" s="53"/>
      <c r="P25" s="53"/>
    </row>
    <row r="26" spans="1:16" s="23" customFormat="1" x14ac:dyDescent="0.3">
      <c r="A26" s="139" t="s">
        <v>34</v>
      </c>
      <c r="B26" s="53">
        <v>2034</v>
      </c>
      <c r="C26" s="53">
        <v>264</v>
      </c>
      <c r="D26" s="53">
        <v>245</v>
      </c>
      <c r="E26" s="53">
        <v>37</v>
      </c>
      <c r="F26" s="53">
        <v>208</v>
      </c>
      <c r="G26" s="53">
        <v>19</v>
      </c>
      <c r="H26" s="53">
        <v>3</v>
      </c>
      <c r="I26" s="53">
        <v>16</v>
      </c>
      <c r="J26" s="53">
        <v>1770</v>
      </c>
      <c r="K26" s="53">
        <v>1681</v>
      </c>
      <c r="L26" s="53">
        <v>588</v>
      </c>
      <c r="M26" s="53">
        <v>1093</v>
      </c>
      <c r="N26" s="53">
        <v>89</v>
      </c>
      <c r="O26" s="53">
        <v>20</v>
      </c>
      <c r="P26" s="53">
        <v>69</v>
      </c>
    </row>
    <row r="27" spans="1:16" s="23" customFormat="1" x14ac:dyDescent="0.3">
      <c r="A27" s="139" t="s">
        <v>35</v>
      </c>
      <c r="B27" s="53">
        <v>2634</v>
      </c>
      <c r="C27" s="53">
        <v>2634</v>
      </c>
      <c r="D27" s="53">
        <v>2362</v>
      </c>
      <c r="E27" s="53">
        <v>786</v>
      </c>
      <c r="F27" s="53">
        <v>1576</v>
      </c>
      <c r="G27" s="53">
        <v>272</v>
      </c>
      <c r="H27" s="53">
        <v>98</v>
      </c>
      <c r="I27" s="53">
        <v>174</v>
      </c>
      <c r="J27" s="53"/>
      <c r="K27" s="53"/>
      <c r="L27" s="53"/>
      <c r="M27" s="53"/>
      <c r="N27" s="53"/>
      <c r="O27" s="53"/>
      <c r="P27" s="53"/>
    </row>
    <row r="28" spans="1:16" s="23" customFormat="1" x14ac:dyDescent="0.3">
      <c r="A28" s="139" t="s">
        <v>36</v>
      </c>
      <c r="B28" s="53">
        <v>11062</v>
      </c>
      <c r="C28" s="53">
        <v>10201</v>
      </c>
      <c r="D28" s="53">
        <v>9017</v>
      </c>
      <c r="E28" s="53">
        <v>4936</v>
      </c>
      <c r="F28" s="53">
        <v>4081</v>
      </c>
      <c r="G28" s="53">
        <v>1184</v>
      </c>
      <c r="H28" s="53">
        <v>707</v>
      </c>
      <c r="I28" s="53">
        <v>477</v>
      </c>
      <c r="J28" s="53">
        <v>861</v>
      </c>
      <c r="K28" s="53">
        <v>782</v>
      </c>
      <c r="L28" s="53">
        <v>416</v>
      </c>
      <c r="M28" s="53">
        <v>366</v>
      </c>
      <c r="N28" s="53">
        <v>79</v>
      </c>
      <c r="O28" s="53">
        <v>32</v>
      </c>
      <c r="P28" s="53">
        <v>47</v>
      </c>
    </row>
    <row r="29" spans="1:16" s="23" customFormat="1" x14ac:dyDescent="0.3">
      <c r="A29" s="139" t="s">
        <v>37</v>
      </c>
      <c r="B29" s="53">
        <v>2221</v>
      </c>
      <c r="C29" s="53">
        <v>2221</v>
      </c>
      <c r="D29" s="53">
        <v>2021</v>
      </c>
      <c r="E29" s="53">
        <v>935</v>
      </c>
      <c r="F29" s="53">
        <v>1086</v>
      </c>
      <c r="G29" s="53">
        <v>200</v>
      </c>
      <c r="H29" s="53">
        <v>66</v>
      </c>
      <c r="I29" s="53">
        <v>134</v>
      </c>
      <c r="J29" s="53"/>
      <c r="K29" s="53"/>
      <c r="L29" s="53"/>
      <c r="M29" s="53"/>
      <c r="N29" s="53"/>
      <c r="O29" s="53"/>
      <c r="P29" s="53"/>
    </row>
    <row r="30" spans="1:16" s="23" customFormat="1" x14ac:dyDescent="0.3">
      <c r="A30" s="139" t="s">
        <v>38</v>
      </c>
      <c r="B30" s="53">
        <v>12037</v>
      </c>
      <c r="C30" s="53">
        <v>9212</v>
      </c>
      <c r="D30" s="53">
        <v>8070</v>
      </c>
      <c r="E30" s="53">
        <v>2880</v>
      </c>
      <c r="F30" s="53">
        <v>5190</v>
      </c>
      <c r="G30" s="53">
        <v>1142</v>
      </c>
      <c r="H30" s="53">
        <v>467</v>
      </c>
      <c r="I30" s="53">
        <v>675</v>
      </c>
      <c r="J30" s="53">
        <v>2825</v>
      </c>
      <c r="K30" s="53">
        <v>2108</v>
      </c>
      <c r="L30" s="53">
        <v>945</v>
      </c>
      <c r="M30" s="53">
        <v>1163</v>
      </c>
      <c r="N30" s="53">
        <v>717</v>
      </c>
      <c r="O30" s="53">
        <v>324</v>
      </c>
      <c r="P30" s="53">
        <v>393</v>
      </c>
    </row>
    <row r="31" spans="1:16" s="23" customFormat="1" x14ac:dyDescent="0.3">
      <c r="A31" s="139" t="s">
        <v>39</v>
      </c>
      <c r="B31" s="53">
        <v>346</v>
      </c>
      <c r="C31" s="53">
        <v>346</v>
      </c>
      <c r="D31" s="53">
        <v>305</v>
      </c>
      <c r="E31" s="53">
        <v>157</v>
      </c>
      <c r="F31" s="53">
        <v>148</v>
      </c>
      <c r="G31" s="53">
        <v>41</v>
      </c>
      <c r="H31" s="53">
        <v>22</v>
      </c>
      <c r="I31" s="53">
        <v>19</v>
      </c>
      <c r="J31" s="53"/>
      <c r="K31" s="53"/>
      <c r="L31" s="53"/>
      <c r="M31" s="53"/>
      <c r="N31" s="53"/>
      <c r="O31" s="53"/>
      <c r="P31" s="53"/>
    </row>
    <row r="32" spans="1:16" s="23" customFormat="1" x14ac:dyDescent="0.3">
      <c r="A32" s="81" t="s">
        <v>126</v>
      </c>
      <c r="B32" s="54">
        <f>SUM(B15:B31)</f>
        <v>44999</v>
      </c>
      <c r="C32" s="54">
        <f t="shared" ref="C32:P32" si="0">SUM(C15:C31)</f>
        <v>39508</v>
      </c>
      <c r="D32" s="54">
        <f t="shared" si="0"/>
        <v>34527</v>
      </c>
      <c r="E32" s="54">
        <f t="shared" si="0"/>
        <v>14897</v>
      </c>
      <c r="F32" s="54">
        <f t="shared" si="0"/>
        <v>19630</v>
      </c>
      <c r="G32" s="54">
        <f t="shared" si="0"/>
        <v>4981</v>
      </c>
      <c r="H32" s="54">
        <f t="shared" si="0"/>
        <v>2317</v>
      </c>
      <c r="I32" s="54">
        <f t="shared" si="0"/>
        <v>2664</v>
      </c>
      <c r="J32" s="54">
        <f t="shared" si="0"/>
        <v>5491</v>
      </c>
      <c r="K32" s="54">
        <f t="shared" si="0"/>
        <v>4599</v>
      </c>
      <c r="L32" s="54">
        <f t="shared" si="0"/>
        <v>1966</v>
      </c>
      <c r="M32" s="54">
        <f t="shared" si="0"/>
        <v>2633</v>
      </c>
      <c r="N32" s="54">
        <f t="shared" si="0"/>
        <v>892</v>
      </c>
      <c r="O32" s="54">
        <f t="shared" si="0"/>
        <v>380</v>
      </c>
      <c r="P32" s="54">
        <f t="shared" si="0"/>
        <v>512</v>
      </c>
    </row>
    <row r="33" spans="1:16" s="23" customFormat="1" x14ac:dyDescent="0.3">
      <c r="A33" s="81" t="s">
        <v>40</v>
      </c>
      <c r="B33" s="53"/>
      <c r="C33" s="53"/>
      <c r="D33" s="53"/>
      <c r="E33" s="53"/>
      <c r="F33" s="53"/>
      <c r="G33" s="53"/>
      <c r="H33" s="53"/>
      <c r="I33" s="53"/>
      <c r="J33" s="53"/>
      <c r="K33" s="53"/>
      <c r="L33" s="53"/>
      <c r="M33" s="53"/>
      <c r="N33" s="53"/>
      <c r="O33" s="53"/>
      <c r="P33" s="53"/>
    </row>
    <row r="34" spans="1:16" s="23" customFormat="1" x14ac:dyDescent="0.3">
      <c r="A34" s="139" t="s">
        <v>355</v>
      </c>
      <c r="B34" s="53">
        <v>223</v>
      </c>
      <c r="C34" s="53">
        <v>201</v>
      </c>
      <c r="D34" s="53">
        <v>170</v>
      </c>
      <c r="E34" s="53">
        <v>87</v>
      </c>
      <c r="F34" s="53">
        <v>83</v>
      </c>
      <c r="G34" s="53">
        <v>31</v>
      </c>
      <c r="H34" s="53">
        <v>16</v>
      </c>
      <c r="I34" s="53">
        <v>15</v>
      </c>
      <c r="J34" s="53">
        <v>22</v>
      </c>
      <c r="K34" s="53">
        <v>5</v>
      </c>
      <c r="L34" s="53">
        <v>1</v>
      </c>
      <c r="M34" s="53">
        <v>4</v>
      </c>
      <c r="N34" s="53">
        <v>17</v>
      </c>
      <c r="O34" s="53">
        <v>1</v>
      </c>
      <c r="P34" s="53">
        <v>16</v>
      </c>
    </row>
    <row r="35" spans="1:16" s="23" customFormat="1" x14ac:dyDescent="0.3">
      <c r="A35" s="139" t="s">
        <v>356</v>
      </c>
      <c r="B35" s="53">
        <v>212</v>
      </c>
      <c r="C35" s="53">
        <v>201</v>
      </c>
      <c r="D35" s="53">
        <v>165</v>
      </c>
      <c r="E35" s="53">
        <v>80</v>
      </c>
      <c r="F35" s="53">
        <v>85</v>
      </c>
      <c r="G35" s="53">
        <v>36</v>
      </c>
      <c r="H35" s="53">
        <v>18</v>
      </c>
      <c r="I35" s="53">
        <v>18</v>
      </c>
      <c r="J35" s="53">
        <v>11</v>
      </c>
      <c r="K35" s="53">
        <v>6</v>
      </c>
      <c r="L35" s="53"/>
      <c r="M35" s="53">
        <v>6</v>
      </c>
      <c r="N35" s="53">
        <v>5</v>
      </c>
      <c r="O35" s="53">
        <v>1</v>
      </c>
      <c r="P35" s="53">
        <v>4</v>
      </c>
    </row>
    <row r="36" spans="1:16" s="23" customFormat="1" x14ac:dyDescent="0.3">
      <c r="A36" s="139" t="s">
        <v>43</v>
      </c>
      <c r="B36" s="53">
        <v>505</v>
      </c>
      <c r="C36" s="53">
        <v>505</v>
      </c>
      <c r="D36" s="53">
        <v>297</v>
      </c>
      <c r="E36" s="53">
        <v>87</v>
      </c>
      <c r="F36" s="53">
        <v>210</v>
      </c>
      <c r="G36" s="53">
        <v>208</v>
      </c>
      <c r="H36" s="53">
        <v>32</v>
      </c>
      <c r="I36" s="53">
        <v>176</v>
      </c>
      <c r="J36" s="53"/>
      <c r="K36" s="53"/>
      <c r="L36" s="53"/>
      <c r="M36" s="53"/>
      <c r="N36" s="53"/>
      <c r="O36" s="53"/>
      <c r="P36" s="53"/>
    </row>
    <row r="37" spans="1:16" s="23" customFormat="1" x14ac:dyDescent="0.3">
      <c r="A37" s="139" t="s">
        <v>309</v>
      </c>
      <c r="B37" s="53">
        <v>1653</v>
      </c>
      <c r="C37" s="53">
        <v>1577</v>
      </c>
      <c r="D37" s="53">
        <v>936</v>
      </c>
      <c r="E37" s="53">
        <v>573</v>
      </c>
      <c r="F37" s="53">
        <v>363</v>
      </c>
      <c r="G37" s="53">
        <v>641</v>
      </c>
      <c r="H37" s="53">
        <v>417</v>
      </c>
      <c r="I37" s="53">
        <v>224</v>
      </c>
      <c r="J37" s="53">
        <v>76</v>
      </c>
      <c r="K37" s="53">
        <v>49</v>
      </c>
      <c r="L37" s="53">
        <v>25</v>
      </c>
      <c r="M37" s="53">
        <v>24</v>
      </c>
      <c r="N37" s="53">
        <v>27</v>
      </c>
      <c r="O37" s="53">
        <v>16</v>
      </c>
      <c r="P37" s="53">
        <v>11</v>
      </c>
    </row>
    <row r="38" spans="1:16" s="23" customFormat="1" x14ac:dyDescent="0.3">
      <c r="A38" s="139" t="s">
        <v>44</v>
      </c>
      <c r="B38" s="53">
        <v>830</v>
      </c>
      <c r="C38" s="53">
        <v>648</v>
      </c>
      <c r="D38" s="53">
        <v>551</v>
      </c>
      <c r="E38" s="53">
        <v>215</v>
      </c>
      <c r="F38" s="53">
        <v>336</v>
      </c>
      <c r="G38" s="53">
        <v>97</v>
      </c>
      <c r="H38" s="53">
        <v>34</v>
      </c>
      <c r="I38" s="53">
        <v>63</v>
      </c>
      <c r="J38" s="53">
        <v>182</v>
      </c>
      <c r="K38" s="53">
        <v>73</v>
      </c>
      <c r="L38" s="53">
        <v>17</v>
      </c>
      <c r="M38" s="53">
        <v>56</v>
      </c>
      <c r="N38" s="53">
        <v>109</v>
      </c>
      <c r="O38" s="53">
        <v>24</v>
      </c>
      <c r="P38" s="53">
        <v>85</v>
      </c>
    </row>
    <row r="39" spans="1:16" s="23" customFormat="1" x14ac:dyDescent="0.3">
      <c r="A39" s="139" t="s">
        <v>45</v>
      </c>
      <c r="B39" s="53">
        <v>147</v>
      </c>
      <c r="C39" s="53">
        <v>131</v>
      </c>
      <c r="D39" s="53">
        <v>104</v>
      </c>
      <c r="E39" s="53">
        <v>23</v>
      </c>
      <c r="F39" s="53">
        <v>81</v>
      </c>
      <c r="G39" s="53">
        <v>27</v>
      </c>
      <c r="H39" s="53">
        <v>4</v>
      </c>
      <c r="I39" s="53">
        <v>23</v>
      </c>
      <c r="J39" s="53">
        <v>16</v>
      </c>
      <c r="K39" s="53">
        <v>8</v>
      </c>
      <c r="L39" s="53">
        <v>2</v>
      </c>
      <c r="M39" s="53">
        <v>6</v>
      </c>
      <c r="N39" s="53">
        <v>8</v>
      </c>
      <c r="O39" s="53">
        <v>2</v>
      </c>
      <c r="P39" s="53">
        <v>6</v>
      </c>
    </row>
    <row r="40" spans="1:16" s="23" customFormat="1" x14ac:dyDescent="0.3">
      <c r="A40" s="139" t="s">
        <v>46</v>
      </c>
      <c r="B40" s="53">
        <v>506</v>
      </c>
      <c r="C40" s="53">
        <v>405</v>
      </c>
      <c r="D40" s="53">
        <v>300</v>
      </c>
      <c r="E40" s="53">
        <v>185</v>
      </c>
      <c r="F40" s="53">
        <v>115</v>
      </c>
      <c r="G40" s="53">
        <v>105</v>
      </c>
      <c r="H40" s="53">
        <v>73</v>
      </c>
      <c r="I40" s="53">
        <v>32</v>
      </c>
      <c r="J40" s="53">
        <v>101</v>
      </c>
      <c r="K40" s="53">
        <v>38</v>
      </c>
      <c r="L40" s="53">
        <v>12</v>
      </c>
      <c r="M40" s="53">
        <v>26</v>
      </c>
      <c r="N40" s="53">
        <v>63</v>
      </c>
      <c r="O40" s="53">
        <v>13</v>
      </c>
      <c r="P40" s="53">
        <v>50</v>
      </c>
    </row>
    <row r="41" spans="1:16" s="23" customFormat="1" x14ac:dyDescent="0.3">
      <c r="A41" s="139" t="s">
        <v>47</v>
      </c>
      <c r="B41" s="53">
        <v>159</v>
      </c>
      <c r="C41" s="53">
        <v>141</v>
      </c>
      <c r="D41" s="53">
        <v>112</v>
      </c>
      <c r="E41" s="53">
        <v>35</v>
      </c>
      <c r="F41" s="53">
        <v>77</v>
      </c>
      <c r="G41" s="53">
        <v>29</v>
      </c>
      <c r="H41" s="53">
        <v>9</v>
      </c>
      <c r="I41" s="53">
        <v>20</v>
      </c>
      <c r="J41" s="53">
        <v>18</v>
      </c>
      <c r="K41" s="53">
        <v>7</v>
      </c>
      <c r="L41" s="53">
        <v>0</v>
      </c>
      <c r="M41" s="53">
        <v>7</v>
      </c>
      <c r="N41" s="53">
        <v>11</v>
      </c>
      <c r="O41" s="53">
        <v>2</v>
      </c>
      <c r="P41" s="53">
        <v>9</v>
      </c>
    </row>
    <row r="42" spans="1:16" s="23" customFormat="1" x14ac:dyDescent="0.3">
      <c r="A42" s="139" t="s">
        <v>48</v>
      </c>
      <c r="B42" s="53">
        <v>334</v>
      </c>
      <c r="C42" s="53"/>
      <c r="D42" s="53"/>
      <c r="E42" s="53"/>
      <c r="F42" s="53"/>
      <c r="G42" s="53"/>
      <c r="H42" s="53"/>
      <c r="I42" s="53"/>
      <c r="J42" s="53">
        <v>334</v>
      </c>
      <c r="K42" s="53">
        <v>205</v>
      </c>
      <c r="L42" s="53">
        <v>103</v>
      </c>
      <c r="M42" s="53">
        <v>102</v>
      </c>
      <c r="N42" s="53">
        <v>129</v>
      </c>
      <c r="O42" s="53">
        <v>74</v>
      </c>
      <c r="P42" s="53">
        <v>55</v>
      </c>
    </row>
    <row r="43" spans="1:16" s="23" customFormat="1" x14ac:dyDescent="0.3">
      <c r="A43" s="139" t="s">
        <v>128</v>
      </c>
      <c r="B43" s="53">
        <v>363</v>
      </c>
      <c r="C43" s="53">
        <v>363</v>
      </c>
      <c r="D43" s="53">
        <v>206</v>
      </c>
      <c r="E43" s="53">
        <v>46</v>
      </c>
      <c r="F43" s="53">
        <v>160</v>
      </c>
      <c r="G43" s="53">
        <v>157</v>
      </c>
      <c r="H43" s="53">
        <v>48</v>
      </c>
      <c r="I43" s="53">
        <v>109</v>
      </c>
      <c r="J43" s="53"/>
      <c r="K43" s="53"/>
      <c r="L43" s="53"/>
      <c r="M43" s="53"/>
      <c r="N43" s="53"/>
      <c r="O43" s="53"/>
      <c r="P43" s="53"/>
    </row>
    <row r="44" spans="1:16" s="23" customFormat="1" x14ac:dyDescent="0.3">
      <c r="A44" s="139" t="s">
        <v>310</v>
      </c>
      <c r="B44" s="53">
        <v>442</v>
      </c>
      <c r="C44" s="53">
        <v>279</v>
      </c>
      <c r="D44" s="53">
        <v>147</v>
      </c>
      <c r="E44" s="53">
        <v>22</v>
      </c>
      <c r="F44" s="53">
        <v>125</v>
      </c>
      <c r="G44" s="53">
        <v>132</v>
      </c>
      <c r="H44" s="53">
        <v>18</v>
      </c>
      <c r="I44" s="53">
        <v>114</v>
      </c>
      <c r="J44" s="53">
        <v>163</v>
      </c>
      <c r="K44" s="53">
        <v>151</v>
      </c>
      <c r="L44" s="53">
        <v>52</v>
      </c>
      <c r="M44" s="53">
        <v>99</v>
      </c>
      <c r="N44" s="53">
        <v>12</v>
      </c>
      <c r="O44" s="53">
        <v>3</v>
      </c>
      <c r="P44" s="53">
        <v>9</v>
      </c>
    </row>
    <row r="45" spans="1:16" s="23" customFormat="1" x14ac:dyDescent="0.3">
      <c r="A45" s="139" t="s">
        <v>129</v>
      </c>
      <c r="B45" s="53">
        <v>227</v>
      </c>
      <c r="C45" s="53">
        <v>221</v>
      </c>
      <c r="D45" s="53">
        <v>152</v>
      </c>
      <c r="E45" s="53">
        <v>61</v>
      </c>
      <c r="F45" s="53">
        <v>91</v>
      </c>
      <c r="G45" s="53">
        <v>69</v>
      </c>
      <c r="H45" s="53">
        <v>6</v>
      </c>
      <c r="I45" s="53">
        <v>63</v>
      </c>
      <c r="J45" s="53">
        <v>6</v>
      </c>
      <c r="K45" s="53">
        <v>3</v>
      </c>
      <c r="L45" s="53">
        <v>2</v>
      </c>
      <c r="M45" s="53">
        <v>1</v>
      </c>
      <c r="N45" s="53">
        <v>3</v>
      </c>
      <c r="O45" s="53"/>
      <c r="P45" s="53">
        <v>3</v>
      </c>
    </row>
    <row r="46" spans="1:16" s="23" customFormat="1" x14ac:dyDescent="0.3">
      <c r="A46" s="139" t="s">
        <v>204</v>
      </c>
      <c r="B46" s="53">
        <v>292</v>
      </c>
      <c r="C46" s="53">
        <v>292</v>
      </c>
      <c r="D46" s="53">
        <v>182</v>
      </c>
      <c r="E46" s="53">
        <v>53</v>
      </c>
      <c r="F46" s="53">
        <v>129</v>
      </c>
      <c r="G46" s="53">
        <v>110</v>
      </c>
      <c r="H46" s="53">
        <v>10</v>
      </c>
      <c r="I46" s="53">
        <v>100</v>
      </c>
      <c r="J46" s="53"/>
      <c r="K46" s="53"/>
      <c r="L46" s="53"/>
      <c r="M46" s="53"/>
      <c r="N46" s="53"/>
      <c r="O46" s="53"/>
      <c r="P46" s="53"/>
    </row>
    <row r="47" spans="1:16" s="23" customFormat="1" x14ac:dyDescent="0.3">
      <c r="A47" s="139" t="s">
        <v>218</v>
      </c>
      <c r="B47" s="53">
        <v>1302</v>
      </c>
      <c r="C47" s="53">
        <v>1207</v>
      </c>
      <c r="D47" s="53">
        <v>561</v>
      </c>
      <c r="E47" s="53">
        <v>153</v>
      </c>
      <c r="F47" s="53">
        <v>408</v>
      </c>
      <c r="G47" s="53">
        <v>646</v>
      </c>
      <c r="H47" s="53">
        <v>189</v>
      </c>
      <c r="I47" s="53">
        <v>457</v>
      </c>
      <c r="J47" s="53">
        <v>95</v>
      </c>
      <c r="K47" s="53">
        <v>69</v>
      </c>
      <c r="L47" s="53">
        <v>33</v>
      </c>
      <c r="M47" s="53">
        <v>36</v>
      </c>
      <c r="N47" s="53">
        <v>26</v>
      </c>
      <c r="O47" s="53">
        <v>16</v>
      </c>
      <c r="P47" s="53">
        <v>10</v>
      </c>
    </row>
    <row r="48" spans="1:16" s="23" customFormat="1" x14ac:dyDescent="0.3">
      <c r="A48" s="139" t="s">
        <v>281</v>
      </c>
      <c r="B48" s="53">
        <v>243</v>
      </c>
      <c r="C48" s="53">
        <v>243</v>
      </c>
      <c r="D48" s="53">
        <v>80</v>
      </c>
      <c r="E48" s="53">
        <v>6</v>
      </c>
      <c r="F48" s="53">
        <v>74</v>
      </c>
      <c r="G48" s="53">
        <v>163</v>
      </c>
      <c r="H48" s="53">
        <v>33</v>
      </c>
      <c r="I48" s="53">
        <v>130</v>
      </c>
      <c r="J48" s="53"/>
      <c r="K48" s="53"/>
      <c r="L48" s="53"/>
      <c r="M48" s="53"/>
      <c r="N48" s="53"/>
      <c r="O48" s="53"/>
      <c r="P48" s="53"/>
    </row>
    <row r="49" spans="1:16" s="23" customFormat="1" x14ac:dyDescent="0.3">
      <c r="A49" s="139" t="s">
        <v>311</v>
      </c>
      <c r="B49" s="53">
        <v>448</v>
      </c>
      <c r="C49" s="53">
        <v>448</v>
      </c>
      <c r="D49" s="53">
        <v>147</v>
      </c>
      <c r="E49" s="53">
        <v>40</v>
      </c>
      <c r="F49" s="53">
        <v>107</v>
      </c>
      <c r="G49" s="53">
        <v>301</v>
      </c>
      <c r="H49" s="53">
        <v>75</v>
      </c>
      <c r="I49" s="53">
        <v>226</v>
      </c>
      <c r="J49" s="53"/>
      <c r="K49" s="53"/>
      <c r="L49" s="53"/>
      <c r="M49" s="53"/>
      <c r="N49" s="53"/>
      <c r="O49" s="53"/>
      <c r="P49" s="53"/>
    </row>
    <row r="50" spans="1:16" s="23" customFormat="1" x14ac:dyDescent="0.3">
      <c r="A50" s="139" t="s">
        <v>231</v>
      </c>
      <c r="B50" s="53">
        <v>959</v>
      </c>
      <c r="C50" s="53">
        <v>924</v>
      </c>
      <c r="D50" s="53">
        <v>385</v>
      </c>
      <c r="E50" s="53">
        <v>139</v>
      </c>
      <c r="F50" s="53">
        <v>246</v>
      </c>
      <c r="G50" s="53">
        <v>539</v>
      </c>
      <c r="H50" s="53">
        <v>152</v>
      </c>
      <c r="I50" s="53">
        <v>387</v>
      </c>
      <c r="J50" s="53">
        <v>35</v>
      </c>
      <c r="K50" s="53">
        <v>20</v>
      </c>
      <c r="L50" s="53">
        <v>4</v>
      </c>
      <c r="M50" s="53">
        <v>16</v>
      </c>
      <c r="N50" s="53">
        <v>15</v>
      </c>
      <c r="O50" s="53">
        <v>1</v>
      </c>
      <c r="P50" s="53">
        <v>14</v>
      </c>
    </row>
    <row r="51" spans="1:16" s="23" customFormat="1" x14ac:dyDescent="0.3">
      <c r="A51" s="139" t="s">
        <v>283</v>
      </c>
      <c r="B51" s="53">
        <v>226</v>
      </c>
      <c r="C51" s="53">
        <v>226</v>
      </c>
      <c r="D51" s="53">
        <v>79</v>
      </c>
      <c r="E51" s="53">
        <v>13</v>
      </c>
      <c r="F51" s="53">
        <v>66</v>
      </c>
      <c r="G51" s="53">
        <v>147</v>
      </c>
      <c r="H51" s="53">
        <v>32</v>
      </c>
      <c r="I51" s="53">
        <v>115</v>
      </c>
      <c r="J51" s="53"/>
      <c r="K51" s="53"/>
      <c r="L51" s="53"/>
      <c r="M51" s="53"/>
      <c r="N51" s="53"/>
      <c r="O51" s="53"/>
      <c r="P51" s="53"/>
    </row>
    <row r="52" spans="1:16" s="23" customFormat="1" x14ac:dyDescent="0.3">
      <c r="A52" s="139" t="s">
        <v>130</v>
      </c>
      <c r="B52" s="53">
        <v>407</v>
      </c>
      <c r="C52" s="53">
        <v>73</v>
      </c>
      <c r="D52" s="53">
        <v>73</v>
      </c>
      <c r="E52" s="53">
        <v>17</v>
      </c>
      <c r="F52" s="53">
        <v>56</v>
      </c>
      <c r="G52" s="53"/>
      <c r="H52" s="53"/>
      <c r="I52" s="53"/>
      <c r="J52" s="53">
        <v>334</v>
      </c>
      <c r="K52" s="53">
        <v>334</v>
      </c>
      <c r="L52" s="53">
        <v>144</v>
      </c>
      <c r="M52" s="53">
        <v>190</v>
      </c>
      <c r="N52" s="53"/>
      <c r="O52" s="53"/>
      <c r="P52" s="53"/>
    </row>
    <row r="53" spans="1:16" s="23" customFormat="1" x14ac:dyDescent="0.3">
      <c r="A53" s="139" t="s">
        <v>49</v>
      </c>
      <c r="B53" s="53">
        <v>214</v>
      </c>
      <c r="C53" s="53">
        <v>214</v>
      </c>
      <c r="D53" s="53">
        <v>126</v>
      </c>
      <c r="E53" s="53">
        <v>46</v>
      </c>
      <c r="F53" s="53">
        <v>80</v>
      </c>
      <c r="G53" s="53">
        <v>88</v>
      </c>
      <c r="H53" s="53">
        <v>33</v>
      </c>
      <c r="I53" s="53">
        <v>55</v>
      </c>
      <c r="J53" s="53"/>
      <c r="K53" s="53"/>
      <c r="L53" s="53"/>
      <c r="M53" s="53"/>
      <c r="N53" s="53"/>
      <c r="O53" s="53"/>
      <c r="P53" s="53"/>
    </row>
    <row r="54" spans="1:16" s="23" customFormat="1" x14ac:dyDescent="0.3">
      <c r="A54" s="139" t="s">
        <v>50</v>
      </c>
      <c r="B54" s="53">
        <v>641</v>
      </c>
      <c r="C54" s="53">
        <v>308</v>
      </c>
      <c r="D54" s="53">
        <v>242</v>
      </c>
      <c r="E54" s="53">
        <v>83</v>
      </c>
      <c r="F54" s="53">
        <v>159</v>
      </c>
      <c r="G54" s="53">
        <v>66</v>
      </c>
      <c r="H54" s="53">
        <v>18</v>
      </c>
      <c r="I54" s="53">
        <v>48</v>
      </c>
      <c r="J54" s="53">
        <v>333</v>
      </c>
      <c r="K54" s="53">
        <v>157</v>
      </c>
      <c r="L54" s="53">
        <v>31</v>
      </c>
      <c r="M54" s="53">
        <v>126</v>
      </c>
      <c r="N54" s="53">
        <v>176</v>
      </c>
      <c r="O54" s="53">
        <v>38</v>
      </c>
      <c r="P54" s="53">
        <v>138</v>
      </c>
    </row>
    <row r="55" spans="1:16" s="23" customFormat="1" x14ac:dyDescent="0.3">
      <c r="A55" s="139" t="s">
        <v>51</v>
      </c>
      <c r="B55" s="53">
        <v>725</v>
      </c>
      <c r="C55" s="53">
        <v>659</v>
      </c>
      <c r="D55" s="53">
        <v>556</v>
      </c>
      <c r="E55" s="53">
        <v>201</v>
      </c>
      <c r="F55" s="53">
        <v>355</v>
      </c>
      <c r="G55" s="53">
        <v>103</v>
      </c>
      <c r="H55" s="53">
        <v>32</v>
      </c>
      <c r="I55" s="53">
        <v>71</v>
      </c>
      <c r="J55" s="53">
        <v>66</v>
      </c>
      <c r="K55" s="53">
        <v>35</v>
      </c>
      <c r="L55" s="53">
        <v>11</v>
      </c>
      <c r="M55" s="53">
        <v>24</v>
      </c>
      <c r="N55" s="53">
        <v>31</v>
      </c>
      <c r="O55" s="53">
        <v>4</v>
      </c>
      <c r="P55" s="53">
        <v>27</v>
      </c>
    </row>
    <row r="56" spans="1:16" s="23" customFormat="1" x14ac:dyDescent="0.3">
      <c r="A56" s="139" t="s">
        <v>52</v>
      </c>
      <c r="B56" s="53">
        <v>5776</v>
      </c>
      <c r="C56" s="53">
        <v>4139</v>
      </c>
      <c r="D56" s="53">
        <v>3553</v>
      </c>
      <c r="E56" s="53">
        <v>1248</v>
      </c>
      <c r="F56" s="53">
        <v>2305</v>
      </c>
      <c r="G56" s="53">
        <v>586</v>
      </c>
      <c r="H56" s="53">
        <v>236</v>
      </c>
      <c r="I56" s="53">
        <v>350</v>
      </c>
      <c r="J56" s="53">
        <v>1637</v>
      </c>
      <c r="K56" s="53">
        <v>1070</v>
      </c>
      <c r="L56" s="53">
        <v>351</v>
      </c>
      <c r="M56" s="53">
        <v>719</v>
      </c>
      <c r="N56" s="53">
        <v>567</v>
      </c>
      <c r="O56" s="53">
        <v>148</v>
      </c>
      <c r="P56" s="53">
        <v>419</v>
      </c>
    </row>
    <row r="57" spans="1:16" s="23" customFormat="1" x14ac:dyDescent="0.3">
      <c r="A57" s="139" t="s">
        <v>53</v>
      </c>
      <c r="B57" s="53">
        <v>128</v>
      </c>
      <c r="C57" s="53"/>
      <c r="D57" s="53"/>
      <c r="E57" s="53"/>
      <c r="F57" s="53"/>
      <c r="G57" s="53"/>
      <c r="H57" s="53"/>
      <c r="I57" s="53"/>
      <c r="J57" s="53">
        <v>128</v>
      </c>
      <c r="K57" s="53">
        <v>71</v>
      </c>
      <c r="L57" s="53">
        <v>44</v>
      </c>
      <c r="M57" s="53">
        <v>27</v>
      </c>
      <c r="N57" s="53">
        <v>57</v>
      </c>
      <c r="O57" s="53">
        <v>37</v>
      </c>
      <c r="P57" s="53">
        <v>20</v>
      </c>
    </row>
    <row r="58" spans="1:16" s="23" customFormat="1" x14ac:dyDescent="0.3">
      <c r="A58" s="139" t="s">
        <v>54</v>
      </c>
      <c r="B58" s="53">
        <v>185</v>
      </c>
      <c r="C58" s="53">
        <v>185</v>
      </c>
      <c r="D58" s="53">
        <v>180</v>
      </c>
      <c r="E58" s="53">
        <v>86</v>
      </c>
      <c r="F58" s="53">
        <v>94</v>
      </c>
      <c r="G58" s="53">
        <v>5</v>
      </c>
      <c r="H58" s="53">
        <v>1</v>
      </c>
      <c r="I58" s="53">
        <v>4</v>
      </c>
      <c r="J58" s="53"/>
      <c r="K58" s="53"/>
      <c r="L58" s="53"/>
      <c r="M58" s="53"/>
      <c r="N58" s="53"/>
      <c r="O58" s="53"/>
      <c r="P58" s="53"/>
    </row>
    <row r="59" spans="1:16" s="23" customFormat="1" x14ac:dyDescent="0.3">
      <c r="A59" s="139" t="s">
        <v>55</v>
      </c>
      <c r="B59" s="53">
        <v>838</v>
      </c>
      <c r="C59" s="53">
        <v>796</v>
      </c>
      <c r="D59" s="53">
        <v>683</v>
      </c>
      <c r="E59" s="53">
        <v>263</v>
      </c>
      <c r="F59" s="53">
        <v>420</v>
      </c>
      <c r="G59" s="53">
        <v>113</v>
      </c>
      <c r="H59" s="53">
        <v>51</v>
      </c>
      <c r="I59" s="53">
        <v>62</v>
      </c>
      <c r="J59" s="53">
        <v>42</v>
      </c>
      <c r="K59" s="53">
        <v>36</v>
      </c>
      <c r="L59" s="53">
        <v>11</v>
      </c>
      <c r="M59" s="53">
        <v>25</v>
      </c>
      <c r="N59" s="53">
        <v>6</v>
      </c>
      <c r="O59" s="53">
        <v>2</v>
      </c>
      <c r="P59" s="53">
        <v>4</v>
      </c>
    </row>
    <row r="60" spans="1:16" s="23" customFormat="1" x14ac:dyDescent="0.3">
      <c r="A60" s="139" t="s">
        <v>276</v>
      </c>
      <c r="B60" s="53">
        <v>5558</v>
      </c>
      <c r="C60" s="53">
        <v>4651</v>
      </c>
      <c r="D60" s="53">
        <v>3090</v>
      </c>
      <c r="E60" s="53">
        <v>1202</v>
      </c>
      <c r="F60" s="53">
        <v>1888</v>
      </c>
      <c r="G60" s="53">
        <v>1561</v>
      </c>
      <c r="H60" s="53">
        <v>592</v>
      </c>
      <c r="I60" s="53">
        <v>969</v>
      </c>
      <c r="J60" s="53">
        <v>907</v>
      </c>
      <c r="K60" s="53">
        <v>676</v>
      </c>
      <c r="L60" s="53">
        <v>156</v>
      </c>
      <c r="M60" s="53">
        <v>520</v>
      </c>
      <c r="N60" s="53">
        <v>231</v>
      </c>
      <c r="O60" s="53">
        <v>56</v>
      </c>
      <c r="P60" s="53">
        <v>175</v>
      </c>
    </row>
    <row r="61" spans="1:16" s="23" customFormat="1" x14ac:dyDescent="0.3">
      <c r="A61" s="139" t="s">
        <v>275</v>
      </c>
      <c r="B61" s="53">
        <v>6120</v>
      </c>
      <c r="C61" s="53">
        <v>4780</v>
      </c>
      <c r="D61" s="53">
        <v>3143</v>
      </c>
      <c r="E61" s="53">
        <v>993</v>
      </c>
      <c r="F61" s="53">
        <v>2150</v>
      </c>
      <c r="G61" s="53">
        <v>1637</v>
      </c>
      <c r="H61" s="53">
        <v>522</v>
      </c>
      <c r="I61" s="53">
        <v>1115</v>
      </c>
      <c r="J61" s="53">
        <v>1340</v>
      </c>
      <c r="K61" s="53">
        <v>934</v>
      </c>
      <c r="L61" s="53">
        <v>302</v>
      </c>
      <c r="M61" s="53">
        <v>632</v>
      </c>
      <c r="N61" s="53">
        <v>406</v>
      </c>
      <c r="O61" s="53">
        <v>136</v>
      </c>
      <c r="P61" s="53">
        <v>270</v>
      </c>
    </row>
    <row r="62" spans="1:16" s="23" customFormat="1" x14ac:dyDescent="0.3">
      <c r="A62" s="139" t="s">
        <v>277</v>
      </c>
      <c r="B62" s="53">
        <v>10133</v>
      </c>
      <c r="C62" s="53">
        <v>7923</v>
      </c>
      <c r="D62" s="53">
        <v>5687</v>
      </c>
      <c r="E62" s="53">
        <v>2195</v>
      </c>
      <c r="F62" s="53">
        <v>3492</v>
      </c>
      <c r="G62" s="53">
        <v>2236</v>
      </c>
      <c r="H62" s="53">
        <v>995</v>
      </c>
      <c r="I62" s="53">
        <v>1241</v>
      </c>
      <c r="J62" s="53">
        <v>2210</v>
      </c>
      <c r="K62" s="53">
        <v>1650</v>
      </c>
      <c r="L62" s="53">
        <v>501</v>
      </c>
      <c r="M62" s="53">
        <v>1149</v>
      </c>
      <c r="N62" s="53">
        <v>560</v>
      </c>
      <c r="O62" s="53">
        <v>182</v>
      </c>
      <c r="P62" s="53">
        <v>378</v>
      </c>
    </row>
    <row r="63" spans="1:16" s="23" customFormat="1" x14ac:dyDescent="0.3">
      <c r="A63" s="139" t="s">
        <v>274</v>
      </c>
      <c r="B63" s="53">
        <v>2459</v>
      </c>
      <c r="C63" s="53">
        <v>703</v>
      </c>
      <c r="D63" s="53">
        <v>551</v>
      </c>
      <c r="E63" s="53">
        <v>87</v>
      </c>
      <c r="F63" s="53">
        <v>464</v>
      </c>
      <c r="G63" s="53">
        <v>152</v>
      </c>
      <c r="H63" s="53">
        <v>22</v>
      </c>
      <c r="I63" s="53">
        <v>130</v>
      </c>
      <c r="J63" s="53">
        <v>1756</v>
      </c>
      <c r="K63" s="53">
        <v>1533</v>
      </c>
      <c r="L63" s="53">
        <v>238</v>
      </c>
      <c r="M63" s="53">
        <v>1295</v>
      </c>
      <c r="N63" s="53">
        <v>223</v>
      </c>
      <c r="O63" s="53">
        <v>35</v>
      </c>
      <c r="P63" s="53">
        <v>188</v>
      </c>
    </row>
    <row r="64" spans="1:16" s="23" customFormat="1" x14ac:dyDescent="0.3">
      <c r="A64" s="139" t="s">
        <v>56</v>
      </c>
      <c r="B64" s="53">
        <v>784</v>
      </c>
      <c r="C64" s="53">
        <v>611</v>
      </c>
      <c r="D64" s="53">
        <v>422</v>
      </c>
      <c r="E64" s="53">
        <v>137</v>
      </c>
      <c r="F64" s="53">
        <v>285</v>
      </c>
      <c r="G64" s="53">
        <v>189</v>
      </c>
      <c r="H64" s="53">
        <v>58</v>
      </c>
      <c r="I64" s="53">
        <v>131</v>
      </c>
      <c r="J64" s="53">
        <v>173</v>
      </c>
      <c r="K64" s="53">
        <v>91</v>
      </c>
      <c r="L64" s="53">
        <v>31</v>
      </c>
      <c r="M64" s="53">
        <v>60</v>
      </c>
      <c r="N64" s="53">
        <v>82</v>
      </c>
      <c r="O64" s="53">
        <v>24</v>
      </c>
      <c r="P64" s="53">
        <v>58</v>
      </c>
    </row>
    <row r="65" spans="1:16" s="23" customFormat="1" x14ac:dyDescent="0.3">
      <c r="A65" s="139" t="s">
        <v>57</v>
      </c>
      <c r="B65" s="53">
        <v>522</v>
      </c>
      <c r="C65" s="53">
        <v>112</v>
      </c>
      <c r="D65" s="53">
        <v>86</v>
      </c>
      <c r="E65" s="53">
        <v>8</v>
      </c>
      <c r="F65" s="53">
        <v>78</v>
      </c>
      <c r="G65" s="53">
        <v>26</v>
      </c>
      <c r="H65" s="53">
        <v>6</v>
      </c>
      <c r="I65" s="53">
        <v>20</v>
      </c>
      <c r="J65" s="53">
        <v>410</v>
      </c>
      <c r="K65" s="53">
        <v>410</v>
      </c>
      <c r="L65" s="53">
        <v>172</v>
      </c>
      <c r="M65" s="53">
        <v>238</v>
      </c>
      <c r="N65" s="53"/>
      <c r="O65" s="53"/>
      <c r="P65" s="53"/>
    </row>
    <row r="66" spans="1:16" s="23" customFormat="1" x14ac:dyDescent="0.3">
      <c r="A66" s="139" t="s">
        <v>58</v>
      </c>
      <c r="B66" s="53">
        <v>4224</v>
      </c>
      <c r="C66" s="53">
        <v>3731</v>
      </c>
      <c r="D66" s="53">
        <v>3045</v>
      </c>
      <c r="E66" s="53">
        <v>1099</v>
      </c>
      <c r="F66" s="53">
        <v>1946</v>
      </c>
      <c r="G66" s="53">
        <v>686</v>
      </c>
      <c r="H66" s="53">
        <v>259</v>
      </c>
      <c r="I66" s="53">
        <v>427</v>
      </c>
      <c r="J66" s="53">
        <v>493</v>
      </c>
      <c r="K66" s="53">
        <v>84</v>
      </c>
      <c r="L66" s="53">
        <v>27</v>
      </c>
      <c r="M66" s="53">
        <v>57</v>
      </c>
      <c r="N66" s="53">
        <v>409</v>
      </c>
      <c r="O66" s="53">
        <v>122</v>
      </c>
      <c r="P66" s="53">
        <v>287</v>
      </c>
    </row>
    <row r="67" spans="1:16" s="23" customFormat="1" x14ac:dyDescent="0.3">
      <c r="A67" s="139" t="s">
        <v>59</v>
      </c>
      <c r="B67" s="53">
        <v>3178</v>
      </c>
      <c r="C67" s="53">
        <v>2968</v>
      </c>
      <c r="D67" s="53">
        <v>2400</v>
      </c>
      <c r="E67" s="53">
        <v>968</v>
      </c>
      <c r="F67" s="53">
        <v>1432</v>
      </c>
      <c r="G67" s="53">
        <v>568</v>
      </c>
      <c r="H67" s="53">
        <v>244</v>
      </c>
      <c r="I67" s="53">
        <v>324</v>
      </c>
      <c r="J67" s="53">
        <v>210</v>
      </c>
      <c r="K67" s="53">
        <v>186</v>
      </c>
      <c r="L67" s="53">
        <v>60</v>
      </c>
      <c r="M67" s="53">
        <v>126</v>
      </c>
      <c r="N67" s="53">
        <v>24</v>
      </c>
      <c r="O67" s="53">
        <v>14</v>
      </c>
      <c r="P67" s="53">
        <v>10</v>
      </c>
    </row>
    <row r="68" spans="1:16" s="23" customFormat="1" x14ac:dyDescent="0.3">
      <c r="A68" s="139" t="s">
        <v>60</v>
      </c>
      <c r="B68" s="53">
        <v>2705</v>
      </c>
      <c r="C68" s="53">
        <v>2445</v>
      </c>
      <c r="D68" s="53">
        <v>1966</v>
      </c>
      <c r="E68" s="53">
        <v>727</v>
      </c>
      <c r="F68" s="53">
        <v>1239</v>
      </c>
      <c r="G68" s="53">
        <v>479</v>
      </c>
      <c r="H68" s="53">
        <v>143</v>
      </c>
      <c r="I68" s="53">
        <v>336</v>
      </c>
      <c r="J68" s="53">
        <v>260</v>
      </c>
      <c r="K68" s="53">
        <v>209</v>
      </c>
      <c r="L68" s="53">
        <v>56</v>
      </c>
      <c r="M68" s="53">
        <v>153</v>
      </c>
      <c r="N68" s="53">
        <v>51</v>
      </c>
      <c r="O68" s="53">
        <v>13</v>
      </c>
      <c r="P68" s="53">
        <v>38</v>
      </c>
    </row>
    <row r="69" spans="1:16" s="23" customFormat="1" x14ac:dyDescent="0.3">
      <c r="A69" s="139" t="s">
        <v>61</v>
      </c>
      <c r="B69" s="53">
        <v>1074</v>
      </c>
      <c r="C69" s="53">
        <v>1000</v>
      </c>
      <c r="D69" s="53">
        <v>798</v>
      </c>
      <c r="E69" s="53">
        <v>275</v>
      </c>
      <c r="F69" s="53">
        <v>523</v>
      </c>
      <c r="G69" s="53">
        <v>202</v>
      </c>
      <c r="H69" s="53">
        <v>59</v>
      </c>
      <c r="I69" s="53">
        <v>143</v>
      </c>
      <c r="J69" s="53">
        <v>74</v>
      </c>
      <c r="K69" s="53">
        <v>52</v>
      </c>
      <c r="L69" s="53">
        <v>21</v>
      </c>
      <c r="M69" s="53">
        <v>31</v>
      </c>
      <c r="N69" s="53">
        <v>22</v>
      </c>
      <c r="O69" s="53">
        <v>11</v>
      </c>
      <c r="P69" s="53">
        <v>11</v>
      </c>
    </row>
    <row r="70" spans="1:16" s="23" customFormat="1" x14ac:dyDescent="0.3">
      <c r="A70" s="139" t="s">
        <v>62</v>
      </c>
      <c r="B70" s="53">
        <v>3820</v>
      </c>
      <c r="C70" s="53">
        <v>3752</v>
      </c>
      <c r="D70" s="53">
        <v>3124</v>
      </c>
      <c r="E70" s="53">
        <v>1728</v>
      </c>
      <c r="F70" s="53">
        <v>1396</v>
      </c>
      <c r="G70" s="53">
        <v>628</v>
      </c>
      <c r="H70" s="53">
        <v>370</v>
      </c>
      <c r="I70" s="53">
        <v>258</v>
      </c>
      <c r="J70" s="53">
        <v>68</v>
      </c>
      <c r="K70" s="53">
        <v>50</v>
      </c>
      <c r="L70" s="53">
        <v>18</v>
      </c>
      <c r="M70" s="53">
        <v>32</v>
      </c>
      <c r="N70" s="53">
        <v>18</v>
      </c>
      <c r="O70" s="53">
        <v>5</v>
      </c>
      <c r="P70" s="53">
        <v>13</v>
      </c>
    </row>
    <row r="71" spans="1:16" s="23" customFormat="1" x14ac:dyDescent="0.3">
      <c r="A71" s="139" t="s">
        <v>63</v>
      </c>
      <c r="B71" s="53">
        <v>656</v>
      </c>
      <c r="C71" s="53"/>
      <c r="D71" s="53"/>
      <c r="E71" s="53"/>
      <c r="F71" s="53"/>
      <c r="G71" s="53"/>
      <c r="H71" s="53"/>
      <c r="I71" s="53"/>
      <c r="J71" s="53">
        <v>656</v>
      </c>
      <c r="K71" s="53">
        <v>320</v>
      </c>
      <c r="L71" s="53">
        <v>122</v>
      </c>
      <c r="M71" s="53">
        <v>198</v>
      </c>
      <c r="N71" s="53">
        <v>336</v>
      </c>
      <c r="O71" s="53">
        <v>122</v>
      </c>
      <c r="P71" s="53">
        <v>214</v>
      </c>
    </row>
    <row r="72" spans="1:16" s="23" customFormat="1" x14ac:dyDescent="0.3">
      <c r="A72" s="139" t="s">
        <v>64</v>
      </c>
      <c r="B72" s="53">
        <v>1314</v>
      </c>
      <c r="C72" s="53">
        <v>1211</v>
      </c>
      <c r="D72" s="53">
        <v>982</v>
      </c>
      <c r="E72" s="53">
        <v>357</v>
      </c>
      <c r="F72" s="53">
        <v>625</v>
      </c>
      <c r="G72" s="53">
        <v>229</v>
      </c>
      <c r="H72" s="53">
        <v>82</v>
      </c>
      <c r="I72" s="53">
        <v>147</v>
      </c>
      <c r="J72" s="53">
        <v>103</v>
      </c>
      <c r="K72" s="53">
        <v>91</v>
      </c>
      <c r="L72" s="53">
        <v>37</v>
      </c>
      <c r="M72" s="53">
        <v>54</v>
      </c>
      <c r="N72" s="53">
        <v>12</v>
      </c>
      <c r="O72" s="53">
        <v>4</v>
      </c>
      <c r="P72" s="53">
        <v>8</v>
      </c>
    </row>
    <row r="73" spans="1:16" s="23" customFormat="1" x14ac:dyDescent="0.3">
      <c r="A73" s="139" t="s">
        <v>65</v>
      </c>
      <c r="B73" s="53">
        <v>1605</v>
      </c>
      <c r="C73" s="53">
        <v>1488</v>
      </c>
      <c r="D73" s="53">
        <v>1219</v>
      </c>
      <c r="E73" s="53">
        <v>374</v>
      </c>
      <c r="F73" s="53">
        <v>845</v>
      </c>
      <c r="G73" s="53">
        <v>269</v>
      </c>
      <c r="H73" s="53">
        <v>78</v>
      </c>
      <c r="I73" s="53">
        <v>191</v>
      </c>
      <c r="J73" s="53">
        <v>117</v>
      </c>
      <c r="K73" s="53">
        <v>94</v>
      </c>
      <c r="L73" s="53">
        <v>50</v>
      </c>
      <c r="M73" s="53">
        <v>44</v>
      </c>
      <c r="N73" s="53">
        <v>23</v>
      </c>
      <c r="O73" s="53">
        <v>17</v>
      </c>
      <c r="P73" s="53">
        <v>6</v>
      </c>
    </row>
    <row r="74" spans="1:16" s="23" customFormat="1" x14ac:dyDescent="0.3">
      <c r="A74" s="139" t="s">
        <v>66</v>
      </c>
      <c r="B74" s="53">
        <v>5001</v>
      </c>
      <c r="C74" s="53">
        <v>3278</v>
      </c>
      <c r="D74" s="53">
        <v>2361</v>
      </c>
      <c r="E74" s="53">
        <v>1015</v>
      </c>
      <c r="F74" s="53">
        <v>1346</v>
      </c>
      <c r="G74" s="53">
        <v>917</v>
      </c>
      <c r="H74" s="53">
        <v>398</v>
      </c>
      <c r="I74" s="53">
        <v>519</v>
      </c>
      <c r="J74" s="53">
        <v>1723</v>
      </c>
      <c r="K74" s="53">
        <v>1221</v>
      </c>
      <c r="L74" s="53">
        <v>344</v>
      </c>
      <c r="M74" s="53">
        <v>877</v>
      </c>
      <c r="N74" s="53">
        <v>502</v>
      </c>
      <c r="O74" s="53">
        <v>164</v>
      </c>
      <c r="P74" s="53">
        <v>338</v>
      </c>
    </row>
    <row r="75" spans="1:16" s="23" customFormat="1" x14ac:dyDescent="0.3">
      <c r="A75" s="139" t="s">
        <v>67</v>
      </c>
      <c r="B75" s="53">
        <v>216</v>
      </c>
      <c r="C75" s="53"/>
      <c r="D75" s="53"/>
      <c r="E75" s="53"/>
      <c r="F75" s="53"/>
      <c r="G75" s="53"/>
      <c r="H75" s="53"/>
      <c r="I75" s="53"/>
      <c r="J75" s="53">
        <v>216</v>
      </c>
      <c r="K75" s="53">
        <v>213</v>
      </c>
      <c r="L75" s="53">
        <v>74</v>
      </c>
      <c r="M75" s="53">
        <v>139</v>
      </c>
      <c r="N75" s="53">
        <v>3</v>
      </c>
      <c r="O75" s="53">
        <v>2</v>
      </c>
      <c r="P75" s="53">
        <v>1</v>
      </c>
    </row>
    <row r="76" spans="1:16" s="23" customFormat="1" x14ac:dyDescent="0.3">
      <c r="A76" s="139" t="s">
        <v>68</v>
      </c>
      <c r="B76" s="53">
        <v>3267</v>
      </c>
      <c r="C76" s="53">
        <v>2779</v>
      </c>
      <c r="D76" s="53">
        <v>2129</v>
      </c>
      <c r="E76" s="53">
        <v>778</v>
      </c>
      <c r="F76" s="53">
        <v>1351</v>
      </c>
      <c r="G76" s="53">
        <v>650</v>
      </c>
      <c r="H76" s="53">
        <v>221</v>
      </c>
      <c r="I76" s="53">
        <v>429</v>
      </c>
      <c r="J76" s="53">
        <v>488</v>
      </c>
      <c r="K76" s="53">
        <v>258</v>
      </c>
      <c r="L76" s="53">
        <v>82</v>
      </c>
      <c r="M76" s="53">
        <v>176</v>
      </c>
      <c r="N76" s="53">
        <v>230</v>
      </c>
      <c r="O76" s="53">
        <v>69</v>
      </c>
      <c r="P76" s="53">
        <v>161</v>
      </c>
    </row>
    <row r="77" spans="1:16" s="23" customFormat="1" x14ac:dyDescent="0.3">
      <c r="A77" s="139" t="s">
        <v>69</v>
      </c>
      <c r="B77" s="53">
        <v>3249</v>
      </c>
      <c r="C77" s="53">
        <v>2747</v>
      </c>
      <c r="D77" s="53">
        <v>2358</v>
      </c>
      <c r="E77" s="53">
        <v>1093</v>
      </c>
      <c r="F77" s="53">
        <v>1265</v>
      </c>
      <c r="G77" s="53">
        <v>389</v>
      </c>
      <c r="H77" s="53">
        <v>176</v>
      </c>
      <c r="I77" s="53">
        <v>213</v>
      </c>
      <c r="J77" s="53">
        <v>502</v>
      </c>
      <c r="K77" s="53">
        <v>318</v>
      </c>
      <c r="L77" s="53">
        <v>106</v>
      </c>
      <c r="M77" s="53">
        <v>212</v>
      </c>
      <c r="N77" s="53">
        <v>184</v>
      </c>
      <c r="O77" s="53">
        <v>61</v>
      </c>
      <c r="P77" s="53">
        <v>123</v>
      </c>
    </row>
    <row r="78" spans="1:16" s="23" customFormat="1" x14ac:dyDescent="0.3">
      <c r="A78" s="139" t="s">
        <v>70</v>
      </c>
      <c r="B78" s="53">
        <v>4244</v>
      </c>
      <c r="C78" s="53">
        <v>3665</v>
      </c>
      <c r="D78" s="53">
        <v>1655</v>
      </c>
      <c r="E78" s="53">
        <v>1146</v>
      </c>
      <c r="F78" s="53">
        <v>509</v>
      </c>
      <c r="G78" s="53">
        <v>2010</v>
      </c>
      <c r="H78" s="53">
        <v>1483</v>
      </c>
      <c r="I78" s="53">
        <v>527</v>
      </c>
      <c r="J78" s="53">
        <v>579</v>
      </c>
      <c r="K78" s="53">
        <v>335</v>
      </c>
      <c r="L78" s="53">
        <v>213</v>
      </c>
      <c r="M78" s="53">
        <v>122</v>
      </c>
      <c r="N78" s="53">
        <v>244</v>
      </c>
      <c r="O78" s="53">
        <v>153</v>
      </c>
      <c r="P78" s="53">
        <v>91</v>
      </c>
    </row>
    <row r="79" spans="1:16" s="23" customFormat="1" x14ac:dyDescent="0.3">
      <c r="A79" s="81" t="s">
        <v>131</v>
      </c>
      <c r="B79" s="54">
        <f>SUM(B34:B78)</f>
        <v>78114</v>
      </c>
      <c r="C79" s="54">
        <f t="shared" ref="C79:P79" si="1">SUM(C34:C78)</f>
        <v>62230</v>
      </c>
      <c r="D79" s="54">
        <f t="shared" si="1"/>
        <v>45003</v>
      </c>
      <c r="E79" s="54">
        <f t="shared" si="1"/>
        <v>17944</v>
      </c>
      <c r="F79" s="54">
        <f t="shared" si="1"/>
        <v>27059</v>
      </c>
      <c r="G79" s="54">
        <f t="shared" si="1"/>
        <v>17227</v>
      </c>
      <c r="H79" s="54">
        <f t="shared" si="1"/>
        <v>7245</v>
      </c>
      <c r="I79" s="54">
        <f t="shared" si="1"/>
        <v>9982</v>
      </c>
      <c r="J79" s="54">
        <f t="shared" si="1"/>
        <v>15884</v>
      </c>
      <c r="K79" s="54">
        <f t="shared" si="1"/>
        <v>11062</v>
      </c>
      <c r="L79" s="54">
        <f t="shared" si="1"/>
        <v>3453</v>
      </c>
      <c r="M79" s="54">
        <f t="shared" si="1"/>
        <v>7609</v>
      </c>
      <c r="N79" s="54">
        <f t="shared" si="1"/>
        <v>4822</v>
      </c>
      <c r="O79" s="54">
        <f t="shared" si="1"/>
        <v>1572</v>
      </c>
      <c r="P79" s="54">
        <f t="shared" si="1"/>
        <v>3250</v>
      </c>
    </row>
    <row r="80" spans="1:16" s="23" customFormat="1" x14ac:dyDescent="0.3">
      <c r="A80" s="81" t="s">
        <v>71</v>
      </c>
      <c r="B80" s="53"/>
      <c r="C80" s="53"/>
      <c r="D80" s="53"/>
      <c r="E80" s="53"/>
      <c r="F80" s="53"/>
      <c r="G80" s="53"/>
      <c r="H80" s="53"/>
      <c r="I80" s="53"/>
      <c r="J80" s="53"/>
      <c r="K80" s="53"/>
      <c r="L80" s="53"/>
      <c r="M80" s="53"/>
      <c r="N80" s="53"/>
      <c r="O80" s="53"/>
      <c r="P80" s="53"/>
    </row>
    <row r="81" spans="1:16" s="23" customFormat="1" x14ac:dyDescent="0.3">
      <c r="A81" s="139" t="s">
        <v>357</v>
      </c>
      <c r="B81" s="53">
        <v>92</v>
      </c>
      <c r="C81" s="53">
        <v>92</v>
      </c>
      <c r="D81" s="53">
        <v>66</v>
      </c>
      <c r="E81" s="53">
        <v>23</v>
      </c>
      <c r="F81" s="53">
        <v>43</v>
      </c>
      <c r="G81" s="53">
        <v>26</v>
      </c>
      <c r="H81" s="53">
        <v>7</v>
      </c>
      <c r="I81" s="53">
        <v>19</v>
      </c>
      <c r="J81" s="53"/>
      <c r="K81" s="53"/>
      <c r="L81" s="53"/>
      <c r="M81" s="53"/>
      <c r="N81" s="53"/>
      <c r="O81" s="53"/>
      <c r="P81" s="53"/>
    </row>
    <row r="82" spans="1:16" s="23" customFormat="1" x14ac:dyDescent="0.3">
      <c r="A82" s="139" t="s">
        <v>313</v>
      </c>
      <c r="B82" s="53">
        <v>185</v>
      </c>
      <c r="C82" s="53">
        <v>185</v>
      </c>
      <c r="D82" s="53">
        <v>155</v>
      </c>
      <c r="E82" s="53">
        <v>38</v>
      </c>
      <c r="F82" s="53">
        <v>117</v>
      </c>
      <c r="G82" s="53">
        <v>30</v>
      </c>
      <c r="H82" s="53">
        <v>4</v>
      </c>
      <c r="I82" s="53">
        <v>26</v>
      </c>
      <c r="J82" s="53"/>
      <c r="K82" s="53"/>
      <c r="L82" s="53"/>
      <c r="M82" s="53"/>
      <c r="N82" s="53"/>
      <c r="O82" s="53"/>
      <c r="P82" s="53"/>
    </row>
    <row r="83" spans="1:16" s="23" customFormat="1" x14ac:dyDescent="0.3">
      <c r="A83" s="139" t="s">
        <v>315</v>
      </c>
      <c r="B83" s="53">
        <v>210</v>
      </c>
      <c r="C83" s="53">
        <v>210</v>
      </c>
      <c r="D83" s="53">
        <v>149</v>
      </c>
      <c r="E83" s="53">
        <v>39</v>
      </c>
      <c r="F83" s="53">
        <v>110</v>
      </c>
      <c r="G83" s="53">
        <v>61</v>
      </c>
      <c r="H83" s="53">
        <v>16</v>
      </c>
      <c r="I83" s="53">
        <v>45</v>
      </c>
      <c r="J83" s="53"/>
      <c r="K83" s="53"/>
      <c r="L83" s="53"/>
      <c r="M83" s="53"/>
      <c r="N83" s="53"/>
      <c r="O83" s="53"/>
      <c r="P83" s="53"/>
    </row>
    <row r="84" spans="1:16" s="23" customFormat="1" x14ac:dyDescent="0.3">
      <c r="A84" s="139" t="s">
        <v>72</v>
      </c>
      <c r="B84" s="53">
        <v>618</v>
      </c>
      <c r="C84" s="53">
        <v>618</v>
      </c>
      <c r="D84" s="53">
        <v>444</v>
      </c>
      <c r="E84" s="53">
        <v>327</v>
      </c>
      <c r="F84" s="53">
        <v>117</v>
      </c>
      <c r="G84" s="53">
        <v>174</v>
      </c>
      <c r="H84" s="53">
        <v>128</v>
      </c>
      <c r="I84" s="53">
        <v>46</v>
      </c>
      <c r="J84" s="53"/>
      <c r="K84" s="53"/>
      <c r="L84" s="53"/>
      <c r="M84" s="53"/>
      <c r="N84" s="53"/>
      <c r="O84" s="53"/>
      <c r="P84" s="53"/>
    </row>
    <row r="85" spans="1:16" s="23" customFormat="1" x14ac:dyDescent="0.3">
      <c r="A85" s="139" t="s">
        <v>174</v>
      </c>
      <c r="B85" s="53">
        <v>2165</v>
      </c>
      <c r="C85" s="53">
        <v>1882</v>
      </c>
      <c r="D85" s="53">
        <v>987</v>
      </c>
      <c r="E85" s="53">
        <v>281</v>
      </c>
      <c r="F85" s="53">
        <v>706</v>
      </c>
      <c r="G85" s="53">
        <v>895</v>
      </c>
      <c r="H85" s="53">
        <v>249</v>
      </c>
      <c r="I85" s="53">
        <v>646</v>
      </c>
      <c r="J85" s="53">
        <v>283</v>
      </c>
      <c r="K85" s="53">
        <v>195</v>
      </c>
      <c r="L85" s="53">
        <v>35</v>
      </c>
      <c r="M85" s="53">
        <v>160</v>
      </c>
      <c r="N85" s="53">
        <v>88</v>
      </c>
      <c r="O85" s="53">
        <v>22</v>
      </c>
      <c r="P85" s="53">
        <v>66</v>
      </c>
    </row>
    <row r="86" spans="1:16" s="23" customFormat="1" x14ac:dyDescent="0.3">
      <c r="A86" s="139" t="s">
        <v>147</v>
      </c>
      <c r="B86" s="53">
        <v>391</v>
      </c>
      <c r="C86" s="53">
        <v>391</v>
      </c>
      <c r="D86" s="53">
        <v>336</v>
      </c>
      <c r="E86" s="53">
        <v>153</v>
      </c>
      <c r="F86" s="53">
        <v>183</v>
      </c>
      <c r="G86" s="53">
        <v>55</v>
      </c>
      <c r="H86" s="53">
        <v>13</v>
      </c>
      <c r="I86" s="53">
        <v>42</v>
      </c>
      <c r="J86" s="53"/>
      <c r="K86" s="53"/>
      <c r="L86" s="53"/>
      <c r="M86" s="53"/>
      <c r="N86" s="53"/>
      <c r="O86" s="53"/>
      <c r="P86" s="53"/>
    </row>
    <row r="87" spans="1:16" s="23" customFormat="1" x14ac:dyDescent="0.3">
      <c r="A87" s="139" t="s">
        <v>73</v>
      </c>
      <c r="B87" s="53">
        <v>326</v>
      </c>
      <c r="C87" s="53">
        <v>326</v>
      </c>
      <c r="D87" s="53">
        <v>260</v>
      </c>
      <c r="E87" s="53">
        <v>72</v>
      </c>
      <c r="F87" s="53">
        <v>188</v>
      </c>
      <c r="G87" s="53">
        <v>66</v>
      </c>
      <c r="H87" s="53">
        <v>23</v>
      </c>
      <c r="I87" s="53">
        <v>43</v>
      </c>
      <c r="J87" s="53"/>
      <c r="K87" s="53"/>
      <c r="L87" s="53"/>
      <c r="M87" s="53"/>
      <c r="N87" s="53"/>
      <c r="O87" s="53"/>
      <c r="P87" s="53"/>
    </row>
    <row r="88" spans="1:16" s="23" customFormat="1" x14ac:dyDescent="0.3">
      <c r="A88" s="139" t="s">
        <v>74</v>
      </c>
      <c r="B88" s="53">
        <v>466</v>
      </c>
      <c r="C88" s="53">
        <v>466</v>
      </c>
      <c r="D88" s="53">
        <v>363</v>
      </c>
      <c r="E88" s="53">
        <v>73</v>
      </c>
      <c r="F88" s="53">
        <v>290</v>
      </c>
      <c r="G88" s="53">
        <v>103</v>
      </c>
      <c r="H88" s="53">
        <v>16</v>
      </c>
      <c r="I88" s="53">
        <v>87</v>
      </c>
      <c r="J88" s="53"/>
      <c r="K88" s="53"/>
      <c r="L88" s="53"/>
      <c r="M88" s="53"/>
      <c r="N88" s="53"/>
      <c r="O88" s="53"/>
      <c r="P88" s="53"/>
    </row>
    <row r="89" spans="1:16" s="23" customFormat="1" x14ac:dyDescent="0.3">
      <c r="A89" s="139" t="s">
        <v>121</v>
      </c>
      <c r="B89" s="53">
        <v>426</v>
      </c>
      <c r="C89" s="53">
        <v>426</v>
      </c>
      <c r="D89" s="53">
        <v>360</v>
      </c>
      <c r="E89" s="53">
        <v>79</v>
      </c>
      <c r="F89" s="53">
        <v>281</v>
      </c>
      <c r="G89" s="53">
        <v>66</v>
      </c>
      <c r="H89" s="53">
        <v>12</v>
      </c>
      <c r="I89" s="53">
        <v>54</v>
      </c>
      <c r="J89" s="53"/>
      <c r="K89" s="53"/>
      <c r="L89" s="53"/>
      <c r="M89" s="53"/>
      <c r="N89" s="53"/>
      <c r="O89" s="53"/>
      <c r="P89" s="53"/>
    </row>
    <row r="90" spans="1:16" s="23" customFormat="1" x14ac:dyDescent="0.3">
      <c r="A90" s="139" t="s">
        <v>75</v>
      </c>
      <c r="B90" s="53">
        <v>347</v>
      </c>
      <c r="C90" s="53">
        <v>347</v>
      </c>
      <c r="D90" s="53">
        <v>259</v>
      </c>
      <c r="E90" s="53">
        <v>69</v>
      </c>
      <c r="F90" s="53">
        <v>190</v>
      </c>
      <c r="G90" s="53">
        <v>88</v>
      </c>
      <c r="H90" s="53">
        <v>19</v>
      </c>
      <c r="I90" s="53">
        <v>69</v>
      </c>
      <c r="J90" s="53"/>
      <c r="K90" s="53"/>
      <c r="L90" s="53"/>
      <c r="M90" s="53"/>
      <c r="N90" s="53"/>
      <c r="O90" s="53"/>
      <c r="P90" s="53"/>
    </row>
    <row r="91" spans="1:16" s="23" customFormat="1" x14ac:dyDescent="0.3">
      <c r="A91" s="139" t="s">
        <v>284</v>
      </c>
      <c r="B91" s="53">
        <v>2220</v>
      </c>
      <c r="C91" s="53">
        <v>2220</v>
      </c>
      <c r="D91" s="53">
        <v>2004</v>
      </c>
      <c r="E91" s="53">
        <v>1899</v>
      </c>
      <c r="F91" s="53">
        <v>105</v>
      </c>
      <c r="G91" s="53">
        <v>216</v>
      </c>
      <c r="H91" s="53">
        <v>207</v>
      </c>
      <c r="I91" s="53">
        <v>9</v>
      </c>
      <c r="J91" s="53"/>
      <c r="K91" s="53"/>
      <c r="L91" s="53"/>
      <c r="M91" s="53"/>
      <c r="N91" s="53"/>
      <c r="O91" s="53"/>
      <c r="P91" s="53"/>
    </row>
    <row r="92" spans="1:16" s="23" customFormat="1" x14ac:dyDescent="0.3">
      <c r="A92" s="139" t="s">
        <v>316</v>
      </c>
      <c r="B92" s="53">
        <v>26720</v>
      </c>
      <c r="C92" s="53">
        <v>25400</v>
      </c>
      <c r="D92" s="53">
        <v>17606</v>
      </c>
      <c r="E92" s="53">
        <v>5944</v>
      </c>
      <c r="F92" s="53">
        <v>11662</v>
      </c>
      <c r="G92" s="53">
        <v>7794</v>
      </c>
      <c r="H92" s="53">
        <v>2764</v>
      </c>
      <c r="I92" s="53">
        <v>5030</v>
      </c>
      <c r="J92" s="53">
        <v>1320</v>
      </c>
      <c r="K92" s="53">
        <v>568</v>
      </c>
      <c r="L92" s="53">
        <v>138</v>
      </c>
      <c r="M92" s="53">
        <v>430</v>
      </c>
      <c r="N92" s="53">
        <v>752</v>
      </c>
      <c r="O92" s="53">
        <v>182</v>
      </c>
      <c r="P92" s="53">
        <v>570</v>
      </c>
    </row>
    <row r="93" spans="1:16" s="23" customFormat="1" x14ac:dyDescent="0.3">
      <c r="A93" s="139" t="s">
        <v>173</v>
      </c>
      <c r="B93" s="53">
        <v>820</v>
      </c>
      <c r="C93" s="53"/>
      <c r="D93" s="53"/>
      <c r="E93" s="53"/>
      <c r="F93" s="53"/>
      <c r="G93" s="53"/>
      <c r="H93" s="53"/>
      <c r="I93" s="53"/>
      <c r="J93" s="53">
        <v>820</v>
      </c>
      <c r="K93" s="53">
        <v>813</v>
      </c>
      <c r="L93" s="53">
        <v>303</v>
      </c>
      <c r="M93" s="53">
        <v>510</v>
      </c>
      <c r="N93" s="53">
        <v>7</v>
      </c>
      <c r="O93" s="53">
        <v>2</v>
      </c>
      <c r="P93" s="53">
        <v>5</v>
      </c>
    </row>
    <row r="94" spans="1:16" s="23" customFormat="1" x14ac:dyDescent="0.3">
      <c r="A94" s="139" t="s">
        <v>285</v>
      </c>
      <c r="B94" s="53">
        <v>680</v>
      </c>
      <c r="C94" s="53">
        <v>46</v>
      </c>
      <c r="D94" s="53">
        <v>46</v>
      </c>
      <c r="E94" s="53">
        <v>4</v>
      </c>
      <c r="F94" s="53">
        <v>42</v>
      </c>
      <c r="G94" s="53"/>
      <c r="H94" s="53"/>
      <c r="I94" s="53"/>
      <c r="J94" s="53">
        <v>634</v>
      </c>
      <c r="K94" s="53">
        <v>618</v>
      </c>
      <c r="L94" s="53">
        <v>99</v>
      </c>
      <c r="M94" s="53">
        <v>519</v>
      </c>
      <c r="N94" s="53">
        <v>16</v>
      </c>
      <c r="O94" s="53">
        <v>3</v>
      </c>
      <c r="P94" s="53">
        <v>13</v>
      </c>
    </row>
    <row r="95" spans="1:16" s="23" customFormat="1" x14ac:dyDescent="0.3">
      <c r="A95" s="139" t="s">
        <v>286</v>
      </c>
      <c r="B95" s="53">
        <v>208</v>
      </c>
      <c r="C95" s="53"/>
      <c r="D95" s="53"/>
      <c r="E95" s="53"/>
      <c r="F95" s="53"/>
      <c r="G95" s="53"/>
      <c r="H95" s="53"/>
      <c r="I95" s="53"/>
      <c r="J95" s="53">
        <v>208</v>
      </c>
      <c r="K95" s="53">
        <v>203</v>
      </c>
      <c r="L95" s="53">
        <v>33</v>
      </c>
      <c r="M95" s="53">
        <v>170</v>
      </c>
      <c r="N95" s="53">
        <v>5</v>
      </c>
      <c r="O95" s="53">
        <v>3</v>
      </c>
      <c r="P95" s="53">
        <v>2</v>
      </c>
    </row>
    <row r="96" spans="1:16" s="23" customFormat="1" x14ac:dyDescent="0.3">
      <c r="A96" s="139" t="s">
        <v>358</v>
      </c>
      <c r="B96" s="53">
        <v>162</v>
      </c>
      <c r="C96" s="53">
        <v>3</v>
      </c>
      <c r="D96" s="53">
        <v>3</v>
      </c>
      <c r="E96" s="53">
        <v>1</v>
      </c>
      <c r="F96" s="53">
        <v>2</v>
      </c>
      <c r="G96" s="53"/>
      <c r="H96" s="53"/>
      <c r="I96" s="53"/>
      <c r="J96" s="53">
        <v>159</v>
      </c>
      <c r="K96" s="53">
        <v>69</v>
      </c>
      <c r="L96" s="53">
        <v>32</v>
      </c>
      <c r="M96" s="53">
        <v>37</v>
      </c>
      <c r="N96" s="53">
        <v>90</v>
      </c>
      <c r="O96" s="53">
        <v>38</v>
      </c>
      <c r="P96" s="53">
        <v>52</v>
      </c>
    </row>
    <row r="97" spans="1:17" s="23" customFormat="1" x14ac:dyDescent="0.3">
      <c r="A97" s="81" t="s">
        <v>123</v>
      </c>
      <c r="B97" s="54">
        <f>SUM(B81:B96)</f>
        <v>36036</v>
      </c>
      <c r="C97" s="54">
        <f t="shared" ref="C97:P97" si="2">SUM(C81:C96)</f>
        <v>32612</v>
      </c>
      <c r="D97" s="54">
        <f t="shared" si="2"/>
        <v>23038</v>
      </c>
      <c r="E97" s="54">
        <f t="shared" si="2"/>
        <v>9002</v>
      </c>
      <c r="F97" s="54">
        <f t="shared" si="2"/>
        <v>14036</v>
      </c>
      <c r="G97" s="54">
        <f t="shared" si="2"/>
        <v>9574</v>
      </c>
      <c r="H97" s="54">
        <f t="shared" si="2"/>
        <v>3458</v>
      </c>
      <c r="I97" s="54">
        <f t="shared" si="2"/>
        <v>6116</v>
      </c>
      <c r="J97" s="54">
        <f t="shared" si="2"/>
        <v>3424</v>
      </c>
      <c r="K97" s="54">
        <f t="shared" si="2"/>
        <v>2466</v>
      </c>
      <c r="L97" s="54">
        <f t="shared" si="2"/>
        <v>640</v>
      </c>
      <c r="M97" s="54">
        <f t="shared" si="2"/>
        <v>1826</v>
      </c>
      <c r="N97" s="54">
        <f t="shared" si="2"/>
        <v>958</v>
      </c>
      <c r="O97" s="54">
        <f t="shared" si="2"/>
        <v>250</v>
      </c>
      <c r="P97" s="54">
        <f t="shared" si="2"/>
        <v>708</v>
      </c>
    </row>
    <row r="98" spans="1:17" s="23" customFormat="1" x14ac:dyDescent="0.3">
      <c r="A98" s="81" t="s">
        <v>114</v>
      </c>
      <c r="B98" s="54">
        <f>SUM(B32,B79,B97)</f>
        <v>159149</v>
      </c>
      <c r="C98" s="54">
        <f t="shared" ref="C98:P98" si="3">SUM(C32,C79,C97)</f>
        <v>134350</v>
      </c>
      <c r="D98" s="54">
        <f t="shared" si="3"/>
        <v>102568</v>
      </c>
      <c r="E98" s="54">
        <f t="shared" si="3"/>
        <v>41843</v>
      </c>
      <c r="F98" s="54">
        <f t="shared" si="3"/>
        <v>60725</v>
      </c>
      <c r="G98" s="54">
        <f t="shared" si="3"/>
        <v>31782</v>
      </c>
      <c r="H98" s="54">
        <f t="shared" si="3"/>
        <v>13020</v>
      </c>
      <c r="I98" s="54">
        <f t="shared" si="3"/>
        <v>18762</v>
      </c>
      <c r="J98" s="54">
        <f t="shared" si="3"/>
        <v>24799</v>
      </c>
      <c r="K98" s="54">
        <f t="shared" si="3"/>
        <v>18127</v>
      </c>
      <c r="L98" s="54">
        <f t="shared" si="3"/>
        <v>6059</v>
      </c>
      <c r="M98" s="54">
        <f t="shared" si="3"/>
        <v>12068</v>
      </c>
      <c r="N98" s="54">
        <f t="shared" si="3"/>
        <v>6672</v>
      </c>
      <c r="O98" s="54">
        <f t="shared" si="3"/>
        <v>2202</v>
      </c>
      <c r="P98" s="54">
        <f t="shared" si="3"/>
        <v>4470</v>
      </c>
    </row>
    <row r="99" spans="1:17" s="23" customFormat="1" thickBot="1" x14ac:dyDescent="0.35"/>
    <row r="100" spans="1:17" x14ac:dyDescent="0.3">
      <c r="A100" s="69" t="s">
        <v>156</v>
      </c>
      <c r="B100" s="85">
        <f>MIN(B15:B31,B34:B78,B81:B96)</f>
        <v>92</v>
      </c>
      <c r="C100" s="85">
        <f t="shared" ref="C100:P100" si="4">MIN(C15:C31,C34:C78,C81:C96)</f>
        <v>3</v>
      </c>
      <c r="D100" s="85">
        <f t="shared" si="4"/>
        <v>3</v>
      </c>
      <c r="E100" s="85">
        <f t="shared" si="4"/>
        <v>1</v>
      </c>
      <c r="F100" s="85">
        <f t="shared" si="4"/>
        <v>2</v>
      </c>
      <c r="G100" s="85">
        <f t="shared" si="4"/>
        <v>5</v>
      </c>
      <c r="H100" s="85">
        <f t="shared" si="4"/>
        <v>1</v>
      </c>
      <c r="I100" s="85">
        <f t="shared" si="4"/>
        <v>2</v>
      </c>
      <c r="J100" s="85">
        <f t="shared" si="4"/>
        <v>6</v>
      </c>
      <c r="K100" s="85">
        <f t="shared" si="4"/>
        <v>3</v>
      </c>
      <c r="L100" s="85">
        <f t="shared" si="4"/>
        <v>0</v>
      </c>
      <c r="M100" s="85">
        <f t="shared" si="4"/>
        <v>1</v>
      </c>
      <c r="N100" s="85">
        <f t="shared" si="4"/>
        <v>3</v>
      </c>
      <c r="O100" s="85">
        <f t="shared" si="4"/>
        <v>1</v>
      </c>
      <c r="P100" s="85">
        <f t="shared" si="4"/>
        <v>1</v>
      </c>
    </row>
    <row r="101" spans="1:17" x14ac:dyDescent="0.3">
      <c r="A101" s="70" t="s">
        <v>157</v>
      </c>
      <c r="B101" s="84">
        <f>MAX(B15:B31,B34:B78,B81:B96)</f>
        <v>26720</v>
      </c>
      <c r="C101" s="84">
        <f t="shared" ref="C101:P101" si="5">MAX(C15:C31,C34:C78,C81:C96)</f>
        <v>25400</v>
      </c>
      <c r="D101" s="84">
        <f t="shared" si="5"/>
        <v>17606</v>
      </c>
      <c r="E101" s="84">
        <f t="shared" si="5"/>
        <v>5944</v>
      </c>
      <c r="F101" s="84">
        <f t="shared" si="5"/>
        <v>11662</v>
      </c>
      <c r="G101" s="84">
        <f t="shared" si="5"/>
        <v>7794</v>
      </c>
      <c r="H101" s="84">
        <f t="shared" si="5"/>
        <v>2764</v>
      </c>
      <c r="I101" s="84">
        <f t="shared" si="5"/>
        <v>5030</v>
      </c>
      <c r="J101" s="84">
        <f t="shared" si="5"/>
        <v>2825</v>
      </c>
      <c r="K101" s="84">
        <f t="shared" si="5"/>
        <v>2108</v>
      </c>
      <c r="L101" s="84">
        <f t="shared" si="5"/>
        <v>945</v>
      </c>
      <c r="M101" s="84">
        <f t="shared" si="5"/>
        <v>1295</v>
      </c>
      <c r="N101" s="84">
        <f t="shared" si="5"/>
        <v>752</v>
      </c>
      <c r="O101" s="84">
        <f t="shared" si="5"/>
        <v>324</v>
      </c>
      <c r="P101" s="84">
        <f t="shared" si="5"/>
        <v>570</v>
      </c>
    </row>
    <row r="102" spans="1:17" x14ac:dyDescent="0.3">
      <c r="A102" s="70" t="s">
        <v>160</v>
      </c>
      <c r="B102" s="84">
        <f>MEDIAN(B15:B31,B34:B78,B81:B96)</f>
        <v>648.5</v>
      </c>
      <c r="C102" s="84">
        <f t="shared" ref="C102:P102" si="6">MEDIAN(C15:C31,C34:C78,C81:C96)</f>
        <v>603.5</v>
      </c>
      <c r="D102" s="84">
        <f t="shared" si="6"/>
        <v>423</v>
      </c>
      <c r="E102" s="84">
        <f t="shared" si="6"/>
        <v>155</v>
      </c>
      <c r="F102" s="84">
        <f t="shared" si="6"/>
        <v>277.5</v>
      </c>
      <c r="G102" s="84">
        <f t="shared" si="6"/>
        <v>163</v>
      </c>
      <c r="H102" s="84">
        <f t="shared" si="6"/>
        <v>59</v>
      </c>
      <c r="I102" s="84">
        <f t="shared" si="6"/>
        <v>115</v>
      </c>
      <c r="J102" s="84">
        <f t="shared" si="6"/>
        <v>216</v>
      </c>
      <c r="K102" s="84">
        <f t="shared" si="6"/>
        <v>186</v>
      </c>
      <c r="L102" s="84">
        <f t="shared" si="6"/>
        <v>51</v>
      </c>
      <c r="M102" s="84">
        <f t="shared" si="6"/>
        <v>122</v>
      </c>
      <c r="N102" s="84">
        <f t="shared" si="6"/>
        <v>57</v>
      </c>
      <c r="O102" s="84">
        <f t="shared" si="6"/>
        <v>18.5</v>
      </c>
      <c r="P102" s="84">
        <f t="shared" si="6"/>
        <v>38</v>
      </c>
    </row>
    <row r="103" spans="1:17" x14ac:dyDescent="0.3">
      <c r="A103" s="70" t="s">
        <v>158</v>
      </c>
      <c r="B103" s="84">
        <f>AVERAGE(B15:B31,B34:B78,B81:B96)</f>
        <v>2040.3717948717949</v>
      </c>
      <c r="C103" s="84">
        <f t="shared" ref="C103:P103" si="7">AVERAGE(C15:C31,C34:C78,C81:C96)</f>
        <v>1865.9722222222222</v>
      </c>
      <c r="D103" s="84">
        <f t="shared" si="7"/>
        <v>1424.5555555555557</v>
      </c>
      <c r="E103" s="84">
        <f t="shared" si="7"/>
        <v>581.15277777777783</v>
      </c>
      <c r="F103" s="84">
        <f t="shared" si="7"/>
        <v>843.40277777777783</v>
      </c>
      <c r="G103" s="84">
        <f t="shared" si="7"/>
        <v>460.60869565217394</v>
      </c>
      <c r="H103" s="84">
        <f t="shared" si="7"/>
        <v>188.69565217391303</v>
      </c>
      <c r="I103" s="84">
        <f t="shared" si="7"/>
        <v>271.91304347826087</v>
      </c>
      <c r="J103" s="84">
        <f t="shared" si="7"/>
        <v>527.63829787234044</v>
      </c>
      <c r="K103" s="84">
        <f t="shared" si="7"/>
        <v>385.68085106382978</v>
      </c>
      <c r="L103" s="84">
        <f t="shared" si="7"/>
        <v>131.71739130434781</v>
      </c>
      <c r="M103" s="84">
        <f t="shared" si="7"/>
        <v>256.7659574468085</v>
      </c>
      <c r="N103" s="84">
        <f t="shared" si="7"/>
        <v>148.26666666666668</v>
      </c>
      <c r="O103" s="84">
        <f t="shared" si="7"/>
        <v>50.045454545454547</v>
      </c>
      <c r="P103" s="84">
        <f t="shared" si="7"/>
        <v>99.333333333333329</v>
      </c>
    </row>
    <row r="104" spans="1:17" ht="15" thickBot="1" x14ac:dyDescent="0.35">
      <c r="A104" s="71" t="s">
        <v>159</v>
      </c>
      <c r="B104" s="86">
        <f>_xlfn.STDEV.P(B15:B31,B34:B78,B81:B96)</f>
        <v>3683.0164689404419</v>
      </c>
      <c r="C104" s="86">
        <f t="shared" ref="C104:P104" si="8">_xlfn.STDEV.P(C15:C31,C34:C78,C81:C96)</f>
        <v>3451.0514620435379</v>
      </c>
      <c r="D104" s="86">
        <f t="shared" si="8"/>
        <v>2550.4063341232122</v>
      </c>
      <c r="E104" s="86">
        <f t="shared" si="8"/>
        <v>1005.5911011788348</v>
      </c>
      <c r="F104" s="86">
        <f t="shared" si="8"/>
        <v>1602.1889250831034</v>
      </c>
      <c r="G104" s="86">
        <f t="shared" si="8"/>
        <v>1003.5638121922178</v>
      </c>
      <c r="H104" s="86">
        <f t="shared" si="8"/>
        <v>396.27070619690284</v>
      </c>
      <c r="I104" s="86">
        <f t="shared" si="8"/>
        <v>629.85530289383996</v>
      </c>
      <c r="J104" s="86">
        <f t="shared" si="8"/>
        <v>657.26941351133041</v>
      </c>
      <c r="K104" s="86">
        <f t="shared" si="8"/>
        <v>511.82814213378964</v>
      </c>
      <c r="L104" s="86">
        <f t="shared" si="8"/>
        <v>184.65274848652942</v>
      </c>
      <c r="M104" s="86">
        <f t="shared" si="8"/>
        <v>346.56817282545239</v>
      </c>
      <c r="N104" s="86">
        <f t="shared" si="8"/>
        <v>199.08774168413507</v>
      </c>
      <c r="O104" s="86">
        <f t="shared" si="8"/>
        <v>68.872726672746467</v>
      </c>
      <c r="P104" s="86">
        <f t="shared" si="8"/>
        <v>136.44323198882222</v>
      </c>
    </row>
    <row r="105" spans="1:17" x14ac:dyDescent="0.3">
      <c r="A105" s="219" t="s">
        <v>360</v>
      </c>
      <c r="B105" s="219"/>
      <c r="C105" s="219"/>
      <c r="D105" s="219"/>
      <c r="E105" s="219"/>
      <c r="F105" s="219"/>
      <c r="G105" s="219"/>
      <c r="H105" s="219"/>
      <c r="I105" s="219"/>
      <c r="J105" s="219"/>
      <c r="K105" s="219"/>
      <c r="L105" s="219"/>
      <c r="M105" s="219"/>
      <c r="N105" s="219"/>
      <c r="O105" s="219"/>
      <c r="P105" s="219"/>
      <c r="Q105" s="219"/>
    </row>
    <row r="106" spans="1:17" x14ac:dyDescent="0.3">
      <c r="A106" s="219" t="s">
        <v>361</v>
      </c>
      <c r="B106" s="219"/>
      <c r="C106" s="219"/>
      <c r="D106" s="219"/>
      <c r="E106" s="219"/>
      <c r="F106" s="219"/>
      <c r="G106" s="219"/>
      <c r="H106" s="219"/>
      <c r="I106" s="219"/>
      <c r="J106" s="219"/>
      <c r="K106" s="219"/>
      <c r="L106" s="219"/>
      <c r="M106" s="219"/>
      <c r="N106" s="219"/>
      <c r="O106" s="219"/>
      <c r="P106" s="219"/>
      <c r="Q106" s="219"/>
    </row>
    <row r="107" spans="1:17" ht="24" customHeight="1" x14ac:dyDescent="0.3">
      <c r="A107" s="213" t="s">
        <v>256</v>
      </c>
      <c r="B107" s="213"/>
      <c r="C107" s="213"/>
      <c r="D107" s="213"/>
      <c r="E107" s="213"/>
      <c r="F107" s="213"/>
      <c r="G107" s="213"/>
      <c r="H107" s="213"/>
      <c r="I107" s="213"/>
      <c r="J107" s="213"/>
      <c r="K107" s="213"/>
      <c r="L107" s="213"/>
      <c r="M107" s="213"/>
      <c r="N107" s="213"/>
      <c r="O107" s="213"/>
      <c r="P107" s="213"/>
    </row>
    <row r="108" spans="1:17" x14ac:dyDescent="0.3">
      <c r="A108" s="216" t="s">
        <v>141</v>
      </c>
      <c r="B108" s="216"/>
      <c r="C108" s="216"/>
      <c r="D108" s="216"/>
      <c r="E108" s="216"/>
      <c r="F108" s="216"/>
      <c r="G108" s="216"/>
      <c r="H108" s="216"/>
      <c r="I108" s="216"/>
      <c r="J108" s="216"/>
      <c r="K108" s="216"/>
      <c r="L108" s="216"/>
      <c r="M108" s="216"/>
      <c r="N108" s="216"/>
      <c r="O108" s="216"/>
      <c r="P108" s="216"/>
    </row>
  </sheetData>
  <mergeCells count="19">
    <mergeCell ref="A1:P1"/>
    <mergeCell ref="A2:P2"/>
    <mergeCell ref="A3:P3"/>
    <mergeCell ref="A5:P5"/>
    <mergeCell ref="A108:P108"/>
    <mergeCell ref="A107:P107"/>
    <mergeCell ref="A6:P6"/>
    <mergeCell ref="A11:A13"/>
    <mergeCell ref="B11:B13"/>
    <mergeCell ref="A105:Q105"/>
    <mergeCell ref="A106:Q106"/>
    <mergeCell ref="C11:I11"/>
    <mergeCell ref="J11:P11"/>
    <mergeCell ref="C12:C13"/>
    <mergeCell ref="D12:F12"/>
    <mergeCell ref="G12:I12"/>
    <mergeCell ref="J12:J13"/>
    <mergeCell ref="K12:M12"/>
    <mergeCell ref="N12:P12"/>
  </mergeCells>
  <printOptions horizontalCentered="1"/>
  <pageMargins left="0.2" right="0.2" top="0.25" bottom="0.25" header="0.3" footer="0.3"/>
  <pageSetup paperSize="5"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4"/>
  <sheetViews>
    <sheetView showGridLines="0" zoomScale="82" zoomScaleNormal="82" workbookViewId="0">
      <selection activeCell="J11" sqref="J11"/>
    </sheetView>
  </sheetViews>
  <sheetFormatPr defaultColWidth="9.109375" defaultRowHeight="13.8" x14ac:dyDescent="0.3"/>
  <cols>
    <col min="1" max="1" width="56.6640625" style="25" bestFit="1" customWidth="1"/>
    <col min="2" max="2" width="12.33203125" style="25" customWidth="1"/>
    <col min="3" max="3" width="10.6640625" style="25" customWidth="1"/>
    <col min="4" max="4" width="11.88671875" style="25" bestFit="1" customWidth="1"/>
    <col min="5" max="5" width="14.88671875" style="25" customWidth="1"/>
    <col min="6" max="6" width="14.6640625" style="25" bestFit="1" customWidth="1"/>
    <col min="7" max="7" width="13.44140625" style="25" customWidth="1"/>
    <col min="8" max="8" width="11.33203125" style="25" customWidth="1"/>
    <col min="9" max="16384" width="9.109375" style="23"/>
  </cols>
  <sheetData>
    <row r="1" spans="1:8" customFormat="1" ht="23.25" customHeight="1" x14ac:dyDescent="0.35">
      <c r="A1" s="224" t="s">
        <v>251</v>
      </c>
      <c r="B1" s="224"/>
      <c r="C1" s="224"/>
      <c r="D1" s="224"/>
      <c r="E1" s="224"/>
      <c r="F1" s="224"/>
      <c r="G1" s="224"/>
      <c r="H1" s="224"/>
    </row>
    <row r="2" spans="1:8" customFormat="1" ht="21" customHeight="1" x14ac:dyDescent="0.35">
      <c r="A2" s="224" t="s">
        <v>252</v>
      </c>
      <c r="B2" s="224"/>
      <c r="C2" s="224"/>
      <c r="D2" s="224"/>
      <c r="E2" s="224"/>
      <c r="F2" s="224"/>
      <c r="G2" s="224"/>
      <c r="H2" s="224"/>
    </row>
    <row r="3" spans="1:8" customFormat="1" ht="15.75" customHeight="1" x14ac:dyDescent="0.3">
      <c r="A3" s="225" t="s">
        <v>279</v>
      </c>
      <c r="B3" s="225"/>
      <c r="C3" s="225"/>
      <c r="D3" s="225"/>
      <c r="E3" s="225"/>
      <c r="F3" s="225"/>
      <c r="G3" s="225"/>
      <c r="H3" s="225"/>
    </row>
    <row r="4" spans="1:8" customFormat="1" ht="15.6" x14ac:dyDescent="0.3">
      <c r="A4" s="147"/>
      <c r="B4" s="147"/>
      <c r="C4" s="147"/>
      <c r="D4" s="147"/>
      <c r="E4" s="147"/>
      <c r="F4" s="147"/>
      <c r="G4" s="147"/>
      <c r="H4" s="147"/>
    </row>
    <row r="5" spans="1:8" ht="15.6" x14ac:dyDescent="0.3">
      <c r="A5" s="201" t="s">
        <v>199</v>
      </c>
      <c r="B5" s="201"/>
      <c r="C5" s="201"/>
      <c r="D5" s="201"/>
      <c r="E5" s="201"/>
      <c r="F5" s="201"/>
      <c r="G5" s="201"/>
      <c r="H5" s="201"/>
    </row>
    <row r="6" spans="1:8" ht="15.6" x14ac:dyDescent="0.3">
      <c r="A6" s="225" t="s">
        <v>343</v>
      </c>
      <c r="B6" s="225"/>
      <c r="C6" s="225"/>
      <c r="D6" s="225"/>
      <c r="E6" s="225"/>
      <c r="F6" s="225"/>
      <c r="G6" s="225"/>
      <c r="H6" s="225"/>
    </row>
    <row r="7" spans="1:8" ht="14.4" x14ac:dyDescent="0.3">
      <c r="A7" s="22"/>
      <c r="B7" s="22"/>
      <c r="C7" s="22"/>
      <c r="D7" s="22"/>
      <c r="E7" s="22"/>
      <c r="F7" s="22"/>
      <c r="G7" s="22"/>
      <c r="H7" s="117"/>
    </row>
    <row r="8" spans="1:8" ht="16.2" x14ac:dyDescent="0.3">
      <c r="A8" s="4" t="s">
        <v>371</v>
      </c>
      <c r="B8" s="4"/>
      <c r="C8" s="4"/>
      <c r="D8" s="4"/>
      <c r="E8" s="4"/>
      <c r="F8" s="4"/>
      <c r="G8" s="4"/>
      <c r="H8" s="4"/>
    </row>
    <row r="9" spans="1:8" x14ac:dyDescent="0.3">
      <c r="A9" s="5" t="s">
        <v>234</v>
      </c>
    </row>
    <row r="10" spans="1:8" ht="28.8" x14ac:dyDescent="0.3">
      <c r="A10" s="81" t="s">
        <v>125</v>
      </c>
      <c r="B10" s="176" t="s">
        <v>363</v>
      </c>
      <c r="C10" s="170" t="s">
        <v>364</v>
      </c>
      <c r="D10" s="170" t="s">
        <v>365</v>
      </c>
      <c r="E10" s="170" t="s">
        <v>366</v>
      </c>
      <c r="F10" s="177" t="s">
        <v>367</v>
      </c>
      <c r="G10" s="177" t="s">
        <v>368</v>
      </c>
      <c r="H10" s="170" t="s">
        <v>203</v>
      </c>
    </row>
    <row r="11" spans="1:8" x14ac:dyDescent="0.3">
      <c r="A11" s="81" t="s">
        <v>22</v>
      </c>
      <c r="B11" s="47"/>
      <c r="C11" s="165"/>
      <c r="D11" s="47"/>
      <c r="E11" s="47"/>
      <c r="F11" s="47"/>
      <c r="G11" s="47"/>
      <c r="H11" s="47"/>
    </row>
    <row r="12" spans="1:8" x14ac:dyDescent="0.3">
      <c r="A12" s="48" t="s">
        <v>23</v>
      </c>
      <c r="B12" s="47"/>
      <c r="C12" s="47">
        <v>79</v>
      </c>
      <c r="D12" s="47">
        <v>125</v>
      </c>
      <c r="E12" s="47"/>
      <c r="F12" s="47"/>
      <c r="G12" s="47"/>
      <c r="H12" s="47">
        <v>204</v>
      </c>
    </row>
    <row r="13" spans="1:8" ht="12.75" customHeight="1" x14ac:dyDescent="0.3">
      <c r="A13" s="48" t="s">
        <v>25</v>
      </c>
      <c r="B13" s="47"/>
      <c r="C13" s="47"/>
      <c r="D13" s="47">
        <v>68</v>
      </c>
      <c r="E13" s="47"/>
      <c r="F13" s="47">
        <v>2</v>
      </c>
      <c r="G13" s="47"/>
      <c r="H13" s="47">
        <v>70</v>
      </c>
    </row>
    <row r="14" spans="1:8" x14ac:dyDescent="0.3">
      <c r="A14" s="48" t="s">
        <v>26</v>
      </c>
      <c r="B14" s="47"/>
      <c r="C14" s="47"/>
      <c r="D14" s="47">
        <v>54</v>
      </c>
      <c r="E14" s="47"/>
      <c r="F14" s="47"/>
      <c r="G14" s="47"/>
      <c r="H14" s="47">
        <v>54</v>
      </c>
    </row>
    <row r="15" spans="1:8" ht="12.75" customHeight="1" x14ac:dyDescent="0.3">
      <c r="A15" s="48" t="s">
        <v>27</v>
      </c>
      <c r="B15" s="47"/>
      <c r="C15" s="47">
        <v>82</v>
      </c>
      <c r="D15" s="47"/>
      <c r="E15" s="47"/>
      <c r="F15" s="47"/>
      <c r="G15" s="47"/>
      <c r="H15" s="47">
        <v>82</v>
      </c>
    </row>
    <row r="16" spans="1:8" x14ac:dyDescent="0.3">
      <c r="A16" s="48" t="s">
        <v>228</v>
      </c>
      <c r="B16" s="47"/>
      <c r="C16" s="47">
        <v>93</v>
      </c>
      <c r="D16" s="47"/>
      <c r="E16" s="47"/>
      <c r="F16" s="47"/>
      <c r="G16" s="47"/>
      <c r="H16" s="47">
        <v>93</v>
      </c>
    </row>
    <row r="17" spans="1:8" x14ac:dyDescent="0.3">
      <c r="A17" s="48" t="s">
        <v>28</v>
      </c>
      <c r="B17" s="47"/>
      <c r="C17" s="47">
        <v>68</v>
      </c>
      <c r="D17" s="47"/>
      <c r="E17" s="47"/>
      <c r="F17" s="47"/>
      <c r="G17" s="47"/>
      <c r="H17" s="47">
        <v>68</v>
      </c>
    </row>
    <row r="18" spans="1:8" x14ac:dyDescent="0.3">
      <c r="A18" s="48" t="s">
        <v>29</v>
      </c>
      <c r="B18" s="47"/>
      <c r="C18" s="47">
        <v>33</v>
      </c>
      <c r="D18" s="47">
        <v>306</v>
      </c>
      <c r="E18" s="47"/>
      <c r="F18" s="47"/>
      <c r="G18" s="47"/>
      <c r="H18" s="47">
        <v>339</v>
      </c>
    </row>
    <row r="19" spans="1:8" x14ac:dyDescent="0.3">
      <c r="A19" s="48" t="s">
        <v>30</v>
      </c>
      <c r="B19" s="47"/>
      <c r="C19" s="47">
        <v>78</v>
      </c>
      <c r="D19" s="47">
        <v>526</v>
      </c>
      <c r="E19" s="47"/>
      <c r="F19" s="47"/>
      <c r="G19" s="47"/>
      <c r="H19" s="47">
        <v>604</v>
      </c>
    </row>
    <row r="20" spans="1:8" x14ac:dyDescent="0.3">
      <c r="A20" s="48" t="s">
        <v>31</v>
      </c>
      <c r="B20" s="47"/>
      <c r="C20" s="47">
        <v>17</v>
      </c>
      <c r="D20" s="47">
        <v>357</v>
      </c>
      <c r="E20" s="47"/>
      <c r="F20" s="47"/>
      <c r="G20" s="47"/>
      <c r="H20" s="47">
        <v>374</v>
      </c>
    </row>
    <row r="21" spans="1:8" x14ac:dyDescent="0.3">
      <c r="A21" s="48" t="s">
        <v>32</v>
      </c>
      <c r="B21" s="47"/>
      <c r="C21" s="47">
        <v>35</v>
      </c>
      <c r="D21" s="47">
        <v>398</v>
      </c>
      <c r="E21" s="47"/>
      <c r="F21" s="47"/>
      <c r="G21" s="47"/>
      <c r="H21" s="47">
        <v>433</v>
      </c>
    </row>
    <row r="22" spans="1:8" x14ac:dyDescent="0.3">
      <c r="A22" s="48" t="s">
        <v>33</v>
      </c>
      <c r="B22" s="47"/>
      <c r="C22" s="47"/>
      <c r="D22" s="47">
        <v>429</v>
      </c>
      <c r="E22" s="47"/>
      <c r="F22" s="47"/>
      <c r="G22" s="47"/>
      <c r="H22" s="47">
        <v>429</v>
      </c>
    </row>
    <row r="23" spans="1:8" x14ac:dyDescent="0.3">
      <c r="A23" s="48" t="s">
        <v>34</v>
      </c>
      <c r="B23" s="47"/>
      <c r="C23" s="47">
        <v>39</v>
      </c>
      <c r="D23" s="47">
        <v>140</v>
      </c>
      <c r="E23" s="47">
        <v>231</v>
      </c>
      <c r="F23" s="47">
        <v>95</v>
      </c>
      <c r="G23" s="47">
        <v>265</v>
      </c>
      <c r="H23" s="47">
        <v>770</v>
      </c>
    </row>
    <row r="24" spans="1:8" x14ac:dyDescent="0.3">
      <c r="A24" s="48" t="s">
        <v>35</v>
      </c>
      <c r="B24" s="47"/>
      <c r="C24" s="47">
        <v>45</v>
      </c>
      <c r="D24" s="47">
        <v>392</v>
      </c>
      <c r="E24" s="47"/>
      <c r="F24" s="47"/>
      <c r="G24" s="47"/>
      <c r="H24" s="47">
        <v>437</v>
      </c>
    </row>
    <row r="25" spans="1:8" x14ac:dyDescent="0.3">
      <c r="A25" s="48" t="s">
        <v>36</v>
      </c>
      <c r="B25" s="47"/>
      <c r="C25" s="47"/>
      <c r="D25" s="47">
        <v>1842</v>
      </c>
      <c r="E25" s="47">
        <v>137</v>
      </c>
      <c r="F25" s="47"/>
      <c r="G25" s="47">
        <v>14</v>
      </c>
      <c r="H25" s="47">
        <v>1993</v>
      </c>
    </row>
    <row r="26" spans="1:8" x14ac:dyDescent="0.3">
      <c r="A26" s="48" t="s">
        <v>37</v>
      </c>
      <c r="B26" s="47"/>
      <c r="C26" s="47">
        <v>33</v>
      </c>
      <c r="D26" s="47">
        <v>346</v>
      </c>
      <c r="E26" s="47"/>
      <c r="F26" s="47"/>
      <c r="G26" s="47"/>
      <c r="H26" s="47">
        <v>379</v>
      </c>
    </row>
    <row r="27" spans="1:8" s="24" customFormat="1" x14ac:dyDescent="0.3">
      <c r="A27" s="48" t="s">
        <v>38</v>
      </c>
      <c r="B27" s="47"/>
      <c r="C27" s="47"/>
      <c r="D27" s="47">
        <v>1691</v>
      </c>
      <c r="E27" s="47">
        <v>401</v>
      </c>
      <c r="F27" s="47">
        <v>5</v>
      </c>
      <c r="G27" s="47">
        <v>232</v>
      </c>
      <c r="H27" s="47">
        <v>2329</v>
      </c>
    </row>
    <row r="28" spans="1:8" s="24" customFormat="1" x14ac:dyDescent="0.3">
      <c r="A28" s="48" t="s">
        <v>39</v>
      </c>
      <c r="B28" s="47"/>
      <c r="C28" s="47">
        <v>48</v>
      </c>
      <c r="D28" s="47">
        <v>39</v>
      </c>
      <c r="E28" s="47"/>
      <c r="F28" s="47"/>
      <c r="G28" s="47"/>
      <c r="H28" s="47">
        <v>87</v>
      </c>
    </row>
    <row r="29" spans="1:8" x14ac:dyDescent="0.3">
      <c r="A29" s="81" t="s">
        <v>126</v>
      </c>
      <c r="B29" s="132"/>
      <c r="C29" s="132">
        <f t="shared" ref="C29:H29" si="0">SUM(C12:C28)</f>
        <v>650</v>
      </c>
      <c r="D29" s="132">
        <f t="shared" si="0"/>
        <v>6713</v>
      </c>
      <c r="E29" s="132">
        <f>SUM(E12:E28)</f>
        <v>769</v>
      </c>
      <c r="F29" s="47">
        <v>102</v>
      </c>
      <c r="G29" s="132">
        <v>511</v>
      </c>
      <c r="H29" s="132">
        <f t="shared" si="0"/>
        <v>8745</v>
      </c>
    </row>
    <row r="30" spans="1:8" x14ac:dyDescent="0.3">
      <c r="A30" s="81" t="s">
        <v>40</v>
      </c>
      <c r="B30" s="47"/>
      <c r="C30" s="47"/>
      <c r="D30" s="47"/>
      <c r="E30" s="47"/>
      <c r="F30" s="47"/>
      <c r="G30" s="47"/>
      <c r="H30" s="47"/>
    </row>
    <row r="31" spans="1:8" x14ac:dyDescent="0.3">
      <c r="A31" s="48" t="s">
        <v>355</v>
      </c>
      <c r="B31" s="47"/>
      <c r="C31" s="47">
        <v>10</v>
      </c>
      <c r="D31" s="47">
        <v>37</v>
      </c>
      <c r="E31" s="47">
        <v>8</v>
      </c>
      <c r="F31" s="47"/>
      <c r="G31" s="47"/>
      <c r="H31" s="47">
        <v>55</v>
      </c>
    </row>
    <row r="32" spans="1:8" x14ac:dyDescent="0.3">
      <c r="A32" s="48" t="s">
        <v>356</v>
      </c>
      <c r="B32" s="47"/>
      <c r="C32" s="47">
        <v>12</v>
      </c>
      <c r="D32" s="47">
        <v>44</v>
      </c>
      <c r="E32" s="47">
        <v>3</v>
      </c>
      <c r="F32" s="47"/>
      <c r="G32" s="47"/>
      <c r="H32" s="47">
        <v>59</v>
      </c>
    </row>
    <row r="33" spans="1:8" x14ac:dyDescent="0.3">
      <c r="A33" s="48" t="s">
        <v>43</v>
      </c>
      <c r="B33" s="47">
        <v>22</v>
      </c>
      <c r="C33" s="47">
        <v>87</v>
      </c>
      <c r="D33" s="47">
        <v>59</v>
      </c>
      <c r="E33" s="47"/>
      <c r="F33" s="47"/>
      <c r="G33" s="47"/>
      <c r="H33" s="47">
        <v>168</v>
      </c>
    </row>
    <row r="34" spans="1:8" x14ac:dyDescent="0.3">
      <c r="A34" s="48" t="s">
        <v>309</v>
      </c>
      <c r="B34" s="47"/>
      <c r="C34" s="47"/>
      <c r="D34" s="47">
        <v>196</v>
      </c>
      <c r="E34" s="47">
        <v>40</v>
      </c>
      <c r="F34" s="47"/>
      <c r="G34" s="47"/>
      <c r="H34" s="47">
        <v>236</v>
      </c>
    </row>
    <row r="35" spans="1:8" x14ac:dyDescent="0.3">
      <c r="A35" s="48" t="s">
        <v>44</v>
      </c>
      <c r="B35" s="47">
        <v>43</v>
      </c>
      <c r="C35" s="47">
        <v>9</v>
      </c>
      <c r="D35" s="47">
        <v>96</v>
      </c>
      <c r="E35" s="47">
        <v>38</v>
      </c>
      <c r="F35" s="47"/>
      <c r="G35" s="47">
        <v>3</v>
      </c>
      <c r="H35" s="47">
        <v>189</v>
      </c>
    </row>
    <row r="36" spans="1:8" x14ac:dyDescent="0.3">
      <c r="A36" s="48" t="s">
        <v>45</v>
      </c>
      <c r="B36" s="47"/>
      <c r="C36" s="47">
        <v>4</v>
      </c>
      <c r="D36" s="47">
        <v>21</v>
      </c>
      <c r="E36" s="47">
        <v>3</v>
      </c>
      <c r="F36" s="47"/>
      <c r="G36" s="47"/>
      <c r="H36" s="47">
        <v>28</v>
      </c>
    </row>
    <row r="37" spans="1:8" x14ac:dyDescent="0.3">
      <c r="A37" s="48" t="s">
        <v>46</v>
      </c>
      <c r="B37" s="47"/>
      <c r="C37" s="47">
        <v>7</v>
      </c>
      <c r="D37" s="47">
        <v>74</v>
      </c>
      <c r="E37" s="47">
        <v>17</v>
      </c>
      <c r="F37" s="47"/>
      <c r="G37" s="47">
        <v>4</v>
      </c>
      <c r="H37" s="47">
        <v>102</v>
      </c>
    </row>
    <row r="38" spans="1:8" x14ac:dyDescent="0.3">
      <c r="A38" s="48" t="s">
        <v>47</v>
      </c>
      <c r="B38" s="47"/>
      <c r="C38" s="47">
        <v>6</v>
      </c>
      <c r="D38" s="47">
        <v>23</v>
      </c>
      <c r="E38" s="47">
        <v>3</v>
      </c>
      <c r="F38" s="47"/>
      <c r="G38" s="47"/>
      <c r="H38" s="47">
        <v>32</v>
      </c>
    </row>
    <row r="39" spans="1:8" x14ac:dyDescent="0.3">
      <c r="A39" s="48" t="s">
        <v>48</v>
      </c>
      <c r="B39" s="47"/>
      <c r="C39" s="47"/>
      <c r="D39" s="47"/>
      <c r="E39" s="47">
        <v>23</v>
      </c>
      <c r="F39" s="47"/>
      <c r="G39" s="47">
        <v>34</v>
      </c>
      <c r="H39" s="47">
        <v>57</v>
      </c>
    </row>
    <row r="40" spans="1:8" x14ac:dyDescent="0.3">
      <c r="A40" s="48" t="s">
        <v>128</v>
      </c>
      <c r="B40" s="47"/>
      <c r="C40" s="47">
        <v>56</v>
      </c>
      <c r="D40" s="47">
        <v>10</v>
      </c>
      <c r="E40" s="47"/>
      <c r="F40" s="47"/>
      <c r="G40" s="47"/>
      <c r="H40" s="47">
        <v>66</v>
      </c>
    </row>
    <row r="41" spans="1:8" x14ac:dyDescent="0.3">
      <c r="A41" s="48" t="s">
        <v>310</v>
      </c>
      <c r="B41" s="47"/>
      <c r="C41" s="47">
        <v>42</v>
      </c>
      <c r="D41" s="47">
        <v>47</v>
      </c>
      <c r="E41" s="47">
        <v>90</v>
      </c>
      <c r="F41" s="47"/>
      <c r="G41" s="47"/>
      <c r="H41" s="47">
        <v>179</v>
      </c>
    </row>
    <row r="42" spans="1:8" x14ac:dyDescent="0.3">
      <c r="A42" s="48" t="s">
        <v>129</v>
      </c>
      <c r="B42" s="47">
        <v>35</v>
      </c>
      <c r="C42" s="47">
        <v>24</v>
      </c>
      <c r="D42" s="47">
        <v>3</v>
      </c>
      <c r="E42" s="47"/>
      <c r="F42" s="47"/>
      <c r="G42" s="47"/>
      <c r="H42" s="47">
        <v>62</v>
      </c>
    </row>
    <row r="43" spans="1:8" x14ac:dyDescent="0.3">
      <c r="A43" s="48" t="s">
        <v>204</v>
      </c>
      <c r="B43" s="47">
        <v>29</v>
      </c>
      <c r="C43" s="47">
        <v>45</v>
      </c>
      <c r="D43" s="47">
        <v>29</v>
      </c>
      <c r="E43" s="47"/>
      <c r="F43" s="47"/>
      <c r="G43" s="47"/>
      <c r="H43" s="47">
        <v>103</v>
      </c>
    </row>
    <row r="44" spans="1:8" x14ac:dyDescent="0.3">
      <c r="A44" s="48" t="s">
        <v>218</v>
      </c>
      <c r="B44" s="47"/>
      <c r="C44" s="47">
        <v>338</v>
      </c>
      <c r="D44" s="47">
        <v>70</v>
      </c>
      <c r="E44" s="47">
        <v>39</v>
      </c>
      <c r="F44" s="47">
        <v>6</v>
      </c>
      <c r="G44" s="47"/>
      <c r="H44" s="47">
        <v>453</v>
      </c>
    </row>
    <row r="45" spans="1:8" x14ac:dyDescent="0.3">
      <c r="A45" s="48" t="s">
        <v>281</v>
      </c>
      <c r="B45" s="47"/>
      <c r="C45" s="47">
        <v>56</v>
      </c>
      <c r="D45" s="47">
        <v>7</v>
      </c>
      <c r="E45" s="47"/>
      <c r="F45" s="47"/>
      <c r="G45" s="47"/>
      <c r="H45" s="47">
        <v>63</v>
      </c>
    </row>
    <row r="46" spans="1:8" x14ac:dyDescent="0.3">
      <c r="A46" s="48" t="s">
        <v>311</v>
      </c>
      <c r="B46" s="47"/>
      <c r="C46" s="47">
        <v>88</v>
      </c>
      <c r="D46" s="47"/>
      <c r="E46" s="47"/>
      <c r="F46" s="47"/>
      <c r="G46" s="47"/>
      <c r="H46" s="47">
        <v>88</v>
      </c>
    </row>
    <row r="47" spans="1:8" x14ac:dyDescent="0.3">
      <c r="A47" s="48" t="s">
        <v>231</v>
      </c>
      <c r="B47" s="47"/>
      <c r="C47" s="47">
        <v>271</v>
      </c>
      <c r="D47" s="47">
        <v>58</v>
      </c>
      <c r="E47" s="47">
        <v>18</v>
      </c>
      <c r="F47" s="47"/>
      <c r="G47" s="47"/>
      <c r="H47" s="47">
        <v>347</v>
      </c>
    </row>
    <row r="48" spans="1:8" x14ac:dyDescent="0.3">
      <c r="A48" s="48" t="s">
        <v>283</v>
      </c>
      <c r="B48" s="47"/>
      <c r="C48" s="47">
        <v>59</v>
      </c>
      <c r="D48" s="47">
        <v>2</v>
      </c>
      <c r="E48" s="47"/>
      <c r="F48" s="47"/>
      <c r="G48" s="47"/>
      <c r="H48" s="47">
        <v>61</v>
      </c>
    </row>
    <row r="49" spans="1:8" x14ac:dyDescent="0.3">
      <c r="A49" s="48" t="s">
        <v>130</v>
      </c>
      <c r="B49" s="47"/>
      <c r="C49" s="47"/>
      <c r="D49" s="47">
        <v>9</v>
      </c>
      <c r="E49" s="47">
        <v>16</v>
      </c>
      <c r="F49" s="47"/>
      <c r="G49" s="47">
        <v>58</v>
      </c>
      <c r="H49" s="47">
        <v>83</v>
      </c>
    </row>
    <row r="50" spans="1:8" x14ac:dyDescent="0.3">
      <c r="A50" s="48" t="s">
        <v>49</v>
      </c>
      <c r="B50" s="47">
        <v>24</v>
      </c>
      <c r="C50" s="47">
        <v>43</v>
      </c>
      <c r="D50" s="47">
        <v>13</v>
      </c>
      <c r="E50" s="47"/>
      <c r="F50" s="47"/>
      <c r="G50" s="47"/>
      <c r="H50" s="47">
        <v>80</v>
      </c>
    </row>
    <row r="51" spans="1:8" x14ac:dyDescent="0.3">
      <c r="A51" s="48" t="s">
        <v>50</v>
      </c>
      <c r="B51" s="47"/>
      <c r="C51" s="47">
        <v>10</v>
      </c>
      <c r="D51" s="47">
        <v>67</v>
      </c>
      <c r="E51" s="47">
        <v>36</v>
      </c>
      <c r="F51" s="47"/>
      <c r="G51" s="47">
        <v>30</v>
      </c>
      <c r="H51" s="47">
        <v>143</v>
      </c>
    </row>
    <row r="52" spans="1:8" x14ac:dyDescent="0.3">
      <c r="A52" s="48" t="s">
        <v>51</v>
      </c>
      <c r="B52" s="47">
        <v>16</v>
      </c>
      <c r="C52" s="47">
        <v>22</v>
      </c>
      <c r="D52" s="47">
        <v>123</v>
      </c>
      <c r="E52" s="47">
        <v>20</v>
      </c>
      <c r="F52" s="47"/>
      <c r="G52" s="47"/>
      <c r="H52" s="47">
        <v>181</v>
      </c>
    </row>
    <row r="53" spans="1:8" x14ac:dyDescent="0.3">
      <c r="A53" s="48" t="s">
        <v>52</v>
      </c>
      <c r="B53" s="47"/>
      <c r="C53" s="47">
        <v>17</v>
      </c>
      <c r="D53" s="47">
        <v>811</v>
      </c>
      <c r="E53" s="47">
        <v>171</v>
      </c>
      <c r="F53" s="47">
        <v>18</v>
      </c>
      <c r="G53" s="47">
        <v>161</v>
      </c>
      <c r="H53" s="47">
        <v>1178</v>
      </c>
    </row>
    <row r="54" spans="1:8" x14ac:dyDescent="0.3">
      <c r="A54" s="48" t="s">
        <v>53</v>
      </c>
      <c r="B54" s="47"/>
      <c r="C54" s="47"/>
      <c r="D54" s="47"/>
      <c r="E54" s="47">
        <v>25</v>
      </c>
      <c r="F54" s="47"/>
      <c r="G54" s="47"/>
      <c r="H54" s="47">
        <v>25</v>
      </c>
    </row>
    <row r="55" spans="1:8" x14ac:dyDescent="0.3">
      <c r="A55" s="48" t="s">
        <v>54</v>
      </c>
      <c r="B55" s="47">
        <v>100</v>
      </c>
      <c r="C55" s="47">
        <v>28</v>
      </c>
      <c r="D55" s="47">
        <v>36</v>
      </c>
      <c r="E55" s="47"/>
      <c r="F55" s="47"/>
      <c r="G55" s="47"/>
      <c r="H55" s="47">
        <v>164</v>
      </c>
    </row>
    <row r="56" spans="1:8" x14ac:dyDescent="0.3">
      <c r="A56" s="48" t="s">
        <v>55</v>
      </c>
      <c r="B56" s="47"/>
      <c r="C56" s="47">
        <v>1</v>
      </c>
      <c r="D56" s="47">
        <v>151</v>
      </c>
      <c r="E56" s="47">
        <v>60</v>
      </c>
      <c r="F56" s="47"/>
      <c r="G56" s="47"/>
      <c r="H56" s="47">
        <v>212</v>
      </c>
    </row>
    <row r="57" spans="1:8" x14ac:dyDescent="0.3">
      <c r="A57" s="48" t="s">
        <v>276</v>
      </c>
      <c r="B57" s="47">
        <v>65</v>
      </c>
      <c r="C57" s="47">
        <v>197</v>
      </c>
      <c r="D57" s="47">
        <v>742</v>
      </c>
      <c r="E57" s="47">
        <v>315</v>
      </c>
      <c r="F57" s="47">
        <v>9</v>
      </c>
      <c r="G57" s="47"/>
      <c r="H57" s="47">
        <v>1328</v>
      </c>
    </row>
    <row r="58" spans="1:8" x14ac:dyDescent="0.3">
      <c r="A58" s="48" t="s">
        <v>275</v>
      </c>
      <c r="B58" s="47">
        <v>257</v>
      </c>
      <c r="C58" s="47">
        <v>128</v>
      </c>
      <c r="D58" s="47">
        <v>1012</v>
      </c>
      <c r="E58" s="47">
        <v>424</v>
      </c>
      <c r="F58" s="47"/>
      <c r="G58" s="47">
        <v>10</v>
      </c>
      <c r="H58" s="47">
        <v>1831</v>
      </c>
    </row>
    <row r="59" spans="1:8" x14ac:dyDescent="0.3">
      <c r="A59" s="48" t="s">
        <v>277</v>
      </c>
      <c r="B59" s="47">
        <v>15</v>
      </c>
      <c r="C59" s="47">
        <v>337</v>
      </c>
      <c r="D59" s="47">
        <v>1182</v>
      </c>
      <c r="E59" s="47">
        <v>630</v>
      </c>
      <c r="F59" s="47">
        <v>37</v>
      </c>
      <c r="G59" s="47">
        <v>47</v>
      </c>
      <c r="H59" s="47">
        <v>2248</v>
      </c>
    </row>
    <row r="60" spans="1:8" x14ac:dyDescent="0.3">
      <c r="A60" s="48" t="s">
        <v>274</v>
      </c>
      <c r="B60" s="47"/>
      <c r="C60" s="47"/>
      <c r="D60" s="47">
        <v>104</v>
      </c>
      <c r="E60" s="47">
        <v>269</v>
      </c>
      <c r="F60" s="47">
        <v>15</v>
      </c>
      <c r="G60" s="47">
        <v>77</v>
      </c>
      <c r="H60" s="47">
        <v>465</v>
      </c>
    </row>
    <row r="61" spans="1:8" x14ac:dyDescent="0.3">
      <c r="A61" s="48" t="s">
        <v>56</v>
      </c>
      <c r="B61" s="47">
        <v>1</v>
      </c>
      <c r="C61" s="47">
        <v>14</v>
      </c>
      <c r="D61" s="47">
        <v>145</v>
      </c>
      <c r="E61" s="47">
        <v>50</v>
      </c>
      <c r="F61" s="47">
        <v>18</v>
      </c>
      <c r="G61" s="47"/>
      <c r="H61" s="47">
        <v>228</v>
      </c>
    </row>
    <row r="62" spans="1:8" x14ac:dyDescent="0.3">
      <c r="A62" s="48" t="s">
        <v>57</v>
      </c>
      <c r="B62" s="47">
        <v>7</v>
      </c>
      <c r="C62" s="47"/>
      <c r="D62" s="47">
        <v>12</v>
      </c>
      <c r="E62" s="47">
        <v>3</v>
      </c>
      <c r="F62" s="47">
        <v>1</v>
      </c>
      <c r="G62" s="47">
        <v>91</v>
      </c>
      <c r="H62" s="47">
        <v>114</v>
      </c>
    </row>
    <row r="63" spans="1:8" x14ac:dyDescent="0.3">
      <c r="A63" s="48" t="s">
        <v>58</v>
      </c>
      <c r="B63" s="47"/>
      <c r="C63" s="47">
        <v>58</v>
      </c>
      <c r="D63" s="47">
        <v>734</v>
      </c>
      <c r="E63" s="47">
        <v>241</v>
      </c>
      <c r="F63" s="47">
        <v>7</v>
      </c>
      <c r="G63" s="47"/>
      <c r="H63" s="47">
        <v>1040</v>
      </c>
    </row>
    <row r="64" spans="1:8" x14ac:dyDescent="0.3">
      <c r="A64" s="48" t="s">
        <v>59</v>
      </c>
      <c r="B64" s="47">
        <v>109</v>
      </c>
      <c r="C64" s="47">
        <v>132</v>
      </c>
      <c r="D64" s="47">
        <v>444</v>
      </c>
      <c r="E64" s="47">
        <v>47</v>
      </c>
      <c r="F64" s="47"/>
      <c r="G64" s="47"/>
      <c r="H64" s="47">
        <v>732</v>
      </c>
    </row>
    <row r="65" spans="1:8" x14ac:dyDescent="0.3">
      <c r="A65" s="48" t="s">
        <v>60</v>
      </c>
      <c r="B65" s="47">
        <v>51</v>
      </c>
      <c r="C65" s="47">
        <v>40</v>
      </c>
      <c r="D65" s="47">
        <v>407</v>
      </c>
      <c r="E65" s="47">
        <v>101</v>
      </c>
      <c r="F65" s="47"/>
      <c r="G65" s="47"/>
      <c r="H65" s="47">
        <v>599</v>
      </c>
    </row>
    <row r="66" spans="1:8" x14ac:dyDescent="0.3">
      <c r="A66" s="48" t="s">
        <v>61</v>
      </c>
      <c r="B66" s="47">
        <v>63</v>
      </c>
      <c r="C66" s="47">
        <v>56</v>
      </c>
      <c r="D66" s="47">
        <v>124</v>
      </c>
      <c r="E66" s="47">
        <v>38</v>
      </c>
      <c r="F66" s="47"/>
      <c r="G66" s="47"/>
      <c r="H66" s="47">
        <v>281</v>
      </c>
    </row>
    <row r="67" spans="1:8" x14ac:dyDescent="0.3">
      <c r="A67" s="48" t="s">
        <v>62</v>
      </c>
      <c r="B67" s="47">
        <v>66</v>
      </c>
      <c r="C67" s="47">
        <v>23</v>
      </c>
      <c r="D67" s="47">
        <v>477</v>
      </c>
      <c r="E67" s="47">
        <v>13</v>
      </c>
      <c r="F67" s="47"/>
      <c r="G67" s="47"/>
      <c r="H67" s="47">
        <v>579</v>
      </c>
    </row>
    <row r="68" spans="1:8" x14ac:dyDescent="0.3">
      <c r="A68" s="48" t="s">
        <v>63</v>
      </c>
      <c r="B68" s="47"/>
      <c r="C68" s="47"/>
      <c r="D68" s="47"/>
      <c r="E68" s="47">
        <v>24</v>
      </c>
      <c r="F68" s="47"/>
      <c r="G68" s="47">
        <v>189</v>
      </c>
      <c r="H68" s="47">
        <v>213</v>
      </c>
    </row>
    <row r="69" spans="1:8" x14ac:dyDescent="0.3">
      <c r="A69" s="48" t="s">
        <v>64</v>
      </c>
      <c r="B69" s="47">
        <v>41</v>
      </c>
      <c r="C69" s="47">
        <v>25</v>
      </c>
      <c r="D69" s="47">
        <v>175</v>
      </c>
      <c r="E69" s="47">
        <v>23</v>
      </c>
      <c r="F69" s="47"/>
      <c r="G69" s="47"/>
      <c r="H69" s="47">
        <v>264</v>
      </c>
    </row>
    <row r="70" spans="1:8" x14ac:dyDescent="0.3">
      <c r="A70" s="48" t="s">
        <v>65</v>
      </c>
      <c r="B70" s="47">
        <v>34</v>
      </c>
      <c r="C70" s="47">
        <v>131</v>
      </c>
      <c r="D70" s="47">
        <v>203</v>
      </c>
      <c r="E70" s="47">
        <v>25</v>
      </c>
      <c r="F70" s="47"/>
      <c r="G70" s="47"/>
      <c r="H70" s="47">
        <v>393</v>
      </c>
    </row>
    <row r="71" spans="1:8" x14ac:dyDescent="0.3">
      <c r="A71" s="48" t="s">
        <v>66</v>
      </c>
      <c r="B71" s="47">
        <v>41</v>
      </c>
      <c r="C71" s="47">
        <v>51</v>
      </c>
      <c r="D71" s="47">
        <v>644</v>
      </c>
      <c r="E71" s="47">
        <v>410</v>
      </c>
      <c r="F71" s="47">
        <v>26</v>
      </c>
      <c r="G71" s="47">
        <v>33</v>
      </c>
      <c r="H71" s="47">
        <v>1205</v>
      </c>
    </row>
    <row r="72" spans="1:8" x14ac:dyDescent="0.3">
      <c r="A72" s="48" t="s">
        <v>67</v>
      </c>
      <c r="B72" s="47"/>
      <c r="C72" s="47"/>
      <c r="D72" s="47"/>
      <c r="E72" s="47"/>
      <c r="F72" s="47"/>
      <c r="G72" s="47">
        <v>27</v>
      </c>
      <c r="H72" s="47">
        <v>27</v>
      </c>
    </row>
    <row r="73" spans="1:8" s="24" customFormat="1" x14ac:dyDescent="0.3">
      <c r="A73" s="48" t="s">
        <v>68</v>
      </c>
      <c r="B73" s="47">
        <v>40</v>
      </c>
      <c r="C73" s="47">
        <v>122</v>
      </c>
      <c r="D73" s="47">
        <v>440</v>
      </c>
      <c r="E73" s="47">
        <v>53</v>
      </c>
      <c r="F73" s="47"/>
      <c r="G73" s="47">
        <v>20</v>
      </c>
      <c r="H73" s="47">
        <v>675</v>
      </c>
    </row>
    <row r="74" spans="1:8" s="24" customFormat="1" x14ac:dyDescent="0.3">
      <c r="A74" s="48" t="s">
        <v>69</v>
      </c>
      <c r="B74" s="47">
        <v>79</v>
      </c>
      <c r="C74" s="47">
        <v>26</v>
      </c>
      <c r="D74" s="47">
        <v>412</v>
      </c>
      <c r="E74" s="47">
        <v>67</v>
      </c>
      <c r="F74" s="47">
        <v>50</v>
      </c>
      <c r="G74" s="47">
        <v>26</v>
      </c>
      <c r="H74" s="47">
        <v>660</v>
      </c>
    </row>
    <row r="75" spans="1:8" x14ac:dyDescent="0.3">
      <c r="A75" s="48" t="s">
        <v>70</v>
      </c>
      <c r="B75" s="47"/>
      <c r="C75" s="47">
        <v>4</v>
      </c>
      <c r="D75" s="47">
        <v>428</v>
      </c>
      <c r="E75" s="47">
        <v>168</v>
      </c>
      <c r="F75" s="47">
        <v>5</v>
      </c>
      <c r="G75" s="47"/>
      <c r="H75" s="47">
        <v>605</v>
      </c>
    </row>
    <row r="76" spans="1:8" x14ac:dyDescent="0.3">
      <c r="A76" s="81" t="s">
        <v>131</v>
      </c>
      <c r="B76" s="132">
        <v>1138</v>
      </c>
      <c r="C76" s="132">
        <f t="shared" ref="C76:H76" si="1">SUM(C31:C75)</f>
        <v>2579</v>
      </c>
      <c r="D76" s="132">
        <f t="shared" si="1"/>
        <v>9671</v>
      </c>
      <c r="E76" s="132">
        <f>SUM(E31:E75)</f>
        <v>3511</v>
      </c>
      <c r="F76" s="47">
        <v>192</v>
      </c>
      <c r="G76" s="132">
        <v>810</v>
      </c>
      <c r="H76" s="132">
        <f t="shared" si="1"/>
        <v>17901</v>
      </c>
    </row>
    <row r="77" spans="1:8" x14ac:dyDescent="0.3">
      <c r="A77" s="81" t="s">
        <v>71</v>
      </c>
      <c r="B77" s="47"/>
      <c r="C77" s="47"/>
      <c r="D77" s="47"/>
      <c r="E77" s="47"/>
      <c r="F77" s="47"/>
      <c r="G77" s="47"/>
      <c r="H77" s="47"/>
    </row>
    <row r="78" spans="1:8" x14ac:dyDescent="0.3">
      <c r="A78" s="48" t="s">
        <v>357</v>
      </c>
      <c r="B78" s="47">
        <v>52</v>
      </c>
      <c r="C78" s="47">
        <v>17</v>
      </c>
      <c r="D78" s="47">
        <v>6</v>
      </c>
      <c r="E78" s="47"/>
      <c r="F78" s="47"/>
      <c r="G78" s="47"/>
      <c r="H78" s="47">
        <v>75</v>
      </c>
    </row>
    <row r="79" spans="1:8" x14ac:dyDescent="0.3">
      <c r="A79" s="48" t="s">
        <v>313</v>
      </c>
      <c r="B79" s="47">
        <v>12</v>
      </c>
      <c r="C79" s="47">
        <v>31</v>
      </c>
      <c r="D79" s="47">
        <v>29</v>
      </c>
      <c r="E79" s="47"/>
      <c r="F79" s="47"/>
      <c r="G79" s="47"/>
      <c r="H79" s="47">
        <v>72</v>
      </c>
    </row>
    <row r="80" spans="1:8" x14ac:dyDescent="0.3">
      <c r="A80" s="48" t="s">
        <v>315</v>
      </c>
      <c r="B80" s="47">
        <v>22</v>
      </c>
      <c r="C80" s="47">
        <v>31</v>
      </c>
      <c r="D80" s="47">
        <v>34</v>
      </c>
      <c r="E80" s="47"/>
      <c r="F80" s="47"/>
      <c r="G80" s="47"/>
      <c r="H80" s="47">
        <v>87</v>
      </c>
    </row>
    <row r="81" spans="1:8" x14ac:dyDescent="0.3">
      <c r="A81" s="48" t="s">
        <v>72</v>
      </c>
      <c r="B81" s="47">
        <v>84</v>
      </c>
      <c r="C81" s="47">
        <v>111</v>
      </c>
      <c r="D81" s="47"/>
      <c r="E81" s="47"/>
      <c r="F81" s="47"/>
      <c r="G81" s="47"/>
      <c r="H81" s="47">
        <v>195</v>
      </c>
    </row>
    <row r="82" spans="1:8" x14ac:dyDescent="0.3">
      <c r="A82" s="48" t="s">
        <v>174</v>
      </c>
      <c r="B82" s="47">
        <v>326</v>
      </c>
      <c r="C82" s="47">
        <v>288</v>
      </c>
      <c r="D82" s="47">
        <v>176</v>
      </c>
      <c r="E82" s="47">
        <v>88</v>
      </c>
      <c r="F82" s="47"/>
      <c r="G82" s="47"/>
      <c r="H82" s="47">
        <v>878</v>
      </c>
    </row>
    <row r="83" spans="1:8" x14ac:dyDescent="0.3">
      <c r="A83" s="48" t="s">
        <v>147</v>
      </c>
      <c r="B83" s="47">
        <v>139</v>
      </c>
      <c r="C83" s="47">
        <v>66</v>
      </c>
      <c r="D83" s="47">
        <v>38</v>
      </c>
      <c r="E83" s="47"/>
      <c r="F83" s="47"/>
      <c r="G83" s="47"/>
      <c r="H83" s="47">
        <v>243</v>
      </c>
    </row>
    <row r="84" spans="1:8" x14ac:dyDescent="0.3">
      <c r="A84" s="48" t="s">
        <v>73</v>
      </c>
      <c r="B84" s="47">
        <v>111</v>
      </c>
      <c r="C84" s="47">
        <v>51</v>
      </c>
      <c r="D84" s="47"/>
      <c r="E84" s="47"/>
      <c r="F84" s="47"/>
      <c r="G84" s="47"/>
      <c r="H84" s="47">
        <v>162</v>
      </c>
    </row>
    <row r="85" spans="1:8" x14ac:dyDescent="0.3">
      <c r="A85" s="48" t="s">
        <v>74</v>
      </c>
      <c r="B85" s="47">
        <v>143</v>
      </c>
      <c r="C85" s="47">
        <v>53</v>
      </c>
      <c r="D85" s="47"/>
      <c r="E85" s="47"/>
      <c r="F85" s="47"/>
      <c r="G85" s="47"/>
      <c r="H85" s="47">
        <v>196</v>
      </c>
    </row>
    <row r="86" spans="1:8" x14ac:dyDescent="0.3">
      <c r="A86" s="48" t="s">
        <v>121</v>
      </c>
      <c r="B86" s="47">
        <v>117</v>
      </c>
      <c r="C86" s="47">
        <v>49</v>
      </c>
      <c r="D86" s="47"/>
      <c r="E86" s="47"/>
      <c r="F86" s="47"/>
      <c r="G86" s="47"/>
      <c r="H86" s="47">
        <v>166</v>
      </c>
    </row>
    <row r="87" spans="1:8" x14ac:dyDescent="0.3">
      <c r="A87" s="48" t="s">
        <v>75</v>
      </c>
      <c r="B87" s="47">
        <v>142</v>
      </c>
      <c r="C87" s="47">
        <v>47</v>
      </c>
      <c r="D87" s="47"/>
      <c r="E87" s="47"/>
      <c r="F87" s="47"/>
      <c r="G87" s="47"/>
      <c r="H87" s="47">
        <v>189</v>
      </c>
    </row>
    <row r="88" spans="1:8" x14ac:dyDescent="0.3">
      <c r="A88" s="48" t="s">
        <v>284</v>
      </c>
      <c r="B88" s="47">
        <v>860</v>
      </c>
      <c r="C88" s="47">
        <v>80</v>
      </c>
      <c r="D88" s="47"/>
      <c r="E88" s="47"/>
      <c r="F88" s="47"/>
      <c r="G88" s="47"/>
      <c r="H88" s="47">
        <v>940</v>
      </c>
    </row>
    <row r="89" spans="1:8" ht="12.75" customHeight="1" x14ac:dyDescent="0.3">
      <c r="A89" s="48" t="s">
        <v>316</v>
      </c>
      <c r="B89" s="47">
        <v>6728</v>
      </c>
      <c r="C89" s="47">
        <v>1157</v>
      </c>
      <c r="D89" s="47">
        <v>1405</v>
      </c>
      <c r="E89" s="47">
        <v>499</v>
      </c>
      <c r="F89" s="47">
        <v>3</v>
      </c>
      <c r="G89" s="47"/>
      <c r="H89" s="47">
        <v>9792</v>
      </c>
    </row>
    <row r="90" spans="1:8" x14ac:dyDescent="0.3">
      <c r="A90" s="48" t="s">
        <v>173</v>
      </c>
      <c r="B90" s="47"/>
      <c r="C90" s="47"/>
      <c r="D90" s="47"/>
      <c r="E90" s="47">
        <v>109</v>
      </c>
      <c r="F90" s="47"/>
      <c r="G90" s="47">
        <v>98</v>
      </c>
      <c r="H90" s="47">
        <v>207</v>
      </c>
    </row>
    <row r="91" spans="1:8" x14ac:dyDescent="0.3">
      <c r="A91" s="48" t="s">
        <v>285</v>
      </c>
      <c r="B91" s="47"/>
      <c r="C91" s="47"/>
      <c r="D91" s="47"/>
      <c r="E91" s="47">
        <v>76</v>
      </c>
      <c r="F91" s="47">
        <v>8</v>
      </c>
      <c r="G91" s="47">
        <v>19</v>
      </c>
      <c r="H91" s="47">
        <v>103</v>
      </c>
    </row>
    <row r="92" spans="1:8" x14ac:dyDescent="0.3">
      <c r="A92" s="48" t="s">
        <v>286</v>
      </c>
      <c r="B92" s="47"/>
      <c r="C92" s="47"/>
      <c r="D92" s="47"/>
      <c r="E92" s="47">
        <v>7</v>
      </c>
      <c r="F92" s="47"/>
      <c r="G92" s="47"/>
      <c r="H92" s="47">
        <v>7</v>
      </c>
    </row>
    <row r="93" spans="1:8" x14ac:dyDescent="0.3">
      <c r="A93" s="48" t="s">
        <v>369</v>
      </c>
      <c r="B93" s="47"/>
      <c r="C93" s="47"/>
      <c r="D93" s="47"/>
      <c r="E93" s="47">
        <v>20</v>
      </c>
      <c r="F93" s="47"/>
      <c r="G93" s="47"/>
      <c r="H93" s="47">
        <v>20</v>
      </c>
    </row>
    <row r="94" spans="1:8" x14ac:dyDescent="0.3">
      <c r="A94" s="81" t="s">
        <v>123</v>
      </c>
      <c r="B94" s="132">
        <v>8736</v>
      </c>
      <c r="C94" s="132">
        <f t="shared" ref="C94:H94" si="2">SUM(C78:C93)</f>
        <v>1981</v>
      </c>
      <c r="D94" s="132">
        <f t="shared" si="2"/>
        <v>1688</v>
      </c>
      <c r="E94" s="132">
        <f>SUM(E78:E93)</f>
        <v>799</v>
      </c>
      <c r="F94" s="132">
        <v>11</v>
      </c>
      <c r="G94" s="132">
        <v>117</v>
      </c>
      <c r="H94" s="132">
        <f t="shared" si="2"/>
        <v>13332</v>
      </c>
    </row>
    <row r="95" spans="1:8" x14ac:dyDescent="0.3">
      <c r="A95" s="81" t="s">
        <v>76</v>
      </c>
      <c r="B95" s="132">
        <v>9874</v>
      </c>
      <c r="C95" s="132">
        <f t="shared" ref="C95:H95" si="3">SUM(C29,C76,C94)</f>
        <v>5210</v>
      </c>
      <c r="D95" s="132">
        <f t="shared" si="3"/>
        <v>18072</v>
      </c>
      <c r="E95" s="132">
        <f>SUM(E29,E76,E94)</f>
        <v>5079</v>
      </c>
      <c r="F95" s="132">
        <v>305</v>
      </c>
      <c r="G95" s="132">
        <v>1438</v>
      </c>
      <c r="H95" s="132">
        <f t="shared" si="3"/>
        <v>39978</v>
      </c>
    </row>
    <row r="96" spans="1:8" ht="14.4" thickBot="1" x14ac:dyDescent="0.35">
      <c r="A96" s="24"/>
      <c r="B96" s="178"/>
      <c r="C96" s="178"/>
      <c r="D96" s="178"/>
      <c r="E96" s="178"/>
      <c r="F96" s="178"/>
      <c r="G96" s="178"/>
      <c r="H96" s="178"/>
    </row>
    <row r="97" spans="1:8" x14ac:dyDescent="0.3">
      <c r="A97" s="69" t="s">
        <v>156</v>
      </c>
      <c r="B97" s="85">
        <f>MIN(B12:B28,B31:B75,B78:B93)</f>
        <v>1</v>
      </c>
      <c r="C97" s="85">
        <f t="shared" ref="C97:H97" si="4">MIN(C12:C28,C31:C75,C78:C93)</f>
        <v>1</v>
      </c>
      <c r="D97" s="85">
        <f t="shared" si="4"/>
        <v>2</v>
      </c>
      <c r="E97" s="85">
        <f t="shared" si="4"/>
        <v>3</v>
      </c>
      <c r="F97" s="85">
        <f t="shared" si="4"/>
        <v>1</v>
      </c>
      <c r="G97" s="85">
        <f t="shared" si="4"/>
        <v>3</v>
      </c>
      <c r="H97" s="85">
        <f t="shared" si="4"/>
        <v>7</v>
      </c>
    </row>
    <row r="98" spans="1:8" x14ac:dyDescent="0.3">
      <c r="A98" s="70" t="s">
        <v>157</v>
      </c>
      <c r="B98" s="84">
        <f>MAX(B12:B28,B31:B75,B78:B93)</f>
        <v>6728</v>
      </c>
      <c r="C98" s="84">
        <f t="shared" ref="C98:H98" si="5">MAX(C12:C28,C31:C75,C78:C93)</f>
        <v>1157</v>
      </c>
      <c r="D98" s="84">
        <f t="shared" si="5"/>
        <v>1842</v>
      </c>
      <c r="E98" s="84">
        <f t="shared" si="5"/>
        <v>630</v>
      </c>
      <c r="F98" s="84">
        <f t="shared" si="5"/>
        <v>95</v>
      </c>
      <c r="G98" s="84">
        <f t="shared" si="5"/>
        <v>265</v>
      </c>
      <c r="H98" s="84">
        <f t="shared" si="5"/>
        <v>9792</v>
      </c>
    </row>
    <row r="99" spans="1:8" x14ac:dyDescent="0.3">
      <c r="A99" s="70" t="s">
        <v>160</v>
      </c>
      <c r="B99" s="84">
        <f>MEDIAN(B12:B28,B31:B75,B78:B93)</f>
        <v>52</v>
      </c>
      <c r="C99" s="84">
        <f t="shared" ref="C99:H99" si="6">MEDIAN(C12:C28,C31:C75,C78:C93)</f>
        <v>47</v>
      </c>
      <c r="D99" s="84">
        <f t="shared" si="6"/>
        <v>124.5</v>
      </c>
      <c r="E99" s="84">
        <f t="shared" si="6"/>
        <v>43.5</v>
      </c>
      <c r="F99" s="84">
        <f t="shared" si="6"/>
        <v>8.5</v>
      </c>
      <c r="G99" s="84">
        <f t="shared" si="6"/>
        <v>33.5</v>
      </c>
      <c r="H99" s="84">
        <f t="shared" si="6"/>
        <v>195.5</v>
      </c>
    </row>
    <row r="100" spans="1:8" x14ac:dyDescent="0.3">
      <c r="A100" s="70" t="s">
        <v>158</v>
      </c>
      <c r="B100" s="84">
        <f>AVERAGE(B12:B28,B31:B75,B78:B93)</f>
        <v>299.21212121212119</v>
      </c>
      <c r="C100" s="84">
        <f t="shared" ref="C100:H100" si="7">AVERAGE(C12:C28,C31:C75,C78:C93)</f>
        <v>85.409836065573771</v>
      </c>
      <c r="D100" s="84">
        <f t="shared" si="7"/>
        <v>301.2</v>
      </c>
      <c r="E100" s="84">
        <f t="shared" si="7"/>
        <v>115.43181818181819</v>
      </c>
      <c r="F100" s="84">
        <f t="shared" si="7"/>
        <v>19.0625</v>
      </c>
      <c r="G100" s="84">
        <f t="shared" si="7"/>
        <v>71.900000000000006</v>
      </c>
      <c r="H100" s="84">
        <f t="shared" si="7"/>
        <v>512.53846153846155</v>
      </c>
    </row>
    <row r="101" spans="1:8" ht="14.4" thickBot="1" x14ac:dyDescent="0.35">
      <c r="A101" s="71" t="s">
        <v>159</v>
      </c>
      <c r="B101" s="86">
        <f>_xlfn.STDEV.P(B12:B28,B31:B75,B78:B93)</f>
        <v>1146.4664754134835</v>
      </c>
      <c r="C101" s="86">
        <f t="shared" ref="C101:H101" si="8">_xlfn.STDEV.P(C12:C28,C31:C75,C78:C93)</f>
        <v>157.11553408493</v>
      </c>
      <c r="D101" s="86">
        <f t="shared" si="8"/>
        <v>406.8352574036162</v>
      </c>
      <c r="E101" s="86">
        <f t="shared" si="8"/>
        <v>150.68380466262226</v>
      </c>
      <c r="F101" s="86">
        <f t="shared" si="8"/>
        <v>23.615325400044778</v>
      </c>
      <c r="G101" s="86">
        <f t="shared" si="8"/>
        <v>76.589098440966126</v>
      </c>
      <c r="H101" s="86">
        <f t="shared" si="8"/>
        <v>1169.1421322678382</v>
      </c>
    </row>
    <row r="102" spans="1:8" x14ac:dyDescent="0.3">
      <c r="A102" s="24"/>
      <c r="B102" s="178"/>
      <c r="C102" s="178"/>
      <c r="D102" s="178"/>
      <c r="E102" s="178"/>
      <c r="F102" s="178"/>
      <c r="G102" s="178"/>
      <c r="H102" s="178"/>
    </row>
    <row r="103" spans="1:8" x14ac:dyDescent="0.3">
      <c r="A103" s="23" t="s">
        <v>370</v>
      </c>
    </row>
    <row r="104" spans="1:8" ht="15" x14ac:dyDescent="0.3">
      <c r="A104" s="222" t="s">
        <v>372</v>
      </c>
      <c r="B104" s="222"/>
      <c r="C104" s="222"/>
      <c r="D104" s="222"/>
      <c r="E104" s="222"/>
      <c r="F104" s="222"/>
      <c r="G104" s="222"/>
      <c r="H104" s="222"/>
    </row>
    <row r="105" spans="1:8" ht="15" x14ac:dyDescent="0.3">
      <c r="A105" s="23" t="s">
        <v>373</v>
      </c>
      <c r="C105" s="179"/>
    </row>
    <row r="106" spans="1:8" s="24" customFormat="1" ht="15" x14ac:dyDescent="0.3">
      <c r="A106" s="23" t="s">
        <v>374</v>
      </c>
      <c r="B106" s="25"/>
      <c r="C106" s="179"/>
      <c r="D106" s="25"/>
      <c r="E106" s="25"/>
      <c r="F106" s="25"/>
      <c r="G106" s="25"/>
      <c r="H106" s="25"/>
    </row>
    <row r="107" spans="1:8" customFormat="1" ht="15" x14ac:dyDescent="0.3">
      <c r="A107" s="23" t="s">
        <v>375</v>
      </c>
      <c r="B107" s="25"/>
      <c r="C107" s="179"/>
      <c r="D107" s="25"/>
      <c r="E107" s="25"/>
      <c r="F107" s="25"/>
      <c r="G107" s="25"/>
      <c r="H107" s="25"/>
    </row>
    <row r="108" spans="1:8" ht="12.75" customHeight="1" x14ac:dyDescent="0.3">
      <c r="A108" s="223" t="s">
        <v>376</v>
      </c>
      <c r="B108" s="223"/>
      <c r="C108" s="223"/>
      <c r="D108" s="223"/>
      <c r="E108" s="223"/>
      <c r="F108" s="223"/>
      <c r="G108" s="223"/>
      <c r="H108" s="223"/>
    </row>
    <row r="114" spans="1:8" x14ac:dyDescent="0.3">
      <c r="A114" s="23"/>
      <c r="B114" s="84"/>
      <c r="C114" s="84"/>
      <c r="D114" s="84"/>
      <c r="E114" s="84"/>
      <c r="F114" s="84"/>
      <c r="G114" s="84"/>
      <c r="H114" s="84"/>
    </row>
  </sheetData>
  <mergeCells count="7">
    <mergeCell ref="A104:H104"/>
    <mergeCell ref="A108:H108"/>
    <mergeCell ref="A1:H1"/>
    <mergeCell ref="A2:H2"/>
    <mergeCell ref="A3:H3"/>
    <mergeCell ref="A5:H5"/>
    <mergeCell ref="A6:H6"/>
  </mergeCells>
  <printOptions horizontalCentered="1"/>
  <pageMargins left="0.25" right="0.25" top="0.25" bottom="0.25" header="0.3" footer="0.3"/>
  <pageSetup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2"/>
  <sheetViews>
    <sheetView showGridLines="0" zoomScale="81" zoomScaleNormal="81" workbookViewId="0">
      <selection activeCell="A8" sqref="A8:K8"/>
    </sheetView>
  </sheetViews>
  <sheetFormatPr defaultColWidth="6.109375" defaultRowHeight="13.8" x14ac:dyDescent="0.3"/>
  <cols>
    <col min="1" max="1" width="64.44140625" style="27" customWidth="1"/>
    <col min="2" max="2" width="11.33203125" style="28" bestFit="1" customWidth="1"/>
    <col min="3" max="3" width="8.88671875" style="29" customWidth="1"/>
    <col min="4" max="4" width="12.88671875" style="89" bestFit="1" customWidth="1"/>
    <col min="5" max="5" width="11.6640625" style="89" bestFit="1" customWidth="1"/>
    <col min="6" max="6" width="11.6640625" style="90" bestFit="1" customWidth="1"/>
    <col min="7" max="7" width="12.88671875" style="89" bestFit="1" customWidth="1"/>
    <col min="8" max="8" width="11.6640625" style="89" bestFit="1" customWidth="1"/>
    <col min="9" max="9" width="12" style="89" customWidth="1"/>
    <col min="10" max="10" width="11.5546875" style="26" customWidth="1"/>
    <col min="11" max="11" width="8.44140625" style="26" bestFit="1" customWidth="1"/>
    <col min="12" max="12" width="9.88671875" style="26" bestFit="1" customWidth="1"/>
    <col min="13" max="13" width="10.44140625" style="26" bestFit="1" customWidth="1"/>
    <col min="14" max="14" width="12.88671875" style="26" bestFit="1" customWidth="1"/>
    <col min="15" max="15" width="10.109375" style="26" bestFit="1" customWidth="1"/>
    <col min="16" max="16" width="7.44140625" style="26" bestFit="1" customWidth="1"/>
    <col min="17" max="17" width="12.88671875" style="26" bestFit="1" customWidth="1"/>
    <col min="18" max="18" width="10.109375" style="26" bestFit="1" customWidth="1"/>
    <col min="19" max="19" width="8.44140625" style="26" bestFit="1" customWidth="1"/>
    <col min="20" max="16384" width="6.109375" style="26"/>
  </cols>
  <sheetData>
    <row r="1" spans="1:11" customFormat="1" ht="18" x14ac:dyDescent="0.35">
      <c r="A1" s="224" t="s">
        <v>251</v>
      </c>
      <c r="B1" s="224"/>
      <c r="C1" s="224"/>
      <c r="D1" s="224"/>
      <c r="E1" s="224"/>
      <c r="F1" s="224"/>
      <c r="G1" s="224"/>
      <c r="H1" s="224"/>
      <c r="I1" s="224"/>
      <c r="J1" s="224"/>
      <c r="K1" s="224"/>
    </row>
    <row r="2" spans="1:11" customFormat="1" ht="18" x14ac:dyDescent="0.35">
      <c r="A2" s="224" t="s">
        <v>252</v>
      </c>
      <c r="B2" s="224"/>
      <c r="C2" s="224"/>
      <c r="D2" s="224"/>
      <c r="E2" s="224"/>
      <c r="F2" s="224"/>
      <c r="G2" s="224"/>
      <c r="H2" s="224"/>
      <c r="I2" s="224"/>
      <c r="J2" s="224"/>
      <c r="K2" s="224"/>
    </row>
    <row r="3" spans="1:11" customFormat="1" ht="18.75" customHeight="1" x14ac:dyDescent="0.3">
      <c r="A3" s="225" t="s">
        <v>279</v>
      </c>
      <c r="B3" s="225"/>
      <c r="C3" s="225"/>
      <c r="D3" s="225"/>
      <c r="E3" s="225"/>
      <c r="F3" s="225"/>
      <c r="G3" s="225"/>
      <c r="H3" s="225"/>
      <c r="I3" s="225"/>
      <c r="J3" s="225"/>
      <c r="K3" s="225"/>
    </row>
    <row r="4" spans="1:11" customFormat="1" ht="18" x14ac:dyDescent="0.35">
      <c r="A4" s="147"/>
      <c r="B4" s="147"/>
      <c r="C4" s="147"/>
      <c r="D4" s="147"/>
      <c r="E4" s="147"/>
      <c r="F4" s="147"/>
      <c r="G4" s="147"/>
      <c r="H4" s="147"/>
      <c r="I4" s="147"/>
      <c r="J4" s="135"/>
    </row>
    <row r="5" spans="1:11" customFormat="1" ht="15.6" x14ac:dyDescent="0.3">
      <c r="A5" s="201" t="s">
        <v>199</v>
      </c>
      <c r="B5" s="201"/>
      <c r="C5" s="201"/>
      <c r="D5" s="201"/>
      <c r="E5" s="201"/>
      <c r="F5" s="201"/>
      <c r="G5" s="201"/>
      <c r="H5" s="201"/>
      <c r="I5" s="201"/>
      <c r="J5" s="201"/>
      <c r="K5" s="201"/>
    </row>
    <row r="6" spans="1:11" customFormat="1" ht="15.6" x14ac:dyDescent="0.3">
      <c r="A6" s="225" t="s">
        <v>343</v>
      </c>
      <c r="B6" s="225"/>
      <c r="C6" s="225"/>
      <c r="D6" s="225"/>
      <c r="E6" s="225"/>
      <c r="F6" s="225"/>
      <c r="G6" s="225"/>
      <c r="H6" s="225"/>
      <c r="I6" s="225"/>
      <c r="J6" s="225"/>
      <c r="K6" s="225"/>
    </row>
    <row r="7" spans="1:11" ht="14.4" x14ac:dyDescent="0.3">
      <c r="A7" s="109"/>
      <c r="B7" s="110"/>
      <c r="C7" s="111"/>
      <c r="D7" s="106"/>
      <c r="E7" s="106"/>
      <c r="F7" s="112"/>
      <c r="G7" s="106"/>
      <c r="H7" s="106"/>
      <c r="I7" s="106"/>
    </row>
    <row r="8" spans="1:11" ht="15.75" customHeight="1" x14ac:dyDescent="0.3">
      <c r="A8" s="227" t="s">
        <v>378</v>
      </c>
      <c r="B8" s="227"/>
      <c r="C8" s="227"/>
      <c r="D8" s="227"/>
      <c r="E8" s="227"/>
      <c r="F8" s="227"/>
      <c r="G8" s="227"/>
      <c r="H8" s="227"/>
      <c r="I8" s="227"/>
      <c r="J8" s="227"/>
      <c r="K8" s="227"/>
    </row>
    <row r="9" spans="1:11" x14ac:dyDescent="0.3">
      <c r="A9" s="26" t="s">
        <v>234</v>
      </c>
      <c r="B9" s="33"/>
      <c r="C9" s="33"/>
      <c r="D9" s="91"/>
      <c r="E9" s="91"/>
      <c r="F9" s="91"/>
      <c r="G9" s="91"/>
      <c r="H9" s="91"/>
      <c r="I9" s="91"/>
    </row>
    <row r="10" spans="1:11" s="45" customFormat="1" ht="14.4" x14ac:dyDescent="0.3">
      <c r="A10" s="228" t="s">
        <v>288</v>
      </c>
      <c r="B10" s="229" t="s">
        <v>115</v>
      </c>
      <c r="C10" s="231" t="s">
        <v>114</v>
      </c>
      <c r="D10" s="231"/>
      <c r="E10" s="231"/>
      <c r="F10" s="232" t="s">
        <v>22</v>
      </c>
      <c r="G10" s="232"/>
      <c r="H10" s="232"/>
      <c r="I10" s="233" t="s">
        <v>289</v>
      </c>
      <c r="J10" s="233"/>
      <c r="K10" s="233"/>
    </row>
    <row r="11" spans="1:11" s="45" customFormat="1" ht="14.4" x14ac:dyDescent="0.3">
      <c r="A11" s="228"/>
      <c r="B11" s="230"/>
      <c r="C11" s="166" t="s">
        <v>76</v>
      </c>
      <c r="D11" s="166" t="s">
        <v>118</v>
      </c>
      <c r="E11" s="166" t="s">
        <v>119</v>
      </c>
      <c r="F11" s="166" t="s">
        <v>76</v>
      </c>
      <c r="G11" s="166" t="s">
        <v>118</v>
      </c>
      <c r="H11" s="166" t="s">
        <v>119</v>
      </c>
      <c r="I11" s="166" t="s">
        <v>76</v>
      </c>
      <c r="J11" s="166" t="s">
        <v>118</v>
      </c>
      <c r="K11" s="166" t="s">
        <v>119</v>
      </c>
    </row>
    <row r="12" spans="1:11" s="45" customFormat="1" ht="14.4" x14ac:dyDescent="0.3">
      <c r="A12" s="167" t="s">
        <v>106</v>
      </c>
      <c r="B12" s="139">
        <v>51</v>
      </c>
      <c r="C12" s="53">
        <v>12188</v>
      </c>
      <c r="D12" s="53">
        <v>2539</v>
      </c>
      <c r="E12" s="53">
        <v>9649</v>
      </c>
      <c r="F12" s="53">
        <v>1325</v>
      </c>
      <c r="G12" s="53">
        <v>378</v>
      </c>
      <c r="H12" s="53">
        <v>947</v>
      </c>
      <c r="I12" s="53">
        <v>10863</v>
      </c>
      <c r="J12" s="53">
        <v>2161</v>
      </c>
      <c r="K12" s="53">
        <v>8702</v>
      </c>
    </row>
    <row r="13" spans="1:11" s="45" customFormat="1" ht="14.4" x14ac:dyDescent="0.3">
      <c r="A13" s="167" t="s">
        <v>107</v>
      </c>
      <c r="B13" s="139">
        <v>52</v>
      </c>
      <c r="C13" s="53">
        <v>5087</v>
      </c>
      <c r="D13" s="53">
        <v>1926</v>
      </c>
      <c r="E13" s="53">
        <v>3161</v>
      </c>
      <c r="F13" s="53">
        <v>1471</v>
      </c>
      <c r="G13" s="53">
        <v>612</v>
      </c>
      <c r="H13" s="53">
        <v>859</v>
      </c>
      <c r="I13" s="53">
        <v>3616</v>
      </c>
      <c r="J13" s="53">
        <v>1314</v>
      </c>
      <c r="K13" s="53">
        <v>2302</v>
      </c>
    </row>
    <row r="14" spans="1:11" s="45" customFormat="1" ht="28.8" x14ac:dyDescent="0.3">
      <c r="A14" s="167" t="s">
        <v>84</v>
      </c>
      <c r="B14" s="139">
        <v>12</v>
      </c>
      <c r="C14" s="53">
        <v>3319</v>
      </c>
      <c r="D14" s="53">
        <v>861</v>
      </c>
      <c r="E14" s="53">
        <v>2458</v>
      </c>
      <c r="F14" s="53"/>
      <c r="G14" s="53"/>
      <c r="H14" s="53"/>
      <c r="I14" s="53">
        <v>3319</v>
      </c>
      <c r="J14" s="53">
        <v>861</v>
      </c>
      <c r="K14" s="53">
        <v>2458</v>
      </c>
    </row>
    <row r="15" spans="1:11" s="45" customFormat="1" ht="14.4" x14ac:dyDescent="0.3">
      <c r="A15" s="167" t="s">
        <v>93</v>
      </c>
      <c r="B15" s="139">
        <v>26</v>
      </c>
      <c r="C15" s="53">
        <v>2426</v>
      </c>
      <c r="D15" s="53">
        <v>777</v>
      </c>
      <c r="E15" s="53">
        <v>1649</v>
      </c>
      <c r="F15" s="53">
        <v>1178</v>
      </c>
      <c r="G15" s="53">
        <v>396</v>
      </c>
      <c r="H15" s="53">
        <v>782</v>
      </c>
      <c r="I15" s="53">
        <v>1248</v>
      </c>
      <c r="J15" s="53">
        <v>381</v>
      </c>
      <c r="K15" s="53">
        <v>867</v>
      </c>
    </row>
    <row r="16" spans="1:11" s="45" customFormat="1" ht="14.4" x14ac:dyDescent="0.3">
      <c r="A16" s="167" t="s">
        <v>101</v>
      </c>
      <c r="B16" s="139">
        <v>42</v>
      </c>
      <c r="C16" s="53">
        <v>1687</v>
      </c>
      <c r="D16" s="53">
        <v>334</v>
      </c>
      <c r="E16" s="53">
        <v>1353</v>
      </c>
      <c r="F16" s="53">
        <v>587</v>
      </c>
      <c r="G16" s="53">
        <v>123</v>
      </c>
      <c r="H16" s="53">
        <v>464</v>
      </c>
      <c r="I16" s="53">
        <v>1100</v>
      </c>
      <c r="J16" s="53">
        <v>211</v>
      </c>
      <c r="K16" s="53">
        <v>889</v>
      </c>
    </row>
    <row r="17" spans="1:19" s="45" customFormat="1" ht="14.4" x14ac:dyDescent="0.3">
      <c r="A17" s="167" t="s">
        <v>85</v>
      </c>
      <c r="B17" s="139">
        <v>13</v>
      </c>
      <c r="C17" s="53">
        <v>1591</v>
      </c>
      <c r="D17" s="53">
        <v>368</v>
      </c>
      <c r="E17" s="53">
        <v>1223</v>
      </c>
      <c r="F17" s="53">
        <v>490</v>
      </c>
      <c r="G17" s="53">
        <v>144</v>
      </c>
      <c r="H17" s="53">
        <v>346</v>
      </c>
      <c r="I17" s="53">
        <v>1101</v>
      </c>
      <c r="J17" s="53">
        <v>224</v>
      </c>
      <c r="K17" s="53">
        <v>877</v>
      </c>
    </row>
    <row r="18" spans="1:19" s="45" customFormat="1" ht="14.4" x14ac:dyDescent="0.3">
      <c r="A18" s="167" t="s">
        <v>222</v>
      </c>
      <c r="B18" s="139">
        <v>43</v>
      </c>
      <c r="C18" s="53">
        <v>1388</v>
      </c>
      <c r="D18" s="53">
        <v>523</v>
      </c>
      <c r="E18" s="53">
        <v>865</v>
      </c>
      <c r="F18" s="53">
        <v>121</v>
      </c>
      <c r="G18" s="53">
        <v>35</v>
      </c>
      <c r="H18" s="53">
        <v>86</v>
      </c>
      <c r="I18" s="53">
        <v>1267</v>
      </c>
      <c r="J18" s="53">
        <v>488</v>
      </c>
      <c r="K18" s="53">
        <v>779</v>
      </c>
    </row>
    <row r="19" spans="1:19" s="45" customFormat="1" ht="14.4" x14ac:dyDescent="0.3">
      <c r="A19" s="167" t="s">
        <v>103</v>
      </c>
      <c r="B19" s="139">
        <v>47</v>
      </c>
      <c r="C19" s="53">
        <v>1356</v>
      </c>
      <c r="D19" s="53">
        <v>1285</v>
      </c>
      <c r="E19" s="53">
        <v>71</v>
      </c>
      <c r="F19" s="53">
        <v>3</v>
      </c>
      <c r="G19" s="53">
        <v>3</v>
      </c>
      <c r="H19" s="53">
        <v>0</v>
      </c>
      <c r="I19" s="53">
        <v>1353</v>
      </c>
      <c r="J19" s="53">
        <v>1282</v>
      </c>
      <c r="K19" s="53">
        <v>71</v>
      </c>
    </row>
    <row r="20" spans="1:19" s="45" customFormat="1" ht="14.4" x14ac:dyDescent="0.3">
      <c r="A20" s="167" t="s">
        <v>86</v>
      </c>
      <c r="B20" s="139">
        <v>14</v>
      </c>
      <c r="C20" s="53">
        <v>1245</v>
      </c>
      <c r="D20" s="53">
        <v>937</v>
      </c>
      <c r="E20" s="53">
        <v>308</v>
      </c>
      <c r="F20" s="53">
        <v>629</v>
      </c>
      <c r="G20" s="53">
        <v>454</v>
      </c>
      <c r="H20" s="53">
        <v>175</v>
      </c>
      <c r="I20" s="53">
        <v>616</v>
      </c>
      <c r="J20" s="53">
        <v>483</v>
      </c>
      <c r="K20" s="53">
        <v>133</v>
      </c>
    </row>
    <row r="21" spans="1:19" s="45" customFormat="1" ht="14.4" x14ac:dyDescent="0.3">
      <c r="A21" s="167" t="s">
        <v>87</v>
      </c>
      <c r="B21" s="139">
        <v>15</v>
      </c>
      <c r="C21" s="53">
        <v>1196</v>
      </c>
      <c r="D21" s="53">
        <v>1014</v>
      </c>
      <c r="E21" s="53">
        <v>182</v>
      </c>
      <c r="F21" s="53">
        <v>362</v>
      </c>
      <c r="G21" s="53">
        <v>267</v>
      </c>
      <c r="H21" s="53">
        <v>95</v>
      </c>
      <c r="I21" s="53">
        <v>834</v>
      </c>
      <c r="J21" s="53">
        <v>747</v>
      </c>
      <c r="K21" s="53">
        <v>87</v>
      </c>
    </row>
    <row r="22" spans="1:19" s="45" customFormat="1" ht="14.4" x14ac:dyDescent="0.3">
      <c r="A22" s="167" t="s">
        <v>83</v>
      </c>
      <c r="B22" s="139">
        <v>11</v>
      </c>
      <c r="C22" s="53">
        <v>1098</v>
      </c>
      <c r="D22" s="53">
        <v>831</v>
      </c>
      <c r="E22" s="53">
        <v>267</v>
      </c>
      <c r="F22" s="53">
        <v>173</v>
      </c>
      <c r="G22" s="53">
        <v>125</v>
      </c>
      <c r="H22" s="53">
        <v>48</v>
      </c>
      <c r="I22" s="53">
        <v>925</v>
      </c>
      <c r="J22" s="53">
        <v>706</v>
      </c>
      <c r="K22" s="53">
        <v>219</v>
      </c>
    </row>
    <row r="23" spans="1:19" s="45" customFormat="1" ht="14.4" x14ac:dyDescent="0.3">
      <c r="A23" s="167" t="s">
        <v>105</v>
      </c>
      <c r="B23" s="139">
        <v>50</v>
      </c>
      <c r="C23" s="53">
        <v>1029</v>
      </c>
      <c r="D23" s="53">
        <v>480</v>
      </c>
      <c r="E23" s="53">
        <v>549</v>
      </c>
      <c r="F23" s="53">
        <v>270</v>
      </c>
      <c r="G23" s="53">
        <v>100</v>
      </c>
      <c r="H23" s="53">
        <v>170</v>
      </c>
      <c r="I23" s="53">
        <v>759</v>
      </c>
      <c r="J23" s="53">
        <v>380</v>
      </c>
      <c r="K23" s="53">
        <v>379</v>
      </c>
    </row>
    <row r="24" spans="1:19" s="45" customFormat="1" ht="14.4" x14ac:dyDescent="0.3">
      <c r="A24" s="167" t="s">
        <v>221</v>
      </c>
      <c r="B24" s="139">
        <v>46</v>
      </c>
      <c r="C24" s="53">
        <v>926</v>
      </c>
      <c r="D24" s="53">
        <v>868</v>
      </c>
      <c r="E24" s="53">
        <v>58</v>
      </c>
      <c r="F24" s="53"/>
      <c r="G24" s="53"/>
      <c r="H24" s="53"/>
      <c r="I24" s="53">
        <v>926</v>
      </c>
      <c r="J24" s="53">
        <v>868</v>
      </c>
      <c r="K24" s="53">
        <v>58</v>
      </c>
    </row>
    <row r="25" spans="1:19" s="45" customFormat="1" ht="14.4" x14ac:dyDescent="0.3">
      <c r="A25" s="167" t="s">
        <v>78</v>
      </c>
      <c r="B25" s="139">
        <v>1</v>
      </c>
      <c r="C25" s="53">
        <v>829</v>
      </c>
      <c r="D25" s="53">
        <v>230</v>
      </c>
      <c r="E25" s="53">
        <v>599</v>
      </c>
      <c r="F25" s="53">
        <v>402</v>
      </c>
      <c r="G25" s="53">
        <v>150</v>
      </c>
      <c r="H25" s="53">
        <v>252</v>
      </c>
      <c r="I25" s="53">
        <v>427</v>
      </c>
      <c r="J25" s="53">
        <v>80</v>
      </c>
      <c r="K25" s="53">
        <v>347</v>
      </c>
    </row>
    <row r="26" spans="1:19" s="45" customFormat="1" ht="14.4" x14ac:dyDescent="0.3">
      <c r="A26" s="167" t="s">
        <v>81</v>
      </c>
      <c r="B26" s="139">
        <v>9</v>
      </c>
      <c r="C26" s="53">
        <v>563</v>
      </c>
      <c r="D26" s="53">
        <v>180</v>
      </c>
      <c r="E26" s="53">
        <v>383</v>
      </c>
      <c r="F26" s="53">
        <v>145</v>
      </c>
      <c r="G26" s="53">
        <v>46</v>
      </c>
      <c r="H26" s="53">
        <v>99</v>
      </c>
      <c r="I26" s="53">
        <v>418</v>
      </c>
      <c r="J26" s="53">
        <v>134</v>
      </c>
      <c r="K26" s="53">
        <v>284</v>
      </c>
    </row>
    <row r="27" spans="1:19" s="45" customFormat="1" ht="14.4" x14ac:dyDescent="0.3">
      <c r="A27" s="167" t="s">
        <v>219</v>
      </c>
      <c r="B27" s="139">
        <v>44</v>
      </c>
      <c r="C27" s="53">
        <v>556</v>
      </c>
      <c r="D27" s="53">
        <v>112</v>
      </c>
      <c r="E27" s="53">
        <v>444</v>
      </c>
      <c r="F27" s="53">
        <v>158</v>
      </c>
      <c r="G27" s="53">
        <v>30</v>
      </c>
      <c r="H27" s="53">
        <v>128</v>
      </c>
      <c r="I27" s="53">
        <v>398</v>
      </c>
      <c r="J27" s="53">
        <v>82</v>
      </c>
      <c r="K27" s="53">
        <v>316</v>
      </c>
    </row>
    <row r="28" spans="1:19" s="45" customFormat="1" ht="14.4" x14ac:dyDescent="0.3">
      <c r="A28" s="167" t="s">
        <v>89</v>
      </c>
      <c r="B28" s="139">
        <v>22</v>
      </c>
      <c r="C28" s="53">
        <v>496</v>
      </c>
      <c r="D28" s="53">
        <v>172</v>
      </c>
      <c r="E28" s="53">
        <v>324</v>
      </c>
      <c r="F28" s="53">
        <v>157</v>
      </c>
      <c r="G28" s="53">
        <v>53</v>
      </c>
      <c r="H28" s="53">
        <v>104</v>
      </c>
      <c r="I28" s="53">
        <v>339</v>
      </c>
      <c r="J28" s="53">
        <v>119</v>
      </c>
      <c r="K28" s="53">
        <v>220</v>
      </c>
    </row>
    <row r="29" spans="1:19" s="45" customFormat="1" ht="14.4" x14ac:dyDescent="0.3">
      <c r="A29" s="167" t="s">
        <v>95</v>
      </c>
      <c r="B29" s="139">
        <v>30</v>
      </c>
      <c r="C29" s="53">
        <v>370</v>
      </c>
      <c r="D29" s="53">
        <v>105</v>
      </c>
      <c r="E29" s="53">
        <v>265</v>
      </c>
      <c r="F29" s="53">
        <v>197</v>
      </c>
      <c r="G29" s="53">
        <v>61</v>
      </c>
      <c r="H29" s="53">
        <v>136</v>
      </c>
      <c r="I29" s="53">
        <v>173</v>
      </c>
      <c r="J29" s="53">
        <v>44</v>
      </c>
      <c r="K29" s="53">
        <v>129</v>
      </c>
    </row>
    <row r="30" spans="1:19" s="45" customFormat="1" ht="14.4" x14ac:dyDescent="0.3">
      <c r="A30" s="167" t="s">
        <v>102</v>
      </c>
      <c r="B30" s="139">
        <v>45</v>
      </c>
      <c r="C30" s="53">
        <v>360</v>
      </c>
      <c r="D30" s="53">
        <v>154</v>
      </c>
      <c r="E30" s="53">
        <v>206</v>
      </c>
      <c r="F30" s="53">
        <v>240</v>
      </c>
      <c r="G30" s="53">
        <v>103</v>
      </c>
      <c r="H30" s="53">
        <v>137</v>
      </c>
      <c r="I30" s="53">
        <v>120</v>
      </c>
      <c r="J30" s="53">
        <v>51</v>
      </c>
      <c r="K30" s="53">
        <v>69</v>
      </c>
    </row>
    <row r="31" spans="1:19" s="45" customFormat="1" ht="14.4" x14ac:dyDescent="0.3">
      <c r="A31" s="167" t="s">
        <v>82</v>
      </c>
      <c r="B31" s="139">
        <v>10</v>
      </c>
      <c r="C31" s="53">
        <v>347</v>
      </c>
      <c r="D31" s="53">
        <v>240</v>
      </c>
      <c r="E31" s="53">
        <v>107</v>
      </c>
      <c r="F31" s="53">
        <v>102</v>
      </c>
      <c r="G31" s="53">
        <v>39</v>
      </c>
      <c r="H31" s="53">
        <v>63</v>
      </c>
      <c r="I31" s="53">
        <v>245</v>
      </c>
      <c r="J31" s="53">
        <v>201</v>
      </c>
      <c r="K31" s="53">
        <v>44</v>
      </c>
    </row>
    <row r="32" spans="1:19" s="46" customFormat="1" ht="14.4" x14ac:dyDescent="0.3">
      <c r="A32" s="167" t="s">
        <v>99</v>
      </c>
      <c r="B32" s="139">
        <v>40</v>
      </c>
      <c r="C32" s="53">
        <v>301</v>
      </c>
      <c r="D32" s="53">
        <v>115</v>
      </c>
      <c r="E32" s="53">
        <v>186</v>
      </c>
      <c r="F32" s="53">
        <v>230</v>
      </c>
      <c r="G32" s="53">
        <v>94</v>
      </c>
      <c r="H32" s="53">
        <v>136</v>
      </c>
      <c r="I32" s="53">
        <v>71</v>
      </c>
      <c r="J32" s="53">
        <v>21</v>
      </c>
      <c r="K32" s="53">
        <v>50</v>
      </c>
      <c r="L32" s="45"/>
      <c r="M32" s="45"/>
      <c r="N32" s="45"/>
      <c r="O32" s="45"/>
      <c r="P32" s="45"/>
      <c r="Q32" s="45"/>
      <c r="R32" s="45"/>
      <c r="S32" s="45"/>
    </row>
    <row r="33" spans="1:19" s="45" customFormat="1" ht="14.4" x14ac:dyDescent="0.3">
      <c r="A33" s="167" t="s">
        <v>96</v>
      </c>
      <c r="B33" s="139">
        <v>31</v>
      </c>
      <c r="C33" s="53">
        <v>279</v>
      </c>
      <c r="D33" s="53">
        <v>183</v>
      </c>
      <c r="E33" s="53">
        <v>96</v>
      </c>
      <c r="F33" s="53">
        <v>10</v>
      </c>
      <c r="G33" s="53">
        <v>6</v>
      </c>
      <c r="H33" s="53">
        <v>4</v>
      </c>
      <c r="I33" s="53">
        <v>269</v>
      </c>
      <c r="J33" s="53">
        <v>177</v>
      </c>
      <c r="K33" s="53">
        <v>92</v>
      </c>
    </row>
    <row r="34" spans="1:19" s="45" customFormat="1" ht="14.4" x14ac:dyDescent="0.3">
      <c r="A34" s="167" t="s">
        <v>104</v>
      </c>
      <c r="B34" s="139">
        <v>48</v>
      </c>
      <c r="C34" s="53">
        <v>260</v>
      </c>
      <c r="D34" s="53">
        <v>254</v>
      </c>
      <c r="E34" s="53">
        <v>6</v>
      </c>
      <c r="F34" s="53"/>
      <c r="G34" s="53"/>
      <c r="H34" s="53"/>
      <c r="I34" s="53">
        <v>260</v>
      </c>
      <c r="J34" s="53">
        <v>254</v>
      </c>
      <c r="K34" s="53">
        <v>6</v>
      </c>
    </row>
    <row r="35" spans="1:19" s="45" customFormat="1" ht="14.4" x14ac:dyDescent="0.3">
      <c r="A35" s="167" t="s">
        <v>91</v>
      </c>
      <c r="B35" s="139">
        <v>24</v>
      </c>
      <c r="C35" s="53">
        <v>210</v>
      </c>
      <c r="D35" s="53">
        <v>97</v>
      </c>
      <c r="E35" s="53">
        <v>113</v>
      </c>
      <c r="F35" s="53">
        <v>34</v>
      </c>
      <c r="G35" s="53">
        <v>16</v>
      </c>
      <c r="H35" s="53">
        <v>18</v>
      </c>
      <c r="I35" s="53">
        <v>176</v>
      </c>
      <c r="J35" s="53">
        <v>81</v>
      </c>
      <c r="K35" s="53">
        <v>95</v>
      </c>
    </row>
    <row r="36" spans="1:19" s="45" customFormat="1" ht="14.4" x14ac:dyDescent="0.3">
      <c r="A36" s="167" t="s">
        <v>88</v>
      </c>
      <c r="B36" s="139">
        <v>16</v>
      </c>
      <c r="C36" s="53">
        <v>190</v>
      </c>
      <c r="D36" s="53">
        <v>45</v>
      </c>
      <c r="E36" s="53">
        <v>145</v>
      </c>
      <c r="F36" s="53">
        <v>172</v>
      </c>
      <c r="G36" s="53">
        <v>44</v>
      </c>
      <c r="H36" s="53">
        <v>128</v>
      </c>
      <c r="I36" s="53">
        <v>18</v>
      </c>
      <c r="J36" s="53">
        <v>1</v>
      </c>
      <c r="K36" s="53">
        <v>17</v>
      </c>
    </row>
    <row r="37" spans="1:19" s="45" customFormat="1" ht="14.4" x14ac:dyDescent="0.3">
      <c r="A37" s="167" t="s">
        <v>80</v>
      </c>
      <c r="B37" s="139">
        <v>4</v>
      </c>
      <c r="C37" s="53">
        <v>150</v>
      </c>
      <c r="D37" s="53">
        <v>67</v>
      </c>
      <c r="E37" s="53">
        <v>83</v>
      </c>
      <c r="F37" s="53">
        <v>99</v>
      </c>
      <c r="G37" s="53">
        <v>46</v>
      </c>
      <c r="H37" s="53">
        <v>53</v>
      </c>
      <c r="I37" s="53">
        <v>51</v>
      </c>
      <c r="J37" s="53">
        <v>21</v>
      </c>
      <c r="K37" s="53">
        <v>30</v>
      </c>
    </row>
    <row r="38" spans="1:19" s="45" customFormat="1" ht="14.4" x14ac:dyDescent="0.3">
      <c r="A38" s="167" t="s">
        <v>90</v>
      </c>
      <c r="B38" s="139">
        <v>23</v>
      </c>
      <c r="C38" s="53">
        <v>115</v>
      </c>
      <c r="D38" s="53">
        <v>32</v>
      </c>
      <c r="E38" s="53">
        <v>83</v>
      </c>
      <c r="F38" s="53">
        <v>41</v>
      </c>
      <c r="G38" s="53">
        <v>11</v>
      </c>
      <c r="H38" s="53">
        <v>30</v>
      </c>
      <c r="I38" s="53">
        <v>74</v>
      </c>
      <c r="J38" s="53">
        <v>21</v>
      </c>
      <c r="K38" s="53">
        <v>53</v>
      </c>
    </row>
    <row r="39" spans="1:19" s="45" customFormat="1" ht="14.4" x14ac:dyDescent="0.3">
      <c r="A39" s="167" t="s">
        <v>108</v>
      </c>
      <c r="B39" s="139">
        <v>54</v>
      </c>
      <c r="C39" s="53">
        <v>91</v>
      </c>
      <c r="D39" s="53">
        <v>49</v>
      </c>
      <c r="E39" s="53">
        <v>42</v>
      </c>
      <c r="F39" s="53">
        <v>47</v>
      </c>
      <c r="G39" s="53">
        <v>29</v>
      </c>
      <c r="H39" s="53">
        <v>18</v>
      </c>
      <c r="I39" s="53">
        <v>44</v>
      </c>
      <c r="J39" s="53">
        <v>20</v>
      </c>
      <c r="K39" s="53">
        <v>24</v>
      </c>
      <c r="L39" s="46"/>
      <c r="M39" s="46"/>
      <c r="N39" s="46"/>
      <c r="O39" s="46"/>
      <c r="P39" s="46"/>
      <c r="Q39" s="46"/>
      <c r="R39" s="46"/>
      <c r="S39" s="46"/>
    </row>
    <row r="40" spans="1:19" s="45" customFormat="1" ht="14.4" x14ac:dyDescent="0.3">
      <c r="A40" s="167" t="s">
        <v>273</v>
      </c>
      <c r="B40" s="139">
        <v>19</v>
      </c>
      <c r="C40" s="53">
        <v>85</v>
      </c>
      <c r="D40" s="53">
        <v>3</v>
      </c>
      <c r="E40" s="53">
        <v>82</v>
      </c>
      <c r="F40" s="53">
        <v>2</v>
      </c>
      <c r="G40" s="53">
        <v>0</v>
      </c>
      <c r="H40" s="53">
        <v>2</v>
      </c>
      <c r="I40" s="53">
        <v>83</v>
      </c>
      <c r="J40" s="53">
        <v>3</v>
      </c>
      <c r="K40" s="53">
        <v>80</v>
      </c>
    </row>
    <row r="41" spans="1:19" s="45" customFormat="1" ht="14.4" x14ac:dyDescent="0.3">
      <c r="A41" s="167" t="s">
        <v>79</v>
      </c>
      <c r="B41" s="139">
        <v>3</v>
      </c>
      <c r="C41" s="53">
        <v>69</v>
      </c>
      <c r="D41" s="53">
        <v>24</v>
      </c>
      <c r="E41" s="53">
        <v>45</v>
      </c>
      <c r="F41" s="53">
        <v>35</v>
      </c>
      <c r="G41" s="53">
        <v>12</v>
      </c>
      <c r="H41" s="53">
        <v>23</v>
      </c>
      <c r="I41" s="53">
        <v>34</v>
      </c>
      <c r="J41" s="53">
        <v>12</v>
      </c>
      <c r="K41" s="53">
        <v>22</v>
      </c>
    </row>
    <row r="42" spans="1:19" s="45" customFormat="1" ht="14.4" x14ac:dyDescent="0.3">
      <c r="A42" s="167" t="s">
        <v>94</v>
      </c>
      <c r="B42" s="139">
        <v>27</v>
      </c>
      <c r="C42" s="53">
        <v>50</v>
      </c>
      <c r="D42" s="53">
        <v>33</v>
      </c>
      <c r="E42" s="53">
        <v>17</v>
      </c>
      <c r="F42" s="53">
        <v>37</v>
      </c>
      <c r="G42" s="53">
        <v>25</v>
      </c>
      <c r="H42" s="53">
        <v>12</v>
      </c>
      <c r="I42" s="53">
        <v>13</v>
      </c>
      <c r="J42" s="53">
        <v>8</v>
      </c>
      <c r="K42" s="53">
        <v>5</v>
      </c>
    </row>
    <row r="43" spans="1:19" s="45" customFormat="1" ht="14.4" x14ac:dyDescent="0.3">
      <c r="A43" s="167" t="s">
        <v>98</v>
      </c>
      <c r="B43" s="139">
        <v>39</v>
      </c>
      <c r="C43" s="53">
        <v>44</v>
      </c>
      <c r="D43" s="53">
        <v>28</v>
      </c>
      <c r="E43" s="53">
        <v>16</v>
      </c>
      <c r="F43" s="53"/>
      <c r="G43" s="53"/>
      <c r="H43" s="53"/>
      <c r="I43" s="53">
        <v>44</v>
      </c>
      <c r="J43" s="53">
        <v>28</v>
      </c>
      <c r="K43" s="53">
        <v>16</v>
      </c>
    </row>
    <row r="44" spans="1:19" s="45" customFormat="1" ht="14.4" x14ac:dyDescent="0.3">
      <c r="A44" s="167" t="s">
        <v>97</v>
      </c>
      <c r="B44" s="139">
        <v>38</v>
      </c>
      <c r="C44" s="53">
        <v>42</v>
      </c>
      <c r="D44" s="53">
        <v>20</v>
      </c>
      <c r="E44" s="53">
        <v>22</v>
      </c>
      <c r="F44" s="53">
        <v>15</v>
      </c>
      <c r="G44" s="53">
        <v>8</v>
      </c>
      <c r="H44" s="53">
        <v>7</v>
      </c>
      <c r="I44" s="53">
        <v>27</v>
      </c>
      <c r="J44" s="53">
        <v>12</v>
      </c>
      <c r="K44" s="53">
        <v>15</v>
      </c>
      <c r="L44" s="46"/>
      <c r="M44" s="46"/>
      <c r="N44" s="46"/>
      <c r="O44" s="46"/>
      <c r="P44" s="46"/>
      <c r="Q44" s="46"/>
      <c r="R44" s="46"/>
      <c r="S44" s="46"/>
    </row>
    <row r="45" spans="1:19" s="45" customFormat="1" ht="14.4" x14ac:dyDescent="0.3">
      <c r="A45" s="167" t="s">
        <v>220</v>
      </c>
      <c r="B45" s="139">
        <v>49</v>
      </c>
      <c r="C45" s="53">
        <v>22</v>
      </c>
      <c r="D45" s="53">
        <v>15</v>
      </c>
      <c r="E45" s="53">
        <v>7</v>
      </c>
      <c r="F45" s="53"/>
      <c r="G45" s="53"/>
      <c r="H45" s="53"/>
      <c r="I45" s="53">
        <v>22</v>
      </c>
      <c r="J45" s="53">
        <v>15</v>
      </c>
      <c r="K45" s="53">
        <v>7</v>
      </c>
    </row>
    <row r="46" spans="1:19" s="45" customFormat="1" ht="14.4" x14ac:dyDescent="0.3">
      <c r="A46" s="167" t="s">
        <v>100</v>
      </c>
      <c r="B46" s="139">
        <v>41</v>
      </c>
      <c r="C46" s="53">
        <v>8</v>
      </c>
      <c r="D46" s="53">
        <v>1</v>
      </c>
      <c r="E46" s="53">
        <v>7</v>
      </c>
      <c r="F46" s="53">
        <v>8</v>
      </c>
      <c r="G46" s="53">
        <v>1</v>
      </c>
      <c r="H46" s="53">
        <v>7</v>
      </c>
      <c r="I46" s="53">
        <v>0</v>
      </c>
      <c r="J46" s="53">
        <v>0</v>
      </c>
      <c r="K46" s="53">
        <v>0</v>
      </c>
    </row>
    <row r="47" spans="1:19" s="46" customFormat="1" ht="14.4" x14ac:dyDescent="0.3">
      <c r="A47" s="167" t="s">
        <v>92</v>
      </c>
      <c r="B47" s="139">
        <v>25</v>
      </c>
      <c r="C47" s="53">
        <v>5</v>
      </c>
      <c r="D47" s="53">
        <v>1</v>
      </c>
      <c r="E47" s="53">
        <v>4</v>
      </c>
      <c r="F47" s="53">
        <v>5</v>
      </c>
      <c r="G47" s="53">
        <v>1</v>
      </c>
      <c r="H47" s="53">
        <v>4</v>
      </c>
      <c r="I47" s="53">
        <v>0</v>
      </c>
      <c r="J47" s="53">
        <v>0</v>
      </c>
      <c r="K47" s="53">
        <v>0</v>
      </c>
      <c r="L47" s="45"/>
      <c r="M47" s="45"/>
      <c r="N47" s="45"/>
      <c r="O47" s="45"/>
      <c r="P47" s="45"/>
      <c r="Q47" s="45"/>
      <c r="R47" s="45"/>
      <c r="S47" s="45"/>
    </row>
    <row r="48" spans="1:19" s="46" customFormat="1" ht="14.4" x14ac:dyDescent="0.3">
      <c r="A48" s="182" t="s">
        <v>76</v>
      </c>
      <c r="B48" s="150"/>
      <c r="C48" s="54">
        <f>SUM(C12:C47)</f>
        <v>39978</v>
      </c>
      <c r="D48" s="54">
        <f t="shared" ref="D48:H48" si="0">SUM(D12:D47)</f>
        <v>14903</v>
      </c>
      <c r="E48" s="54">
        <f t="shared" si="0"/>
        <v>25075</v>
      </c>
      <c r="F48" s="54">
        <f t="shared" si="0"/>
        <v>8745</v>
      </c>
      <c r="G48" s="54">
        <f t="shared" si="0"/>
        <v>3412</v>
      </c>
      <c r="H48" s="54">
        <f t="shared" si="0"/>
        <v>5333</v>
      </c>
      <c r="I48" s="54">
        <v>31233</v>
      </c>
      <c r="J48" s="54">
        <v>11491</v>
      </c>
      <c r="K48" s="54">
        <v>19742</v>
      </c>
    </row>
    <row r="49" spans="1:11" s="46" customFormat="1" ht="14.4" x14ac:dyDescent="0.3">
      <c r="A49" s="4"/>
      <c r="B49" s="4"/>
      <c r="C49" s="168"/>
      <c r="D49" s="168"/>
      <c r="E49" s="168"/>
      <c r="F49" s="168"/>
      <c r="G49" s="168"/>
      <c r="H49" s="168"/>
      <c r="I49" s="169"/>
      <c r="J49" s="169"/>
      <c r="K49" s="169"/>
    </row>
    <row r="50" spans="1:11" s="46" customFormat="1" ht="17.25" customHeight="1" x14ac:dyDescent="0.2">
      <c r="A50" s="83" t="s">
        <v>197</v>
      </c>
      <c r="B50" s="51"/>
      <c r="C50" s="52"/>
      <c r="D50" s="92"/>
      <c r="E50" s="92"/>
      <c r="F50" s="92"/>
      <c r="G50" s="93"/>
      <c r="H50" s="93"/>
      <c r="I50" s="93"/>
    </row>
    <row r="51" spans="1:11" s="45" customFormat="1" ht="22.5" customHeight="1" x14ac:dyDescent="0.25">
      <c r="A51" s="226" t="s">
        <v>241</v>
      </c>
      <c r="B51" s="226"/>
      <c r="C51" s="226"/>
      <c r="D51" s="226"/>
      <c r="E51" s="226"/>
      <c r="F51" s="226"/>
      <c r="G51" s="226"/>
      <c r="H51" s="226"/>
      <c r="I51" s="226"/>
      <c r="J51" s="226"/>
      <c r="K51" s="226"/>
    </row>
    <row r="52" spans="1:11" x14ac:dyDescent="0.3">
      <c r="A52" s="26"/>
      <c r="B52" s="26"/>
      <c r="C52" s="26"/>
      <c r="F52" s="89"/>
    </row>
  </sheetData>
  <sortState xmlns:xlrd2="http://schemas.microsoft.com/office/spreadsheetml/2017/richdata2" ref="A12:S47">
    <sortCondition descending="1" ref="C12:C47"/>
  </sortState>
  <mergeCells count="12">
    <mergeCell ref="A1:K1"/>
    <mergeCell ref="A2:K2"/>
    <mergeCell ref="A3:K3"/>
    <mergeCell ref="A5:K5"/>
    <mergeCell ref="A6:K6"/>
    <mergeCell ref="A51:K51"/>
    <mergeCell ref="A8:K8"/>
    <mergeCell ref="A10:A11"/>
    <mergeCell ref="B10:B11"/>
    <mergeCell ref="C10:E10"/>
    <mergeCell ref="F10:H10"/>
    <mergeCell ref="I10:K10"/>
  </mergeCells>
  <pageMargins left="0.7" right="0.7" top="0.75" bottom="0.75" header="0.3" footer="0.3"/>
  <pageSetup scale="6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5"/>
  <sheetViews>
    <sheetView showGridLines="0" zoomScale="84" zoomScaleNormal="84" workbookViewId="0">
      <pane ySplit="10" topLeftCell="A11" activePane="bottomLeft" state="frozen"/>
      <selection pane="bottomLeft" activeCell="M92" sqref="M92"/>
    </sheetView>
  </sheetViews>
  <sheetFormatPr defaultColWidth="9.109375" defaultRowHeight="13.2" x14ac:dyDescent="0.25"/>
  <cols>
    <col min="1" max="1" width="57.44140625" style="31" customWidth="1"/>
    <col min="2" max="2" width="10" style="31" customWidth="1"/>
    <col min="3" max="6" width="10" style="32" customWidth="1"/>
    <col min="7" max="10" width="10" style="30" customWidth="1"/>
    <col min="11" max="16384" width="9.109375" style="30"/>
  </cols>
  <sheetData>
    <row r="1" spans="1:10" customFormat="1" ht="18" x14ac:dyDescent="0.35">
      <c r="A1" s="208" t="s">
        <v>251</v>
      </c>
      <c r="B1" s="208"/>
      <c r="C1" s="208"/>
      <c r="D1" s="208"/>
      <c r="E1" s="208"/>
      <c r="F1" s="208"/>
      <c r="G1" s="208"/>
      <c r="H1" s="208"/>
      <c r="I1" s="208"/>
      <c r="J1" s="208"/>
    </row>
    <row r="2" spans="1:10" customFormat="1" ht="18" x14ac:dyDescent="0.35">
      <c r="A2" s="208" t="s">
        <v>252</v>
      </c>
      <c r="B2" s="208"/>
      <c r="C2" s="208"/>
      <c r="D2" s="208"/>
      <c r="E2" s="208"/>
      <c r="F2" s="208"/>
      <c r="G2" s="208"/>
      <c r="H2" s="208"/>
      <c r="I2" s="208"/>
      <c r="J2" s="208"/>
    </row>
    <row r="3" spans="1:10" customFormat="1" ht="15.6" x14ac:dyDescent="0.3">
      <c r="A3" s="209" t="s">
        <v>253</v>
      </c>
      <c r="B3" s="209"/>
      <c r="C3" s="209"/>
      <c r="D3" s="209"/>
      <c r="E3" s="209"/>
      <c r="F3" s="209"/>
      <c r="G3" s="209"/>
      <c r="H3" s="209"/>
      <c r="I3" s="209"/>
      <c r="J3" s="209"/>
    </row>
    <row r="4" spans="1:10" customFormat="1" ht="15.6" x14ac:dyDescent="0.3">
      <c r="A4" s="134"/>
      <c r="B4" s="134"/>
      <c r="C4" s="134"/>
      <c r="D4" s="134"/>
      <c r="E4" s="134"/>
      <c r="F4" s="134"/>
      <c r="G4" s="134"/>
      <c r="H4" s="134"/>
      <c r="I4" s="134"/>
      <c r="J4" s="134"/>
    </row>
    <row r="5" spans="1:10" customFormat="1" ht="15.6" x14ac:dyDescent="0.3">
      <c r="A5" s="201" t="s">
        <v>199</v>
      </c>
      <c r="B5" s="201"/>
      <c r="C5" s="201"/>
      <c r="D5" s="201"/>
      <c r="E5" s="201"/>
      <c r="F5" s="201"/>
      <c r="G5" s="201"/>
      <c r="H5" s="201"/>
      <c r="I5" s="201"/>
      <c r="J5" s="201"/>
    </row>
    <row r="6" spans="1:10" ht="15.6" x14ac:dyDescent="0.3">
      <c r="A6" s="210" t="s">
        <v>343</v>
      </c>
      <c r="B6" s="210"/>
      <c r="C6" s="210"/>
      <c r="D6" s="210"/>
      <c r="E6" s="210"/>
      <c r="F6" s="210"/>
      <c r="G6" s="210"/>
      <c r="H6" s="210"/>
      <c r="I6" s="210"/>
      <c r="J6" s="210"/>
    </row>
    <row r="7" spans="1:10" ht="13.8" x14ac:dyDescent="0.25">
      <c r="A7" s="113"/>
      <c r="B7" s="114"/>
      <c r="C7" s="115"/>
      <c r="D7" s="115"/>
      <c r="E7" s="115"/>
      <c r="F7" s="115"/>
      <c r="G7" s="113"/>
      <c r="H7" s="113"/>
      <c r="I7" s="113"/>
      <c r="J7" s="113"/>
    </row>
    <row r="8" spans="1:10" ht="15" customHeight="1" x14ac:dyDescent="0.3">
      <c r="A8" s="235" t="s">
        <v>201</v>
      </c>
      <c r="B8" s="235"/>
      <c r="C8" s="235"/>
      <c r="D8" s="235"/>
      <c r="E8" s="235"/>
      <c r="F8" s="235"/>
      <c r="G8" s="235"/>
      <c r="H8" s="235"/>
      <c r="I8" s="235"/>
      <c r="J8" s="235"/>
    </row>
    <row r="9" spans="1:10" ht="15" customHeight="1" x14ac:dyDescent="0.3">
      <c r="A9" s="236" t="s">
        <v>125</v>
      </c>
      <c r="B9" s="237" t="s">
        <v>114</v>
      </c>
      <c r="C9" s="238"/>
      <c r="D9" s="239"/>
      <c r="E9" s="237" t="s">
        <v>248</v>
      </c>
      <c r="F9" s="238"/>
      <c r="G9" s="239"/>
      <c r="H9" s="237" t="s">
        <v>249</v>
      </c>
      <c r="I9" s="238"/>
      <c r="J9" s="239"/>
    </row>
    <row r="10" spans="1:10" ht="13.8" x14ac:dyDescent="0.3">
      <c r="A10" s="236"/>
      <c r="B10" s="132" t="s">
        <v>76</v>
      </c>
      <c r="C10" s="132" t="s">
        <v>118</v>
      </c>
      <c r="D10" s="132" t="s">
        <v>119</v>
      </c>
      <c r="E10" s="132" t="s">
        <v>76</v>
      </c>
      <c r="F10" s="132" t="s">
        <v>118</v>
      </c>
      <c r="G10" s="132" t="s">
        <v>119</v>
      </c>
      <c r="H10" s="132" t="s">
        <v>76</v>
      </c>
      <c r="I10" s="132" t="s">
        <v>118</v>
      </c>
      <c r="J10" s="132" t="s">
        <v>119</v>
      </c>
    </row>
    <row r="11" spans="1:10" ht="14.4" x14ac:dyDescent="0.3">
      <c r="A11" s="139" t="s">
        <v>23</v>
      </c>
      <c r="B11" s="53">
        <v>97</v>
      </c>
      <c r="C11" s="53">
        <v>43</v>
      </c>
      <c r="D11" s="53">
        <v>54</v>
      </c>
      <c r="E11" s="53">
        <v>18</v>
      </c>
      <c r="F11" s="53">
        <v>7</v>
      </c>
      <c r="G11" s="53">
        <v>11</v>
      </c>
      <c r="H11" s="53">
        <v>79</v>
      </c>
      <c r="I11" s="53">
        <v>36</v>
      </c>
      <c r="J11" s="53">
        <v>43</v>
      </c>
    </row>
    <row r="12" spans="1:10" ht="14.4" x14ac:dyDescent="0.3">
      <c r="A12" s="139" t="s">
        <v>25</v>
      </c>
      <c r="B12" s="53">
        <v>82</v>
      </c>
      <c r="C12" s="53">
        <v>59</v>
      </c>
      <c r="D12" s="53">
        <v>23</v>
      </c>
      <c r="E12" s="53">
        <v>39</v>
      </c>
      <c r="F12" s="53">
        <v>28</v>
      </c>
      <c r="G12" s="53">
        <v>11</v>
      </c>
      <c r="H12" s="53">
        <v>43</v>
      </c>
      <c r="I12" s="53">
        <v>31</v>
      </c>
      <c r="J12" s="53">
        <v>12</v>
      </c>
    </row>
    <row r="13" spans="1:10" ht="14.4" x14ac:dyDescent="0.3">
      <c r="A13" s="139" t="s">
        <v>26</v>
      </c>
      <c r="B13" s="53">
        <v>62</v>
      </c>
      <c r="C13" s="53">
        <v>28</v>
      </c>
      <c r="D13" s="53">
        <v>34</v>
      </c>
      <c r="E13" s="53">
        <v>26</v>
      </c>
      <c r="F13" s="53">
        <v>12</v>
      </c>
      <c r="G13" s="53">
        <v>14</v>
      </c>
      <c r="H13" s="53">
        <v>36</v>
      </c>
      <c r="I13" s="53">
        <v>16</v>
      </c>
      <c r="J13" s="53">
        <v>20</v>
      </c>
    </row>
    <row r="14" spans="1:10" ht="14.4" x14ac:dyDescent="0.3">
      <c r="A14" s="139" t="s">
        <v>27</v>
      </c>
      <c r="B14" s="53">
        <v>31</v>
      </c>
      <c r="C14" s="53">
        <v>14</v>
      </c>
      <c r="D14" s="53">
        <v>17</v>
      </c>
      <c r="E14" s="53">
        <v>31</v>
      </c>
      <c r="F14" s="53">
        <v>14</v>
      </c>
      <c r="G14" s="53">
        <v>17</v>
      </c>
      <c r="H14" s="53"/>
      <c r="I14" s="53"/>
      <c r="J14" s="53"/>
    </row>
    <row r="15" spans="1:10" ht="14.4" x14ac:dyDescent="0.3">
      <c r="A15" s="139" t="s">
        <v>228</v>
      </c>
      <c r="B15" s="53">
        <v>37</v>
      </c>
      <c r="C15" s="53">
        <v>16</v>
      </c>
      <c r="D15" s="53">
        <v>21</v>
      </c>
      <c r="E15" s="53">
        <v>37</v>
      </c>
      <c r="F15" s="53">
        <v>16</v>
      </c>
      <c r="G15" s="53">
        <v>21</v>
      </c>
      <c r="H15" s="53"/>
      <c r="I15" s="53"/>
      <c r="J15" s="53"/>
    </row>
    <row r="16" spans="1:10" ht="14.4" x14ac:dyDescent="0.3">
      <c r="A16" s="139" t="s">
        <v>28</v>
      </c>
      <c r="B16" s="53">
        <v>36</v>
      </c>
      <c r="C16" s="53">
        <v>19</v>
      </c>
      <c r="D16" s="53">
        <v>17</v>
      </c>
      <c r="E16" s="53">
        <v>36</v>
      </c>
      <c r="F16" s="53">
        <v>19</v>
      </c>
      <c r="G16" s="53">
        <v>17</v>
      </c>
      <c r="H16" s="53"/>
      <c r="I16" s="53"/>
      <c r="J16" s="53"/>
    </row>
    <row r="17" spans="1:10" ht="14.4" x14ac:dyDescent="0.3">
      <c r="A17" s="139" t="s">
        <v>196</v>
      </c>
      <c r="B17" s="53">
        <v>18</v>
      </c>
      <c r="C17" s="53">
        <v>8</v>
      </c>
      <c r="D17" s="53">
        <v>10</v>
      </c>
      <c r="E17" s="53">
        <v>18</v>
      </c>
      <c r="F17" s="53">
        <v>8</v>
      </c>
      <c r="G17" s="53">
        <v>10</v>
      </c>
      <c r="H17" s="53"/>
      <c r="I17" s="53"/>
      <c r="J17" s="53"/>
    </row>
    <row r="18" spans="1:10" ht="14.4" x14ac:dyDescent="0.3">
      <c r="A18" s="139" t="s">
        <v>29</v>
      </c>
      <c r="B18" s="53">
        <v>113</v>
      </c>
      <c r="C18" s="53">
        <v>57</v>
      </c>
      <c r="D18" s="53">
        <v>56</v>
      </c>
      <c r="E18" s="53">
        <v>80</v>
      </c>
      <c r="F18" s="53">
        <v>39</v>
      </c>
      <c r="G18" s="53">
        <v>41</v>
      </c>
      <c r="H18" s="53">
        <v>33</v>
      </c>
      <c r="I18" s="53">
        <v>18</v>
      </c>
      <c r="J18" s="53">
        <v>15</v>
      </c>
    </row>
    <row r="19" spans="1:10" ht="14.4" x14ac:dyDescent="0.3">
      <c r="A19" s="139" t="s">
        <v>30</v>
      </c>
      <c r="B19" s="53">
        <v>189</v>
      </c>
      <c r="C19" s="53">
        <v>76</v>
      </c>
      <c r="D19" s="53">
        <v>113</v>
      </c>
      <c r="E19" s="53">
        <v>139</v>
      </c>
      <c r="F19" s="53">
        <v>62</v>
      </c>
      <c r="G19" s="53">
        <v>77</v>
      </c>
      <c r="H19" s="53">
        <v>50</v>
      </c>
      <c r="I19" s="53">
        <v>14</v>
      </c>
      <c r="J19" s="53">
        <v>36</v>
      </c>
    </row>
    <row r="20" spans="1:10" ht="14.4" x14ac:dyDescent="0.3">
      <c r="A20" s="139" t="s">
        <v>31</v>
      </c>
      <c r="B20" s="53">
        <v>183</v>
      </c>
      <c r="C20" s="53">
        <v>84</v>
      </c>
      <c r="D20" s="53">
        <v>99</v>
      </c>
      <c r="E20" s="53">
        <v>152</v>
      </c>
      <c r="F20" s="53">
        <v>74</v>
      </c>
      <c r="G20" s="53">
        <v>78</v>
      </c>
      <c r="H20" s="53">
        <v>31</v>
      </c>
      <c r="I20" s="53">
        <v>10</v>
      </c>
      <c r="J20" s="53">
        <v>21</v>
      </c>
    </row>
    <row r="21" spans="1:10" ht="14.4" x14ac:dyDescent="0.3">
      <c r="A21" s="139" t="s">
        <v>32</v>
      </c>
      <c r="B21" s="53">
        <v>167</v>
      </c>
      <c r="C21" s="53">
        <v>94</v>
      </c>
      <c r="D21" s="53">
        <v>73</v>
      </c>
      <c r="E21" s="53">
        <v>97</v>
      </c>
      <c r="F21" s="53">
        <v>52</v>
      </c>
      <c r="G21" s="53">
        <v>45</v>
      </c>
      <c r="H21" s="53">
        <v>70</v>
      </c>
      <c r="I21" s="53">
        <v>42</v>
      </c>
      <c r="J21" s="53">
        <v>28</v>
      </c>
    </row>
    <row r="22" spans="1:10" ht="14.4" x14ac:dyDescent="0.3">
      <c r="A22" s="139" t="s">
        <v>33</v>
      </c>
      <c r="B22" s="53">
        <v>123</v>
      </c>
      <c r="C22" s="53">
        <v>62</v>
      </c>
      <c r="D22" s="53">
        <v>61</v>
      </c>
      <c r="E22" s="53">
        <v>109</v>
      </c>
      <c r="F22" s="53">
        <v>55</v>
      </c>
      <c r="G22" s="53">
        <v>54</v>
      </c>
      <c r="H22" s="53">
        <v>14</v>
      </c>
      <c r="I22" s="53">
        <v>7</v>
      </c>
      <c r="J22" s="53">
        <v>7</v>
      </c>
    </row>
    <row r="23" spans="1:10" ht="14.4" x14ac:dyDescent="0.3">
      <c r="A23" s="139" t="s">
        <v>34</v>
      </c>
      <c r="B23" s="53">
        <v>1148</v>
      </c>
      <c r="C23" s="53">
        <v>512</v>
      </c>
      <c r="D23" s="53">
        <v>636</v>
      </c>
      <c r="E23" s="53">
        <v>630</v>
      </c>
      <c r="F23" s="53">
        <v>243</v>
      </c>
      <c r="G23" s="53">
        <v>387</v>
      </c>
      <c r="H23" s="53">
        <v>518</v>
      </c>
      <c r="I23" s="53">
        <v>269</v>
      </c>
      <c r="J23" s="53">
        <v>249</v>
      </c>
    </row>
    <row r="24" spans="1:10" ht="14.4" x14ac:dyDescent="0.3">
      <c r="A24" s="139" t="s">
        <v>35</v>
      </c>
      <c r="B24" s="53">
        <v>208</v>
      </c>
      <c r="C24" s="53">
        <v>105</v>
      </c>
      <c r="D24" s="53">
        <v>103</v>
      </c>
      <c r="E24" s="53">
        <v>152</v>
      </c>
      <c r="F24" s="53">
        <v>77</v>
      </c>
      <c r="G24" s="53">
        <v>75</v>
      </c>
      <c r="H24" s="53">
        <v>56</v>
      </c>
      <c r="I24" s="53">
        <v>28</v>
      </c>
      <c r="J24" s="53">
        <v>28</v>
      </c>
    </row>
    <row r="25" spans="1:10" ht="14.4" x14ac:dyDescent="0.3">
      <c r="A25" s="139" t="s">
        <v>36</v>
      </c>
      <c r="B25" s="53">
        <v>676</v>
      </c>
      <c r="C25" s="53">
        <v>398</v>
      </c>
      <c r="D25" s="53">
        <v>278</v>
      </c>
      <c r="E25" s="53">
        <v>629</v>
      </c>
      <c r="F25" s="53">
        <v>373</v>
      </c>
      <c r="G25" s="53">
        <v>256</v>
      </c>
      <c r="H25" s="53">
        <v>47</v>
      </c>
      <c r="I25" s="53">
        <v>25</v>
      </c>
      <c r="J25" s="53">
        <v>22</v>
      </c>
    </row>
    <row r="26" spans="1:10" ht="14.4" x14ac:dyDescent="0.3">
      <c r="A26" s="139" t="s">
        <v>37</v>
      </c>
      <c r="B26" s="53">
        <v>155</v>
      </c>
      <c r="C26" s="53">
        <v>75</v>
      </c>
      <c r="D26" s="53">
        <v>80</v>
      </c>
      <c r="E26" s="53">
        <v>77</v>
      </c>
      <c r="F26" s="53">
        <v>36</v>
      </c>
      <c r="G26" s="53">
        <v>41</v>
      </c>
      <c r="H26" s="53">
        <v>78</v>
      </c>
      <c r="I26" s="53">
        <v>39</v>
      </c>
      <c r="J26" s="53">
        <v>39</v>
      </c>
    </row>
    <row r="27" spans="1:10" ht="14.4" x14ac:dyDescent="0.3">
      <c r="A27" s="139" t="s">
        <v>38</v>
      </c>
      <c r="B27" s="53">
        <v>1119</v>
      </c>
      <c r="C27" s="53">
        <v>547</v>
      </c>
      <c r="D27" s="53">
        <v>572</v>
      </c>
      <c r="E27" s="53">
        <v>806</v>
      </c>
      <c r="F27" s="53">
        <v>418</v>
      </c>
      <c r="G27" s="53">
        <v>388</v>
      </c>
      <c r="H27" s="53">
        <v>313</v>
      </c>
      <c r="I27" s="53">
        <v>129</v>
      </c>
      <c r="J27" s="53">
        <v>184</v>
      </c>
    </row>
    <row r="28" spans="1:10" ht="14.4" x14ac:dyDescent="0.3">
      <c r="A28" s="139" t="s">
        <v>39</v>
      </c>
      <c r="B28" s="53">
        <v>40</v>
      </c>
      <c r="C28" s="53">
        <v>21</v>
      </c>
      <c r="D28" s="53">
        <v>19</v>
      </c>
      <c r="E28" s="53">
        <v>29</v>
      </c>
      <c r="F28" s="53">
        <v>15</v>
      </c>
      <c r="G28" s="53">
        <v>14</v>
      </c>
      <c r="H28" s="53">
        <v>11</v>
      </c>
      <c r="I28" s="53">
        <v>6</v>
      </c>
      <c r="J28" s="53">
        <v>5</v>
      </c>
    </row>
    <row r="29" spans="1:10" ht="14.4" x14ac:dyDescent="0.3">
      <c r="A29" s="150" t="s">
        <v>126</v>
      </c>
      <c r="B29" s="54">
        <v>4484</v>
      </c>
      <c r="C29" s="54">
        <v>2218</v>
      </c>
      <c r="D29" s="54">
        <v>2266</v>
      </c>
      <c r="E29" s="54">
        <v>3105</v>
      </c>
      <c r="F29" s="54">
        <v>1548</v>
      </c>
      <c r="G29" s="54">
        <v>1557</v>
      </c>
      <c r="H29" s="54">
        <v>1379</v>
      </c>
      <c r="I29" s="54">
        <v>670</v>
      </c>
      <c r="J29" s="54">
        <v>709</v>
      </c>
    </row>
    <row r="30" spans="1:10" ht="14.4" x14ac:dyDescent="0.3">
      <c r="A30" s="150" t="s">
        <v>40</v>
      </c>
      <c r="B30" s="53"/>
      <c r="C30" s="53"/>
      <c r="D30" s="53"/>
      <c r="E30" s="53"/>
      <c r="F30" s="53"/>
      <c r="G30" s="53"/>
      <c r="H30" s="53"/>
      <c r="I30" s="53"/>
      <c r="J30" s="53"/>
    </row>
    <row r="31" spans="1:10" ht="14.4" x14ac:dyDescent="0.3">
      <c r="A31" s="139" t="s">
        <v>41</v>
      </c>
      <c r="B31" s="53">
        <v>39</v>
      </c>
      <c r="C31" s="53">
        <v>23</v>
      </c>
      <c r="D31" s="53">
        <v>16</v>
      </c>
      <c r="E31" s="53">
        <v>7</v>
      </c>
      <c r="F31" s="53">
        <v>4</v>
      </c>
      <c r="G31" s="53">
        <v>3</v>
      </c>
      <c r="H31" s="53">
        <v>32</v>
      </c>
      <c r="I31" s="53">
        <v>19</v>
      </c>
      <c r="J31" s="53">
        <v>13</v>
      </c>
    </row>
    <row r="32" spans="1:10" ht="14.4" x14ac:dyDescent="0.3">
      <c r="A32" s="139" t="s">
        <v>42</v>
      </c>
      <c r="B32" s="53">
        <v>40</v>
      </c>
      <c r="C32" s="53">
        <v>18</v>
      </c>
      <c r="D32" s="53">
        <v>22</v>
      </c>
      <c r="E32" s="53">
        <v>4</v>
      </c>
      <c r="F32" s="53">
        <v>1</v>
      </c>
      <c r="G32" s="53">
        <v>3</v>
      </c>
      <c r="H32" s="53">
        <v>36</v>
      </c>
      <c r="I32" s="53">
        <v>17</v>
      </c>
      <c r="J32" s="53">
        <v>19</v>
      </c>
    </row>
    <row r="33" spans="1:10" ht="14.4" x14ac:dyDescent="0.3">
      <c r="A33" s="139" t="s">
        <v>43</v>
      </c>
      <c r="B33" s="53">
        <v>59</v>
      </c>
      <c r="C33" s="53">
        <v>15</v>
      </c>
      <c r="D33" s="53">
        <v>44</v>
      </c>
      <c r="E33" s="53">
        <v>21</v>
      </c>
      <c r="F33" s="53">
        <v>3</v>
      </c>
      <c r="G33" s="53">
        <v>18</v>
      </c>
      <c r="H33" s="53">
        <v>38</v>
      </c>
      <c r="I33" s="53">
        <v>12</v>
      </c>
      <c r="J33" s="53">
        <v>26</v>
      </c>
    </row>
    <row r="34" spans="1:10" ht="14.4" x14ac:dyDescent="0.3">
      <c r="A34" s="139" t="s">
        <v>127</v>
      </c>
      <c r="B34" s="53">
        <v>81</v>
      </c>
      <c r="C34" s="53">
        <v>44</v>
      </c>
      <c r="D34" s="53">
        <v>37</v>
      </c>
      <c r="E34" s="53">
        <v>53</v>
      </c>
      <c r="F34" s="53">
        <v>28</v>
      </c>
      <c r="G34" s="53">
        <v>25</v>
      </c>
      <c r="H34" s="53">
        <v>28</v>
      </c>
      <c r="I34" s="53">
        <v>16</v>
      </c>
      <c r="J34" s="53">
        <v>12</v>
      </c>
    </row>
    <row r="35" spans="1:10" ht="14.4" x14ac:dyDescent="0.3">
      <c r="A35" s="139" t="s">
        <v>44</v>
      </c>
      <c r="B35" s="53">
        <v>142</v>
      </c>
      <c r="C35" s="53">
        <v>66</v>
      </c>
      <c r="D35" s="53">
        <v>76</v>
      </c>
      <c r="E35" s="53">
        <v>20</v>
      </c>
      <c r="F35" s="53">
        <v>11</v>
      </c>
      <c r="G35" s="53">
        <v>9</v>
      </c>
      <c r="H35" s="53">
        <v>122</v>
      </c>
      <c r="I35" s="53">
        <v>55</v>
      </c>
      <c r="J35" s="53">
        <v>67</v>
      </c>
    </row>
    <row r="36" spans="1:10" ht="14.4" x14ac:dyDescent="0.3">
      <c r="A36" s="139" t="s">
        <v>45</v>
      </c>
      <c r="B36" s="53">
        <v>10</v>
      </c>
      <c r="C36" s="53">
        <v>3</v>
      </c>
      <c r="D36" s="53">
        <v>7</v>
      </c>
      <c r="E36" s="53"/>
      <c r="F36" s="53"/>
      <c r="G36" s="53"/>
      <c r="H36" s="53">
        <v>10</v>
      </c>
      <c r="I36" s="53">
        <v>3</v>
      </c>
      <c r="J36" s="53">
        <v>7</v>
      </c>
    </row>
    <row r="37" spans="1:10" ht="12.75" customHeight="1" x14ac:dyDescent="0.3">
      <c r="A37" s="139" t="s">
        <v>46</v>
      </c>
      <c r="B37" s="53">
        <v>55</v>
      </c>
      <c r="C37" s="53">
        <v>21</v>
      </c>
      <c r="D37" s="53">
        <v>34</v>
      </c>
      <c r="E37" s="53">
        <v>16</v>
      </c>
      <c r="F37" s="53">
        <v>5</v>
      </c>
      <c r="G37" s="53">
        <v>11</v>
      </c>
      <c r="H37" s="53">
        <v>39</v>
      </c>
      <c r="I37" s="53">
        <v>16</v>
      </c>
      <c r="J37" s="53">
        <v>23</v>
      </c>
    </row>
    <row r="38" spans="1:10" ht="14.4" x14ac:dyDescent="0.3">
      <c r="A38" s="139" t="s">
        <v>47</v>
      </c>
      <c r="B38" s="53">
        <v>11</v>
      </c>
      <c r="C38" s="53">
        <v>3</v>
      </c>
      <c r="D38" s="53">
        <v>8</v>
      </c>
      <c r="E38" s="53">
        <v>5</v>
      </c>
      <c r="F38" s="53">
        <v>1</v>
      </c>
      <c r="G38" s="53">
        <v>4</v>
      </c>
      <c r="H38" s="53">
        <v>6</v>
      </c>
      <c r="I38" s="53">
        <v>2</v>
      </c>
      <c r="J38" s="53">
        <v>4</v>
      </c>
    </row>
    <row r="39" spans="1:10" ht="14.4" x14ac:dyDescent="0.3">
      <c r="A39" s="139" t="s">
        <v>48</v>
      </c>
      <c r="B39" s="53">
        <v>26</v>
      </c>
      <c r="C39" s="53">
        <v>13</v>
      </c>
      <c r="D39" s="53">
        <v>13</v>
      </c>
      <c r="E39" s="53"/>
      <c r="F39" s="53"/>
      <c r="G39" s="53"/>
      <c r="H39" s="53">
        <v>26</v>
      </c>
      <c r="I39" s="53">
        <v>13</v>
      </c>
      <c r="J39" s="53">
        <v>13</v>
      </c>
    </row>
    <row r="40" spans="1:10" ht="14.4" x14ac:dyDescent="0.3">
      <c r="A40" s="139" t="s">
        <v>128</v>
      </c>
      <c r="B40" s="53">
        <v>15</v>
      </c>
      <c r="C40" s="53">
        <v>8</v>
      </c>
      <c r="D40" s="53">
        <v>7</v>
      </c>
      <c r="E40" s="53">
        <v>15</v>
      </c>
      <c r="F40" s="53">
        <v>8</v>
      </c>
      <c r="G40" s="53">
        <v>7</v>
      </c>
      <c r="H40" s="53"/>
      <c r="I40" s="53"/>
      <c r="J40" s="53"/>
    </row>
    <row r="41" spans="1:10" ht="14.4" x14ac:dyDescent="0.3">
      <c r="A41" s="139" t="s">
        <v>278</v>
      </c>
      <c r="B41" s="53">
        <v>37</v>
      </c>
      <c r="C41" s="53">
        <v>19</v>
      </c>
      <c r="D41" s="53">
        <v>18</v>
      </c>
      <c r="E41" s="53">
        <v>37</v>
      </c>
      <c r="F41" s="53">
        <v>19</v>
      </c>
      <c r="G41" s="53">
        <v>18</v>
      </c>
      <c r="H41" s="53"/>
      <c r="I41" s="53"/>
      <c r="J41" s="53"/>
    </row>
    <row r="42" spans="1:10" ht="15" customHeight="1" x14ac:dyDescent="0.3">
      <c r="A42" s="139" t="s">
        <v>129</v>
      </c>
      <c r="B42" s="53">
        <v>10</v>
      </c>
      <c r="C42" s="53">
        <v>5</v>
      </c>
      <c r="D42" s="53">
        <v>5</v>
      </c>
      <c r="E42" s="53">
        <v>10</v>
      </c>
      <c r="F42" s="53">
        <v>5</v>
      </c>
      <c r="G42" s="53">
        <v>5</v>
      </c>
      <c r="H42" s="53"/>
      <c r="I42" s="53"/>
      <c r="J42" s="53"/>
    </row>
    <row r="43" spans="1:10" ht="15" customHeight="1" x14ac:dyDescent="0.3">
      <c r="A43" s="139" t="s">
        <v>204</v>
      </c>
      <c r="B43" s="53">
        <v>20</v>
      </c>
      <c r="C43" s="53">
        <v>10</v>
      </c>
      <c r="D43" s="53">
        <v>10</v>
      </c>
      <c r="E43" s="53">
        <v>20</v>
      </c>
      <c r="F43" s="53">
        <v>10</v>
      </c>
      <c r="G43" s="53">
        <v>10</v>
      </c>
      <c r="H43" s="53"/>
      <c r="I43" s="53"/>
      <c r="J43" s="53"/>
    </row>
    <row r="44" spans="1:10" ht="15" customHeight="1" x14ac:dyDescent="0.3">
      <c r="A44" s="139" t="s">
        <v>218</v>
      </c>
      <c r="B44" s="53">
        <v>56</v>
      </c>
      <c r="C44" s="53">
        <v>18</v>
      </c>
      <c r="D44" s="53">
        <v>38</v>
      </c>
      <c r="E44" s="53">
        <v>55</v>
      </c>
      <c r="F44" s="53">
        <v>17</v>
      </c>
      <c r="G44" s="53">
        <v>38</v>
      </c>
      <c r="H44" s="53">
        <v>1</v>
      </c>
      <c r="I44" s="53">
        <v>1</v>
      </c>
      <c r="J44" s="53">
        <v>0</v>
      </c>
    </row>
    <row r="45" spans="1:10" ht="15" customHeight="1" x14ac:dyDescent="0.3">
      <c r="A45" s="139" t="s">
        <v>281</v>
      </c>
      <c r="B45" s="53">
        <v>4</v>
      </c>
      <c r="C45" s="53">
        <v>1</v>
      </c>
      <c r="D45" s="53">
        <v>3</v>
      </c>
      <c r="E45" s="53">
        <v>4</v>
      </c>
      <c r="F45" s="53">
        <v>1</v>
      </c>
      <c r="G45" s="53">
        <v>3</v>
      </c>
      <c r="H45" s="53"/>
      <c r="I45" s="53"/>
      <c r="J45" s="53"/>
    </row>
    <row r="46" spans="1:10" ht="15" customHeight="1" x14ac:dyDescent="0.3">
      <c r="A46" s="139" t="s">
        <v>282</v>
      </c>
      <c r="B46" s="53">
        <v>14</v>
      </c>
      <c r="C46" s="53">
        <v>1</v>
      </c>
      <c r="D46" s="53">
        <v>13</v>
      </c>
      <c r="E46" s="53">
        <v>14</v>
      </c>
      <c r="F46" s="53">
        <v>1</v>
      </c>
      <c r="G46" s="53">
        <v>13</v>
      </c>
      <c r="H46" s="53"/>
      <c r="I46" s="53"/>
      <c r="J46" s="53"/>
    </row>
    <row r="47" spans="1:10" ht="15" customHeight="1" x14ac:dyDescent="0.3">
      <c r="A47" s="139" t="s">
        <v>231</v>
      </c>
      <c r="B47" s="53">
        <v>38</v>
      </c>
      <c r="C47" s="53">
        <v>10</v>
      </c>
      <c r="D47" s="53">
        <v>28</v>
      </c>
      <c r="E47" s="53">
        <v>38</v>
      </c>
      <c r="F47" s="53">
        <v>10</v>
      </c>
      <c r="G47" s="53">
        <v>28</v>
      </c>
      <c r="H47" s="53"/>
      <c r="I47" s="53"/>
      <c r="J47" s="53"/>
    </row>
    <row r="48" spans="1:10" ht="15" customHeight="1" x14ac:dyDescent="0.3">
      <c r="A48" s="139" t="s">
        <v>283</v>
      </c>
      <c r="B48" s="53">
        <v>2</v>
      </c>
      <c r="C48" s="53">
        <v>1</v>
      </c>
      <c r="D48" s="53">
        <v>1</v>
      </c>
      <c r="E48" s="53">
        <v>2</v>
      </c>
      <c r="F48" s="53">
        <v>1</v>
      </c>
      <c r="G48" s="53">
        <v>1</v>
      </c>
      <c r="H48" s="53"/>
      <c r="I48" s="53"/>
      <c r="J48" s="53"/>
    </row>
    <row r="49" spans="1:10" ht="15" customHeight="1" x14ac:dyDescent="0.3">
      <c r="A49" s="139" t="s">
        <v>130</v>
      </c>
      <c r="B49" s="53">
        <v>101</v>
      </c>
      <c r="C49" s="53">
        <v>51</v>
      </c>
      <c r="D49" s="53">
        <v>50</v>
      </c>
      <c r="E49" s="53">
        <v>41</v>
      </c>
      <c r="F49" s="53">
        <v>25</v>
      </c>
      <c r="G49" s="53">
        <v>16</v>
      </c>
      <c r="H49" s="53">
        <v>60</v>
      </c>
      <c r="I49" s="53">
        <v>26</v>
      </c>
      <c r="J49" s="53">
        <v>34</v>
      </c>
    </row>
    <row r="50" spans="1:10" ht="14.4" x14ac:dyDescent="0.3">
      <c r="A50" s="139" t="s">
        <v>49</v>
      </c>
      <c r="B50" s="53">
        <v>31</v>
      </c>
      <c r="C50" s="53">
        <v>12</v>
      </c>
      <c r="D50" s="53">
        <v>19</v>
      </c>
      <c r="E50" s="53">
        <v>7</v>
      </c>
      <c r="F50" s="53">
        <v>5</v>
      </c>
      <c r="G50" s="53">
        <v>2</v>
      </c>
      <c r="H50" s="53">
        <v>24</v>
      </c>
      <c r="I50" s="53">
        <v>7</v>
      </c>
      <c r="J50" s="53">
        <v>17</v>
      </c>
    </row>
    <row r="51" spans="1:10" ht="15" customHeight="1" x14ac:dyDescent="0.3">
      <c r="A51" s="139" t="s">
        <v>50</v>
      </c>
      <c r="B51" s="53">
        <v>51</v>
      </c>
      <c r="C51" s="53">
        <v>21</v>
      </c>
      <c r="D51" s="53">
        <v>30</v>
      </c>
      <c r="E51" s="53">
        <v>20</v>
      </c>
      <c r="F51" s="53">
        <v>8</v>
      </c>
      <c r="G51" s="53">
        <v>12</v>
      </c>
      <c r="H51" s="53">
        <v>31</v>
      </c>
      <c r="I51" s="53">
        <v>13</v>
      </c>
      <c r="J51" s="53">
        <v>18</v>
      </c>
    </row>
    <row r="52" spans="1:10" ht="15" customHeight="1" x14ac:dyDescent="0.3">
      <c r="A52" s="139" t="s">
        <v>51</v>
      </c>
      <c r="B52" s="53">
        <v>54</v>
      </c>
      <c r="C52" s="53">
        <v>24</v>
      </c>
      <c r="D52" s="53">
        <v>30</v>
      </c>
      <c r="E52" s="53">
        <v>34</v>
      </c>
      <c r="F52" s="53">
        <v>15</v>
      </c>
      <c r="G52" s="53">
        <v>19</v>
      </c>
      <c r="H52" s="53">
        <v>20</v>
      </c>
      <c r="I52" s="53">
        <v>9</v>
      </c>
      <c r="J52" s="53">
        <v>11</v>
      </c>
    </row>
    <row r="53" spans="1:10" ht="15" customHeight="1" x14ac:dyDescent="0.3">
      <c r="A53" s="139" t="s">
        <v>52</v>
      </c>
      <c r="B53" s="53">
        <v>317</v>
      </c>
      <c r="C53" s="53">
        <v>150</v>
      </c>
      <c r="D53" s="53">
        <v>167</v>
      </c>
      <c r="E53" s="53">
        <v>202</v>
      </c>
      <c r="F53" s="53">
        <v>92</v>
      </c>
      <c r="G53" s="53">
        <v>110</v>
      </c>
      <c r="H53" s="53">
        <v>115</v>
      </c>
      <c r="I53" s="53">
        <v>58</v>
      </c>
      <c r="J53" s="53">
        <v>57</v>
      </c>
    </row>
    <row r="54" spans="1:10" ht="14.4" x14ac:dyDescent="0.3">
      <c r="A54" s="139" t="s">
        <v>53</v>
      </c>
      <c r="B54" s="53">
        <v>22</v>
      </c>
      <c r="C54" s="53">
        <v>13</v>
      </c>
      <c r="D54" s="53">
        <v>9</v>
      </c>
      <c r="E54" s="53">
        <v>5</v>
      </c>
      <c r="F54" s="53">
        <v>4</v>
      </c>
      <c r="G54" s="53">
        <v>1</v>
      </c>
      <c r="H54" s="53">
        <v>17</v>
      </c>
      <c r="I54" s="53">
        <v>9</v>
      </c>
      <c r="J54" s="53">
        <v>8</v>
      </c>
    </row>
    <row r="55" spans="1:10" ht="14.4" x14ac:dyDescent="0.3">
      <c r="A55" s="139" t="s">
        <v>205</v>
      </c>
      <c r="B55" s="53"/>
      <c r="C55" s="53"/>
      <c r="D55" s="53"/>
      <c r="E55" s="53"/>
      <c r="F55" s="53"/>
      <c r="G55" s="53"/>
      <c r="H55" s="53"/>
      <c r="I55" s="53"/>
      <c r="J55" s="53"/>
    </row>
    <row r="56" spans="1:10" ht="12.75" customHeight="1" x14ac:dyDescent="0.3">
      <c r="A56" s="139" t="s">
        <v>54</v>
      </c>
      <c r="B56" s="53">
        <v>54</v>
      </c>
      <c r="C56" s="53">
        <v>15</v>
      </c>
      <c r="D56" s="53">
        <v>39</v>
      </c>
      <c r="E56" s="53">
        <v>16</v>
      </c>
      <c r="F56" s="53">
        <v>5</v>
      </c>
      <c r="G56" s="53">
        <v>11</v>
      </c>
      <c r="H56" s="53">
        <v>38</v>
      </c>
      <c r="I56" s="53">
        <v>10</v>
      </c>
      <c r="J56" s="53">
        <v>28</v>
      </c>
    </row>
    <row r="57" spans="1:10" ht="12.75" customHeight="1" x14ac:dyDescent="0.3">
      <c r="A57" s="139" t="s">
        <v>55</v>
      </c>
      <c r="B57" s="53">
        <v>68</v>
      </c>
      <c r="C57" s="53">
        <v>32</v>
      </c>
      <c r="D57" s="53">
        <v>36</v>
      </c>
      <c r="E57" s="53">
        <v>30</v>
      </c>
      <c r="F57" s="53">
        <v>17</v>
      </c>
      <c r="G57" s="53">
        <v>13</v>
      </c>
      <c r="H57" s="53">
        <v>38</v>
      </c>
      <c r="I57" s="53">
        <v>15</v>
      </c>
      <c r="J57" s="53">
        <v>23</v>
      </c>
    </row>
    <row r="58" spans="1:10" ht="14.4" x14ac:dyDescent="0.3">
      <c r="A58" s="139" t="s">
        <v>276</v>
      </c>
      <c r="B58" s="53">
        <v>369</v>
      </c>
      <c r="C58" s="53">
        <v>154</v>
      </c>
      <c r="D58" s="53">
        <v>215</v>
      </c>
      <c r="E58" s="53">
        <v>91</v>
      </c>
      <c r="F58" s="53">
        <v>36</v>
      </c>
      <c r="G58" s="53">
        <v>55</v>
      </c>
      <c r="H58" s="53">
        <v>278</v>
      </c>
      <c r="I58" s="53">
        <v>118</v>
      </c>
      <c r="J58" s="53">
        <v>160</v>
      </c>
    </row>
    <row r="59" spans="1:10" ht="14.4" x14ac:dyDescent="0.3">
      <c r="A59" s="139" t="s">
        <v>275</v>
      </c>
      <c r="B59" s="53">
        <v>482</v>
      </c>
      <c r="C59" s="53">
        <v>183</v>
      </c>
      <c r="D59" s="53">
        <v>299</v>
      </c>
      <c r="E59" s="53">
        <v>118</v>
      </c>
      <c r="F59" s="53">
        <v>35</v>
      </c>
      <c r="G59" s="53">
        <v>83</v>
      </c>
      <c r="H59" s="53">
        <v>364</v>
      </c>
      <c r="I59" s="53">
        <v>148</v>
      </c>
      <c r="J59" s="53">
        <v>216</v>
      </c>
    </row>
    <row r="60" spans="1:10" ht="12.75" customHeight="1" x14ac:dyDescent="0.3">
      <c r="A60" s="139" t="s">
        <v>277</v>
      </c>
      <c r="B60" s="53">
        <v>584</v>
      </c>
      <c r="C60" s="53">
        <v>249</v>
      </c>
      <c r="D60" s="53">
        <v>335</v>
      </c>
      <c r="E60" s="53">
        <v>145</v>
      </c>
      <c r="F60" s="53">
        <v>65</v>
      </c>
      <c r="G60" s="53">
        <v>80</v>
      </c>
      <c r="H60" s="53">
        <v>439</v>
      </c>
      <c r="I60" s="53">
        <v>184</v>
      </c>
      <c r="J60" s="53">
        <v>255</v>
      </c>
    </row>
    <row r="61" spans="1:10" ht="14.4" x14ac:dyDescent="0.3">
      <c r="A61" s="139" t="s">
        <v>274</v>
      </c>
      <c r="B61" s="53">
        <v>251</v>
      </c>
      <c r="C61" s="53">
        <v>69</v>
      </c>
      <c r="D61" s="53">
        <v>182</v>
      </c>
      <c r="E61" s="53">
        <v>34</v>
      </c>
      <c r="F61" s="53">
        <v>15</v>
      </c>
      <c r="G61" s="53">
        <v>19</v>
      </c>
      <c r="H61" s="53">
        <v>217</v>
      </c>
      <c r="I61" s="53">
        <v>54</v>
      </c>
      <c r="J61" s="53">
        <v>163</v>
      </c>
    </row>
    <row r="62" spans="1:10" ht="14.4" x14ac:dyDescent="0.3">
      <c r="A62" s="139" t="s">
        <v>56</v>
      </c>
      <c r="B62" s="53">
        <v>120</v>
      </c>
      <c r="C62" s="53">
        <v>46</v>
      </c>
      <c r="D62" s="53">
        <v>74</v>
      </c>
      <c r="E62" s="53">
        <v>17</v>
      </c>
      <c r="F62" s="53">
        <v>7</v>
      </c>
      <c r="G62" s="53">
        <v>10</v>
      </c>
      <c r="H62" s="53">
        <v>103</v>
      </c>
      <c r="I62" s="53">
        <v>39</v>
      </c>
      <c r="J62" s="53">
        <v>64</v>
      </c>
    </row>
    <row r="63" spans="1:10" ht="14.4" x14ac:dyDescent="0.3">
      <c r="A63" s="139" t="s">
        <v>57</v>
      </c>
      <c r="B63" s="53">
        <v>122</v>
      </c>
      <c r="C63" s="53">
        <v>53</v>
      </c>
      <c r="D63" s="53">
        <v>69</v>
      </c>
      <c r="E63" s="53">
        <v>102</v>
      </c>
      <c r="F63" s="53">
        <v>42</v>
      </c>
      <c r="G63" s="53">
        <v>60</v>
      </c>
      <c r="H63" s="53">
        <v>20</v>
      </c>
      <c r="I63" s="53">
        <v>11</v>
      </c>
      <c r="J63" s="53">
        <v>9</v>
      </c>
    </row>
    <row r="64" spans="1:10" ht="12.75" customHeight="1" x14ac:dyDescent="0.3">
      <c r="A64" s="139" t="s">
        <v>58</v>
      </c>
      <c r="B64" s="53">
        <v>314</v>
      </c>
      <c r="C64" s="53">
        <v>128</v>
      </c>
      <c r="D64" s="53">
        <v>186</v>
      </c>
      <c r="E64" s="53">
        <v>70</v>
      </c>
      <c r="F64" s="53">
        <v>32</v>
      </c>
      <c r="G64" s="53">
        <v>38</v>
      </c>
      <c r="H64" s="53">
        <v>244</v>
      </c>
      <c r="I64" s="53">
        <v>96</v>
      </c>
      <c r="J64" s="53">
        <v>148</v>
      </c>
    </row>
    <row r="65" spans="1:10" ht="12.75" customHeight="1" x14ac:dyDescent="0.3">
      <c r="A65" s="139" t="s">
        <v>59</v>
      </c>
      <c r="B65" s="53">
        <v>173</v>
      </c>
      <c r="C65" s="53">
        <v>69</v>
      </c>
      <c r="D65" s="53">
        <v>104</v>
      </c>
      <c r="E65" s="53">
        <v>76</v>
      </c>
      <c r="F65" s="53">
        <v>31</v>
      </c>
      <c r="G65" s="53">
        <v>45</v>
      </c>
      <c r="H65" s="53">
        <v>97</v>
      </c>
      <c r="I65" s="53">
        <v>38</v>
      </c>
      <c r="J65" s="53">
        <v>59</v>
      </c>
    </row>
    <row r="66" spans="1:10" ht="14.4" x14ac:dyDescent="0.3">
      <c r="A66" s="139" t="s">
        <v>60</v>
      </c>
      <c r="B66" s="53">
        <v>168</v>
      </c>
      <c r="C66" s="53">
        <v>65</v>
      </c>
      <c r="D66" s="53">
        <v>103</v>
      </c>
      <c r="E66" s="53">
        <v>78</v>
      </c>
      <c r="F66" s="53">
        <v>33</v>
      </c>
      <c r="G66" s="53">
        <v>45</v>
      </c>
      <c r="H66" s="53">
        <v>90</v>
      </c>
      <c r="I66" s="53">
        <v>32</v>
      </c>
      <c r="J66" s="53">
        <v>58</v>
      </c>
    </row>
    <row r="67" spans="1:10" ht="12.75" customHeight="1" x14ac:dyDescent="0.3">
      <c r="A67" s="139" t="s">
        <v>61</v>
      </c>
      <c r="B67" s="53">
        <v>90</v>
      </c>
      <c r="C67" s="53">
        <v>36</v>
      </c>
      <c r="D67" s="53">
        <v>54</v>
      </c>
      <c r="E67" s="53">
        <v>29</v>
      </c>
      <c r="F67" s="53">
        <v>12</v>
      </c>
      <c r="G67" s="53">
        <v>17</v>
      </c>
      <c r="H67" s="53">
        <v>61</v>
      </c>
      <c r="I67" s="53">
        <v>24</v>
      </c>
      <c r="J67" s="53">
        <v>37</v>
      </c>
    </row>
    <row r="68" spans="1:10" ht="14.4" x14ac:dyDescent="0.3">
      <c r="A68" s="139" t="s">
        <v>62</v>
      </c>
      <c r="B68" s="53">
        <v>210</v>
      </c>
      <c r="C68" s="53">
        <v>114</v>
      </c>
      <c r="D68" s="53">
        <v>96</v>
      </c>
      <c r="E68" s="53">
        <v>82</v>
      </c>
      <c r="F68" s="53">
        <v>42</v>
      </c>
      <c r="G68" s="53">
        <v>40</v>
      </c>
      <c r="H68" s="53">
        <v>128</v>
      </c>
      <c r="I68" s="53">
        <v>72</v>
      </c>
      <c r="J68" s="53">
        <v>56</v>
      </c>
    </row>
    <row r="69" spans="1:10" ht="14.4" x14ac:dyDescent="0.3">
      <c r="A69" s="139" t="s">
        <v>63</v>
      </c>
      <c r="B69" s="53">
        <v>77</v>
      </c>
      <c r="C69" s="53">
        <v>46</v>
      </c>
      <c r="D69" s="53">
        <v>31</v>
      </c>
      <c r="E69" s="53">
        <v>23</v>
      </c>
      <c r="F69" s="53">
        <v>12</v>
      </c>
      <c r="G69" s="53">
        <v>11</v>
      </c>
      <c r="H69" s="53">
        <v>54</v>
      </c>
      <c r="I69" s="53">
        <v>34</v>
      </c>
      <c r="J69" s="53">
        <v>20</v>
      </c>
    </row>
    <row r="70" spans="1:10" ht="14.4" x14ac:dyDescent="0.3">
      <c r="A70" s="139" t="s">
        <v>64</v>
      </c>
      <c r="B70" s="53">
        <v>102</v>
      </c>
      <c r="C70" s="53">
        <v>45</v>
      </c>
      <c r="D70" s="53">
        <v>57</v>
      </c>
      <c r="E70" s="53">
        <v>30</v>
      </c>
      <c r="F70" s="53">
        <v>10</v>
      </c>
      <c r="G70" s="53">
        <v>20</v>
      </c>
      <c r="H70" s="53">
        <v>72</v>
      </c>
      <c r="I70" s="53">
        <v>35</v>
      </c>
      <c r="J70" s="53">
        <v>37</v>
      </c>
    </row>
    <row r="71" spans="1:10" ht="14.4" x14ac:dyDescent="0.3">
      <c r="A71" s="139" t="s">
        <v>65</v>
      </c>
      <c r="B71" s="53">
        <v>123</v>
      </c>
      <c r="C71" s="53">
        <v>44</v>
      </c>
      <c r="D71" s="53">
        <v>79</v>
      </c>
      <c r="E71" s="53">
        <v>41</v>
      </c>
      <c r="F71" s="53">
        <v>12</v>
      </c>
      <c r="G71" s="53">
        <v>29</v>
      </c>
      <c r="H71" s="53">
        <v>82</v>
      </c>
      <c r="I71" s="53">
        <v>32</v>
      </c>
      <c r="J71" s="53">
        <v>50</v>
      </c>
    </row>
    <row r="72" spans="1:10" ht="14.4" x14ac:dyDescent="0.3">
      <c r="A72" s="139" t="s">
        <v>66</v>
      </c>
      <c r="B72" s="53">
        <v>424</v>
      </c>
      <c r="C72" s="53">
        <v>201</v>
      </c>
      <c r="D72" s="53">
        <v>223</v>
      </c>
      <c r="E72" s="53">
        <v>146</v>
      </c>
      <c r="F72" s="53">
        <v>71</v>
      </c>
      <c r="G72" s="53">
        <v>75</v>
      </c>
      <c r="H72" s="53">
        <v>278</v>
      </c>
      <c r="I72" s="53">
        <v>130</v>
      </c>
      <c r="J72" s="53">
        <v>148</v>
      </c>
    </row>
    <row r="73" spans="1:10" ht="14.4" x14ac:dyDescent="0.3">
      <c r="A73" s="139" t="s">
        <v>206</v>
      </c>
      <c r="B73" s="53">
        <v>24</v>
      </c>
      <c r="C73" s="53">
        <v>5</v>
      </c>
      <c r="D73" s="53">
        <v>19</v>
      </c>
      <c r="E73" s="53">
        <v>24</v>
      </c>
      <c r="F73" s="53">
        <v>5</v>
      </c>
      <c r="G73" s="53">
        <v>19</v>
      </c>
      <c r="H73" s="53"/>
      <c r="I73" s="53"/>
      <c r="J73" s="53"/>
    </row>
    <row r="74" spans="1:10" ht="14.4" x14ac:dyDescent="0.3">
      <c r="A74" s="139" t="s">
        <v>67</v>
      </c>
      <c r="B74" s="53">
        <v>28</v>
      </c>
      <c r="C74" s="53">
        <v>11</v>
      </c>
      <c r="D74" s="53">
        <v>17</v>
      </c>
      <c r="E74" s="53">
        <v>22</v>
      </c>
      <c r="F74" s="53">
        <v>9</v>
      </c>
      <c r="G74" s="53">
        <v>13</v>
      </c>
      <c r="H74" s="53">
        <v>6</v>
      </c>
      <c r="I74" s="53">
        <v>2</v>
      </c>
      <c r="J74" s="53">
        <v>4</v>
      </c>
    </row>
    <row r="75" spans="1:10" ht="14.4" x14ac:dyDescent="0.3">
      <c r="A75" s="139" t="s">
        <v>68</v>
      </c>
      <c r="B75" s="53">
        <v>197</v>
      </c>
      <c r="C75" s="53">
        <v>90</v>
      </c>
      <c r="D75" s="53">
        <v>107</v>
      </c>
      <c r="E75" s="53">
        <v>89</v>
      </c>
      <c r="F75" s="53">
        <v>36</v>
      </c>
      <c r="G75" s="53">
        <v>53</v>
      </c>
      <c r="H75" s="53">
        <v>108</v>
      </c>
      <c r="I75" s="53">
        <v>54</v>
      </c>
      <c r="J75" s="53">
        <v>54</v>
      </c>
    </row>
    <row r="76" spans="1:10" ht="12.75" customHeight="1" x14ac:dyDescent="0.3">
      <c r="A76" s="139" t="s">
        <v>69</v>
      </c>
      <c r="B76" s="53">
        <v>223</v>
      </c>
      <c r="C76" s="53">
        <v>97</v>
      </c>
      <c r="D76" s="53">
        <v>126</v>
      </c>
      <c r="E76" s="53">
        <v>75</v>
      </c>
      <c r="F76" s="53">
        <v>30</v>
      </c>
      <c r="G76" s="53">
        <v>45</v>
      </c>
      <c r="H76" s="53">
        <v>148</v>
      </c>
      <c r="I76" s="53">
        <v>67</v>
      </c>
      <c r="J76" s="53">
        <v>81</v>
      </c>
    </row>
    <row r="77" spans="1:10" ht="12.75" customHeight="1" x14ac:dyDescent="0.3">
      <c r="A77" s="139" t="s">
        <v>70</v>
      </c>
      <c r="B77" s="53">
        <v>200</v>
      </c>
      <c r="C77" s="53">
        <v>128</v>
      </c>
      <c r="D77" s="53">
        <v>72</v>
      </c>
      <c r="E77" s="53">
        <v>134</v>
      </c>
      <c r="F77" s="53">
        <v>88</v>
      </c>
      <c r="G77" s="53">
        <v>46</v>
      </c>
      <c r="H77" s="53">
        <v>66</v>
      </c>
      <c r="I77" s="53">
        <v>40</v>
      </c>
      <c r="J77" s="53">
        <v>26</v>
      </c>
    </row>
    <row r="78" spans="1:10" ht="14.4" x14ac:dyDescent="0.3">
      <c r="A78" s="150" t="s">
        <v>131</v>
      </c>
      <c r="B78" s="54">
        <v>5638</v>
      </c>
      <c r="C78" s="54">
        <v>2430</v>
      </c>
      <c r="D78" s="54">
        <v>3208</v>
      </c>
      <c r="E78" s="54">
        <v>2102</v>
      </c>
      <c r="F78" s="54">
        <v>919</v>
      </c>
      <c r="G78" s="54">
        <v>1183</v>
      </c>
      <c r="H78" s="54">
        <v>3536</v>
      </c>
      <c r="I78" s="54">
        <v>1511</v>
      </c>
      <c r="J78" s="54">
        <v>2025</v>
      </c>
    </row>
    <row r="79" spans="1:10" ht="14.4" x14ac:dyDescent="0.3">
      <c r="A79" s="150" t="s">
        <v>71</v>
      </c>
      <c r="B79" s="53"/>
      <c r="C79" s="53"/>
      <c r="D79" s="53"/>
      <c r="E79" s="53"/>
      <c r="F79" s="53"/>
      <c r="G79" s="53"/>
      <c r="H79" s="53"/>
      <c r="I79" s="53"/>
      <c r="J79" s="53"/>
    </row>
    <row r="80" spans="1:10" ht="14.4" x14ac:dyDescent="0.3">
      <c r="A80" s="139" t="s">
        <v>312</v>
      </c>
      <c r="B80" s="53">
        <v>15</v>
      </c>
      <c r="C80" s="53">
        <v>8</v>
      </c>
      <c r="D80" s="53">
        <v>7</v>
      </c>
      <c r="E80" s="53"/>
      <c r="F80" s="53"/>
      <c r="G80" s="53"/>
      <c r="H80" s="53">
        <v>15</v>
      </c>
      <c r="I80" s="53">
        <v>8</v>
      </c>
      <c r="J80" s="53">
        <v>7</v>
      </c>
    </row>
    <row r="81" spans="1:10" ht="14.4" x14ac:dyDescent="0.3">
      <c r="A81" s="139" t="s">
        <v>313</v>
      </c>
      <c r="B81" s="53">
        <v>22</v>
      </c>
      <c r="C81" s="53">
        <v>10</v>
      </c>
      <c r="D81" s="53">
        <v>12</v>
      </c>
      <c r="E81" s="53">
        <v>3</v>
      </c>
      <c r="F81" s="53">
        <v>2</v>
      </c>
      <c r="G81" s="53">
        <v>1</v>
      </c>
      <c r="H81" s="53">
        <v>19</v>
      </c>
      <c r="I81" s="53">
        <v>8</v>
      </c>
      <c r="J81" s="53">
        <v>11</v>
      </c>
    </row>
    <row r="82" spans="1:10" ht="14.4" x14ac:dyDescent="0.3">
      <c r="A82" s="139" t="s">
        <v>314</v>
      </c>
      <c r="B82" s="53"/>
      <c r="C82" s="53"/>
      <c r="D82" s="53"/>
      <c r="E82" s="53"/>
      <c r="F82" s="53"/>
      <c r="G82" s="53"/>
      <c r="H82" s="53"/>
      <c r="I82" s="53"/>
      <c r="J82" s="53"/>
    </row>
    <row r="83" spans="1:10" ht="14.4" x14ac:dyDescent="0.3">
      <c r="A83" s="139" t="s">
        <v>315</v>
      </c>
      <c r="B83" s="53">
        <v>42</v>
      </c>
      <c r="C83" s="53">
        <v>20</v>
      </c>
      <c r="D83" s="53">
        <v>22</v>
      </c>
      <c r="E83" s="53">
        <v>3</v>
      </c>
      <c r="F83" s="53">
        <v>1</v>
      </c>
      <c r="G83" s="53">
        <v>2</v>
      </c>
      <c r="H83" s="53">
        <v>39</v>
      </c>
      <c r="I83" s="53">
        <v>19</v>
      </c>
      <c r="J83" s="53">
        <v>20</v>
      </c>
    </row>
    <row r="84" spans="1:10" ht="14.4" x14ac:dyDescent="0.3">
      <c r="A84" s="139" t="s">
        <v>72</v>
      </c>
      <c r="B84" s="53">
        <v>62</v>
      </c>
      <c r="C84" s="53">
        <v>42</v>
      </c>
      <c r="D84" s="53">
        <v>20</v>
      </c>
      <c r="E84" s="53">
        <v>12</v>
      </c>
      <c r="F84" s="53">
        <v>7</v>
      </c>
      <c r="G84" s="53">
        <v>5</v>
      </c>
      <c r="H84" s="53">
        <v>50</v>
      </c>
      <c r="I84" s="53">
        <v>35</v>
      </c>
      <c r="J84" s="53">
        <v>15</v>
      </c>
    </row>
    <row r="85" spans="1:10" ht="14.4" x14ac:dyDescent="0.3">
      <c r="A85" s="139" t="s">
        <v>174</v>
      </c>
      <c r="B85" s="53">
        <v>74</v>
      </c>
      <c r="C85" s="53">
        <v>28</v>
      </c>
      <c r="D85" s="53">
        <v>46</v>
      </c>
      <c r="E85" s="53">
        <v>49</v>
      </c>
      <c r="F85" s="53">
        <v>16</v>
      </c>
      <c r="G85" s="53">
        <v>33</v>
      </c>
      <c r="H85" s="53">
        <v>25</v>
      </c>
      <c r="I85" s="53">
        <v>12</v>
      </c>
      <c r="J85" s="53">
        <v>13</v>
      </c>
    </row>
    <row r="86" spans="1:10" ht="14.4" x14ac:dyDescent="0.3">
      <c r="A86" s="139" t="s">
        <v>147</v>
      </c>
      <c r="B86" s="53">
        <v>90</v>
      </c>
      <c r="C86" s="53">
        <v>35</v>
      </c>
      <c r="D86" s="53">
        <v>55</v>
      </c>
      <c r="E86" s="53">
        <v>15</v>
      </c>
      <c r="F86" s="53">
        <v>3</v>
      </c>
      <c r="G86" s="53">
        <v>12</v>
      </c>
      <c r="H86" s="53">
        <v>75</v>
      </c>
      <c r="I86" s="53">
        <v>32</v>
      </c>
      <c r="J86" s="53">
        <v>43</v>
      </c>
    </row>
    <row r="87" spans="1:10" ht="14.4" x14ac:dyDescent="0.3">
      <c r="A87" s="139" t="s">
        <v>73</v>
      </c>
      <c r="B87" s="53">
        <v>22</v>
      </c>
      <c r="C87" s="53">
        <v>6</v>
      </c>
      <c r="D87" s="53">
        <v>16</v>
      </c>
      <c r="E87" s="53">
        <v>12</v>
      </c>
      <c r="F87" s="53">
        <v>3</v>
      </c>
      <c r="G87" s="53">
        <v>9</v>
      </c>
      <c r="H87" s="53">
        <v>10</v>
      </c>
      <c r="I87" s="53">
        <v>3</v>
      </c>
      <c r="J87" s="53">
        <v>7</v>
      </c>
    </row>
    <row r="88" spans="1:10" ht="14.4" x14ac:dyDescent="0.3">
      <c r="A88" s="139" t="s">
        <v>74</v>
      </c>
      <c r="B88" s="53">
        <v>35</v>
      </c>
      <c r="C88" s="53">
        <v>11</v>
      </c>
      <c r="D88" s="53">
        <v>24</v>
      </c>
      <c r="E88" s="53">
        <v>11</v>
      </c>
      <c r="F88" s="53">
        <v>2</v>
      </c>
      <c r="G88" s="53">
        <v>9</v>
      </c>
      <c r="H88" s="53">
        <v>24</v>
      </c>
      <c r="I88" s="53">
        <v>9</v>
      </c>
      <c r="J88" s="53">
        <v>15</v>
      </c>
    </row>
    <row r="89" spans="1:10" ht="14.4" x14ac:dyDescent="0.3">
      <c r="A89" s="139" t="s">
        <v>121</v>
      </c>
      <c r="B89" s="53">
        <v>28</v>
      </c>
      <c r="C89" s="53">
        <v>9</v>
      </c>
      <c r="D89" s="53">
        <v>19</v>
      </c>
      <c r="E89" s="53">
        <v>13</v>
      </c>
      <c r="F89" s="53">
        <v>2</v>
      </c>
      <c r="G89" s="53">
        <v>11</v>
      </c>
      <c r="H89" s="53">
        <v>15</v>
      </c>
      <c r="I89" s="53">
        <v>7</v>
      </c>
      <c r="J89" s="53">
        <v>8</v>
      </c>
    </row>
    <row r="90" spans="1:10" ht="14.4" x14ac:dyDescent="0.3">
      <c r="A90" s="139" t="s">
        <v>75</v>
      </c>
      <c r="B90" s="53">
        <v>30</v>
      </c>
      <c r="C90" s="53">
        <v>14</v>
      </c>
      <c r="D90" s="53">
        <v>16</v>
      </c>
      <c r="E90" s="53">
        <v>9</v>
      </c>
      <c r="F90" s="53">
        <v>4</v>
      </c>
      <c r="G90" s="53">
        <v>5</v>
      </c>
      <c r="H90" s="53">
        <v>21</v>
      </c>
      <c r="I90" s="53">
        <v>10</v>
      </c>
      <c r="J90" s="53">
        <v>11</v>
      </c>
    </row>
    <row r="91" spans="1:10" ht="14.4" x14ac:dyDescent="0.3">
      <c r="A91" s="139" t="s">
        <v>284</v>
      </c>
      <c r="B91" s="53">
        <v>183</v>
      </c>
      <c r="C91" s="53">
        <v>163</v>
      </c>
      <c r="D91" s="53">
        <v>20</v>
      </c>
      <c r="E91" s="53">
        <v>77</v>
      </c>
      <c r="F91" s="53">
        <v>68</v>
      </c>
      <c r="G91" s="53">
        <v>9</v>
      </c>
      <c r="H91" s="53">
        <v>106</v>
      </c>
      <c r="I91" s="53">
        <v>95</v>
      </c>
      <c r="J91" s="53">
        <v>11</v>
      </c>
    </row>
    <row r="92" spans="1:10" ht="14.4" x14ac:dyDescent="0.3">
      <c r="A92" s="139" t="s">
        <v>316</v>
      </c>
      <c r="B92" s="53">
        <v>1586</v>
      </c>
      <c r="C92" s="53">
        <v>646</v>
      </c>
      <c r="D92" s="53">
        <v>940</v>
      </c>
      <c r="E92" s="53">
        <v>242</v>
      </c>
      <c r="F92" s="53">
        <v>82</v>
      </c>
      <c r="G92" s="53">
        <v>160</v>
      </c>
      <c r="H92" s="53">
        <v>1344</v>
      </c>
      <c r="I92" s="53">
        <v>564</v>
      </c>
      <c r="J92" s="53">
        <v>780</v>
      </c>
    </row>
    <row r="93" spans="1:10" ht="14.4" x14ac:dyDescent="0.3">
      <c r="A93" s="139" t="s">
        <v>173</v>
      </c>
      <c r="B93" s="53">
        <v>569</v>
      </c>
      <c r="C93" s="53">
        <v>287</v>
      </c>
      <c r="D93" s="53">
        <v>282</v>
      </c>
      <c r="E93" s="53">
        <v>174</v>
      </c>
      <c r="F93" s="53">
        <v>53</v>
      </c>
      <c r="G93" s="53">
        <v>121</v>
      </c>
      <c r="H93" s="53">
        <v>395</v>
      </c>
      <c r="I93" s="53">
        <v>234</v>
      </c>
      <c r="J93" s="53">
        <v>161</v>
      </c>
    </row>
    <row r="94" spans="1:10" ht="14.4" x14ac:dyDescent="0.3">
      <c r="A94" s="139" t="s">
        <v>285</v>
      </c>
      <c r="B94" s="53"/>
      <c r="C94" s="53"/>
      <c r="D94" s="53"/>
      <c r="E94" s="53"/>
      <c r="F94" s="53"/>
      <c r="G94" s="53"/>
      <c r="H94" s="53"/>
      <c r="I94" s="53"/>
      <c r="J94" s="53"/>
    </row>
    <row r="95" spans="1:10" ht="14.4" x14ac:dyDescent="0.3">
      <c r="A95" s="139" t="s">
        <v>286</v>
      </c>
      <c r="B95" s="53"/>
      <c r="C95" s="53"/>
      <c r="D95" s="53"/>
      <c r="E95" s="53"/>
      <c r="F95" s="53"/>
      <c r="G95" s="53"/>
      <c r="H95" s="53"/>
      <c r="I95" s="53"/>
      <c r="J95" s="53"/>
    </row>
    <row r="96" spans="1:10" ht="12.75" customHeight="1" x14ac:dyDescent="0.3">
      <c r="A96" s="139" t="s">
        <v>369</v>
      </c>
      <c r="B96" s="53">
        <v>20</v>
      </c>
      <c r="C96" s="53">
        <v>9</v>
      </c>
      <c r="D96" s="53">
        <v>11</v>
      </c>
      <c r="E96" s="53"/>
      <c r="F96" s="53"/>
      <c r="G96" s="53"/>
      <c r="H96" s="53">
        <v>20</v>
      </c>
      <c r="I96" s="53">
        <v>9</v>
      </c>
      <c r="J96" s="53">
        <v>11</v>
      </c>
    </row>
    <row r="97" spans="1:10" ht="14.4" x14ac:dyDescent="0.3">
      <c r="A97" s="150" t="s">
        <v>123</v>
      </c>
      <c r="B97" s="54">
        <v>2778</v>
      </c>
      <c r="C97" s="54">
        <v>1288</v>
      </c>
      <c r="D97" s="54">
        <v>1490</v>
      </c>
      <c r="E97" s="54">
        <v>620</v>
      </c>
      <c r="F97" s="54">
        <v>243</v>
      </c>
      <c r="G97" s="54">
        <v>377</v>
      </c>
      <c r="H97" s="54">
        <v>2158</v>
      </c>
      <c r="I97" s="54">
        <v>1045</v>
      </c>
      <c r="J97" s="54">
        <v>1113</v>
      </c>
    </row>
    <row r="98" spans="1:10" ht="14.4" x14ac:dyDescent="0.3">
      <c r="A98" s="139" t="s">
        <v>114</v>
      </c>
      <c r="B98" s="54">
        <v>12900</v>
      </c>
      <c r="C98" s="54">
        <v>5936</v>
      </c>
      <c r="D98" s="54">
        <v>6964</v>
      </c>
      <c r="E98" s="54">
        <v>5827</v>
      </c>
      <c r="F98" s="54">
        <v>2710</v>
      </c>
      <c r="G98" s="54">
        <v>3117</v>
      </c>
      <c r="H98" s="54">
        <v>7073</v>
      </c>
      <c r="I98" s="54">
        <v>3226</v>
      </c>
      <c r="J98" s="54">
        <v>3847</v>
      </c>
    </row>
    <row r="99" spans="1:10" ht="15" thickBot="1" x14ac:dyDescent="0.35">
      <c r="A99"/>
      <c r="B99" s="168"/>
      <c r="C99" s="168"/>
      <c r="D99" s="168"/>
      <c r="E99" s="168"/>
      <c r="F99" s="168"/>
      <c r="G99" s="168"/>
      <c r="H99" s="168"/>
      <c r="I99" s="168"/>
      <c r="J99" s="168"/>
    </row>
    <row r="100" spans="1:10" ht="13.8" x14ac:dyDescent="0.3">
      <c r="A100" s="69" t="s">
        <v>156</v>
      </c>
      <c r="B100" s="72">
        <f>MIN(B11:B28,B31:B77,B80:B96)</f>
        <v>2</v>
      </c>
      <c r="C100" s="72">
        <f t="shared" ref="C100:J100" si="0">MIN(C11:C28,C31:C77,C80:C96)</f>
        <v>1</v>
      </c>
      <c r="D100" s="72">
        <f t="shared" si="0"/>
        <v>1</v>
      </c>
      <c r="E100" s="72">
        <f t="shared" si="0"/>
        <v>2</v>
      </c>
      <c r="F100" s="72">
        <f t="shared" si="0"/>
        <v>1</v>
      </c>
      <c r="G100" s="72">
        <f t="shared" si="0"/>
        <v>1</v>
      </c>
      <c r="H100" s="72">
        <f t="shared" si="0"/>
        <v>1</v>
      </c>
      <c r="I100" s="72">
        <f t="shared" si="0"/>
        <v>1</v>
      </c>
      <c r="J100" s="72">
        <f t="shared" si="0"/>
        <v>0</v>
      </c>
    </row>
    <row r="101" spans="1:10" ht="13.8" x14ac:dyDescent="0.3">
      <c r="A101" s="70" t="s">
        <v>157</v>
      </c>
      <c r="B101" s="73">
        <f>MAX(B11:B28,B31:B77,B80:B96)</f>
        <v>1586</v>
      </c>
      <c r="C101" s="73">
        <f t="shared" ref="C101:J101" si="1">MAX(C11:C28,C31:C77,C80:C96)</f>
        <v>646</v>
      </c>
      <c r="D101" s="73">
        <f t="shared" si="1"/>
        <v>940</v>
      </c>
      <c r="E101" s="73">
        <f t="shared" si="1"/>
        <v>806</v>
      </c>
      <c r="F101" s="73">
        <f t="shared" si="1"/>
        <v>418</v>
      </c>
      <c r="G101" s="73">
        <f t="shared" si="1"/>
        <v>388</v>
      </c>
      <c r="H101" s="73">
        <f t="shared" si="1"/>
        <v>1344</v>
      </c>
      <c r="I101" s="73">
        <f t="shared" si="1"/>
        <v>564</v>
      </c>
      <c r="J101" s="73">
        <f t="shared" si="1"/>
        <v>780</v>
      </c>
    </row>
    <row r="102" spans="1:10" ht="13.8" x14ac:dyDescent="0.3">
      <c r="A102" s="70" t="s">
        <v>160</v>
      </c>
      <c r="B102" s="73">
        <f>MEDIAN(B11:B28,B31:B77,B80:B96)</f>
        <v>71</v>
      </c>
      <c r="C102" s="73">
        <f t="shared" ref="C102:J102" si="2">MEDIAN(C11:C28,C31:C77,C80:C96)</f>
        <v>33.5</v>
      </c>
      <c r="D102" s="73">
        <f t="shared" si="2"/>
        <v>36.5</v>
      </c>
      <c r="E102" s="73">
        <f t="shared" si="2"/>
        <v>34</v>
      </c>
      <c r="F102" s="73">
        <f t="shared" si="2"/>
        <v>15</v>
      </c>
      <c r="G102" s="73">
        <f t="shared" si="2"/>
        <v>17.5</v>
      </c>
      <c r="H102" s="73">
        <f t="shared" si="2"/>
        <v>47</v>
      </c>
      <c r="I102" s="73">
        <f t="shared" si="2"/>
        <v>24</v>
      </c>
      <c r="J102" s="73">
        <f t="shared" si="2"/>
        <v>23</v>
      </c>
    </row>
    <row r="103" spans="1:10" ht="13.8" x14ac:dyDescent="0.3">
      <c r="A103" s="70" t="s">
        <v>158</v>
      </c>
      <c r="B103" s="73">
        <f>AVERAGE(B11:B28,B31:B77,B80:B96)</f>
        <v>165.38461538461539</v>
      </c>
      <c r="C103" s="73">
        <f t="shared" ref="C103:J103" si="3">AVERAGE(C11:C28,C31:C77,C80:C96)</f>
        <v>76.102564102564102</v>
      </c>
      <c r="D103" s="73">
        <f t="shared" si="3"/>
        <v>89.282051282051285</v>
      </c>
      <c r="E103" s="73">
        <f t="shared" si="3"/>
        <v>78.743243243243242</v>
      </c>
      <c r="F103" s="73">
        <f t="shared" si="3"/>
        <v>36.621621621621621</v>
      </c>
      <c r="G103" s="73">
        <f t="shared" si="3"/>
        <v>42.121621621621621</v>
      </c>
      <c r="H103" s="73">
        <f t="shared" si="3"/>
        <v>108.81538461538462</v>
      </c>
      <c r="I103" s="73">
        <f t="shared" si="3"/>
        <v>49.630769230769232</v>
      </c>
      <c r="J103" s="73">
        <f t="shared" si="3"/>
        <v>59.184615384615384</v>
      </c>
    </row>
    <row r="104" spans="1:10" ht="14.4" thickBot="1" x14ac:dyDescent="0.35">
      <c r="A104" s="71" t="s">
        <v>159</v>
      </c>
      <c r="B104" s="74">
        <f>_xlfn.STDEV.P(B11:B28,B31:B77,B80:B96)</f>
        <v>266.24084097737381</v>
      </c>
      <c r="C104" s="74">
        <f t="shared" ref="C104:J104" si="4">_xlfn.STDEV.P(C11:C28,C31:C77,C80:C96)</f>
        <v>120.77140833139462</v>
      </c>
      <c r="D104" s="74">
        <f t="shared" si="4"/>
        <v>148.43965340664383</v>
      </c>
      <c r="E104" s="74">
        <f t="shared" si="4"/>
        <v>136.57539852174426</v>
      </c>
      <c r="F104" s="74">
        <f t="shared" si="4"/>
        <v>69.254076414843951</v>
      </c>
      <c r="G104" s="74">
        <f t="shared" si="4"/>
        <v>70.097798998237948</v>
      </c>
      <c r="H104" s="74">
        <f t="shared" si="4"/>
        <v>189.93690388026573</v>
      </c>
      <c r="I104" s="74">
        <f t="shared" si="4"/>
        <v>83.402927310878411</v>
      </c>
      <c r="J104" s="74">
        <f t="shared" si="4"/>
        <v>108.46848422931851</v>
      </c>
    </row>
    <row r="105" spans="1:10" x14ac:dyDescent="0.25">
      <c r="A105" s="234" t="s">
        <v>172</v>
      </c>
      <c r="B105" s="234"/>
      <c r="C105" s="234"/>
      <c r="D105" s="234"/>
      <c r="E105" s="234"/>
      <c r="F105" s="234"/>
      <c r="G105" s="234"/>
      <c r="H105" s="234"/>
      <c r="I105" s="234"/>
      <c r="J105" s="234"/>
    </row>
  </sheetData>
  <mergeCells count="11">
    <mergeCell ref="A1:J1"/>
    <mergeCell ref="A2:J2"/>
    <mergeCell ref="A3:J3"/>
    <mergeCell ref="A6:J6"/>
    <mergeCell ref="A105:J105"/>
    <mergeCell ref="A8:J8"/>
    <mergeCell ref="A5:J5"/>
    <mergeCell ref="A9:A10"/>
    <mergeCell ref="B9:D9"/>
    <mergeCell ref="E9:G9"/>
    <mergeCell ref="H9:J9"/>
  </mergeCells>
  <printOptions horizontalCentered="1"/>
  <pageMargins left="0.45" right="0.45" top="0.5" bottom="0.5" header="0.3" footer="0.3"/>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1AEC61F7ADC24BA0278068B87C4C1A" ma:contentTypeVersion="26" ma:contentTypeDescription="Create a new document." ma:contentTypeScope="" ma:versionID="d039e5605857e891176b343545c69451">
  <xsd:schema xmlns:xsd="http://www.w3.org/2001/XMLSchema" xmlns:xs="http://www.w3.org/2001/XMLSchema" xmlns:p="http://schemas.microsoft.com/office/2006/metadata/properties" xmlns:ns2="2efd02e2-ea1e-4286-95e2-a5bacb05b136" xmlns:ns3="2e0f9a37-d5d4-403e-a0de-8e0e72481b0e" targetNamespace="http://schemas.microsoft.com/office/2006/metadata/properties" ma:root="true" ma:fieldsID="c8b00cb9444cd9f5574c91801b6ed3a8" ns2:_="" ns3:_="">
    <xsd:import namespace="2efd02e2-ea1e-4286-95e2-a5bacb05b136"/>
    <xsd:import namespace="2e0f9a37-d5d4-403e-a0de-8e0e72481b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nk" minOccurs="0"/>
                <xsd:element ref="ns2:UrlString" minOccurs="0"/>
                <xsd:element ref="ns2:ENLACETEST" minOccurs="0"/>
                <xsd:element ref="ns2:EnlaceWebflow" minOccurs="0"/>
                <xsd:element ref="ns2:MediaServiceDateTaken" minOccurs="0"/>
                <xsd:element ref="ns3:SharedWithUsers" minOccurs="0"/>
                <xsd:element ref="ns3:SharedWithDetails" minOccurs="0"/>
                <xsd:element ref="ns2:MediaLengthInSeconds" minOccurs="0"/>
                <xsd:element ref="ns2:Date" minOccurs="0"/>
                <xsd:element ref="ns3:TaxCatchAll" minOccurs="0"/>
                <xsd:element ref="ns2:lcf76f155ced4ddcb4097134ff3c332f" minOccurs="0"/>
                <xsd:element ref="ns2:Person" minOccurs="0"/>
                <xsd:element ref="ns2:Fecha"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d02e2-ea1e-4286-95e2-a5bacb05b1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nk" ma:index="14" nillable="true" ma:displayName="Lnk" ma:format="Hyperlink" ma:internalName="Lnk">
      <xsd:complexType>
        <xsd:complexContent>
          <xsd:extension base="dms:URL">
            <xsd:sequence>
              <xsd:element name="Url" type="dms:ValidUrl" minOccurs="0" nillable="true"/>
              <xsd:element name="Description" type="xsd:string" nillable="true"/>
            </xsd:sequence>
          </xsd:extension>
        </xsd:complexContent>
      </xsd:complexType>
    </xsd:element>
    <xsd:element name="UrlString" ma:index="15" nillable="true" ma:displayName="UrlString" ma:format="Dropdown" ma:internalName="UrlString">
      <xsd:simpleType>
        <xsd:restriction base="dms:Text">
          <xsd:maxLength value="255"/>
        </xsd:restriction>
      </xsd:simpleType>
    </xsd:element>
    <xsd:element name="ENLACETEST" ma:index="16" nillable="true" ma:displayName="Enlace Alterno (Webflow)" ma:format="Dropdown" ma:internalName="ENLACETEST">
      <xsd:simpleType>
        <xsd:restriction base="dms:Text">
          <xsd:maxLength value="255"/>
        </xsd:restriction>
      </xsd:simpleType>
    </xsd:element>
    <xsd:element name="EnlaceWebflow" ma:index="18" nillable="true" ma:displayName="EnlaceWebflow" ma:format="Dropdown" ma:indexed="true" ma:internalName="EnlaceWebflow">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Date" ma:index="23" nillable="true" ma:displayName="Date" ma:format="DateTime" ma:internalName="Date">
      <xsd:simpleType>
        <xsd:restriction base="dms:DateTime"/>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189064c-74a9-43e5-b572-e3b11b1ca663" ma:termSetId="09814cd3-568e-fe90-9814-8d621ff8fb84" ma:anchorId="fba54fb3-c3e1-fe81-a776-ca4b69148c4d" ma:open="true" ma:isKeyword="false">
      <xsd:complexType>
        <xsd:sequence>
          <xsd:element ref="pc:Terms" minOccurs="0" maxOccurs="1"/>
        </xsd:sequence>
      </xsd:complexType>
    </xsd:element>
    <xsd:element name="Person" ma:index="27"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echa" ma:index="28" nillable="true" ma:displayName="Fecha" ma:format="DateOnly" ma:internalName="Fecha">
      <xsd:simpleType>
        <xsd:restriction base="dms:DateTime"/>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ServiceLocation" ma:index="3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0f9a37-d5d4-403e-a0de-8e0e72481b0e"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edb5104-a6ea-46f1-a222-154c6f3224c0}" ma:internalName="TaxCatchAll" ma:showField="CatchAllData" ma:web="2e0f9a37-d5d4-403e-a0de-8e0e72481b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rson xmlns="2efd02e2-ea1e-4286-95e2-a5bacb05b136">
      <UserInfo>
        <DisplayName/>
        <AccountId xsi:nil="true"/>
        <AccountType/>
      </UserInfo>
    </Person>
    <Date xmlns="2efd02e2-ea1e-4286-95e2-a5bacb05b136" xsi:nil="true"/>
    <Lnk xmlns="2efd02e2-ea1e-4286-95e2-a5bacb05b136">
      <Url xsi:nil="true"/>
      <Description xsi:nil="true"/>
    </Lnk>
    <UrlString xmlns="2efd02e2-ea1e-4286-95e2-a5bacb05b136" xsi:nil="true"/>
    <lcf76f155ced4ddcb4097134ff3c332f xmlns="2efd02e2-ea1e-4286-95e2-a5bacb05b136">
      <Terms xmlns="http://schemas.microsoft.com/office/infopath/2007/PartnerControls"/>
    </lcf76f155ced4ddcb4097134ff3c332f>
    <TaxCatchAll xmlns="2e0f9a37-d5d4-403e-a0de-8e0e72481b0e" xsi:nil="true"/>
    <EnlaceWebflow xmlns="2efd02e2-ea1e-4286-95e2-a5bacb05b136" xsi:nil="true"/>
    <ENLACETEST xmlns="2efd02e2-ea1e-4286-95e2-a5bacb05b136" xsi:nil="true"/>
    <Fecha xmlns="2efd02e2-ea1e-4286-95e2-a5bacb05b136" xsi:nil="true"/>
  </documentManagement>
</p:properties>
</file>

<file path=customXml/itemProps1.xml><?xml version="1.0" encoding="utf-8"?>
<ds:datastoreItem xmlns:ds="http://schemas.openxmlformats.org/officeDocument/2006/customXml" ds:itemID="{B7CAB970-0135-4CD7-B794-C7D64D74507D}"/>
</file>

<file path=customXml/itemProps2.xml><?xml version="1.0" encoding="utf-8"?>
<ds:datastoreItem xmlns:ds="http://schemas.openxmlformats.org/officeDocument/2006/customXml" ds:itemID="{297DFD25-FB45-4A49-8C11-1AA2732BC678}"/>
</file>

<file path=customXml/itemProps3.xml><?xml version="1.0" encoding="utf-8"?>
<ds:datastoreItem xmlns:ds="http://schemas.openxmlformats.org/officeDocument/2006/customXml" ds:itemID="{311D3819-EA38-4C52-BC09-FAA98E2AAF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INDICE</vt:lpstr>
      <vt:lpstr>Infografía</vt:lpstr>
      <vt:lpstr>Tabla 1</vt:lpstr>
      <vt:lpstr>Tabla 2</vt:lpstr>
      <vt:lpstr>Tabla 3</vt:lpstr>
      <vt:lpstr>Tabla 4</vt:lpstr>
      <vt:lpstr>Tabla 5</vt:lpstr>
      <vt:lpstr>Tabla 6</vt:lpstr>
      <vt:lpstr>Tabla 7</vt:lpstr>
      <vt:lpstr>Tabla 8</vt:lpstr>
      <vt:lpstr>Tabla 9</vt:lpstr>
      <vt:lpstr>Tabla 10</vt:lpstr>
      <vt:lpstr>Tabla 11</vt:lpstr>
      <vt:lpstr>Tabla 12</vt:lpstr>
      <vt:lpstr>Tabla 13</vt:lpstr>
      <vt:lpstr>Tabla 14</vt:lpstr>
      <vt:lpstr>INDICE!Print_Area</vt:lpstr>
      <vt:lpstr>'Tabla 1'!Print_Area</vt:lpstr>
      <vt:lpstr>'Tabla 2'!Print_Area</vt:lpstr>
      <vt:lpstr>'Tabla 4'!Print_Titles</vt:lpstr>
      <vt:lpstr>'Tabla 5'!Print_Titles</vt:lpstr>
      <vt:lpstr>'Tabla 7'!Print_Titles</vt:lpstr>
    </vt:vector>
  </TitlesOfParts>
  <Company>iepr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mario.marazzi</dc:creator>
  <cp:lastModifiedBy>Damaris Nolasco Ortiz</cp:lastModifiedBy>
  <cp:lastPrinted>2024-04-20T03:12:35Z</cp:lastPrinted>
  <dcterms:created xsi:type="dcterms:W3CDTF">2011-07-21T01:15:18Z</dcterms:created>
  <dcterms:modified xsi:type="dcterms:W3CDTF">2024-05-21T18:10:40Z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0x010100CC1AEC61F7ADC24BA0278068B87C4C1A</vt:lpwstr>
  </property>
</Properties>
</file>