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itez_l\Documents\Apendice 2014\"/>
    </mc:Choice>
  </mc:AlternateContent>
  <bookViews>
    <workbookView xWindow="0" yWindow="0" windowWidth="24000" windowHeight="9135" firstSheet="21"/>
  </bookViews>
  <sheets>
    <sheet name="tabla 1" sheetId="1" r:id="rId1"/>
    <sheet name="tabla 2 " sheetId="2" r:id="rId2"/>
    <sheet name="tabla 3 " sheetId="3" r:id="rId3"/>
    <sheet name="tabla 4" sheetId="4" r:id="rId4"/>
    <sheet name="tabla 5" sheetId="5" r:id="rId5"/>
    <sheet name="tabla 6 " sheetId="6" r:id="rId6"/>
    <sheet name="tabla 7" sheetId="7" r:id="rId7"/>
    <sheet name="tabla 8" sheetId="8" r:id="rId8"/>
    <sheet name="tabla 9 " sheetId="9" r:id="rId9"/>
    <sheet name="tabla 10" sheetId="10" r:id="rId10"/>
    <sheet name="tabla 11" sheetId="11" r:id="rId11"/>
    <sheet name="tabla 12 " sheetId="12" r:id="rId12"/>
    <sheet name="tabla 13" sheetId="16" r:id="rId13"/>
    <sheet name="tabla 14" sheetId="14" r:id="rId14"/>
    <sheet name="tabla 15" sheetId="15" r:id="rId15"/>
    <sheet name="tabla 16" sheetId="17" r:id="rId16"/>
    <sheet name="tabla 17" sheetId="18" r:id="rId17"/>
    <sheet name="tabla 18" sheetId="19" r:id="rId18"/>
    <sheet name="tabla 19" sheetId="20" r:id="rId19"/>
    <sheet name="tabla 20" sheetId="21" r:id="rId20"/>
    <sheet name="tabla 21" sheetId="22" r:id="rId21"/>
    <sheet name="tabla 22" sheetId="23" r:id="rId22"/>
    <sheet name="tabla 23" sheetId="24" r:id="rId23"/>
    <sheet name="tabla 24" sheetId="25" r:id="rId24"/>
    <sheet name="tabla 25" sheetId="26" r:id="rId25"/>
    <sheet name="tabla 26 " sheetId="27" r:id="rId26"/>
    <sheet name="tabla 27" sheetId="28" r:id="rId27"/>
    <sheet name="tabla 28" sheetId="29" r:id="rId28"/>
    <sheet name="tabla 29" sheetId="30" r:id="rId29"/>
    <sheet name="tabla 30 " sheetId="31" r:id="rId30"/>
    <sheet name="tabla 31" sheetId="32" r:id="rId31"/>
    <sheet name="tabla 32" sheetId="33" r:id="rId32"/>
    <sheet name="tabla 33 " sheetId="34" r:id="rId33"/>
    <sheet name="tabla 34" sheetId="35" r:id="rId34"/>
  </sheets>
  <definedNames>
    <definedName name="_xlnm.Print_Area" localSheetId="0">'tabla 1'!$A$1:$L$111</definedName>
    <definedName name="_xlnm.Print_Area" localSheetId="9">'tabla 10'!$A$1:$M$71</definedName>
    <definedName name="_xlnm.Print_Area" localSheetId="10">'tabla 11'!$A$1:$L$119</definedName>
    <definedName name="_xlnm.Print_Area" localSheetId="11">'tabla 12 '!$A$1:$L$57</definedName>
    <definedName name="_xlnm.Print_Area" localSheetId="12">'tabla 13'!$A$1:$L$55</definedName>
    <definedName name="_xlnm.Print_Area" localSheetId="13">'tabla 14'!$A$1:$L$62</definedName>
    <definedName name="_xlnm.Print_Area" localSheetId="15">'tabla 16'!$A$1:$L$43</definedName>
    <definedName name="_xlnm.Print_Area" localSheetId="24">'tabla 25'!$A$1:$L$42</definedName>
    <definedName name="_xlnm.Print_Area" localSheetId="26">'tabla 27'!$A$1:$M$91</definedName>
    <definedName name="_xlnm.Print_Area" localSheetId="28">'tabla 29'!$A$1:$L$33</definedName>
    <definedName name="_xlnm.Print_Area" localSheetId="2">'tabla 3 '!$A$1:$L$59</definedName>
    <definedName name="_xlnm.Print_Area" localSheetId="29">'tabla 30 '!$A$1:$G$69</definedName>
    <definedName name="_xlnm.Print_Area" localSheetId="30">'tabla 31'!$A$1:$L$44</definedName>
    <definedName name="_xlnm.Print_Area" localSheetId="33">'tabla 34'!$A$1:$M$54</definedName>
    <definedName name="_xlnm.Print_Area" localSheetId="4">'tabla 5'!$A$1:$L$55</definedName>
    <definedName name="_xlnm.Print_Area" localSheetId="7">'tabla 8'!$A$1:$L$50</definedName>
    <definedName name="_xlnm.Print_Area" localSheetId="8">'tabla 9 '!$A$1:$M$74</definedName>
  </definedNames>
  <calcPr calcId="152511"/>
</workbook>
</file>

<file path=xl/calcChain.xml><?xml version="1.0" encoding="utf-8"?>
<calcChain xmlns="http://schemas.openxmlformats.org/spreadsheetml/2006/main">
  <c r="D10" i="29" l="1"/>
  <c r="E10" i="29"/>
  <c r="F10" i="29"/>
  <c r="G10" i="29"/>
  <c r="H10" i="29"/>
  <c r="I10" i="29"/>
  <c r="J10" i="29"/>
  <c r="K10" i="29"/>
  <c r="C10" i="29"/>
  <c r="D43" i="16" l="1"/>
  <c r="E43" i="16"/>
  <c r="F43" i="16"/>
  <c r="G43" i="16"/>
  <c r="G9" i="16" s="1"/>
  <c r="H43" i="16"/>
  <c r="H9" i="16" s="1"/>
  <c r="I43" i="16"/>
  <c r="I9" i="16" s="1"/>
  <c r="J43" i="16"/>
  <c r="J9" i="16" s="1"/>
  <c r="K43" i="16"/>
  <c r="K9" i="16" s="1"/>
  <c r="D47" i="16"/>
  <c r="E47" i="16"/>
  <c r="F47" i="16"/>
  <c r="G47" i="16"/>
  <c r="H47" i="16"/>
  <c r="I47" i="16"/>
  <c r="J47" i="16"/>
  <c r="K47" i="16"/>
</calcChain>
</file>

<file path=xl/sharedStrings.xml><?xml version="1.0" encoding="utf-8"?>
<sst xmlns="http://schemas.openxmlformats.org/spreadsheetml/2006/main" count="2740" uniqueCount="1786">
  <si>
    <t>2012r</t>
  </si>
  <si>
    <t xml:space="preserve">  </t>
  </si>
  <si>
    <t xml:space="preserve">    Total a precios corrientes</t>
  </si>
  <si>
    <t xml:space="preserve">           Total in current dollars</t>
  </si>
  <si>
    <t xml:space="preserve">         (En millones de dólares)</t>
  </si>
  <si>
    <t xml:space="preserve">                (In millions of dollars)</t>
  </si>
  <si>
    <t>Producto nacional bruto</t>
  </si>
  <si>
    <t xml:space="preserve">      Gross national product</t>
  </si>
  <si>
    <t>Ingreso nacional neto</t>
  </si>
  <si>
    <t xml:space="preserve">      Net  national income</t>
  </si>
  <si>
    <t>Ingreso personal</t>
  </si>
  <si>
    <t xml:space="preserve">      Personal income</t>
  </si>
  <si>
    <t>Ingreso personal disponible</t>
  </si>
  <si>
    <t xml:space="preserve">      Disposable personal income</t>
  </si>
  <si>
    <t>Gastos de consumo personal</t>
  </si>
  <si>
    <t xml:space="preserve">      Personal consumption expenditures</t>
  </si>
  <si>
    <t>Producto interno bruto</t>
  </si>
  <si>
    <t xml:space="preserve">      Gross domestic product</t>
  </si>
  <si>
    <t>Inversión interna bruta de capital fijo</t>
  </si>
  <si>
    <t xml:space="preserve">      Gross domestic fixed investment</t>
  </si>
  <si>
    <t xml:space="preserve">   Total a precios constantes de 1954</t>
  </si>
  <si>
    <t xml:space="preserve">          Total at constant 1954 dollars</t>
  </si>
  <si>
    <t xml:space="preserve">        (En millones de dólares)</t>
  </si>
  <si>
    <t xml:space="preserve">      Gross  national product</t>
  </si>
  <si>
    <t>Ingreso personal (1)</t>
  </si>
  <si>
    <t xml:space="preserve">      Personal income (1)</t>
  </si>
  <si>
    <t>Ingreso personal disponible (1)</t>
  </si>
  <si>
    <t xml:space="preserve">      Disposable personal income (1)</t>
  </si>
  <si>
    <t xml:space="preserve">      Personal consumption expenditures </t>
  </si>
  <si>
    <t xml:space="preserve">    Per cápita a precios corrientes</t>
  </si>
  <si>
    <t xml:space="preserve">          Per capita at current dollars</t>
  </si>
  <si>
    <t xml:space="preserve">         (En dólares) </t>
  </si>
  <si>
    <t xml:space="preserve">               (In dollars)</t>
  </si>
  <si>
    <t xml:space="preserve">      Net national income</t>
  </si>
  <si>
    <t xml:space="preserve">    Per cápita a precios constantes</t>
  </si>
  <si>
    <t xml:space="preserve">          Per capita at constant</t>
  </si>
  <si>
    <t xml:space="preserve">        de 1954 (En dólares)</t>
  </si>
  <si>
    <t xml:space="preserve">               1954  dollars (In dollars)</t>
  </si>
  <si>
    <t xml:space="preserve">     Otras estadísticas</t>
  </si>
  <si>
    <t xml:space="preserve">         Other statistics</t>
  </si>
  <si>
    <t>Crecimiento en el producto bruto (%)</t>
  </si>
  <si>
    <t xml:space="preserve">      Increase in gross product (%)</t>
  </si>
  <si>
    <t xml:space="preserve">   A precios corrientes</t>
  </si>
  <si>
    <t xml:space="preserve">         At current prices</t>
  </si>
  <si>
    <t xml:space="preserve">   A precios constantes</t>
  </si>
  <si>
    <t xml:space="preserve">         At constant prices</t>
  </si>
  <si>
    <t>Ingreso promedio por familia (2)</t>
  </si>
  <si>
    <t xml:space="preserve">      Average family income (2)</t>
  </si>
  <si>
    <t xml:space="preserve">    (En dólares)</t>
  </si>
  <si>
    <t xml:space="preserve">         (At dollars)</t>
  </si>
  <si>
    <t xml:space="preserve">   A precios corrientes </t>
  </si>
  <si>
    <t xml:space="preserve">          At current dollars </t>
  </si>
  <si>
    <t xml:space="preserve">   A precios constantes de 1954</t>
  </si>
  <si>
    <t xml:space="preserve">          At constant 1954 dollars</t>
  </si>
  <si>
    <t>Número promedio de personas</t>
  </si>
  <si>
    <t xml:space="preserve">      Average number of persons</t>
  </si>
  <si>
    <t xml:space="preserve"> por familia</t>
  </si>
  <si>
    <t xml:space="preserve">       per family</t>
  </si>
  <si>
    <t xml:space="preserve">   </t>
  </si>
  <si>
    <t>Sueldos y jornales</t>
  </si>
  <si>
    <t xml:space="preserve">      Salaries and wages</t>
  </si>
  <si>
    <t xml:space="preserve">     (En millones de dólares)</t>
  </si>
  <si>
    <t xml:space="preserve">          (In millions of dollars)</t>
  </si>
  <si>
    <t>Empleo, total</t>
  </si>
  <si>
    <t xml:space="preserve">      Employment, total</t>
  </si>
  <si>
    <t xml:space="preserve">    (En miles de personas) (3)</t>
  </si>
  <si>
    <t xml:space="preserve">          (In thousands of persons) (3)</t>
  </si>
  <si>
    <t>Productividad (En dólares) (4)</t>
  </si>
  <si>
    <t xml:space="preserve">      Productivity (In dollars) (4)</t>
  </si>
  <si>
    <t xml:space="preserve">Índice de precios al consumidor </t>
  </si>
  <si>
    <t xml:space="preserve">      Consumer's price index </t>
  </si>
  <si>
    <t xml:space="preserve"> para todas las familias (5)</t>
  </si>
  <si>
    <t xml:space="preserve">       for all families (5)</t>
  </si>
  <si>
    <t xml:space="preserve">   Tasa de inflación </t>
  </si>
  <si>
    <t xml:space="preserve">         Inflation Rate </t>
  </si>
  <si>
    <t>Población (En miles de personas) (6)</t>
  </si>
  <si>
    <t xml:space="preserve">      Population (In thousands of persons) (6)</t>
  </si>
  <si>
    <t xml:space="preserve">  r-  Cifras revisadas.</t>
  </si>
  <si>
    <t xml:space="preserve">   r-   Revised figures.</t>
  </si>
  <si>
    <t xml:space="preserve">  p- Cifras preliminares.</t>
  </si>
  <si>
    <t xml:space="preserve">   p- Preliminary figures.</t>
  </si>
  <si>
    <t>(1) Deflacionado por el índice implícito de precios para deflacionar los gastos de consumo personal.</t>
  </si>
  <si>
    <t xml:space="preserve">  (1) Deflated by implicit price deflators for personal consumption expenditures.</t>
  </si>
  <si>
    <t>(2) El número de familias aquí utilizado es producto de la división de la población total entre el promedio</t>
  </si>
  <si>
    <t xml:space="preserve">  (2) The number of families used here represents the division of the total population by the </t>
  </si>
  <si>
    <t xml:space="preserve">      de personas por familia.  Para propósitos del censo de población, una familia consiste de un jefe de </t>
  </si>
  <si>
    <t xml:space="preserve">         average number of persons per family.  For the purpose of the population census,</t>
  </si>
  <si>
    <t xml:space="preserve">      hogar y una persona o más que viven en el mismo hogar y están emparentados con el jefe </t>
  </si>
  <si>
    <t xml:space="preserve">         a familly consists of a householder and one or more other persons living in the </t>
  </si>
  <si>
    <t xml:space="preserve">      del hogar por nacimiento, matrimonio o adopción.</t>
  </si>
  <si>
    <t xml:space="preserve">        same household who are related to the householder by birth, marriage or adoption.</t>
  </si>
  <si>
    <t>(3) Departamento del Trabajo y Recursos Humanos, Negociado de Estadísticas, Encuesta de Vivienda.</t>
  </si>
  <si>
    <t xml:space="preserve">  (3) Department of Labor and Human Resources, Bureau of Statistics, Household Survey.</t>
  </si>
  <si>
    <t>(4) Se obtiene dividiendo el producto interno bruto a precios constantes entre el empleo total.</t>
  </si>
  <si>
    <t xml:space="preserve">  (4) Obtained from the division of gross domestic product at constant prices by total employment.</t>
  </si>
  <si>
    <t>(5) Dic. 2006=100.</t>
  </si>
  <si>
    <t xml:space="preserve">  (5) Dec. 2006=100.</t>
  </si>
  <si>
    <t xml:space="preserve"> Fuente: Junta de Planificación, Programa de Planificación Económica y Social,</t>
  </si>
  <si>
    <t xml:space="preserve">  Source: Puerto Rico Planning Board, Economic and Social Planning Program, </t>
  </si>
  <si>
    <t xml:space="preserve">                    Subprograma de Análisis Económico.</t>
  </si>
  <si>
    <t xml:space="preserve">                  Economic Analysis Subprogram.</t>
  </si>
  <si>
    <t xml:space="preserve">TABLA 2 - PRODUCTO NACIONAL BRUTO: AÑOS FISCALES </t>
  </si>
  <si>
    <t xml:space="preserve">TABLE 2 - GROSS NATIONAL PRODUCT: FISCAL YEARS </t>
  </si>
  <si>
    <t xml:space="preserve"> (En millones de dólares - In millions of dollars)</t>
  </si>
  <si>
    <t xml:space="preserve">    PRODUCTO NACIONAL BRUTO</t>
  </si>
  <si>
    <t xml:space="preserve">         GROSS NATIONAL PRODUCT</t>
  </si>
  <si>
    <t xml:space="preserve">   Artículos duraderos</t>
  </si>
  <si>
    <t xml:space="preserve">         Durable goods</t>
  </si>
  <si>
    <t xml:space="preserve">   Artículos no duraderos</t>
  </si>
  <si>
    <t xml:space="preserve">         Nondurable goods</t>
  </si>
  <si>
    <t xml:space="preserve">   Servicios</t>
  </si>
  <si>
    <t xml:space="preserve">         Services</t>
  </si>
  <si>
    <t>Gastos de consumo del gobierno</t>
  </si>
  <si>
    <t xml:space="preserve">      Government consumption expenditures</t>
  </si>
  <si>
    <t xml:space="preserve">   Estado Libre Asociado (1)</t>
  </si>
  <si>
    <t xml:space="preserve">         Commonwealth (1)</t>
  </si>
  <si>
    <t xml:space="preserve">   Municipios</t>
  </si>
  <si>
    <t xml:space="preserve">         Municipios</t>
  </si>
  <si>
    <t>Inversión interna bruta, total</t>
  </si>
  <si>
    <t xml:space="preserve">      Gross domestic investment, total</t>
  </si>
  <si>
    <t xml:space="preserve">   Cambio en inventarios</t>
  </si>
  <si>
    <t xml:space="preserve">         Change in inventories</t>
  </si>
  <si>
    <t xml:space="preserve">   Inversión interna bruta de</t>
  </si>
  <si>
    <t xml:space="preserve">         Gross domestic fixed </t>
  </si>
  <si>
    <t xml:space="preserve">    capital fijo</t>
  </si>
  <si>
    <t xml:space="preserve">          investment</t>
  </si>
  <si>
    <t xml:space="preserve">      Construcción</t>
  </si>
  <si>
    <t xml:space="preserve">            Construction</t>
  </si>
  <si>
    <t xml:space="preserve">        Empresas privadas</t>
  </si>
  <si>
    <t xml:space="preserve">              Private enterprises</t>
  </si>
  <si>
    <t xml:space="preserve">        Empresas públicas</t>
  </si>
  <si>
    <t xml:space="preserve">              Public enterprises</t>
  </si>
  <si>
    <t xml:space="preserve">        Gobierno</t>
  </si>
  <si>
    <t xml:space="preserve">              Government</t>
  </si>
  <si>
    <t xml:space="preserve">          Estado Libre Asociado (1)</t>
  </si>
  <si>
    <t xml:space="preserve">                Commonwealth (1)</t>
  </si>
  <si>
    <t xml:space="preserve">          Municipios</t>
  </si>
  <si>
    <t xml:space="preserve">                Municipios</t>
  </si>
  <si>
    <t xml:space="preserve">      Maquinaria y equipo</t>
  </si>
  <si>
    <t xml:space="preserve">            Machinery and equipment</t>
  </si>
  <si>
    <t xml:space="preserve">        Empresas públicas </t>
  </si>
  <si>
    <t xml:space="preserve">              Public enterprises </t>
  </si>
  <si>
    <t>Ventas netas al resto del mundo</t>
  </si>
  <si>
    <t xml:space="preserve">      Net sales to the rest of the world</t>
  </si>
  <si>
    <t xml:space="preserve">   Ventas al resto del mundo</t>
  </si>
  <si>
    <t xml:space="preserve">         Sales to the rest of the world</t>
  </si>
  <si>
    <t xml:space="preserve">      Gobierno federal</t>
  </si>
  <si>
    <t xml:space="preserve">            Federal government</t>
  </si>
  <si>
    <t xml:space="preserve">      Otros no residentes</t>
  </si>
  <si>
    <t xml:space="preserve">            Other nonresidents</t>
  </si>
  <si>
    <t xml:space="preserve">   Compras al resto del mundo</t>
  </si>
  <si>
    <t xml:space="preserve">         Purchases from the rest of the world</t>
  </si>
  <si>
    <t>r-  Cifras revisadas.</t>
  </si>
  <si>
    <t>r-   Revised figures.</t>
  </si>
  <si>
    <t>p- Cifras preliminares.</t>
  </si>
  <si>
    <t>p-  Preliminary figures.</t>
  </si>
  <si>
    <t>(  ) Cifras negativas.</t>
  </si>
  <si>
    <t>(  )  Negative figures.</t>
  </si>
  <si>
    <t>(1) Incluye las agencias, la Universidad de Puerto Rico, la Corporación del Fondo</t>
  </si>
  <si>
    <t>(1) Includes agencies, the University of Puerto Rico, the State Insurance Fund</t>
  </si>
  <si>
    <t xml:space="preserve">      del Seguro del Estado y la Autoridad de Carreteras y Transportación.</t>
  </si>
  <si>
    <t xml:space="preserve">      Corporation, and the Highway and Transportation Authority.</t>
  </si>
  <si>
    <t xml:space="preserve">Source: Puerto Rico Planning Board, Economic and Social Planning Program, </t>
  </si>
  <si>
    <t xml:space="preserve">              Subprograma de Análisis Económico.</t>
  </si>
  <si>
    <t xml:space="preserve">                Economic Analysis Subprogram.</t>
  </si>
  <si>
    <t xml:space="preserve"> TABLA 3 - PRODUCTO NACIONAL  BRUTO A PRECIOS CONSTANTES DE 1954: AÑOS FISCALES </t>
  </si>
  <si>
    <t xml:space="preserve"> TABLE 3 - GROSS NATIONAL PRODUCT IN CONSTANT 1954 DOLLARS: FISCAL YEARS </t>
  </si>
  <si>
    <t xml:space="preserve">      Government consumption expenditure</t>
  </si>
  <si>
    <t xml:space="preserve">                 Commonwealth (1)</t>
  </si>
  <si>
    <t xml:space="preserve">                 Municipios</t>
  </si>
  <si>
    <t xml:space="preserve">                Commonwealth  (1)</t>
  </si>
  <si>
    <t xml:space="preserve">           Federal government</t>
  </si>
  <si>
    <t xml:space="preserve">           Other nonresidents</t>
  </si>
  <si>
    <t xml:space="preserve"> r-   Cifras revisadas.</t>
  </si>
  <si>
    <t xml:space="preserve"> p-  Cifras preliminares.</t>
  </si>
  <si>
    <t xml:space="preserve"> (  )  Cifras negativas.</t>
  </si>
  <si>
    <t xml:space="preserve"> (1) Incluye las agencias, la Universidad de Puerto Rico,</t>
  </si>
  <si>
    <t>(1) Includes agencies, the University of Puerto Rico,</t>
  </si>
  <si>
    <t xml:space="preserve">       la Corporación del Fondo del Seguro del Estado</t>
  </si>
  <si>
    <t xml:space="preserve">      the State Insurance Fund Corporation,</t>
  </si>
  <si>
    <t xml:space="preserve">       y la Autoridad de Carreteras y Transportación.</t>
  </si>
  <si>
    <t xml:space="preserve">      and the Highway and Transportation Authority.</t>
  </si>
  <si>
    <t xml:space="preserve">                Subprograma de Análisis Económico.</t>
  </si>
  <si>
    <t xml:space="preserve">TABLA 4 - ÍNDICES IMPLÍCITOS DE PRECIOS  PARA DEFLACIONAR EL PRODUCTO NACIONAL BRUTO: AÑOS FISCALES </t>
  </si>
  <si>
    <t xml:space="preserve">TABLE 4 - IMPLICIT PRICE DEFLATORS FOR GROSS NATIOINAL PRODUCT: FISCAL YEARS </t>
  </si>
  <si>
    <t>(En números índices - In index numbers: 1954 = 100)</t>
  </si>
  <si>
    <t xml:space="preserve">    ---</t>
  </si>
  <si>
    <t xml:space="preserve">                 Commonwealth  (1)</t>
  </si>
  <si>
    <t xml:space="preserve">   r- Cifras revisadas.</t>
  </si>
  <si>
    <t xml:space="preserve"> r-  Revised figures.</t>
  </si>
  <si>
    <t xml:space="preserve">   p- Cifras preliminares.</t>
  </si>
  <si>
    <t xml:space="preserve"> p- Preliminary figures.</t>
  </si>
  <si>
    <t xml:space="preserve">  (1) Incluye las agencias, la Universidad de Puerto Rico, la Corporación </t>
  </si>
  <si>
    <t xml:space="preserve">        del Fondo del Seguro del Estado y la Autoridad de Carreteras y Transportación.</t>
  </si>
  <si>
    <t xml:space="preserve">  Fuente: Junta de Planificación, Programa de Planificación Económica y Social,</t>
  </si>
  <si>
    <t xml:space="preserve"> Source: Puerto Rico Planning Board, Economic and Social Planning Program, </t>
  </si>
  <si>
    <t xml:space="preserve">                 Subprograma de Análisis Económico.</t>
  </si>
  <si>
    <t xml:space="preserve">                 Economic Analysis Subprogram.</t>
  </si>
  <si>
    <t xml:space="preserve">TABLA 5 - GASTOS DE CONSUMO PERSONAL POR TIPO PRINCIPAL DE PRODUCTO: AÑOS FISCALES </t>
  </si>
  <si>
    <t xml:space="preserve">TABLE 5 - PERSONAL CONSUMPTION EXPENDITURES BY MAJOR TYPE OF PRODUCT: FISCAL YEARS </t>
  </si>
  <si>
    <t xml:space="preserve">       GASTOS DE CONSUMO</t>
  </si>
  <si>
    <t xml:space="preserve">         PERSONAL CONSUMPTION</t>
  </si>
  <si>
    <t xml:space="preserve">           PERSONAL</t>
  </si>
  <si>
    <t xml:space="preserve">             EXPENDITURES</t>
  </si>
  <si>
    <t>Alimentos</t>
  </si>
  <si>
    <t xml:space="preserve">      Food</t>
  </si>
  <si>
    <t xml:space="preserve"> </t>
  </si>
  <si>
    <t>Bebidas alcohólicas y</t>
  </si>
  <si>
    <t xml:space="preserve">      Alcoholic beverages and</t>
  </si>
  <si>
    <t xml:space="preserve"> productos de tabaco</t>
  </si>
  <si>
    <t xml:space="preserve">       tobacco products</t>
  </si>
  <si>
    <t>Ropa y accesorios</t>
  </si>
  <si>
    <t xml:space="preserve">      Clothing and accessories</t>
  </si>
  <si>
    <t>Cuidado personal</t>
  </si>
  <si>
    <t xml:space="preserve">      Personal care</t>
  </si>
  <si>
    <t>Vivienda</t>
  </si>
  <si>
    <t xml:space="preserve">      Housing</t>
  </si>
  <si>
    <t>Funcionamiento del hogar</t>
  </si>
  <si>
    <t xml:space="preserve">      Household operations</t>
  </si>
  <si>
    <t>Servicios médicos y funerarios</t>
  </si>
  <si>
    <t xml:space="preserve">      Medical and funeral services</t>
  </si>
  <si>
    <t>Servicios comerciales</t>
  </si>
  <si>
    <t xml:space="preserve">      Business services</t>
  </si>
  <si>
    <t>Transportación</t>
  </si>
  <si>
    <t xml:space="preserve">      Transportation</t>
  </si>
  <si>
    <t>Recreación</t>
  </si>
  <si>
    <t xml:space="preserve">      Recreation</t>
  </si>
  <si>
    <t>Educación</t>
  </si>
  <si>
    <t xml:space="preserve">      Education</t>
  </si>
  <si>
    <t>Instituciones religiosas y organizaciones</t>
  </si>
  <si>
    <t xml:space="preserve">      Religious and nonprofit</t>
  </si>
  <si>
    <t xml:space="preserve"> sin fines de lucro, no clasificadas</t>
  </si>
  <si>
    <t xml:space="preserve">       organizations, not elsewhere</t>
  </si>
  <si>
    <t xml:space="preserve"> anteriormente</t>
  </si>
  <si>
    <t xml:space="preserve">       classified</t>
  </si>
  <si>
    <t>Viajes al exterior</t>
  </si>
  <si>
    <t xml:space="preserve">      Foreign travel</t>
  </si>
  <si>
    <t>Compras misceláneas</t>
  </si>
  <si>
    <t xml:space="preserve">      Miscellaneous purchases</t>
  </si>
  <si>
    <t xml:space="preserve">  Gastos totales de consumo en</t>
  </si>
  <si>
    <t xml:space="preserve">         Total consumption expenditures</t>
  </si>
  <si>
    <t xml:space="preserve">    Puerto Rico de residentes y</t>
  </si>
  <si>
    <t xml:space="preserve">           in Puerto Rico by residents</t>
  </si>
  <si>
    <t xml:space="preserve">    no residentes</t>
  </si>
  <si>
    <t xml:space="preserve">           and nonresidents</t>
  </si>
  <si>
    <t xml:space="preserve">  Menos: Gastos en Puerto Rico</t>
  </si>
  <si>
    <t xml:space="preserve">         Less: Expenditures in</t>
  </si>
  <si>
    <t xml:space="preserve">   de no residentes</t>
  </si>
  <si>
    <t xml:space="preserve">          Puerto Rico by nonresidents</t>
  </si>
  <si>
    <t xml:space="preserve"> r-  Cifras revisadas.</t>
  </si>
  <si>
    <t xml:space="preserve"> p- Cifras preliminares.</t>
  </si>
  <si>
    <t xml:space="preserve">TABLA 6 - GASTOS DE CONSUMO PERSONAL POR TIPO PRINCIPAL DE PRODUCTO, A PRECIOS CONSTANTES DE 1954: AÑOS FISCALES </t>
  </si>
  <si>
    <t xml:space="preserve">TABLE 6 - PERSONAL CONSUMPTION EXPENDITURES BY MAJOR TYPE OF PRODUCT, AT CONSTANT 1954 DOLLARS: FISCAL YEARS </t>
  </si>
  <si>
    <t xml:space="preserve">     Puerto Rico de residentes y</t>
  </si>
  <si>
    <t xml:space="preserve">     no residentes</t>
  </si>
  <si>
    <t xml:space="preserve">TABLA 7 - ÍNDICES IMPLÍCITOS DE PRECIOS  PARA DEFLACIONAR LOS GASTOS DE CONSUMO PERSONAL POR TIPO PRINCIPAL DE PRODUCTO: AÑOS FISCALES </t>
  </si>
  <si>
    <t xml:space="preserve">TABLE 7 - IMPLICIT PRICE DEFLATORS FOR PERSONAL CONSUMPTION EXPENDITURES BY MAJOR TYPE OF PRODUCT: FISCAL YEARS </t>
  </si>
  <si>
    <t xml:space="preserve"> (En números índices - In index numbers: 1954=100)</t>
  </si>
  <si>
    <t xml:space="preserve">      Medical care and funeral expenses</t>
  </si>
  <si>
    <t xml:space="preserve">        Total consumption expenditures</t>
  </si>
  <si>
    <t xml:space="preserve">   r-  Cifras revisadas.</t>
  </si>
  <si>
    <t xml:space="preserve">   Fuente: Junta de Planificación, Programa de Planificación Económica y Social,</t>
  </si>
  <si>
    <t xml:space="preserve">TABLA 8 - INVERSIÓN INTERNA BRUTA DE CAPITAL FIJO: AÑOS FISCALES </t>
  </si>
  <si>
    <t xml:space="preserve">TABLE 8 - GROSS  DOMESTIC FIXED INVESTMENT: FISCAL YEARS </t>
  </si>
  <si>
    <t xml:space="preserve">     TOTAL</t>
  </si>
  <si>
    <t xml:space="preserve">      TOTAL</t>
  </si>
  <si>
    <t>Construcción</t>
  </si>
  <si>
    <t xml:space="preserve"> Construction</t>
  </si>
  <si>
    <t xml:space="preserve">  Vivienda</t>
  </si>
  <si>
    <t xml:space="preserve">    Housing</t>
  </si>
  <si>
    <t xml:space="preserve">     Privada</t>
  </si>
  <si>
    <t xml:space="preserve">        Private</t>
  </si>
  <si>
    <t xml:space="preserve">     Pública</t>
  </si>
  <si>
    <t xml:space="preserve">        Public</t>
  </si>
  <si>
    <t xml:space="preserve">  Edificios industriales,</t>
  </si>
  <si>
    <t xml:space="preserve">    Industrial, commercial, and</t>
  </si>
  <si>
    <t xml:space="preserve">   comerciales y otros (1)</t>
  </si>
  <si>
    <t xml:space="preserve">     other buildings (1)</t>
  </si>
  <si>
    <t xml:space="preserve">     Empresas privadas</t>
  </si>
  <si>
    <t xml:space="preserve">        Private enterprises      </t>
  </si>
  <si>
    <t xml:space="preserve">     Empresas públicas</t>
  </si>
  <si>
    <t xml:space="preserve">        Public enterprises</t>
  </si>
  <si>
    <t xml:space="preserve">  Carreteras, escuelas y otras</t>
  </si>
  <si>
    <t xml:space="preserve">    Roads, schools, and other</t>
  </si>
  <si>
    <t xml:space="preserve">   obras públicas</t>
  </si>
  <si>
    <t xml:space="preserve">     public works</t>
  </si>
  <si>
    <t xml:space="preserve">     Gobierno del E.L.A.</t>
  </si>
  <si>
    <t xml:space="preserve">        Commonwealth government</t>
  </si>
  <si>
    <t xml:space="preserve">     Gobiernos municipales</t>
  </si>
  <si>
    <t xml:space="preserve">        Municipal governments</t>
  </si>
  <si>
    <t>Maquinaria y equipo</t>
  </si>
  <si>
    <t xml:space="preserve">  Machinery and equipment</t>
  </si>
  <si>
    <t xml:space="preserve">  Empresas privadas</t>
  </si>
  <si>
    <t xml:space="preserve">      Private enterprises</t>
  </si>
  <si>
    <t xml:space="preserve">  Empresas públicas</t>
  </si>
  <si>
    <t xml:space="preserve">      Public enterprises</t>
  </si>
  <si>
    <t xml:space="preserve">  Gobierno (2)</t>
  </si>
  <si>
    <t xml:space="preserve">      Government (2)</t>
  </si>
  <si>
    <t xml:space="preserve">(1) Incluye instalaciones eléctricas y telefónicas; acueductos y </t>
  </si>
  <si>
    <t xml:space="preserve">(1) Includes electric and telephone installations, aqueducts and </t>
  </si>
  <si>
    <t xml:space="preserve">      alcantarillados; y refinerías.</t>
  </si>
  <si>
    <t xml:space="preserve">      sewers, and refineries.</t>
  </si>
  <si>
    <t>(2) Gobierno central y municipios.</t>
  </si>
  <si>
    <t>(2) Central government and municipios.</t>
  </si>
  <si>
    <t>Fuente:   Junta de Planificación, Programa de Planificación Económica y Social,</t>
  </si>
  <si>
    <t xml:space="preserve">TABLA 9 - PRODUCTO NACIONAL BRUTO Y PRODUCTO INTERNO BRUTO POR SECTOR INDUSTRIAL PRINCIPAL: AÑOS FISCALES </t>
  </si>
  <si>
    <t xml:space="preserve">TABLE 9 - GROSS NATIONAL PRODUCT AND GROSS DOMESTIC PRODUCT BY MAJOR INDUSTRIAL SECTOR: FISCAL YEARS </t>
  </si>
  <si>
    <t>(En millones de dólares - In millions of dollars)</t>
  </si>
  <si>
    <t>PRODUCTO NACIONAL BRUTO</t>
  </si>
  <si>
    <t>GROSS NATIONAL PRODUCT</t>
  </si>
  <si>
    <t>Menos: Resto del mundo</t>
  </si>
  <si>
    <t>Less: Rest of the world</t>
  </si>
  <si>
    <t xml:space="preserve">                Gobierno federal</t>
  </si>
  <si>
    <t xml:space="preserve">              Federal government</t>
  </si>
  <si>
    <t xml:space="preserve">                Otros no residentes</t>
  </si>
  <si>
    <t xml:space="preserve">              Other nonresidents</t>
  </si>
  <si>
    <t>PRODUCTO INTERNO BRUTO</t>
  </si>
  <si>
    <t>GROSS DOMESTIC PRODUCT</t>
  </si>
  <si>
    <t xml:space="preserve"> Agricultura</t>
  </si>
  <si>
    <t xml:space="preserve"> Agriculture</t>
  </si>
  <si>
    <t xml:space="preserve"> Minería</t>
  </si>
  <si>
    <t xml:space="preserve"> Mining</t>
  </si>
  <si>
    <t xml:space="preserve"> Utilidades</t>
  </si>
  <si>
    <t xml:space="preserve"> Utilities</t>
  </si>
  <si>
    <t xml:space="preserve"> Construcción</t>
  </si>
  <si>
    <t xml:space="preserve"> Manufactura</t>
  </si>
  <si>
    <t xml:space="preserve"> Manufacturing</t>
  </si>
  <si>
    <t xml:space="preserve"> Comercio al por mayor</t>
  </si>
  <si>
    <t xml:space="preserve"> Wholesalers Trade</t>
  </si>
  <si>
    <t xml:space="preserve"> Comercio al detal</t>
  </si>
  <si>
    <t xml:space="preserve"> Retail Trade</t>
  </si>
  <si>
    <t xml:space="preserve"> Transportación y Almacenamiento</t>
  </si>
  <si>
    <t xml:space="preserve"> Transportation and Warehousing</t>
  </si>
  <si>
    <t xml:space="preserve"> Informática</t>
  </si>
  <si>
    <t xml:space="preserve"> Information</t>
  </si>
  <si>
    <t xml:space="preserve"> Finanzas y Seguros</t>
  </si>
  <si>
    <t xml:space="preserve"> Finance and Insurance</t>
  </si>
  <si>
    <t xml:space="preserve"> Bienes Raíces y Renta</t>
  </si>
  <si>
    <t xml:space="preserve"> Real Estate and Rental</t>
  </si>
  <si>
    <t xml:space="preserve"> Servicios Profesionales Científicos y Técnicos</t>
  </si>
  <si>
    <t xml:space="preserve"> Professional, Scientific, and Technical Services</t>
  </si>
  <si>
    <t xml:space="preserve"> Administración de Compañías y Empresas</t>
  </si>
  <si>
    <t xml:space="preserve"> Management of Companies and Enterprises</t>
  </si>
  <si>
    <t xml:space="preserve"> Servicios Administrativos y de Apoyo</t>
  </si>
  <si>
    <t xml:space="preserve"> Administrative Services and Support</t>
  </si>
  <si>
    <t xml:space="preserve"> Servicios Educativos</t>
  </si>
  <si>
    <t xml:space="preserve"> Educational Services</t>
  </si>
  <si>
    <t xml:space="preserve"> Servicios de Salud y Servicios Sociales</t>
  </si>
  <si>
    <t xml:space="preserve"> Health Care and Social Services</t>
  </si>
  <si>
    <t xml:space="preserve"> Arte, Entretenimiento y Recreación</t>
  </si>
  <si>
    <t xml:space="preserve"> Art, Entertainment and Recreation</t>
  </si>
  <si>
    <t xml:space="preserve"> Alojamiento y Restaurantes</t>
  </si>
  <si>
    <t xml:space="preserve"> Accommodation and Food Services</t>
  </si>
  <si>
    <t xml:space="preserve"> Otros Servicios</t>
  </si>
  <si>
    <t xml:space="preserve"> Other Services</t>
  </si>
  <si>
    <t xml:space="preserve"> Gobierno</t>
  </si>
  <si>
    <t xml:space="preserve"> Government</t>
  </si>
  <si>
    <t xml:space="preserve">    Estado Libre Asociado (1)</t>
  </si>
  <si>
    <t xml:space="preserve">       Commonwealth (1)</t>
  </si>
  <si>
    <t xml:space="preserve">    Municipios</t>
  </si>
  <si>
    <t xml:space="preserve">       Municipios</t>
  </si>
  <si>
    <t xml:space="preserve"> Discrepancia estadística</t>
  </si>
  <si>
    <t>Statistical discrepancy</t>
  </si>
  <si>
    <t>( )  Cifras negativas.</t>
  </si>
  <si>
    <t>( )  Negative figures.</t>
  </si>
  <si>
    <t>Fuente: Junta de Planificación, Programa de Planificación Económica y Social,</t>
  </si>
  <si>
    <t xml:space="preserve">               Subprograma de Análisis Económico.</t>
  </si>
  <si>
    <t xml:space="preserve">      </t>
  </si>
  <si>
    <t xml:space="preserve">TABLA 10 - INGRESO NACIONAL NETO POR SECTOR INDUSTRIAL PRINCIPAL: AÑOS FISCALES </t>
  </si>
  <si>
    <t xml:space="preserve">TABLE 10 - NET NATIONAL INCOME BY MAJOR INDUSTRIAL SECTOR: FISCAL YEARS </t>
  </si>
  <si>
    <t>(En millones de dólares -In millions of dollars)</t>
  </si>
  <si>
    <t>INGRESO NACIONAL NETO</t>
  </si>
  <si>
    <t>NET NATIONAL INCOME</t>
  </si>
  <si>
    <t xml:space="preserve">             Federal government</t>
  </si>
  <si>
    <t xml:space="preserve">             Other nonresidents</t>
  </si>
  <si>
    <t>INGRESO INTERNO NETO</t>
  </si>
  <si>
    <t>NET DOMESTIC INCOME</t>
  </si>
  <si>
    <t>Agricultura</t>
  </si>
  <si>
    <t>Minería</t>
  </si>
  <si>
    <t>Utilidades</t>
  </si>
  <si>
    <t>Manufactura</t>
  </si>
  <si>
    <t>Comercio al por mayor</t>
  </si>
  <si>
    <t>Comercio al detal</t>
  </si>
  <si>
    <t>Transportación y Almacenamiento</t>
  </si>
  <si>
    <t>Informática</t>
  </si>
  <si>
    <t>Finanzas y Seguros</t>
  </si>
  <si>
    <t>Bienes Raíces, Renta y Arrendamieto</t>
  </si>
  <si>
    <t xml:space="preserve"> Real Estate and Rental and Leasing</t>
  </si>
  <si>
    <t>Servicios Profesionales, Científicos y Técnicos</t>
  </si>
  <si>
    <t>Administración de Compañías y Empresas</t>
  </si>
  <si>
    <t>Servicios Administrativos y de Apoyo</t>
  </si>
  <si>
    <t>Servicios Educativos</t>
  </si>
  <si>
    <t>Servicios de Salud y Servicios Sociales</t>
  </si>
  <si>
    <t>Arte, Entretenimiento y Recreación</t>
  </si>
  <si>
    <t>Alojamiento y Restaurantes</t>
  </si>
  <si>
    <t>Otros Servicios</t>
  </si>
  <si>
    <t>Gobierno</t>
  </si>
  <si>
    <t xml:space="preserve">      Commonwealth (1)</t>
  </si>
  <si>
    <t xml:space="preserve">      Municipios</t>
  </si>
  <si>
    <t xml:space="preserve"> r - Cifras revisadas.</t>
  </si>
  <si>
    <t xml:space="preserve">   r -  Revised figures.</t>
  </si>
  <si>
    <t xml:space="preserve">   p-  Preliminary figures.</t>
  </si>
  <si>
    <t xml:space="preserve"> ( ) Cifras negativas.</t>
  </si>
  <si>
    <t xml:space="preserve">   ( )  Negative figures.</t>
  </si>
  <si>
    <t xml:space="preserve"> (1) Incluye las agencias, la Universidad de Puerto Rico, la Corporación del Fondo</t>
  </si>
  <si>
    <t xml:space="preserve">   (1) Includes agencies, the University of Puerto Rico, the Puerto Rico State Insurance Fund </t>
  </si>
  <si>
    <t xml:space="preserve">         Corporation, and the Highway and Transportation Authority.</t>
  </si>
  <si>
    <t xml:space="preserve">   Source: Puerto Rico Planning Board, Economic and Social Planning Program, </t>
  </si>
  <si>
    <t xml:space="preserve">                   Economic Analysis Subprogram.</t>
  </si>
  <si>
    <t xml:space="preserve">TABLA 11 - DISTRIBUCION FUNCIONAL DEL INGRESO NACIONAL NETO POR SECTOR INDUSTRIAL PRINCIPAL: AÑOS FISCALES (CONT.) </t>
  </si>
  <si>
    <t>TABLE 11 - FUNCTIONAL DISTRIBUTION OF NET NATIONAL INCOME BY MAJOR INDUSTRIAL SECTOR: FISCAL YEARS (CONT.)</t>
  </si>
  <si>
    <t xml:space="preserve">    Compensación a empleados</t>
  </si>
  <si>
    <t xml:space="preserve">       Employees' compensation</t>
  </si>
  <si>
    <t xml:space="preserve">     Ingresos procedentes de la propiedad (1)</t>
  </si>
  <si>
    <t xml:space="preserve">       Proprietors' income (1)</t>
  </si>
  <si>
    <t xml:space="preserve">       Less: Rest of the world</t>
  </si>
  <si>
    <t xml:space="preserve">        Employees' compensation</t>
  </si>
  <si>
    <t xml:space="preserve">     Ingresos procedentes de la propiedad </t>
  </si>
  <si>
    <t xml:space="preserve">        Proprietors' income</t>
  </si>
  <si>
    <t xml:space="preserve">         Employees' compensation</t>
  </si>
  <si>
    <t xml:space="preserve">         Proprietors' income</t>
  </si>
  <si>
    <t xml:space="preserve">   Agricultura</t>
  </si>
  <si>
    <t xml:space="preserve">         Agriculture</t>
  </si>
  <si>
    <t xml:space="preserve">          Employees' compensation</t>
  </si>
  <si>
    <t xml:space="preserve">    Ingresos procedentes de la propiedad </t>
  </si>
  <si>
    <t xml:space="preserve">          Proprietors' income</t>
  </si>
  <si>
    <t xml:space="preserve">   Minería </t>
  </si>
  <si>
    <t xml:space="preserve">         Mining</t>
  </si>
  <si>
    <t xml:space="preserve">   Utilidades </t>
  </si>
  <si>
    <t xml:space="preserve">         Utilities</t>
  </si>
  <si>
    <t xml:space="preserve">   Construcción </t>
  </si>
  <si>
    <t xml:space="preserve">         Construction</t>
  </si>
  <si>
    <t xml:space="preserve">   Manufactura </t>
  </si>
  <si>
    <t xml:space="preserve">         Manufacturing </t>
  </si>
  <si>
    <t xml:space="preserve">   Comercio al por mayor</t>
  </si>
  <si>
    <t xml:space="preserve">         Wholesalers Trade</t>
  </si>
  <si>
    <t xml:space="preserve">           Employees' compensation</t>
  </si>
  <si>
    <t xml:space="preserve">           Proprietors' income</t>
  </si>
  <si>
    <t xml:space="preserve">   Comercio al detal</t>
  </si>
  <si>
    <t xml:space="preserve">          Retail Trade</t>
  </si>
  <si>
    <t xml:space="preserve">   Transportación y Almacenamiento</t>
  </si>
  <si>
    <t xml:space="preserve">          Transportation and Warehousing</t>
  </si>
  <si>
    <t xml:space="preserve">     Compensación a empleados</t>
  </si>
  <si>
    <t xml:space="preserve">   Informática</t>
  </si>
  <si>
    <t xml:space="preserve">          Information</t>
  </si>
  <si>
    <t xml:space="preserve">TABLA 11 - DISTRIBUCION FUNCIONAL DEL INGRESO NACIONAL NETO POR SECTOR INDUSTRIAL PRINCIPAL: AÑOS FISCALES </t>
  </si>
  <si>
    <t xml:space="preserve">TABLE 11 - FUNCTIONAL DISTRIBUTION OF NET NATIONAL INCOME BY MAJOR INDUSTRIAL SECTOR: FISCAL YEARS </t>
  </si>
  <si>
    <t xml:space="preserve">   Finanzas y Seguros </t>
  </si>
  <si>
    <t xml:space="preserve">         Finance and Insurance</t>
  </si>
  <si>
    <t xml:space="preserve">   Bienes Raíces y Renta</t>
  </si>
  <si>
    <t xml:space="preserve">         Real Estate and Rental</t>
  </si>
  <si>
    <t xml:space="preserve">   Servicios Profesionales, Científicos y Técnicos</t>
  </si>
  <si>
    <t xml:space="preserve">         Professional, Scientific, and Technical Services</t>
  </si>
  <si>
    <t xml:space="preserve">   Administración de Compañías y Empresas</t>
  </si>
  <si>
    <t xml:space="preserve">         Management of Companies and Enterprises</t>
  </si>
  <si>
    <t xml:space="preserve">   Servicios Administrativos y de Apoyo</t>
  </si>
  <si>
    <t xml:space="preserve">         Administrative Services and Support</t>
  </si>
  <si>
    <t xml:space="preserve">   Servicios Educativos</t>
  </si>
  <si>
    <t xml:space="preserve">         Educational Services</t>
  </si>
  <si>
    <t xml:space="preserve">   Servicios de Salud y Servicios Sociales</t>
  </si>
  <si>
    <t xml:space="preserve">         Health Care and Social Services</t>
  </si>
  <si>
    <t xml:space="preserve">   Arte, Entretenimiento y Recreación</t>
  </si>
  <si>
    <t xml:space="preserve">         Art, Entretainment and Recreation</t>
  </si>
  <si>
    <t xml:space="preserve">   Alojamiento y Restaurantes</t>
  </si>
  <si>
    <t xml:space="preserve">         Accommodation and Food Services</t>
  </si>
  <si>
    <t xml:space="preserve">   Otros Servicios</t>
  </si>
  <si>
    <t xml:space="preserve">         Other Services</t>
  </si>
  <si>
    <t xml:space="preserve">   Gobierno (2)</t>
  </si>
  <si>
    <t xml:space="preserve">         Government (2)</t>
  </si>
  <si>
    <t xml:space="preserve">            r - Revised figures.</t>
  </si>
  <si>
    <t xml:space="preserve">            p- Preliminary figures.</t>
  </si>
  <si>
    <t>(1) Incluye la ganancia neta y el interés neto originado en todos los sectores industriales en Puerto Rico.</t>
  </si>
  <si>
    <t xml:space="preserve">           (1) Includes net profit and net interest originated in all industrial sectors in Puerto Rico.</t>
  </si>
  <si>
    <t>(2) Incluye gobierno central del E.L.A. y municipios.</t>
  </si>
  <si>
    <t xml:space="preserve">           (2) Includes Commonwealth central government and municipios.</t>
  </si>
  <si>
    <t xml:space="preserve">            Source: Puerto Rico Planning Board, Economic and Social Planning Program, </t>
  </si>
  <si>
    <t xml:space="preserve">                            Economic Analysis Subprogram.</t>
  </si>
  <si>
    <t xml:space="preserve">TABLA 12 - INGRESO INTERNO NETO DE LA MANUFACTURA: AÑOS FISCALES </t>
  </si>
  <si>
    <t xml:space="preserve">TABLE 12 - NET MANUFACTURING DOMESTIC INCOME: FISCAL YEARS </t>
  </si>
  <si>
    <t xml:space="preserve">                TOTAL</t>
  </si>
  <si>
    <t xml:space="preserve">                  TOTAL</t>
  </si>
  <si>
    <t>Alimentos y productos relacionados</t>
  </si>
  <si>
    <t xml:space="preserve">      Food and kindred products</t>
  </si>
  <si>
    <t>Bebidas y productos de tabaco</t>
  </si>
  <si>
    <t xml:space="preserve">      Beverage and tobacco products </t>
  </si>
  <si>
    <t>Productos textiles</t>
  </si>
  <si>
    <t xml:space="preserve">      Textile mill products</t>
  </si>
  <si>
    <t>Ropa y productos relacionados</t>
  </si>
  <si>
    <t xml:space="preserve">      Apparel and related products</t>
  </si>
  <si>
    <t>Artículos de madera</t>
  </si>
  <si>
    <t xml:space="preserve">      Wood products</t>
  </si>
  <si>
    <t>Impresos y publicaciones</t>
  </si>
  <si>
    <t xml:space="preserve">      Printing and publishing</t>
  </si>
  <si>
    <t>Productos químicos y derivados</t>
  </si>
  <si>
    <t xml:space="preserve">      Chemical and allied products</t>
  </si>
  <si>
    <t xml:space="preserve">Productos de petróleo y carbón </t>
  </si>
  <si>
    <t xml:space="preserve">      Petroleum and coal products </t>
  </si>
  <si>
    <t>Productos minerales no metálicos</t>
  </si>
  <si>
    <t xml:space="preserve">      Nonmetallic mineral products</t>
  </si>
  <si>
    <t>Productos de goma y plástico</t>
  </si>
  <si>
    <t xml:space="preserve">      Plastics and rubber products</t>
  </si>
  <si>
    <t>Primarios de metal</t>
  </si>
  <si>
    <t xml:space="preserve">      Primary metal </t>
  </si>
  <si>
    <t>Productos fabricados de metal</t>
  </si>
  <si>
    <t xml:space="preserve">      Fabricated metal product</t>
  </si>
  <si>
    <t>Manufactura de maquinaria</t>
  </si>
  <si>
    <t xml:space="preserve">      Machinery manufacturing</t>
  </si>
  <si>
    <t>Computadoras y productos electrónicos</t>
  </si>
  <si>
    <t xml:space="preserve">      Computers and electronic products</t>
  </si>
  <si>
    <t xml:space="preserve">Equipo eléctrico, enseres </t>
  </si>
  <si>
    <t xml:space="preserve">      Electrical equipment, aplliance </t>
  </si>
  <si>
    <t xml:space="preserve">  y componentes</t>
  </si>
  <si>
    <t xml:space="preserve">        and component</t>
  </si>
  <si>
    <t xml:space="preserve">Equipo de transportación </t>
  </si>
  <si>
    <t xml:space="preserve">      Transportation equipment</t>
  </si>
  <si>
    <t>Productos de papel</t>
  </si>
  <si>
    <t xml:space="preserve">      Paper and allied products</t>
  </si>
  <si>
    <t>Productos de cuero</t>
  </si>
  <si>
    <t xml:space="preserve">      Leather products</t>
  </si>
  <si>
    <t>Muebles y otros relacionados</t>
  </si>
  <si>
    <t xml:space="preserve">      Furniture and related products</t>
  </si>
  <si>
    <t>Otra manufactura</t>
  </si>
  <si>
    <t xml:space="preserve">      Other manufacturing</t>
  </si>
  <si>
    <t xml:space="preserve">                         r-  Revised figures.</t>
  </si>
  <si>
    <t xml:space="preserve">                         p- Preliminary figures.</t>
  </si>
  <si>
    <t xml:space="preserve">                         Source: Puerto Rico Planning Board, Program of Economic and Social Planning,</t>
  </si>
  <si>
    <t xml:space="preserve">                                      Subprogram of Economic Analysis.</t>
  </si>
  <si>
    <t xml:space="preserve">TABLA 13 - INGRESO BRUTO AGRICOLA: AÑOS FISCALES  </t>
  </si>
  <si>
    <t>TABLE 13 - GROSS FARM INCOME: FISCAL YEARS</t>
  </si>
  <si>
    <t xml:space="preserve">     INGRESO BRUTO</t>
  </si>
  <si>
    <t xml:space="preserve">          GROSS INCOME</t>
  </si>
  <si>
    <t>Cosechas tradicionales</t>
  </si>
  <si>
    <t xml:space="preserve">      Traditional crops</t>
  </si>
  <si>
    <t xml:space="preserve">    Café</t>
  </si>
  <si>
    <t xml:space="preserve">          Coffee</t>
  </si>
  <si>
    <t xml:space="preserve">    Azúcar  y mieles</t>
  </si>
  <si>
    <t xml:space="preserve">          Sugar and molasses</t>
  </si>
  <si>
    <t>Productos pecuarios</t>
  </si>
  <si>
    <t xml:space="preserve">      Livestock products</t>
  </si>
  <si>
    <t xml:space="preserve">    Leche</t>
  </si>
  <si>
    <t xml:space="preserve">          Milk</t>
  </si>
  <si>
    <t xml:space="preserve">    Huevos</t>
  </si>
  <si>
    <t xml:space="preserve">          Eggs</t>
  </si>
  <si>
    <t xml:space="preserve">    Carne de res</t>
  </si>
  <si>
    <t xml:space="preserve">          Beef</t>
  </si>
  <si>
    <t xml:space="preserve">    Carne de cerdo</t>
  </si>
  <si>
    <t xml:space="preserve">          Pork</t>
  </si>
  <si>
    <t xml:space="preserve">    Aves</t>
  </si>
  <si>
    <t xml:space="preserve">          Poultry</t>
  </si>
  <si>
    <t xml:space="preserve">    Cabros y otras carnes</t>
  </si>
  <si>
    <t xml:space="preserve">          Goats and other meats</t>
  </si>
  <si>
    <t xml:space="preserve">    Otros</t>
  </si>
  <si>
    <t xml:space="preserve">          Others</t>
  </si>
  <si>
    <t>Cambio en inventario de animales</t>
  </si>
  <si>
    <t xml:space="preserve">      Change in livestock inventory</t>
  </si>
  <si>
    <t>Legumbres</t>
  </si>
  <si>
    <t xml:space="preserve">      Legumes</t>
  </si>
  <si>
    <t>Frutas</t>
  </si>
  <si>
    <t xml:space="preserve">      Fruits</t>
  </si>
  <si>
    <t>Vegetales farináceos</t>
  </si>
  <si>
    <t xml:space="preserve">      Starchy vegetables </t>
  </si>
  <si>
    <t>Otros vegetales</t>
  </si>
  <si>
    <t xml:space="preserve">      Other vegetables</t>
  </si>
  <si>
    <t>Plantas ornamentales</t>
  </si>
  <si>
    <t xml:space="preserve">      Ornamental plants</t>
  </si>
  <si>
    <t>Otros productos</t>
  </si>
  <si>
    <t xml:space="preserve">      Other products </t>
  </si>
  <si>
    <t>Fuente: Departamento de Agricultura, Oficina de Estadísticas Agrícolas.</t>
  </si>
  <si>
    <t xml:space="preserve"> Source: Department of Agriculture, Office of Agricultural Statistics.</t>
  </si>
  <si>
    <t xml:space="preserve">TABLA 14 - RELACIÓN ENTRE EL PRODUCTO NACIONAL BRUTO, EL INGRESO NACIONAL NETO Y EL INGRESO PERSONAL: AÑOS FISCALES </t>
  </si>
  <si>
    <t xml:space="preserve">TABLE 14 - RELATION BETWEEN  GROSS NATIONAL PRODUCT, NET NATIONAL INCOME, AND PERSONAL INCOME: FISCAL YEARS </t>
  </si>
  <si>
    <t xml:space="preserve">      GROSS NATIONAL PRODUCT</t>
  </si>
  <si>
    <t>Menos: Depreciación</t>
  </si>
  <si>
    <t xml:space="preserve">      Less: Depreciation</t>
  </si>
  <si>
    <t>Igual a: Producto nacional neto</t>
  </si>
  <si>
    <t xml:space="preserve">      Equals: Net national product</t>
  </si>
  <si>
    <t>Más: Subsidios</t>
  </si>
  <si>
    <t xml:space="preserve">      Plus: Subsidies</t>
  </si>
  <si>
    <t>Menos:  Contribuciones indirectas</t>
  </si>
  <si>
    <t xml:space="preserve">      Less: Indirect business taxes</t>
  </si>
  <si>
    <t xml:space="preserve">             Transferencias de empresas</t>
  </si>
  <si>
    <t xml:space="preserve">               Business transfers</t>
  </si>
  <si>
    <t xml:space="preserve">             Discrepancia estadística</t>
  </si>
  <si>
    <t xml:space="preserve">               Statistical discrepancy</t>
  </si>
  <si>
    <t>IGUAL A: INGRESO NACIONAL NETO</t>
  </si>
  <si>
    <t xml:space="preserve">      EQUALS: NET NATIONAL INCOME</t>
  </si>
  <si>
    <t>Menos: Aportaciones a sistemas de</t>
  </si>
  <si>
    <t xml:space="preserve">      Less: Contributions for social</t>
  </si>
  <si>
    <t xml:space="preserve">              seguridad social</t>
  </si>
  <si>
    <t xml:space="preserve">                   insurance</t>
  </si>
  <si>
    <t xml:space="preserve">                Empleados</t>
  </si>
  <si>
    <t xml:space="preserve">                      Employees</t>
  </si>
  <si>
    <t xml:space="preserve">                Patronos</t>
  </si>
  <si>
    <t xml:space="preserve">                      Employers</t>
  </si>
  <si>
    <t xml:space="preserve">             Ganancias sin distribuir</t>
  </si>
  <si>
    <t xml:space="preserve">                Undistributed corporate</t>
  </si>
  <si>
    <t xml:space="preserve">              de corporaciones</t>
  </si>
  <si>
    <t xml:space="preserve">                  profits</t>
  </si>
  <si>
    <t xml:space="preserve">             Contribución sobre ingresos </t>
  </si>
  <si>
    <t xml:space="preserve">                Corporate income </t>
  </si>
  <si>
    <t xml:space="preserve">                  tax</t>
  </si>
  <si>
    <t xml:space="preserve">             Ganancias de empresas</t>
  </si>
  <si>
    <t xml:space="preserve">                Profits of public</t>
  </si>
  <si>
    <t xml:space="preserve">              públicas</t>
  </si>
  <si>
    <t xml:space="preserve">                 enterprises</t>
  </si>
  <si>
    <t xml:space="preserve">             Interés recibido por el</t>
  </si>
  <si>
    <t xml:space="preserve">                Interest received by</t>
  </si>
  <si>
    <t xml:space="preserve">               gobierno (1)</t>
  </si>
  <si>
    <t xml:space="preserve">                 government (1)</t>
  </si>
  <si>
    <t>IGUAL A: INGRESO NETO QUE</t>
  </si>
  <si>
    <t xml:space="preserve">      EQUALS: NET INCOME THAT</t>
  </si>
  <si>
    <t xml:space="preserve">  AFLUYE A LAS PERSONAS</t>
  </si>
  <si>
    <t xml:space="preserve">        FLOWS TO PERSONS</t>
  </si>
  <si>
    <t>Más: Pagos de transferencia</t>
  </si>
  <si>
    <t xml:space="preserve">      Plus: Transfer payments</t>
  </si>
  <si>
    <t xml:space="preserve">             Gobierno</t>
  </si>
  <si>
    <t xml:space="preserve">                   Government</t>
  </si>
  <si>
    <t xml:space="preserve">                   Central del ELA </t>
  </si>
  <si>
    <t xml:space="preserve">                       Commonwealth central</t>
  </si>
  <si>
    <t xml:space="preserve">                   y municipios</t>
  </si>
  <si>
    <t xml:space="preserve">                        government and municipios</t>
  </si>
  <si>
    <t xml:space="preserve">                   Federal</t>
  </si>
  <si>
    <t xml:space="preserve">                       Federal</t>
  </si>
  <si>
    <t xml:space="preserve">                   Estatales de E.E.U.U.</t>
  </si>
  <si>
    <t xml:space="preserve">                       U.S. state governments</t>
  </si>
  <si>
    <t xml:space="preserve">             Empresas</t>
  </si>
  <si>
    <t xml:space="preserve">                   Business</t>
  </si>
  <si>
    <t xml:space="preserve">             Remesas personales</t>
  </si>
  <si>
    <t xml:space="preserve">                   Private remittances</t>
  </si>
  <si>
    <t xml:space="preserve">             Otros no residentes</t>
  </si>
  <si>
    <t xml:space="preserve">                   Other nonresidents</t>
  </si>
  <si>
    <t xml:space="preserve">         Interés pagado</t>
  </si>
  <si>
    <t xml:space="preserve">               Interest paid</t>
  </si>
  <si>
    <t xml:space="preserve">             Gobierno (1)</t>
  </si>
  <si>
    <t xml:space="preserve">                   Government (1)</t>
  </si>
  <si>
    <t xml:space="preserve">             Personas</t>
  </si>
  <si>
    <t xml:space="preserve">                   Persons</t>
  </si>
  <si>
    <t>IGUAL A: INGRESO PERSONAL</t>
  </si>
  <si>
    <t xml:space="preserve">      EQUALS: PERSONAL INCOME </t>
  </si>
  <si>
    <t>r-  Revised figures.</t>
  </si>
  <si>
    <t>p- Preliminary figures.</t>
  </si>
  <si>
    <t>(1) Incluye el gobierno central y los municipios.</t>
  </si>
  <si>
    <t>(1) Includes central government and municipios.</t>
  </si>
  <si>
    <t>Fuente: Junta de Planificación, Programa de Planificación Económica</t>
  </si>
  <si>
    <t xml:space="preserve">                y  Social,  Subprograma de Análisis Económico.        </t>
  </si>
  <si>
    <t xml:space="preserve">                </t>
  </si>
  <si>
    <t xml:space="preserve">TABLA 15 - INGRESO PERSONAL: AÑOS FISCALES </t>
  </si>
  <si>
    <t xml:space="preserve">TABLE 15 - PERSONAL INCOME: FISCAL YEARS </t>
  </si>
  <si>
    <t xml:space="preserve">      INGRESO PERSONAL </t>
  </si>
  <si>
    <t xml:space="preserve">            PERSONAL INCOME </t>
  </si>
  <si>
    <t>Compensación a empleados</t>
  </si>
  <si>
    <t xml:space="preserve">      Employees' compensation</t>
  </si>
  <si>
    <t xml:space="preserve">  Empresas, Personas e instituciones sin fines de lucro</t>
  </si>
  <si>
    <t xml:space="preserve">        Business, household and nonprofit institutions</t>
  </si>
  <si>
    <t xml:space="preserve">  Gobierno</t>
  </si>
  <si>
    <t xml:space="preserve">        Government</t>
  </si>
  <si>
    <t xml:space="preserve">  Resto del mundo</t>
  </si>
  <si>
    <t xml:space="preserve">        Rest of the world</t>
  </si>
  <si>
    <t xml:space="preserve">               seguridad social</t>
  </si>
  <si>
    <t xml:space="preserve">                 insurance</t>
  </si>
  <si>
    <t xml:space="preserve">  Empleados</t>
  </si>
  <si>
    <t xml:space="preserve">        Employees</t>
  </si>
  <si>
    <t xml:space="preserve">  Patronos</t>
  </si>
  <si>
    <t xml:space="preserve">        Employers</t>
  </si>
  <si>
    <t>Ingresos procedentes de la propiedad</t>
  </si>
  <si>
    <t xml:space="preserve">      Proprietors' income</t>
  </si>
  <si>
    <t xml:space="preserve">   Ganancia de empresas no</t>
  </si>
  <si>
    <t xml:space="preserve">         Profit of unincorporated</t>
  </si>
  <si>
    <t xml:space="preserve">    incorporadas</t>
  </si>
  <si>
    <t xml:space="preserve">          enterprises</t>
  </si>
  <si>
    <t xml:space="preserve">   Dividendos de corporaciones</t>
  </si>
  <si>
    <t xml:space="preserve">         Dividends of domestic</t>
  </si>
  <si>
    <t xml:space="preserve">    locales</t>
  </si>
  <si>
    <t xml:space="preserve">          corporations</t>
  </si>
  <si>
    <t xml:space="preserve">   Ingresos misceláneos y dividendos</t>
  </si>
  <si>
    <t xml:space="preserve">         Miscellaneous income and</t>
  </si>
  <si>
    <t xml:space="preserve">    recibidos del exterior</t>
  </si>
  <si>
    <t xml:space="preserve">          dividends received from abroad</t>
  </si>
  <si>
    <t xml:space="preserve">   Ganancia de personas por</t>
  </si>
  <si>
    <t xml:space="preserve">         Rental income of</t>
  </si>
  <si>
    <t xml:space="preserve">    arrendamiento</t>
  </si>
  <si>
    <t xml:space="preserve">          persons</t>
  </si>
  <si>
    <t xml:space="preserve">   Intereses recibidos por personas</t>
  </si>
  <si>
    <t xml:space="preserve">         Personal interest income</t>
  </si>
  <si>
    <t>Pagos de transferencia</t>
  </si>
  <si>
    <t xml:space="preserve">      Transfer payments</t>
  </si>
  <si>
    <t xml:space="preserve">   Gobierno central del ELA y municipios </t>
  </si>
  <si>
    <t xml:space="preserve">        Commonwealth Central government and municipios</t>
  </si>
  <si>
    <t xml:space="preserve">   Gobierno federal</t>
  </si>
  <si>
    <t xml:space="preserve">        Federal government</t>
  </si>
  <si>
    <t xml:space="preserve">   Gobiernos estatales de E.E.U.U.</t>
  </si>
  <si>
    <t xml:space="preserve">        U.S. state governments</t>
  </si>
  <si>
    <t xml:space="preserve">   Empresas</t>
  </si>
  <si>
    <t xml:space="preserve">        Business</t>
  </si>
  <si>
    <t xml:space="preserve">   Otros no residentes</t>
  </si>
  <si>
    <t xml:space="preserve">        Other nonresidents</t>
  </si>
  <si>
    <t>r - Revised figures.</t>
  </si>
  <si>
    <t xml:space="preserve">       Source: Puerto Rico Planning Board, Economic and Social Planning Program, </t>
  </si>
  <si>
    <t xml:space="preserve">             Subprograma de Análisis Económico.</t>
  </si>
  <si>
    <t xml:space="preserve">                     Economic Analysis Subprogram.</t>
  </si>
  <si>
    <t>2013r</t>
  </si>
  <si>
    <t>2014p</t>
  </si>
  <si>
    <t>2011r</t>
  </si>
  <si>
    <t>2010r</t>
  </si>
  <si>
    <t>*  For 2014, the table include rice information, that is not included previously</t>
  </si>
  <si>
    <t>*  Para el 2014, la tabla incluye información de arroz no incluida anteriormente</t>
  </si>
  <si>
    <t xml:space="preserve">          Rice*</t>
  </si>
  <si>
    <t xml:space="preserve">    Arroz*</t>
  </si>
  <si>
    <t xml:space="preserve">Fuente: Junta de Planificación, Programa de Planificación Económica y Social, </t>
  </si>
  <si>
    <t xml:space="preserve">       commercial banks in 1999.</t>
  </si>
  <si>
    <t xml:space="preserve">       bancos comerciales en 1999.</t>
  </si>
  <si>
    <t>(2)  Since 1995 only two federal saving banks are included.  They became</t>
  </si>
  <si>
    <t xml:space="preserve">(2) Desde 1995 se incluyen sólo dos bancos federales de ahorro.  Estos pasaron a ser </t>
  </si>
  <si>
    <t>(1)   Since 1983 deposits in trust companies with banking powers have been included.</t>
  </si>
  <si>
    <t>(1) Desde 1983 se incluyen depósitos en compañías de fideicomiso con poderes de banco.</t>
  </si>
  <si>
    <t>p-   Preliminary figures.</t>
  </si>
  <si>
    <t xml:space="preserve">      Reserves in life insurance companies</t>
  </si>
  <si>
    <t>Reservas en compañías de seguros de vida</t>
  </si>
  <si>
    <t xml:space="preserve">       funds</t>
  </si>
  <si>
    <t xml:space="preserve"> pensiones</t>
  </si>
  <si>
    <t xml:space="preserve">      Reserves in public pension</t>
  </si>
  <si>
    <t xml:space="preserve">Reservas en fondos públicos de </t>
  </si>
  <si>
    <t xml:space="preserve">      Savings in federal cooperatives</t>
  </si>
  <si>
    <t>Ahorros en cooperativas federales</t>
  </si>
  <si>
    <t xml:space="preserve">      Savings in local cooperatives</t>
  </si>
  <si>
    <t>Ahorros en cooperativas locales</t>
  </si>
  <si>
    <t xml:space="preserve">       Commonwealth Employees' Association</t>
  </si>
  <si>
    <t xml:space="preserve"> Empleados del Estado Libre Asociado</t>
  </si>
  <si>
    <t xml:space="preserve">      Savings in the Puerto Rico</t>
  </si>
  <si>
    <t>Ahorros en la Asociación de</t>
  </si>
  <si>
    <t xml:space="preserve">       Saving in federal saving banks (2)</t>
  </si>
  <si>
    <t>Ahorro en bancos federales de ahorro (2)</t>
  </si>
  <si>
    <t xml:space="preserve">      Deposits in commercial banks (1)</t>
  </si>
  <si>
    <t>Depósitos en bancos comerciales (1)</t>
  </si>
  <si>
    <t xml:space="preserve">           FINANCIAL ASSETS, TOTAL</t>
  </si>
  <si>
    <t xml:space="preserve">    ACTIVOS FINANCIEROS, TOTAL</t>
  </si>
  <si>
    <t>TABLE 16 - PERSONAL FINANCIAL ASSETS: FISCAL YEARS</t>
  </si>
  <si>
    <t>TABLA 16 - ACTIVOS FINANCIEROS DE LAS PERSONAS: AÑOS FISCALES</t>
  </si>
  <si>
    <t xml:space="preserve">               Teachers, and the University of Puerto Rico.</t>
  </si>
  <si>
    <t xml:space="preserve">              Puerto Rico.</t>
  </si>
  <si>
    <t xml:space="preserve">               and Employee's Retirement Systems of the Electric Power Authority, Commonwealth,</t>
  </si>
  <si>
    <t xml:space="preserve">              Retiro de la Autoridad de Energía Eléctrica, ELA, Maestros y de la Universidad de</t>
  </si>
  <si>
    <t xml:space="preserve">               Insurance Corporation for Cooperative of Puerto Rico (COSSEC),</t>
  </si>
  <si>
    <t xml:space="preserve">              Cooperativas de Puerto Rico (COSSEC), Sistemas de</t>
  </si>
  <si>
    <t xml:space="preserve">               Employees' Association, National Credit Union Administration, </t>
  </si>
  <si>
    <t xml:space="preserve">              National Credit Union Administration, Corporación para la Supervisión y Seguro de  </t>
  </si>
  <si>
    <t xml:space="preserve">Source: Office of the Commissioner of Financial Institutions, Puerto Rico Commonwealth </t>
  </si>
  <si>
    <t>Fuente: Comisionado de Instituciones Financieras, Asociación de Empleados del AEELA,</t>
  </si>
  <si>
    <t>(3)  Does not include all credit cards.</t>
  </si>
  <si>
    <t>(3) No incluye todas las tarjetas de crédito.</t>
  </si>
  <si>
    <t xml:space="preserve">       hipotecarios.</t>
  </si>
  <si>
    <t xml:space="preserve">       and changes in classification of personal loans to mortgage loans.</t>
  </si>
  <si>
    <t xml:space="preserve">       en los balances acumulados y a reclasificaciones de préstamos personales a préstamos</t>
  </si>
  <si>
    <t xml:space="preserve">       For years 1997 to 1999, there are changes in these figures due to lower accrued balances</t>
  </si>
  <si>
    <t xml:space="preserve">       Para los años desde el 1997 al 1999 los datos reflejan cambios debido a disminuciones</t>
  </si>
  <si>
    <t>(1) Since 1983 the loans in trust companies with banking powers have been included.</t>
  </si>
  <si>
    <t>(1) Desde 1983 se incluyen los préstamos en compañías de fideicomiso con poderes de banco.</t>
  </si>
  <si>
    <t xml:space="preserve">      Student Loan Marketing Association </t>
  </si>
  <si>
    <t xml:space="preserve">"Student Loan Marketing Association" </t>
  </si>
  <si>
    <t xml:space="preserve">       installments (3)</t>
  </si>
  <si>
    <t xml:space="preserve"> plazo diferido (3)</t>
  </si>
  <si>
    <t xml:space="preserve">      Revolving credit cards and deferred</t>
  </si>
  <si>
    <t>Cuentas de crédito rotativas y a</t>
  </si>
  <si>
    <t xml:space="preserve">      Installment sale companies</t>
  </si>
  <si>
    <t>Compañías de venta condicional</t>
  </si>
  <si>
    <t xml:space="preserve">      Insurance companies</t>
  </si>
  <si>
    <t xml:space="preserve">Compañías de seguros </t>
  </si>
  <si>
    <t xml:space="preserve">      Pension public funds</t>
  </si>
  <si>
    <t xml:space="preserve">Fondos públicos de pensiones </t>
  </si>
  <si>
    <t xml:space="preserve">       unions</t>
  </si>
  <si>
    <t xml:space="preserve"> crédito</t>
  </si>
  <si>
    <t xml:space="preserve">      Local credit and saving</t>
  </si>
  <si>
    <t xml:space="preserve">Cooperativas locales de ahorro y </t>
  </si>
  <si>
    <t xml:space="preserve">      Federal credit and saving</t>
  </si>
  <si>
    <t xml:space="preserve">Cooperativas federales de ahorro y </t>
  </si>
  <si>
    <t xml:space="preserve">       Association</t>
  </si>
  <si>
    <t xml:space="preserve"> Libre Asociado de Puerto Rico</t>
  </si>
  <si>
    <t xml:space="preserve">      Puerto Rico Commonwealth Employees'</t>
  </si>
  <si>
    <t>Asociación de Empleados del Estado</t>
  </si>
  <si>
    <t xml:space="preserve">       Federal saving banks (2)</t>
  </si>
  <si>
    <t>Bancos federales de ahorro (2)</t>
  </si>
  <si>
    <t xml:space="preserve">       companies</t>
  </si>
  <si>
    <t xml:space="preserve"> pequeños</t>
  </si>
  <si>
    <t xml:space="preserve">      Small personal loans </t>
  </si>
  <si>
    <t>Compañías de préstamos personales</t>
  </si>
  <si>
    <t xml:space="preserve">      Commercial banks (1)</t>
  </si>
  <si>
    <t>Bancos comerciales (1)</t>
  </si>
  <si>
    <t xml:space="preserve">      CONSUMERS' DEBT, TOTAL</t>
  </si>
  <si>
    <t xml:space="preserve">  DEUDA DE LOS CONSUMIDORES, TOTAL</t>
  </si>
  <si>
    <t>TABLE 17 - CONSUMERS' DEBT: FISCAL YEARS</t>
  </si>
  <si>
    <t>TABLA 17 - DEUDA DE LOS CONSUMIDORES: AÑOS FISCALES</t>
  </si>
  <si>
    <t xml:space="preserve">          a negative figure indicates the creation of a debit or a net outflow of funds.</t>
  </si>
  <si>
    <t xml:space="preserve">           una cifra negativa indica la creación de un débito o un egreso neto remitido al exterior.</t>
  </si>
  <si>
    <t xml:space="preserve"> Note: A positive figure indicates the creation of a credit or net inflow of funds;</t>
  </si>
  <si>
    <t xml:space="preserve"> Nota: Una cifra positiva indica la creación de un crédito o un ingreso neto percibido del exterior;</t>
  </si>
  <si>
    <t xml:space="preserve">(1) Since 1983, the net direct investments are not included. </t>
  </si>
  <si>
    <t>(1) Desde el año fiscal 1983 no se incluyen las inversiones directas netas.</t>
  </si>
  <si>
    <t xml:space="preserve">      Unknown transactions</t>
  </si>
  <si>
    <t>Transacciones desconocidas</t>
  </si>
  <si>
    <t xml:space="preserve">             Short-term</t>
  </si>
  <si>
    <t xml:space="preserve">       A corto plazo</t>
  </si>
  <si>
    <t xml:space="preserve">             Long-term</t>
  </si>
  <si>
    <t xml:space="preserve">       A largo plazo</t>
  </si>
  <si>
    <t xml:space="preserve">          Puerto Rican investments abroad</t>
  </si>
  <si>
    <t xml:space="preserve">    las inversiones de Puerto Rico en el exterior</t>
  </si>
  <si>
    <t xml:space="preserve">         Net increase (-) or net decrease (+) in</t>
  </si>
  <si>
    <t xml:space="preserve">   Aumento neto (-) o disminución neta (+) en</t>
  </si>
  <si>
    <t xml:space="preserve">             Long-term (1)</t>
  </si>
  <si>
    <t xml:space="preserve">       A largo plazo (1)</t>
  </si>
  <si>
    <t xml:space="preserve">          external investments in Puerto Rico</t>
  </si>
  <si>
    <t xml:space="preserve">    las inversiones del exterior en Puerto Rico</t>
  </si>
  <si>
    <t xml:space="preserve">         Net increase (+) or net decrease (-) in</t>
  </si>
  <si>
    <t xml:space="preserve">   Aumento neto (+) o disminución neta (-) en</t>
  </si>
  <si>
    <t xml:space="preserve">      Net capital movements, total</t>
  </si>
  <si>
    <t>Movimientos netos de capital, total</t>
  </si>
  <si>
    <t xml:space="preserve">       and municipios, and unilateral transfers</t>
  </si>
  <si>
    <t xml:space="preserve"> y  transferencias unilaterales</t>
  </si>
  <si>
    <t xml:space="preserve">       of the Commonwealth central government</t>
  </si>
  <si>
    <t xml:space="preserve"> del Gobierno central del E.L.A. y los municipios</t>
  </si>
  <si>
    <t xml:space="preserve">      Balance on goods and services, interest</t>
  </si>
  <si>
    <t>Balance en artículos y servicios, intereses</t>
  </si>
  <si>
    <t xml:space="preserve">         Other nonresidents</t>
  </si>
  <si>
    <t xml:space="preserve">         U.S. state governments</t>
  </si>
  <si>
    <t xml:space="preserve">   Gobiernos estatales de E.E.U.U. </t>
  </si>
  <si>
    <t xml:space="preserve">            Individuals and others</t>
  </si>
  <si>
    <t xml:space="preserve">      Individuos y otros</t>
  </si>
  <si>
    <t xml:space="preserve">            Commonwealth government</t>
  </si>
  <si>
    <t xml:space="preserve">      Gobierno del E.L.A.</t>
  </si>
  <si>
    <t xml:space="preserve">         Federal government</t>
  </si>
  <si>
    <t xml:space="preserve">         Private remittances</t>
  </si>
  <si>
    <t xml:space="preserve">   Remesas privadas</t>
  </si>
  <si>
    <t xml:space="preserve">      Unilateral transfers, net </t>
  </si>
  <si>
    <t>Transferencias unilaterales, netas</t>
  </si>
  <si>
    <t xml:space="preserve">       government and municipios</t>
  </si>
  <si>
    <t xml:space="preserve"> los municipios</t>
  </si>
  <si>
    <t xml:space="preserve">      Net interest of the Commonwealth central</t>
  </si>
  <si>
    <t>Interés neto del Gobierno central del E.L.A. y</t>
  </si>
  <si>
    <t xml:space="preserve">       transactions</t>
  </si>
  <si>
    <t xml:space="preserve"> artículos y servicios</t>
  </si>
  <si>
    <t xml:space="preserve">      Balance on goods and services</t>
  </si>
  <si>
    <t>Saldo de las transacciones en</t>
  </si>
  <si>
    <t xml:space="preserve">         Miscellaneous services</t>
  </si>
  <si>
    <t xml:space="preserve">  Servicios misceláneos</t>
  </si>
  <si>
    <t xml:space="preserve">         Income on investments</t>
  </si>
  <si>
    <t xml:space="preserve">  Rendimientos de capital</t>
  </si>
  <si>
    <t xml:space="preserve">        Travel expenditures</t>
  </si>
  <si>
    <t xml:space="preserve">  Gastos de viaje</t>
  </si>
  <si>
    <t xml:space="preserve">        Transportation</t>
  </si>
  <si>
    <t xml:space="preserve">  Transportación</t>
  </si>
  <si>
    <t xml:space="preserve">        Merchandise, adjusted</t>
  </si>
  <si>
    <t xml:space="preserve">  Mercancía ajustada</t>
  </si>
  <si>
    <t xml:space="preserve">      Purchases of goods and services</t>
  </si>
  <si>
    <t>Compras de artículos y servicios</t>
  </si>
  <si>
    <t xml:space="preserve">        Miscellaneous services</t>
  </si>
  <si>
    <t xml:space="preserve">         federal agencies in Puerto Rico</t>
  </si>
  <si>
    <t xml:space="preserve">   agencias federales en Puerto Rico</t>
  </si>
  <si>
    <t xml:space="preserve">        Net operating expenditures of</t>
  </si>
  <si>
    <t xml:space="preserve">  Gastos netos de funcionamiento de las</t>
  </si>
  <si>
    <t xml:space="preserve">        Income on investments</t>
  </si>
  <si>
    <t xml:space="preserve">        Visitors' expenditures</t>
  </si>
  <si>
    <t xml:space="preserve">  Gastos de visitantes</t>
  </si>
  <si>
    <t xml:space="preserve">      Sales of goods and services</t>
  </si>
  <si>
    <t>Ventas de artículos y servicios</t>
  </si>
  <si>
    <t xml:space="preserve">TABLE 18 - BALANCE OF PAYMENTS: FISCAL YEARS </t>
  </si>
  <si>
    <t xml:space="preserve">TABLA 18 - BALANZA DE PAGOS: AÑOS FISCALES </t>
  </si>
  <si>
    <t xml:space="preserve"> (3) Visitors on cruise ships and transient military personnel.</t>
  </si>
  <si>
    <t xml:space="preserve"> (3) Visitantes en barcos cruceros y militares en licencia.</t>
  </si>
  <si>
    <t xml:space="preserve"> (2) Includes guest houses.   </t>
  </si>
  <si>
    <t xml:space="preserve"> (2) Incluye pensiones.</t>
  </si>
  <si>
    <t xml:space="preserve"> (1) Includes paradores.</t>
  </si>
  <si>
    <t xml:space="preserve"> (1) Incluye paradores.</t>
  </si>
  <si>
    <t xml:space="preserve">   r-  Revised figures.</t>
  </si>
  <si>
    <t xml:space="preserve">   r-   Cifras revisadas.</t>
  </si>
  <si>
    <t xml:space="preserve">            Expenditures</t>
  </si>
  <si>
    <t xml:space="preserve">      Gastos</t>
  </si>
  <si>
    <t xml:space="preserve">            Number of tourists</t>
  </si>
  <si>
    <t xml:space="preserve">      Número de turistas</t>
  </si>
  <si>
    <t xml:space="preserve">         Virgin Islands</t>
  </si>
  <si>
    <t xml:space="preserve">   Islas Vírgenes</t>
  </si>
  <si>
    <t xml:space="preserve">         Foreign countries</t>
  </si>
  <si>
    <t xml:space="preserve">   Países extranjeros</t>
  </si>
  <si>
    <t xml:space="preserve">         United States</t>
  </si>
  <si>
    <t xml:space="preserve">   Estados Unidos</t>
  </si>
  <si>
    <t xml:space="preserve">      TOURISTS</t>
  </si>
  <si>
    <t xml:space="preserve">  TURISTAS</t>
  </si>
  <si>
    <t xml:space="preserve">    NUMBER AND EXPENDITURES OF</t>
  </si>
  <si>
    <t xml:space="preserve">NÚMERO Y GASTOS DE </t>
  </si>
  <si>
    <t xml:space="preserve">         Excursionists (3)</t>
  </si>
  <si>
    <t xml:space="preserve">   Excursionistas (3)</t>
  </si>
  <si>
    <t xml:space="preserve">            In other places (2)</t>
  </si>
  <si>
    <t xml:space="preserve">     En otros sitios (2)</t>
  </si>
  <si>
    <t xml:space="preserve">            In hotels (1)</t>
  </si>
  <si>
    <t xml:space="preserve">     En hoteles (1)</t>
  </si>
  <si>
    <t xml:space="preserve">         Tourists</t>
  </si>
  <si>
    <t xml:space="preserve">   Turistas</t>
  </si>
  <si>
    <t xml:space="preserve">       (In millions of dollars)</t>
  </si>
  <si>
    <t xml:space="preserve"> (En millones de dólares)</t>
  </si>
  <si>
    <t xml:space="preserve">    VISITORS' EXPENDITURES, TOTAL</t>
  </si>
  <si>
    <t>GASTOS DE VISITANTES, TOTAL</t>
  </si>
  <si>
    <t xml:space="preserve">           In other places (2)</t>
  </si>
  <si>
    <t xml:space="preserve">           In hotels (1)</t>
  </si>
  <si>
    <t xml:space="preserve">           (In thousands)</t>
  </si>
  <si>
    <t xml:space="preserve">         (En miles)</t>
  </si>
  <si>
    <t xml:space="preserve">    NUMBER OF VISITORS, TOTAL</t>
  </si>
  <si>
    <t>NÚMERO DE VISITANTES, TOTAL</t>
  </si>
  <si>
    <t xml:space="preserve">TABLE 19 - NUMBER AND EXPENDITURES OF VISITORS IN PUERTO RICO: FISCAL YEARS </t>
  </si>
  <si>
    <t xml:space="preserve">TABLA 19 - NÚMERO Y GASTOS DE VISITANTES EN PUERTO RICO: AÑOS FISCALES </t>
  </si>
  <si>
    <t xml:space="preserve">           is included within the expenditures of each of the agencies.</t>
  </si>
  <si>
    <t xml:space="preserve">           está incluida dentro de los gastos de cada una de las agencias.</t>
  </si>
  <si>
    <t>Note:  Federal government contribution to social insurance systems</t>
  </si>
  <si>
    <t xml:space="preserve"> Nota: La contribución del gobierno federal a sistemas de seguridad social</t>
  </si>
  <si>
    <t xml:space="preserve">      have been transferred to the Departament of Homeland Security.</t>
  </si>
  <si>
    <t xml:space="preserve">      han sido transferidos al Departamento de Seguridad Nacional.</t>
  </si>
  <si>
    <t>(1) From fiscal year 2004 on, certain programs included previously in this agency</t>
  </si>
  <si>
    <t>(1) A partir del año fiscal 2004, ciertos programas incluidos previamente en esta agencia</t>
  </si>
  <si>
    <t xml:space="preserve"> p-   Cifras preliminares.</t>
  </si>
  <si>
    <t xml:space="preserve">          Other agencies</t>
  </si>
  <si>
    <t xml:space="preserve">    Otras agencias</t>
  </si>
  <si>
    <t xml:space="preserve">          Postal Service</t>
  </si>
  <si>
    <t xml:space="preserve">    Servicio Postal</t>
  </si>
  <si>
    <t xml:space="preserve">           Development</t>
  </si>
  <si>
    <t xml:space="preserve">     Urbano</t>
  </si>
  <si>
    <t xml:space="preserve">          Department of Housing and Urban </t>
  </si>
  <si>
    <t xml:space="preserve">    Departamento de Vivienda y Desarrollo</t>
  </si>
  <si>
    <t xml:space="preserve">          Department of Transportation (1)</t>
  </si>
  <si>
    <t xml:space="preserve">    Departamento de Transportación (1)</t>
  </si>
  <si>
    <t xml:space="preserve">          Department of Labor</t>
  </si>
  <si>
    <t xml:space="preserve">    Departamento del Trabajo </t>
  </si>
  <si>
    <t xml:space="preserve">          Department of the Treasury (1)</t>
  </si>
  <si>
    <t xml:space="preserve">    Departamento del Tesoro (1)</t>
  </si>
  <si>
    <t xml:space="preserve">          Departament of Homeland Security</t>
  </si>
  <si>
    <t xml:space="preserve">    Departamento de Seguridad Nacional</t>
  </si>
  <si>
    <t xml:space="preserve">            and Human Services</t>
  </si>
  <si>
    <t xml:space="preserve">     y Servicios Humanos</t>
  </si>
  <si>
    <t xml:space="preserve">          Department of Health</t>
  </si>
  <si>
    <t xml:space="preserve">    Departamento de Salud</t>
  </si>
  <si>
    <t xml:space="preserve">          Department of the Interior</t>
  </si>
  <si>
    <t xml:space="preserve">    Departamento de lo Interior</t>
  </si>
  <si>
    <t xml:space="preserve">          Department of Justice</t>
  </si>
  <si>
    <t xml:space="preserve">    Departamento de Justicia</t>
  </si>
  <si>
    <t xml:space="preserve">          Department of Commerce</t>
  </si>
  <si>
    <t xml:space="preserve">    Departamento de Comercio</t>
  </si>
  <si>
    <t xml:space="preserve">          Department of Agriculture</t>
  </si>
  <si>
    <t xml:space="preserve">    Departamento de Agricultura</t>
  </si>
  <si>
    <t xml:space="preserve">          General Services Administration</t>
  </si>
  <si>
    <t xml:space="preserve">    Administración de Servicios Generales</t>
  </si>
  <si>
    <t xml:space="preserve">          Small Business Administration</t>
  </si>
  <si>
    <t xml:space="preserve">    Administración de Pequeños Negocios</t>
  </si>
  <si>
    <t xml:space="preserve">      Other agencies</t>
  </si>
  <si>
    <t>Otras agencias</t>
  </si>
  <si>
    <t xml:space="preserve">          Department of Defense </t>
  </si>
  <si>
    <t xml:space="preserve">    Departamento de la Defensa</t>
  </si>
  <si>
    <t xml:space="preserve">          Department of Veterans' Affairs</t>
  </si>
  <si>
    <t xml:space="preserve">    Departamento de Asuntos del Veterano</t>
  </si>
  <si>
    <t xml:space="preserve">      National defense agencies</t>
  </si>
  <si>
    <t>Agencias para la defensa nacional</t>
  </si>
  <si>
    <t xml:space="preserve">                   TOTAL</t>
  </si>
  <si>
    <t xml:space="preserve">TABLE 20 - NET OPERATING EXPENDITURES OF FEDERAL AGENCIES IN PUERTO RICO: FISCAL YEARS </t>
  </si>
  <si>
    <t xml:space="preserve">TABLA 20 - GASTOS NETOS DE FUNCIONAMIENTO DE LAS AGENCIAS FEDERALES EN PUERTO RICO: AÑOS FISCALES </t>
  </si>
  <si>
    <t xml:space="preserve">      of 2009, and Digital Television Transition and Public Safety Fund.</t>
  </si>
  <si>
    <t xml:space="preserve">      de 2009 y Fondo de Transición a la Televisión Digital y Seguridad Pública.</t>
  </si>
  <si>
    <t>(2) Economic Stimulus Act of 2008, American Recovery and Reinvestment Act</t>
  </si>
  <si>
    <t>(2) Ley de Estímulo Económico de 2008, Ley de Recuperación y Reinversión de América</t>
  </si>
  <si>
    <t xml:space="preserve">      considered transfers to individuals.</t>
  </si>
  <si>
    <t xml:space="preserve">     se consideran transferencias a personas .</t>
  </si>
  <si>
    <t xml:space="preserve">(1)  Conceptually, transfers to private nonprofit institutions are </t>
  </si>
  <si>
    <t xml:space="preserve">(1) Las transferencias a instituciones privadas sin fines de lucro conceptualmente </t>
  </si>
  <si>
    <t xml:space="preserve"> a/  Less than $50,000.</t>
  </si>
  <si>
    <t xml:space="preserve"> a/ Menos de $50,000.</t>
  </si>
  <si>
    <t xml:space="preserve"> p-  Preliminary figures.</t>
  </si>
  <si>
    <t xml:space="preserve"> r-   Revised figures.</t>
  </si>
  <si>
    <t xml:space="preserve">      Other nonresidents</t>
  </si>
  <si>
    <t xml:space="preserve">Otros no residentes </t>
  </si>
  <si>
    <t xml:space="preserve">      U.S. state governments</t>
  </si>
  <si>
    <t>Gobiernos estatales de E.E.U.U.</t>
  </si>
  <si>
    <t xml:space="preserve">      Federal government</t>
  </si>
  <si>
    <t xml:space="preserve">Gobierno federal           </t>
  </si>
  <si>
    <t xml:space="preserve">             Net balance, total</t>
  </si>
  <si>
    <t xml:space="preserve">         Balance neto, total</t>
  </si>
  <si>
    <t xml:space="preserve">Otros no residentes     </t>
  </si>
  <si>
    <t xml:space="preserve">           Contribution to life and health insurance</t>
  </si>
  <si>
    <t xml:space="preserve">     Aportación al seguro de salud y de vida</t>
  </si>
  <si>
    <t xml:space="preserve">           Social Security contribution</t>
  </si>
  <si>
    <t xml:space="preserve">     Aportación al Seguro Social</t>
  </si>
  <si>
    <t xml:space="preserve">            Service retirement fund</t>
  </si>
  <si>
    <t xml:space="preserve">      retiro</t>
  </si>
  <si>
    <t xml:space="preserve">           Contribution to U. S. Civil </t>
  </si>
  <si>
    <t xml:space="preserve">     Aportación al sistema federal de </t>
  </si>
  <si>
    <t xml:space="preserve">          social security systems</t>
  </si>
  <si>
    <t xml:space="preserve">    seguridad social</t>
  </si>
  <si>
    <t xml:space="preserve">         Employers' contribution to</t>
  </si>
  <si>
    <t xml:space="preserve">   Aportaciones de los patronos a sistemas de</t>
  </si>
  <si>
    <t xml:space="preserve">         Unemployment insurance contribution</t>
  </si>
  <si>
    <t xml:space="preserve">   Aportación al seguro por desempleo              </t>
  </si>
  <si>
    <t xml:space="preserve">         Transfers from industries</t>
  </si>
  <si>
    <t xml:space="preserve">   Transferencias de industrias</t>
  </si>
  <si>
    <t xml:space="preserve">             Contribution to life and health insurance</t>
  </si>
  <si>
    <t xml:space="preserve">       Aportación al seguro de salud y de vida</t>
  </si>
  <si>
    <t xml:space="preserve">             Contribution to Social Security</t>
  </si>
  <si>
    <t xml:space="preserve">       Aportación al Seguro Social</t>
  </si>
  <si>
    <t xml:space="preserve">              Service retirement fund</t>
  </si>
  <si>
    <t xml:space="preserve">        retiro</t>
  </si>
  <si>
    <t xml:space="preserve">             Contribution to U. S. Civil  </t>
  </si>
  <si>
    <t xml:space="preserve">       Aportación al sistema federal de </t>
  </si>
  <si>
    <t xml:space="preserve">              life insurance</t>
  </si>
  <si>
    <t xml:space="preserve">        nacional </t>
  </si>
  <si>
    <t xml:space="preserve">             Premiums on national services </t>
  </si>
  <si>
    <t xml:space="preserve">       Primas al seguro de vida por servicio     </t>
  </si>
  <si>
    <t xml:space="preserve">            social security systems</t>
  </si>
  <si>
    <t xml:space="preserve">      de seguridad social  </t>
  </si>
  <si>
    <t xml:space="preserve">          Employees' contribution to</t>
  </si>
  <si>
    <t xml:space="preserve">     Aportaciones de los empleados a sistemas </t>
  </si>
  <si>
    <t xml:space="preserve">          Medicare contribution</t>
  </si>
  <si>
    <t xml:space="preserve">     Aportación al Medicare </t>
  </si>
  <si>
    <t xml:space="preserve">          Passport fees</t>
  </si>
  <si>
    <t xml:space="preserve">     Derechos por pasaporte</t>
  </si>
  <si>
    <t xml:space="preserve">         Transfers from individuals</t>
  </si>
  <si>
    <t xml:space="preserve">   Transferencias de individuos</t>
  </si>
  <si>
    <t xml:space="preserve">      Federal government, total</t>
  </si>
  <si>
    <t>Gobierno federal, total</t>
  </si>
  <si>
    <t xml:space="preserve">           TOTAL PAYMENTS</t>
  </si>
  <si>
    <t xml:space="preserve">           TOTAL DE PAGOS          </t>
  </si>
  <si>
    <t>2014r</t>
  </si>
  <si>
    <t xml:space="preserve">TABLE 21 - TRANSFERS BETWEEN PUERTO RICO AND THE FEDERAL GOVERNMENT, STATE GOVERNMENTS, AND OTHER NONRESIDENTS: FISCAL YEARS </t>
  </si>
  <si>
    <t xml:space="preserve">TABLA 21 - TRANSFERENCIAS ENTRE PUERTO RICO Y EL GOBIERNO FEDERAL, GOBIERNOS ESTATALES Y OTROS NO RESIDENTES: AÑOS FISCALES </t>
  </si>
  <si>
    <t>Otros no residentes</t>
  </si>
  <si>
    <t xml:space="preserve">           Investment Act</t>
  </si>
  <si>
    <t xml:space="preserve">     Investment Act</t>
  </si>
  <si>
    <t xml:space="preserve">         Private sector, Workforce</t>
  </si>
  <si>
    <t xml:space="preserve">    Sector privado, Workforce</t>
  </si>
  <si>
    <t xml:space="preserve">         Government sector</t>
  </si>
  <si>
    <t xml:space="preserve">    Sector gubernamental</t>
  </si>
  <si>
    <t xml:space="preserve">        Subsidies to industries</t>
  </si>
  <si>
    <t xml:space="preserve">  Subsidios a industrias</t>
  </si>
  <si>
    <t xml:space="preserve">          Others (2)</t>
  </si>
  <si>
    <t xml:space="preserve">     Otros (2)</t>
  </si>
  <si>
    <t xml:space="preserve">          Death and disability indemnization</t>
  </si>
  <si>
    <t xml:space="preserve">     Indemnización por muerte e incapacidad</t>
  </si>
  <si>
    <t xml:space="preserve">          Cancellation of loans</t>
  </si>
  <si>
    <t xml:space="preserve">    Cancelaciones de préstamos</t>
  </si>
  <si>
    <t xml:space="preserve">           profit institutions (1)</t>
  </si>
  <si>
    <t xml:space="preserve">     privadas sin fines de lucro (1)</t>
  </si>
  <si>
    <t xml:space="preserve">          Transfers to private non</t>
  </si>
  <si>
    <t xml:space="preserve">    Transferencias a instituciones</t>
  </si>
  <si>
    <t xml:space="preserve">           in disaster areas</t>
  </si>
  <si>
    <t xml:space="preserve">     áreas de desastre</t>
  </si>
  <si>
    <t xml:space="preserve">          Assistance to families</t>
  </si>
  <si>
    <t xml:space="preserve">    Ayuda para familias en </t>
  </si>
  <si>
    <t xml:space="preserve">          Nutritional Assistance </t>
  </si>
  <si>
    <t xml:space="preserve">    Asistencia Nutricional</t>
  </si>
  <si>
    <t xml:space="preserve">          Housing assistance</t>
  </si>
  <si>
    <t xml:space="preserve">    Ayuda para la vivienda</t>
  </si>
  <si>
    <t xml:space="preserve">           retirement pensions</t>
  </si>
  <si>
    <t xml:space="preserve">     de retiro</t>
  </si>
  <si>
    <t xml:space="preserve">          United States civil service</t>
  </si>
  <si>
    <t xml:space="preserve">    Pensiones del sistema federal </t>
  </si>
  <si>
    <t xml:space="preserve">           interest subsidies</t>
  </si>
  <si>
    <t xml:space="preserve">     préstamos a estudiantes</t>
  </si>
  <si>
    <t xml:space="preserve">          Student loan</t>
  </si>
  <si>
    <t xml:space="preserve">    Subsidio de intereses sobre</t>
  </si>
  <si>
    <t xml:space="preserve">          Scholarships</t>
  </si>
  <si>
    <t xml:space="preserve">    Becas</t>
  </si>
  <si>
    <t xml:space="preserve">          Social Security benefits</t>
  </si>
  <si>
    <t xml:space="preserve">    Beneficios de Seguro Social </t>
  </si>
  <si>
    <t xml:space="preserve">          Medicare benefits</t>
  </si>
  <si>
    <t xml:space="preserve">    Beneficios de Medicare</t>
  </si>
  <si>
    <t xml:space="preserve">          Veteran benefits</t>
  </si>
  <si>
    <t xml:space="preserve">    Beneficios a veteranos</t>
  </si>
  <si>
    <t xml:space="preserve">        Transfers to individuals</t>
  </si>
  <si>
    <t xml:space="preserve">  Transferencias a individuos</t>
  </si>
  <si>
    <t xml:space="preserve">            TOTAL RECEIPTS</t>
  </si>
  <si>
    <t xml:space="preserve">      TOTAL DE RECIBOS</t>
  </si>
  <si>
    <t>TABLE 21 - TRANSFERS BETWEEN PUERTO RICO AND THE FEDERAL GOVERNMENT, STATE GOVERNMENTS, AND OTHER NONRESIDENTS: FISCAL YEARS (CONT.)</t>
  </si>
  <si>
    <t>TABLA 21 - TRANSFERENCIAS ENTRE PUERTO RICO Y EL GOBIERNO FEDERAL, GOBIERNOS ESTATALES Y OTROS NO RESIDENTES: AÑOS FISCALES (CONT.)</t>
  </si>
  <si>
    <t>(3) Includes additional grants not elsewhere specified or included in the respective Agencies.</t>
  </si>
  <si>
    <t>(3) Incluye aportaciones adicionales no especificadas o incluidas en las respectivas Agencias.</t>
  </si>
  <si>
    <t xml:space="preserve"> and the National Parks Trust.</t>
  </si>
  <si>
    <t xml:space="preserve"> y el Fideicomiso de Parques Nacionales.</t>
  </si>
  <si>
    <t>(2) Created in 2001 by the merger between the Recreation Development Company</t>
  </si>
  <si>
    <t>(2) Creado en el 2001 mediante la fusión entre la Compañía de Fomento Recreativo</t>
  </si>
  <si>
    <t>(1) Considered as part of the Central government for national accounts purposes.</t>
  </si>
  <si>
    <t>(1) Se considera parte del Gobierno central para efecto de las cuentas nacionales.</t>
  </si>
  <si>
    <t xml:space="preserve"> b/ Less than $50,000.</t>
  </si>
  <si>
    <t xml:space="preserve"> b/ Menos de $50,000.</t>
  </si>
  <si>
    <t xml:space="preserve"> a/ Up to 2006, it was included in other agencies.</t>
  </si>
  <si>
    <t xml:space="preserve"> a/ Hasta el 2006 se incluyó en otras agencias.</t>
  </si>
  <si>
    <t>Reinvestment Act of 2009</t>
  </si>
  <si>
    <t xml:space="preserve"> y Reinversión de 2009</t>
  </si>
  <si>
    <t>American Recovery and</t>
  </si>
  <si>
    <t>Ley Americana de Recuperación</t>
  </si>
  <si>
    <t xml:space="preserve"> Agency (FEMA) funds</t>
  </si>
  <si>
    <t xml:space="preserve"> de Emergencias (FEMA)</t>
  </si>
  <si>
    <t>Federal Emergency Management</t>
  </si>
  <si>
    <t>Fondos de la Agencia Federal para el manejo</t>
  </si>
  <si>
    <t>School Lunch Program</t>
  </si>
  <si>
    <t>Programa de Comedores Escolares</t>
  </si>
  <si>
    <t xml:space="preserve"> Trust Fund</t>
  </si>
  <si>
    <t xml:space="preserve"> por Desempleo</t>
  </si>
  <si>
    <t>Unemployment Insurance</t>
  </si>
  <si>
    <t>Fondo en Fideicomiso del Seguro</t>
  </si>
  <si>
    <t xml:space="preserve">   Other programs</t>
  </si>
  <si>
    <t xml:space="preserve">   Otros programas (3)</t>
  </si>
  <si>
    <t xml:space="preserve">    Investment Act</t>
  </si>
  <si>
    <t xml:space="preserve">   Human Resources, Workforce</t>
  </si>
  <si>
    <t xml:space="preserve">   Recursos Humanos, Workforce</t>
  </si>
  <si>
    <t xml:space="preserve">   Head Start</t>
  </si>
  <si>
    <t xml:space="preserve">   Community Development</t>
  </si>
  <si>
    <t xml:space="preserve">   Desarrollo Comunal</t>
  </si>
  <si>
    <t xml:space="preserve">   Community Action</t>
  </si>
  <si>
    <t xml:space="preserve">   Acción Comunal</t>
  </si>
  <si>
    <t>Municipios</t>
  </si>
  <si>
    <t xml:space="preserve">   Other enterprises</t>
  </si>
  <si>
    <t xml:space="preserve">   Otras empresas</t>
  </si>
  <si>
    <t xml:space="preserve">   Agricultural Extension Service</t>
  </si>
  <si>
    <t xml:space="preserve">   Servicio de Extensión Agrícola</t>
  </si>
  <si>
    <t xml:space="preserve">   Agricultural Experimental Station</t>
  </si>
  <si>
    <t xml:space="preserve">   Estación Experimental Agrícola</t>
  </si>
  <si>
    <t xml:space="preserve">   Industrial Development Company (2)</t>
  </si>
  <si>
    <t xml:space="preserve">            a/</t>
  </si>
  <si>
    <t xml:space="preserve">   Compañía de Fomento Industrial (2)</t>
  </si>
  <si>
    <t xml:space="preserve">   Ports Authority</t>
  </si>
  <si>
    <t xml:space="preserve">   Autoridad de los Puertos</t>
  </si>
  <si>
    <t xml:space="preserve">   Metropolitan Bus Authority</t>
  </si>
  <si>
    <t xml:space="preserve">   Autoridad Metropolitana de Autobuses</t>
  </si>
  <si>
    <t xml:space="preserve">   Electric Power Authority</t>
  </si>
  <si>
    <t xml:space="preserve">            b/</t>
  </si>
  <si>
    <t xml:space="preserve">   Autoridad de Energía Eléctrica</t>
  </si>
  <si>
    <t xml:space="preserve">   y Alcantarillados</t>
  </si>
  <si>
    <t xml:space="preserve">    Water and Sewer Authority</t>
  </si>
  <si>
    <t xml:space="preserve">   Autoridad de Acueductos </t>
  </si>
  <si>
    <t xml:space="preserve">   Right to Employment Administration</t>
  </si>
  <si>
    <t xml:space="preserve">   Administración de Derecho al Trabajo</t>
  </si>
  <si>
    <t>Public enterprises</t>
  </si>
  <si>
    <t>Empresas públicas</t>
  </si>
  <si>
    <t xml:space="preserve">TABLE 22 - FEDERAL GRANTS TO THE COMMONWEALTH GOVERNMENT: FISCAL YEARS </t>
  </si>
  <si>
    <t xml:space="preserve">TABLA 22 - APORTACIONES FEDERALES AL GOBIERNO DEL E.L.A.:  AÑOS FISCALES </t>
  </si>
  <si>
    <t xml:space="preserve">   Other agencies</t>
  </si>
  <si>
    <t xml:space="preserve">   Otras agencias (3)</t>
  </si>
  <si>
    <t xml:space="preserve">   University of Puerto Rico (1)</t>
  </si>
  <si>
    <t xml:space="preserve">   Universidad de Puerto Rico (1)</t>
  </si>
  <si>
    <t xml:space="preserve">   Puerto Rico Police</t>
  </si>
  <si>
    <t xml:space="preserve">   Policía de Puerto Rico</t>
  </si>
  <si>
    <t xml:space="preserve">   Office of Civil Defense</t>
  </si>
  <si>
    <t xml:space="preserve">   Oficina de la Defensa Civil</t>
  </si>
  <si>
    <t xml:space="preserve">    Affairs</t>
  </si>
  <si>
    <t xml:space="preserve">    Municipales</t>
  </si>
  <si>
    <t xml:space="preserve">   Office of the Commisioner of Municipal</t>
  </si>
  <si>
    <t xml:space="preserve">   Oficina del Comisionado de Asuntos</t>
  </si>
  <si>
    <t xml:space="preserve">   Office of Youth Affairs</t>
  </si>
  <si>
    <t xml:space="preserve">   Oficina de Asuntos de la Juventud</t>
  </si>
  <si>
    <t xml:space="preserve">   Planning Board</t>
  </si>
  <si>
    <t xml:space="preserve">   Junta de Planificación</t>
  </si>
  <si>
    <t xml:space="preserve">   Environmental Quality Board</t>
  </si>
  <si>
    <t xml:space="preserve">   Junta de Calidad Ambiental</t>
  </si>
  <si>
    <t xml:space="preserve">   Institute of Puerto Rican Culture</t>
  </si>
  <si>
    <t xml:space="preserve">   Instituto de Cultura Puertorriqueña</t>
  </si>
  <si>
    <t xml:space="preserve">   Puerto Rico National Guard</t>
  </si>
  <si>
    <t xml:space="preserve">   Guardia Nacional de Puerto Rico</t>
  </si>
  <si>
    <t xml:space="preserve">    Human Resources</t>
  </si>
  <si>
    <t xml:space="preserve">    Recursos Humanos</t>
  </si>
  <si>
    <t xml:space="preserve">   Department of Labor and</t>
  </si>
  <si>
    <t xml:space="preserve">   Departamento del Trabajo y</t>
  </si>
  <si>
    <t xml:space="preserve">    and Public Works</t>
  </si>
  <si>
    <t xml:space="preserve">    y Obras Públicas</t>
  </si>
  <si>
    <t xml:space="preserve">   Department of Transportation</t>
  </si>
  <si>
    <t xml:space="preserve">   Departamento de Transportación</t>
  </si>
  <si>
    <t xml:space="preserve">   Department of Health</t>
  </si>
  <si>
    <t xml:space="preserve">   Departamento de Salud</t>
  </si>
  <si>
    <t xml:space="preserve">    and Environmental Resources</t>
  </si>
  <si>
    <t xml:space="preserve">    y Ambientales</t>
  </si>
  <si>
    <t xml:space="preserve">   Department of Natural</t>
  </si>
  <si>
    <t xml:space="preserve">   Departamento de Recursos Naturales</t>
  </si>
  <si>
    <t xml:space="preserve">   Department of Recreation and Sports</t>
  </si>
  <si>
    <t xml:space="preserve">   Departamento de Recreación y Deportes</t>
  </si>
  <si>
    <t xml:space="preserve">   Department of Housing</t>
  </si>
  <si>
    <t xml:space="preserve">   Departamento de la Vivienda</t>
  </si>
  <si>
    <t xml:space="preserve">   Department of the Family</t>
  </si>
  <si>
    <t xml:space="preserve">   Departamento de la Familia</t>
  </si>
  <si>
    <t xml:space="preserve">   Department of Justice</t>
  </si>
  <si>
    <t xml:space="preserve">   Departamento de Justicia</t>
  </si>
  <si>
    <t xml:space="preserve">   Department of Education</t>
  </si>
  <si>
    <t xml:space="preserve">   Departamento de Educación</t>
  </si>
  <si>
    <t xml:space="preserve">   Department of Agriculture</t>
  </si>
  <si>
    <t xml:space="preserve">   Departamento de Agricultura</t>
  </si>
  <si>
    <t xml:space="preserve">   National Parks Company (2)</t>
  </si>
  <si>
    <t xml:space="preserve">   Compañía de Parques Nacionales (2)</t>
  </si>
  <si>
    <t xml:space="preserve">   Traffic Safety Commission</t>
  </si>
  <si>
    <t xml:space="preserve">   Comisión para la Seguridad en el Tránsito</t>
  </si>
  <si>
    <t xml:space="preserve">    Authority (1)</t>
  </si>
  <si>
    <t xml:space="preserve">    y Transportación (1)</t>
  </si>
  <si>
    <t xml:space="preserve">   Highway and Transportation</t>
  </si>
  <si>
    <t xml:space="preserve">   Autoridad de Carreteras</t>
  </si>
  <si>
    <t>Commonwealth central government</t>
  </si>
  <si>
    <t>Gobierno central del E.L.A.</t>
  </si>
  <si>
    <t xml:space="preserve">            Total</t>
  </si>
  <si>
    <t>TABLE 22 - FEDERAL GRANTS TO THE COMMONWEALTH GOVERNMENT: FISCAL YEARS (CONT.)</t>
  </si>
  <si>
    <t>TABLA 22 - APORTACIONES FEDERALES AL GOBIERNO DEL E.L.A.:  AÑOS FISCALES (CONT.)</t>
  </si>
  <si>
    <t xml:space="preserve">          Classification System does not necessarily equals the Standard Industrial Classification.</t>
  </si>
  <si>
    <t xml:space="preserve">          de América del Norte no equivale necesariamente a la Clasificación Industrial Uniforme.</t>
  </si>
  <si>
    <t>Note: The classification of recorded merchandise according to the North American Industrial</t>
  </si>
  <si>
    <t>Nota: La clasificación de mercancía registrada de acuerdo al Sistema de Clasificación Industrial</t>
  </si>
  <si>
    <t>(1) Includes repair services and merchandise not classified.</t>
  </si>
  <si>
    <t>(1) Incluye servicios de reparación y mercancía no clasificada.</t>
  </si>
  <si>
    <t xml:space="preserve">   Other sectors (1)</t>
  </si>
  <si>
    <t xml:space="preserve">   Otros sectores (1)</t>
  </si>
  <si>
    <t xml:space="preserve">         Medical equipment and supplies</t>
  </si>
  <si>
    <t xml:space="preserve">         Equipos y materiales de uso médico</t>
  </si>
  <si>
    <t xml:space="preserve">      Miscellaneous manufacturing</t>
  </si>
  <si>
    <t xml:space="preserve">      Manufactura miscelánea</t>
  </si>
  <si>
    <t xml:space="preserve">      Muebles y productos relacionados</t>
  </si>
  <si>
    <t xml:space="preserve">      Equipo de transportación</t>
  </si>
  <si>
    <t xml:space="preserve">       and component</t>
  </si>
  <si>
    <t xml:space="preserve">       y componentes</t>
  </si>
  <si>
    <t xml:space="preserve">      Electrical equipment, appliance,</t>
  </si>
  <si>
    <t xml:space="preserve">      Equipos eléctricos, enseres</t>
  </si>
  <si>
    <t xml:space="preserve">         Computers and peripheral equipment</t>
  </si>
  <si>
    <t xml:space="preserve">        Computadoras y equipo periférico</t>
  </si>
  <si>
    <t xml:space="preserve">      Computer and electronic products</t>
  </si>
  <si>
    <t xml:space="preserve">      Productos de computadora y electrónicos</t>
  </si>
  <si>
    <t xml:space="preserve">      Machinery</t>
  </si>
  <si>
    <t xml:space="preserve">      Maquinaria</t>
  </si>
  <si>
    <t xml:space="preserve">      Fabricated metal products</t>
  </si>
  <si>
    <t xml:space="preserve">      Productos fabricados de metal</t>
  </si>
  <si>
    <t xml:space="preserve">      Primary metals</t>
  </si>
  <si>
    <t xml:space="preserve">      Metales primarios</t>
  </si>
  <si>
    <t xml:space="preserve">      Productos de minerales no metálicos</t>
  </si>
  <si>
    <t xml:space="preserve">      Plastic and rubber products</t>
  </si>
  <si>
    <t xml:space="preserve">      Productos de plástico y de goma</t>
  </si>
  <si>
    <t xml:space="preserve">         Pharmaceuticals and medicines</t>
  </si>
  <si>
    <t xml:space="preserve">         Farmacéuticos y medicinas</t>
  </si>
  <si>
    <t xml:space="preserve">      Chemicals</t>
  </si>
  <si>
    <t xml:space="preserve">      Químicos</t>
  </si>
  <si>
    <t xml:space="preserve">      Petroleum and coal products</t>
  </si>
  <si>
    <t xml:space="preserve">      Productos de petróleo y de carbón</t>
  </si>
  <si>
    <t xml:space="preserve">      Printing</t>
  </si>
  <si>
    <t xml:space="preserve">      Imprenta</t>
  </si>
  <si>
    <t xml:space="preserve">      Paper</t>
  </si>
  <si>
    <t xml:space="preserve">      Papel</t>
  </si>
  <si>
    <t xml:space="preserve">      Productos de madera</t>
  </si>
  <si>
    <t xml:space="preserve">      Leather and allied products</t>
  </si>
  <si>
    <t xml:space="preserve">      Cuero y productos afines</t>
  </si>
  <si>
    <t xml:space="preserve">      Apparel</t>
  </si>
  <si>
    <t xml:space="preserve">      Ropa</t>
  </si>
  <si>
    <t xml:space="preserve">      Textiles</t>
  </si>
  <si>
    <t>313-314</t>
  </si>
  <si>
    <t xml:space="preserve">      Beverage and tobacco products</t>
  </si>
  <si>
    <t xml:space="preserve">      Productos de bebidas y de tabaco</t>
  </si>
  <si>
    <t xml:space="preserve">      Alimentos</t>
  </si>
  <si>
    <t xml:space="preserve">   Manufacturing</t>
  </si>
  <si>
    <t xml:space="preserve">   Manufactura</t>
  </si>
  <si>
    <t>31-33</t>
  </si>
  <si>
    <t xml:space="preserve">   Mining</t>
  </si>
  <si>
    <t xml:space="preserve">   Minería</t>
  </si>
  <si>
    <t xml:space="preserve">   Agriculture, forestry, fishing and hunting</t>
  </si>
  <si>
    <t xml:space="preserve">   Agricultura, silvicultura, pesca y caza</t>
  </si>
  <si>
    <t>RECORDED EXPORTS, TOTAL</t>
  </si>
  <si>
    <t>EXPORTACIONES REGISTRADAS, TOTAL</t>
  </si>
  <si>
    <t>NAICS</t>
  </si>
  <si>
    <t xml:space="preserve">SCIAN </t>
  </si>
  <si>
    <t xml:space="preserve">TABLE 23 - EXPORTS OF RECORDED MERCHANDISE BY NORTH AMERICAN INDUSTRY CLASSIFICATION SYSTEM (NAICS): FISCAL YEARS </t>
  </si>
  <si>
    <t xml:space="preserve">TABLA 23 - EXPORTACIONES DE MERCANCÍA REGISTRADA POR SISTEMA DE CLASIFICACIÓN INDUSTRIAL DE AMÉRICA DEL NORTE (SCIAN): AÑOS FISCALES </t>
  </si>
  <si>
    <t xml:space="preserve">         Motor vehicles</t>
  </si>
  <si>
    <t xml:space="preserve">         Vehículos de motor</t>
  </si>
  <si>
    <t xml:space="preserve">         Basic chemicals</t>
  </si>
  <si>
    <t xml:space="preserve">         Químicos básicos</t>
  </si>
  <si>
    <t>RECORDED IMPORTS,TOTAL</t>
  </si>
  <si>
    <t>IMPORTACIONES REGISTRADAS,TOTAL</t>
  </si>
  <si>
    <t>SCIAN</t>
  </si>
  <si>
    <t xml:space="preserve">TABLE 24 - IMPORTS OF RECORDED MERCHANDISE BY NORTH AMERICAN INDUSTRY CLASSIFICATION SYSTEM (NAICS): FISCAL YEARS </t>
  </si>
  <si>
    <t xml:space="preserve">TABLA 24 - IMPORTACIONES DE MERCANCÍA REGISTRADA POR SISTEMA DE CLASIFICACIÓN INDUSTRIAL DE AMÉRICA DEL NORTE (SCIAN): AÑOS FISCALES </t>
  </si>
  <si>
    <t xml:space="preserve">      ( ) Negative figures.</t>
  </si>
  <si>
    <t xml:space="preserve">        Virgin Islands</t>
  </si>
  <si>
    <t xml:space="preserve">  Islas Vírgenes </t>
  </si>
  <si>
    <t xml:space="preserve">        Foreign countries</t>
  </si>
  <si>
    <t xml:space="preserve">  Países extranjeros  </t>
  </si>
  <si>
    <t xml:space="preserve">        United States</t>
  </si>
  <si>
    <t xml:space="preserve">  Estados Unidos </t>
  </si>
  <si>
    <t xml:space="preserve">      Trade balance</t>
  </si>
  <si>
    <t>Balance comercial</t>
  </si>
  <si>
    <t xml:space="preserve">      Recorded imports, total</t>
  </si>
  <si>
    <t>Importaciones registradas, total</t>
  </si>
  <si>
    <t xml:space="preserve">      Recorded exports, total</t>
  </si>
  <si>
    <t>Exportaciones registradas, total</t>
  </si>
  <si>
    <t>(En millones de dólares - In  millions of dollars)</t>
  </si>
  <si>
    <t xml:space="preserve">TABLE 25 - TRADE BALANCE: FISCAL YEARS </t>
  </si>
  <si>
    <t>TABLA 25 - BALANCE COMERCIAL: AÑOS FISCALES</t>
  </si>
  <si>
    <t xml:space="preserve">       naphtha entitlements. </t>
  </si>
  <si>
    <t xml:space="preserve">     y  derechos de igualación de costos de las refinerías de petróleo y nafta.</t>
  </si>
  <si>
    <t xml:space="preserve">       merchandise, unrecorded merchandise, automobiles, and crude oil and </t>
  </si>
  <si>
    <t xml:space="preserve">     películas cinematográficas, mercancía devuelta, mercancía sin registrar, autos </t>
  </si>
  <si>
    <t xml:space="preserve">       office equipment for rent, motion picture films, returned </t>
  </si>
  <si>
    <t xml:space="preserve">     por concepto de: paquetes postales, equipo de oficina para alquiler, </t>
  </si>
  <si>
    <t xml:space="preserve"> *    Recorded merchandise imports are adjusted by: parcel post, </t>
  </si>
  <si>
    <t xml:space="preserve">*   Al valor de las importaciones de mercancía registrada se le hacen ajustes </t>
  </si>
  <si>
    <t xml:space="preserve">       intermediate products</t>
  </si>
  <si>
    <t xml:space="preserve"> productos intermedios</t>
  </si>
  <si>
    <t xml:space="preserve">      Raw material and</t>
  </si>
  <si>
    <t>Materias primas y</t>
  </si>
  <si>
    <t xml:space="preserve">      Capital goods</t>
  </si>
  <si>
    <t>Bienes de capital</t>
  </si>
  <si>
    <t xml:space="preserve">            Others</t>
  </si>
  <si>
    <t xml:space="preserve">      Otros</t>
  </si>
  <si>
    <t xml:space="preserve">             tobacco products</t>
  </si>
  <si>
    <t xml:space="preserve">       productos de tabaco</t>
  </si>
  <si>
    <t xml:space="preserve">            Alcoholic beverages and</t>
  </si>
  <si>
    <t xml:space="preserve">      Bebidas alcohólicas y</t>
  </si>
  <si>
    <t xml:space="preserve">            Food</t>
  </si>
  <si>
    <t xml:space="preserve">        Nondurables</t>
  </si>
  <si>
    <t xml:space="preserve">  No duraderos</t>
  </si>
  <si>
    <t xml:space="preserve">            Electrical appliances</t>
  </si>
  <si>
    <t xml:space="preserve">      Enseres eléctricos</t>
  </si>
  <si>
    <t xml:space="preserve">            Automobiles</t>
  </si>
  <si>
    <t xml:space="preserve">      Automóviles</t>
  </si>
  <si>
    <t xml:space="preserve">        Durables</t>
  </si>
  <si>
    <t xml:space="preserve">  Duraderos</t>
  </si>
  <si>
    <t xml:space="preserve">      Consumer goods</t>
  </si>
  <si>
    <t>Artículos de consumo</t>
  </si>
  <si>
    <t xml:space="preserve">        ADJUSTED IMPORTS</t>
  </si>
  <si>
    <t xml:space="preserve">   IMPORTACIONES AJUSTADAS</t>
  </si>
  <si>
    <t>(En millones de dólares-In millions of dollars)</t>
  </si>
  <si>
    <t xml:space="preserve">TABLE 26 - ECONOMIC CLASSIFICATION OF ADJUSTED MERCHANDISE IMPORTS *: FISCAL YEARS </t>
  </si>
  <si>
    <t xml:space="preserve">TABLA 26 - CLASIFICACIÓN ECONÓMICA DE LAS IMPORTACIONES  DE MERCANCÍA AJUSTADA *: AÑOS FISCALES </t>
  </si>
  <si>
    <t>Source: Department of Treasury, Office of Economic Affairs.</t>
  </si>
  <si>
    <t xml:space="preserve">  Fuente: Departamento de Hacienda, Oficina de Asuntos Económicos.</t>
  </si>
  <si>
    <t xml:space="preserve">       these items.</t>
  </si>
  <si>
    <t xml:space="preserve">      partidas.</t>
  </si>
  <si>
    <t>(2)  Since fiscal year 2001, the Department of the Treasury incorporates</t>
  </si>
  <si>
    <t>(2) Desde el año fiscal 2001, el Departamento de Hacienda incorpora estas</t>
  </si>
  <si>
    <t xml:space="preserve">      (Act 120 of October 31, 1994).</t>
  </si>
  <si>
    <t xml:space="preserve">      (Ley Núm.120 del 31 de octubre de 1994).</t>
  </si>
  <si>
    <t xml:space="preserve">      were lowered from 20% to 10% due to the 1994 Tax Reform</t>
  </si>
  <si>
    <t xml:space="preserve">       se redujeron de 20 a 10% debido a la Reforma Contributiva de 1994</t>
  </si>
  <si>
    <t>(1) Since 1996, the receipts from interest on dividends</t>
  </si>
  <si>
    <t>(1)  A partir de 1996, los recaudos por concepto de intereses sobre dividendos</t>
  </si>
  <si>
    <t xml:space="preserve">  p-  Preliminary figures.</t>
  </si>
  <si>
    <t xml:space="preserve">  p-  Cifras preliminares.</t>
  </si>
  <si>
    <t xml:space="preserve">  r-  Revised figures.</t>
  </si>
  <si>
    <t xml:space="preserve">      Administrative procedures (2)   </t>
  </si>
  <si>
    <t>Gestiones Administrativas (2)</t>
  </si>
  <si>
    <t xml:space="preserve">       Federal grants </t>
  </si>
  <si>
    <t xml:space="preserve">  Aportaciones federales  </t>
  </si>
  <si>
    <t xml:space="preserve">        shipments</t>
  </si>
  <si>
    <t xml:space="preserve">   embarques </t>
  </si>
  <si>
    <t xml:space="preserve">       U.S. excises on off-shore</t>
  </si>
  <si>
    <t xml:space="preserve">  Arbitrios sobre</t>
  </si>
  <si>
    <t xml:space="preserve">       Customs duties</t>
  </si>
  <si>
    <t xml:space="preserve">  Derechos de aduana</t>
  </si>
  <si>
    <t xml:space="preserve">      From Non-Commonwealth sources</t>
  </si>
  <si>
    <t>De otras fuentes</t>
  </si>
  <si>
    <t xml:space="preserve">    </t>
  </si>
  <si>
    <t xml:space="preserve">       non-budget funds (2)</t>
  </si>
  <si>
    <t xml:space="preserve">      no presupuestados (2)</t>
  </si>
  <si>
    <t xml:space="preserve">     Transfers from</t>
  </si>
  <si>
    <t xml:space="preserve">    Transferencias  de fondos  </t>
  </si>
  <si>
    <t xml:space="preserve">     Property Sales</t>
  </si>
  <si>
    <t xml:space="preserve">    Venta de propiedades</t>
  </si>
  <si>
    <t xml:space="preserve">     Miscellaneous income</t>
  </si>
  <si>
    <t xml:space="preserve">    Ingresos misceláneos</t>
  </si>
  <si>
    <t xml:space="preserve">      penalties</t>
  </si>
  <si>
    <t xml:space="preserve">     penalidades</t>
  </si>
  <si>
    <t xml:space="preserve">     Permit fees, fines, and</t>
  </si>
  <si>
    <t xml:space="preserve">    Derechos, multas y </t>
  </si>
  <si>
    <t xml:space="preserve">     Electronic lottery</t>
  </si>
  <si>
    <t xml:space="preserve">    Lotería electrónica</t>
  </si>
  <si>
    <t xml:space="preserve">     Traditional lottery</t>
  </si>
  <si>
    <t xml:space="preserve">    Lotería tradicional</t>
  </si>
  <si>
    <t xml:space="preserve">   Non-Tax Revenues</t>
  </si>
  <si>
    <t xml:space="preserve">  No contributivas</t>
  </si>
  <si>
    <t xml:space="preserve">TABLE 27 -COMMONWEALTH GOVERNMENT NET RECURRENT REVENUES: FISCAL YEARS </t>
  </si>
  <si>
    <t xml:space="preserve">TABLA 27 - RENTAS PERIÓDICAS NETAS DEL E.L.A.: AÑOS FISCALES </t>
  </si>
  <si>
    <t xml:space="preserve">       Others licences</t>
  </si>
  <si>
    <t xml:space="preserve">      Otras licencias</t>
  </si>
  <si>
    <t xml:space="preserve">       Entertainment machines and others</t>
  </si>
  <si>
    <t xml:space="preserve">       Maquinas de entretenimiento y otros</t>
  </si>
  <si>
    <t xml:space="preserve">       Alcoholic beverages</t>
  </si>
  <si>
    <t xml:space="preserve">       Bebidas alcohólicas</t>
  </si>
  <si>
    <t xml:space="preserve">       Motor vehicles</t>
  </si>
  <si>
    <t xml:space="preserve">       Vehículos de motor</t>
  </si>
  <si>
    <t xml:space="preserve">     Licenses</t>
  </si>
  <si>
    <t xml:space="preserve">     Licencias</t>
  </si>
  <si>
    <t xml:space="preserve">     Sales and use tax </t>
  </si>
  <si>
    <t xml:space="preserve">      Impuesto a venta y uso</t>
  </si>
  <si>
    <t xml:space="preserve">          Others </t>
  </si>
  <si>
    <t xml:space="preserve">         Otros  </t>
  </si>
  <si>
    <t xml:space="preserve">          Foreign (Act 154)</t>
  </si>
  <si>
    <t xml:space="preserve">         Foráneas (Ley 154)</t>
  </si>
  <si>
    <t xml:space="preserve">          Petroleum import fees</t>
  </si>
  <si>
    <t xml:space="preserve">         Importación de petróleo</t>
  </si>
  <si>
    <t xml:space="preserve">          5% General excise tax </t>
  </si>
  <si>
    <t xml:space="preserve">         Arbitrio general de 5% </t>
  </si>
  <si>
    <t xml:space="preserve">         Tobacco products</t>
  </si>
  <si>
    <t xml:space="preserve">         Productos de tabaco</t>
  </si>
  <si>
    <t xml:space="preserve">         Petroleum products</t>
  </si>
  <si>
    <t xml:space="preserve">         Productos de petróleo</t>
  </si>
  <si>
    <t xml:space="preserve">       Other taxable goods, total</t>
  </si>
  <si>
    <t xml:space="preserve">       Otros artículos, total</t>
  </si>
  <si>
    <t xml:space="preserve">         Others</t>
  </si>
  <si>
    <t xml:space="preserve">         Otras</t>
  </si>
  <si>
    <t xml:space="preserve">         Beer</t>
  </si>
  <si>
    <t xml:space="preserve">         Cerveza</t>
  </si>
  <si>
    <t xml:space="preserve">         Distilled spirits</t>
  </si>
  <si>
    <t xml:space="preserve">         Espíritus destilados</t>
  </si>
  <si>
    <t xml:space="preserve">       Alcoholic beverages, total</t>
  </si>
  <si>
    <t xml:space="preserve">       Bebidas alcohólicas, total</t>
  </si>
  <si>
    <t xml:space="preserve">     Excise taxes, total</t>
  </si>
  <si>
    <t xml:space="preserve">      Arbitrios, total</t>
  </si>
  <si>
    <t xml:space="preserve">      taxes</t>
  </si>
  <si>
    <t xml:space="preserve">      y donaciones</t>
  </si>
  <si>
    <t xml:space="preserve">     Inheritance and donations</t>
  </si>
  <si>
    <t xml:space="preserve">     Contribución sobre herencias </t>
  </si>
  <si>
    <t xml:space="preserve">         tax (1)</t>
  </si>
  <si>
    <t xml:space="preserve">        al 10% (1)</t>
  </si>
  <si>
    <t xml:space="preserve">       10% dividends</t>
  </si>
  <si>
    <t xml:space="preserve">       Impuestos sobre dividendos</t>
  </si>
  <si>
    <t xml:space="preserve">       Interest subject to 17%</t>
  </si>
  <si>
    <t xml:space="preserve">       Intereses sujetos al 17%</t>
  </si>
  <si>
    <t xml:space="preserve">       Toll Gate Tax</t>
  </si>
  <si>
    <t xml:space="preserve">       Impuesto sobre repatriaciones</t>
  </si>
  <si>
    <t xml:space="preserve">       Withheld to nonresidents</t>
  </si>
  <si>
    <t xml:space="preserve">       Retenida a no residentes</t>
  </si>
  <si>
    <t xml:space="preserve">       Corporations and partnerships</t>
  </si>
  <si>
    <t xml:space="preserve">       Corporaciones y sociedades</t>
  </si>
  <si>
    <t xml:space="preserve">       Individuals</t>
  </si>
  <si>
    <t xml:space="preserve">       Individuos</t>
  </si>
  <si>
    <t xml:space="preserve">     Income tax, total</t>
  </si>
  <si>
    <t xml:space="preserve">     Contribución sobre ingresos, total</t>
  </si>
  <si>
    <t xml:space="preserve">     Property taxes</t>
  </si>
  <si>
    <t xml:space="preserve">     Contribución sobre la propiedad</t>
  </si>
  <si>
    <t xml:space="preserve">   Tax revenues</t>
  </si>
  <si>
    <t xml:space="preserve">   Contributivas</t>
  </si>
  <si>
    <t>From Commonwealth sources</t>
  </si>
  <si>
    <t>De fuentes estatales</t>
  </si>
  <si>
    <t xml:space="preserve">           TOTAL </t>
  </si>
  <si>
    <t>TABLE 27 -COMMONWEALTH GOVERNMENT NET RECURRENT REVENUES: FISCAL YEARS (CONT.)</t>
  </si>
  <si>
    <t>TABLA 27 - RENTAS PERIÓDICAS NETAS DEL E.L.A.: AÑOS FISCALES (CONT.)</t>
  </si>
  <si>
    <t xml:space="preserve">                     Source: Department of Treasury, Office of Economic Affairs.</t>
  </si>
  <si>
    <t xml:space="preserve">           these items.</t>
  </si>
  <si>
    <t xml:space="preserve">      estas partidas.</t>
  </si>
  <si>
    <t xml:space="preserve">                     (2) Since fiscal year 2001, the Department of Treasury incorporates </t>
  </si>
  <si>
    <t>(2) Desde el año fiscal 2001, el Departamento de Hacienda incorpora</t>
  </si>
  <si>
    <t xml:space="preserve">                           (Act 120 of October 31, 1994).</t>
  </si>
  <si>
    <t xml:space="preserve">                           were lowered from 20% to 10% due to the 1994 Tax Reform</t>
  </si>
  <si>
    <t xml:space="preserve">                     (1) Since 1996, the receipts from interest on dividends</t>
  </si>
  <si>
    <t xml:space="preserve">                      p- Preliminary figures.</t>
  </si>
  <si>
    <t xml:space="preserve">                      r- Revised figures.</t>
  </si>
  <si>
    <t xml:space="preserve"> r- Cifras revisadas.</t>
  </si>
  <si>
    <t xml:space="preserve">     Administrative procedures (2)</t>
  </si>
  <si>
    <t>Gestiones  Administrativas (2)</t>
  </si>
  <si>
    <t xml:space="preserve">          shipments  </t>
  </si>
  <si>
    <t xml:space="preserve">    embarques  </t>
  </si>
  <si>
    <t xml:space="preserve">         U.S. excises on off-shore</t>
  </si>
  <si>
    <t xml:space="preserve">   Arbitrios sobre</t>
  </si>
  <si>
    <t xml:space="preserve">         Customs duties</t>
  </si>
  <si>
    <t xml:space="preserve">   Derechos de aduana</t>
  </si>
  <si>
    <t xml:space="preserve">            non-budget funds (2)</t>
  </si>
  <si>
    <t xml:space="preserve">          Transfers from</t>
  </si>
  <si>
    <t xml:space="preserve">          Miscellaneous income</t>
  </si>
  <si>
    <t xml:space="preserve">          Electronic lottery</t>
  </si>
  <si>
    <t xml:space="preserve">          Traditional lottery</t>
  </si>
  <si>
    <t xml:space="preserve">        Non-tax revenues</t>
  </si>
  <si>
    <t>TABLE 28 - COMMONWEALTH GOVERNMENT GENERAL FUND NET REVENUES: FISCAL YEARS</t>
  </si>
  <si>
    <t xml:space="preserve">TABLA 28 - INGRESOS NETOS AL FONDO GENERAL DEL ELA : AÑOS FISCALES  </t>
  </si>
  <si>
    <t xml:space="preserve">             Alcoholic beverages and others</t>
  </si>
  <si>
    <t xml:space="preserve">       Bebidas alcohólicas y otras</t>
  </si>
  <si>
    <t xml:space="preserve">             Entertainment machines</t>
  </si>
  <si>
    <t xml:space="preserve">       Maquinas de entretenimiento</t>
  </si>
  <si>
    <t xml:space="preserve">             Motor vehicles</t>
  </si>
  <si>
    <t xml:space="preserve">           Licenses</t>
  </si>
  <si>
    <t xml:space="preserve">               Others  </t>
  </si>
  <si>
    <t xml:space="preserve">                derived products</t>
  </si>
  <si>
    <t xml:space="preserve">          sus derivados</t>
  </si>
  <si>
    <t xml:space="preserve">               Crude petroleum and</t>
  </si>
  <si>
    <t xml:space="preserve">         Petróleo crudo y</t>
  </si>
  <si>
    <t xml:space="preserve">               5% General excise tax </t>
  </si>
  <si>
    <t xml:space="preserve">         Arbitrio general del 5%</t>
  </si>
  <si>
    <t xml:space="preserve">               Motor vehicles </t>
  </si>
  <si>
    <t xml:space="preserve">               Tobacco products</t>
  </si>
  <si>
    <t xml:space="preserve">               Petroleum products</t>
  </si>
  <si>
    <t xml:space="preserve">               Foreign (Act 154)</t>
  </si>
  <si>
    <t xml:space="preserve">         Foráneas (Ley 154) </t>
  </si>
  <si>
    <t xml:space="preserve">             Other taxable goods, total </t>
  </si>
  <si>
    <t xml:space="preserve">               Others</t>
  </si>
  <si>
    <t xml:space="preserve">               Beer</t>
  </si>
  <si>
    <t xml:space="preserve">               Distilled spirits</t>
  </si>
  <si>
    <t xml:space="preserve">             Alcoholic beverages, total</t>
  </si>
  <si>
    <t xml:space="preserve">           Excise taxes, total</t>
  </si>
  <si>
    <t xml:space="preserve">          Sales and use tax </t>
  </si>
  <si>
    <t xml:space="preserve">      Impuesto sobre ventas y uso</t>
  </si>
  <si>
    <t xml:space="preserve">            taxes</t>
  </si>
  <si>
    <t xml:space="preserve">           Inheritance and donation</t>
  </si>
  <si>
    <t xml:space="preserve">     Contribución sobre herencias</t>
  </si>
  <si>
    <t xml:space="preserve">             10%  Dividends Tax  (1)</t>
  </si>
  <si>
    <t xml:space="preserve">        sujetos al 10% (1)</t>
  </si>
  <si>
    <t xml:space="preserve">       Impuesto sobre dividendos </t>
  </si>
  <si>
    <t xml:space="preserve">             Interest subject to 17%</t>
  </si>
  <si>
    <t xml:space="preserve">             Toll Gate Tax</t>
  </si>
  <si>
    <t xml:space="preserve">             Withheld to nonresidents</t>
  </si>
  <si>
    <t xml:space="preserve">             Corporations and partnerships</t>
  </si>
  <si>
    <t xml:space="preserve">             Individuals</t>
  </si>
  <si>
    <t xml:space="preserve">           Income tax, total</t>
  </si>
  <si>
    <t xml:space="preserve">      propiedad</t>
  </si>
  <si>
    <t xml:space="preserve">           Property</t>
  </si>
  <si>
    <t xml:space="preserve">     Contribución sobre la</t>
  </si>
  <si>
    <t xml:space="preserve">         Tax revenues</t>
  </si>
  <si>
    <t xml:space="preserve">      From Commonwealth sources</t>
  </si>
  <si>
    <t xml:space="preserve">                 TOTAL </t>
  </si>
  <si>
    <t>TABLE 28 - COMMONWEALTH GOVERNMENT GENERAL FUND NET REVENUES: FISCAL YEARS (CONT.)</t>
  </si>
  <si>
    <t>TABLA 28 - INGRESOS NETOS AL FONDO GENERAL DEL ELA : AÑOS FISCALES  (CONT.)</t>
  </si>
  <si>
    <t xml:space="preserve">                      Source: Government Development Bank for Puerto Rico.</t>
  </si>
  <si>
    <t xml:space="preserve"> Fuente: Banco Gubernamental de Fomento para Puerto Rico.</t>
  </si>
  <si>
    <t xml:space="preserve">                          of the central government.</t>
  </si>
  <si>
    <t xml:space="preserve">       como agencias del gobierno central.</t>
  </si>
  <si>
    <t xml:space="preserve">                          and the University of Puerto Rico are considered as agencies</t>
  </si>
  <si>
    <t xml:space="preserve">       Transportación y la Universidad de Puerto Rico se consideran </t>
  </si>
  <si>
    <t xml:space="preserve">                      *   In the economic accounts the Highway and Transportation Authority</t>
  </si>
  <si>
    <t xml:space="preserve"> *    En las cuentas sociales la Autoridad de Carreteras y</t>
  </si>
  <si>
    <t xml:space="preserve">                     p- Preliminary figures.</t>
  </si>
  <si>
    <t xml:space="preserve">                     r- Revised figures.</t>
  </si>
  <si>
    <t xml:space="preserve">   government *</t>
  </si>
  <si>
    <t xml:space="preserve">   del E.L.A.*</t>
  </si>
  <si>
    <t>Commonwealth central</t>
  </si>
  <si>
    <t>Gobierno central</t>
  </si>
  <si>
    <t xml:space="preserve">             TOTAL</t>
  </si>
  <si>
    <t xml:space="preserve">        TOTAL</t>
  </si>
  <si>
    <t>TABLE 29 - GROSS PUBLIC DEBT OF PUERTO RICO: AS OF JUNE 30</t>
  </si>
  <si>
    <t xml:space="preserve">TABLA 29 - DEUDA PÚBLICA BRUTA DE PUERTO RICO: AL 30 DE JUNIO </t>
  </si>
  <si>
    <t>Source: Department of Treasury</t>
  </si>
  <si>
    <t>Fuente: Departamento de Hacienda</t>
  </si>
  <si>
    <t>(1) W.G.- Wine gallons.</t>
  </si>
  <si>
    <t xml:space="preserve"> (1) G.M.- Galones medida.</t>
  </si>
  <si>
    <t>a/- Less than 50,000</t>
  </si>
  <si>
    <t>a/- Menos de 50,000</t>
  </si>
  <si>
    <t xml:space="preserve">Total Gallons </t>
  </si>
  <si>
    <t>Total Galones</t>
  </si>
  <si>
    <t xml:space="preserve">          Excise tax Beer production in excess of 31 millions gallons</t>
  </si>
  <si>
    <t xml:space="preserve">          Arbitrio Cerveza producción en exceso de 31 millones de galones</t>
  </si>
  <si>
    <t xml:space="preserve">     Beer production in excess of 31 millions gallons</t>
  </si>
  <si>
    <t xml:space="preserve">     Cerveza producción en exceso de 31 millones de galones</t>
  </si>
  <si>
    <t xml:space="preserve">          Excise tax Beer production 12,000,001-13,000,000 gallons</t>
  </si>
  <si>
    <t xml:space="preserve">          Arbitrio Cerveza producción entre 12,000,001-31,000,000 galones</t>
  </si>
  <si>
    <t xml:space="preserve">     Beer production 12,000,001-13,000,000 gallons</t>
  </si>
  <si>
    <t xml:space="preserve">     Cerveza producción entre 12,000,001-31,000,000 galones</t>
  </si>
  <si>
    <t xml:space="preserve">          Excise tax Beer production 11,000,001-12,000,000 gallons</t>
  </si>
  <si>
    <t xml:space="preserve">          Arbitrio Cerveza producción entre 11,000,001-12,000,000 galones</t>
  </si>
  <si>
    <t xml:space="preserve">     Beer production 11,000,001-12,000,000 gallons</t>
  </si>
  <si>
    <t xml:space="preserve">     Cerveza producción entre 11,000,001-12,000,000 galones</t>
  </si>
  <si>
    <t xml:space="preserve">          Excise tax Beer production 10,000,001-11,000,000 gallons</t>
  </si>
  <si>
    <t xml:space="preserve">          Arbitrio Cerveza producción entre 10,000,001-11,000,000 galones</t>
  </si>
  <si>
    <t xml:space="preserve">     Beer production 10,000,001-11,000,000 gallons</t>
  </si>
  <si>
    <t xml:space="preserve">     Cerveza producción entre 10,000,001-11,000,000 galones</t>
  </si>
  <si>
    <t xml:space="preserve">          Excise tax Beer production 9,000,001-10,000,000 gallons</t>
  </si>
  <si>
    <t xml:space="preserve">          Arbitrio Cerveza producción entre 9,000,001-10,000,000 galones</t>
  </si>
  <si>
    <t xml:space="preserve">     Beer production 9,000,001-10,000,000 gallons</t>
  </si>
  <si>
    <t xml:space="preserve">     Cerveza producción entre 9,000,001-10,000,000 galones</t>
  </si>
  <si>
    <t xml:space="preserve">          Excise tax Beer production 1-9,000,000 gallons</t>
  </si>
  <si>
    <t xml:space="preserve">          Arbitrio Cerveza producción entre 1-9,000,000 galones</t>
  </si>
  <si>
    <t xml:space="preserve">     Beer production 1-9,000,000 gallons</t>
  </si>
  <si>
    <t xml:space="preserve">     Cerveza producción entre 1-9,000,000 galones</t>
  </si>
  <si>
    <t>Beer - W.G.</t>
  </si>
  <si>
    <t>Cervezas - G.M.</t>
  </si>
  <si>
    <t xml:space="preserve">     from concentrate wine must</t>
  </si>
  <si>
    <t xml:space="preserve">     de mostos concentrados</t>
  </si>
  <si>
    <t xml:space="preserve">          Excise tax champagne, sparkling wine or carbonate </t>
  </si>
  <si>
    <t xml:space="preserve">          Arbitro Champaña, vinos espumosos o carbonatados </t>
  </si>
  <si>
    <t>-</t>
  </si>
  <si>
    <t>a/</t>
  </si>
  <si>
    <t xml:space="preserve">     Champagne, sparkling wine or carbonate </t>
  </si>
  <si>
    <t xml:space="preserve">     Champaña, vinos espumosos o carbonatados </t>
  </si>
  <si>
    <t xml:space="preserve">          Excise tax champagne and wine sparkling or sub-normal carbonates</t>
  </si>
  <si>
    <t xml:space="preserve">          Arbitrio Champaña y vinos espumosos o carbonatados subnormales</t>
  </si>
  <si>
    <t xml:space="preserve">     Champagne and wine sparkling or sub-normal carbonates</t>
  </si>
  <si>
    <t xml:space="preserve">     Champaña y vinos espumosos o carbonatados subnormales</t>
  </si>
  <si>
    <t xml:space="preserve">          Excise tax champagne and sparkling wine or carbonates</t>
  </si>
  <si>
    <t xml:space="preserve">          Arbitrio Champaña y vinos espumosos o carbonatados</t>
  </si>
  <si>
    <t xml:space="preserve">     Champagne and sparkling wine or carbonates</t>
  </si>
  <si>
    <t xml:space="preserve">     Champaña y vinos espumosos o carbonatados</t>
  </si>
  <si>
    <t xml:space="preserve">          Excise tax tropical fruits wine</t>
  </si>
  <si>
    <t xml:space="preserve">          Arbitrio Vinos de frutas tropicales</t>
  </si>
  <si>
    <t xml:space="preserve">     Tropical fruits wine</t>
  </si>
  <si>
    <t xml:space="preserve">     Vinos de frutas tropicales</t>
  </si>
  <si>
    <t xml:space="preserve">          Excise tax Sub-normal quality wine</t>
  </si>
  <si>
    <t xml:space="preserve">          Arbitrio Espíritus destilados derivados de la caña de azúcar</t>
  </si>
  <si>
    <t xml:space="preserve">     Sub-normal quality wine</t>
  </si>
  <si>
    <t xml:space="preserve">     Vinos de calidad sub-normal</t>
  </si>
  <si>
    <t xml:space="preserve">          Excise tax concentrate wine must</t>
  </si>
  <si>
    <t xml:space="preserve">          Arbitrio Vinos de mostos concentrados</t>
  </si>
  <si>
    <t xml:space="preserve">     Concentrate wine must</t>
  </si>
  <si>
    <t xml:space="preserve">     Vinos de mostos concentrados</t>
  </si>
  <si>
    <t xml:space="preserve">          Excise tax cider and wine</t>
  </si>
  <si>
    <t xml:space="preserve">          Arbitrio Sidras y vinos</t>
  </si>
  <si>
    <t xml:space="preserve">     Cider and wine</t>
  </si>
  <si>
    <t xml:space="preserve">     Sidras y vinos</t>
  </si>
  <si>
    <t>Wine - W.G.</t>
  </si>
  <si>
    <t>Vinos - G.M.</t>
  </si>
  <si>
    <t>.</t>
  </si>
  <si>
    <t xml:space="preserve">      by volume</t>
  </si>
  <si>
    <t xml:space="preserve">     por volumen</t>
  </si>
  <si>
    <t xml:space="preserve">          Excise tax artisanal production with less than 40% alcohol</t>
  </si>
  <si>
    <t xml:space="preserve">          Arbitrio producción artesanal con menos de 40% de alcohol</t>
  </si>
  <si>
    <t xml:space="preserve">     by volume </t>
  </si>
  <si>
    <t xml:space="preserve">     Artisanal production of sugar cane with less than 40% alcohol</t>
  </si>
  <si>
    <t xml:space="preserve">     Producción artesanal de la caña con menos de 40%  de alcohol </t>
  </si>
  <si>
    <t xml:space="preserve">          Excise tax Distilled spirits derived from sugar cane aged 12 months</t>
  </si>
  <si>
    <t>$12.09</t>
  </si>
  <si>
    <t xml:space="preserve">          Arbitrio Espíritus destilados derivados de la caña añejado 12 meses</t>
  </si>
  <si>
    <t xml:space="preserve">     Distilled spirits derived from sugar cane aged 12 months</t>
  </si>
  <si>
    <t xml:space="preserve">     Espíritus destilados derivados de la caña añejado 12 meses</t>
  </si>
  <si>
    <t xml:space="preserve">          Excise tax Distilled spirits derived from sugar cane</t>
  </si>
  <si>
    <t xml:space="preserve">     Distilled spirits derived from sugar cane</t>
  </si>
  <si>
    <t xml:space="preserve">     Espíritus destilados derivados de la caña de azúcar</t>
  </si>
  <si>
    <t xml:space="preserve">          Excise tax Distilled spirits not derived from sugar cane</t>
  </si>
  <si>
    <t xml:space="preserve">          Arbitrios Espiritus Destilados - G.M. (1)</t>
  </si>
  <si>
    <t xml:space="preserve">     Distilled spirits not derived from sugar cane</t>
  </si>
  <si>
    <t xml:space="preserve">     Espíritus destilados no derivados de la caña de azúcar</t>
  </si>
  <si>
    <t>Distilled spirits  - W.G. (1)</t>
  </si>
  <si>
    <t>Espiritus Destilados - G.M. (1)</t>
  </si>
  <si>
    <t>(En miles de gallons - In thousands of gallons)</t>
  </si>
  <si>
    <t>TABLE 30 - EXCISES TAX AND GALLONS OF ALCOHOLIC BEVERAGES: FISCAL YEARS</t>
  </si>
  <si>
    <t xml:space="preserve">TABLA 30 - ARBITRIOS Y GALONES MEDIDAS DE BEBIDAS ALCOHOLICAS: AÑOS FISCALES  </t>
  </si>
  <si>
    <t xml:space="preserve">               of Health; and Puerto Rico Planning Board, Office of the Census.</t>
  </si>
  <si>
    <t xml:space="preserve">               de Salud de Puerto Rico; y Junta de Planificación, Oficina del Censo.</t>
  </si>
  <si>
    <t>Source: U.S. Bureau of the Census, Population Division; Puerto Rico Department</t>
  </si>
  <si>
    <t xml:space="preserve">Fuente: Negociado del Censo federal, División de Población; Departamento </t>
  </si>
  <si>
    <t>* Revised population figures for  years 2000-2010.</t>
  </si>
  <si>
    <t>*Según revisión en la población para los años 2000-2010.</t>
  </si>
  <si>
    <t xml:space="preserve"> r-  Revised figures</t>
  </si>
  <si>
    <t xml:space="preserve">       population</t>
  </si>
  <si>
    <t xml:space="preserve">  habitantes</t>
  </si>
  <si>
    <t xml:space="preserve">      Natural increase per 1,000</t>
  </si>
  <si>
    <t xml:space="preserve"> Aumento natural por cada 1,000</t>
  </si>
  <si>
    <t xml:space="preserve">      Deaths per 1,000</t>
  </si>
  <si>
    <t>Defunciones por cada 1,000</t>
  </si>
  <si>
    <t xml:space="preserve">      Births per 1,000</t>
  </si>
  <si>
    <t xml:space="preserve"> Nacimientos por cada 1,000</t>
  </si>
  <si>
    <t xml:space="preserve">      Deaths (In thousands) </t>
  </si>
  <si>
    <t xml:space="preserve"> Defunciones (En miles)</t>
  </si>
  <si>
    <t xml:space="preserve">      Births (In thousands) </t>
  </si>
  <si>
    <t xml:space="preserve"> Nacimientos (En miles) </t>
  </si>
  <si>
    <t xml:space="preserve">  3,722*</t>
  </si>
  <si>
    <t>TABLE 31- SELECTED DEMOGRAPHIC STATISTICS : FISCAL YEARS</t>
  </si>
  <si>
    <t>TABLA 31- ESTADÍSTICAS DEMOGRÁFICAS SELECCIONADAS : AÑOS FISCALES</t>
  </si>
  <si>
    <t xml:space="preserve">                  Bureau of Labor Statistics, Household Survey.</t>
  </si>
  <si>
    <t xml:space="preserve">               Negociado de Estadísticas del Trabajo, Encuesta de Vivienda.</t>
  </si>
  <si>
    <t xml:space="preserve">  Source: Department of Labor and Human Resources, </t>
  </si>
  <si>
    <t xml:space="preserve">Fuente: Departamento del Trabajo y Recursos Humanos, </t>
  </si>
  <si>
    <t xml:space="preserve">  p- Preliminary figures.</t>
  </si>
  <si>
    <t xml:space="preserve">  r- Revised figures</t>
  </si>
  <si>
    <t xml:space="preserve">      Unemployment rate</t>
  </si>
  <si>
    <t>Tasa de desempleo</t>
  </si>
  <si>
    <t xml:space="preserve">      Participation rate</t>
  </si>
  <si>
    <t>Tasa de participación</t>
  </si>
  <si>
    <t xml:space="preserve">           Unemployed</t>
  </si>
  <si>
    <t xml:space="preserve">     Desempleados</t>
  </si>
  <si>
    <t xml:space="preserve">           Employed</t>
  </si>
  <si>
    <t xml:space="preserve">     Empleados</t>
  </si>
  <si>
    <t xml:space="preserve">      Labor force</t>
  </si>
  <si>
    <t>Grupo trabajador</t>
  </si>
  <si>
    <t xml:space="preserve">      Persons 16 years and over</t>
  </si>
  <si>
    <t>Personas de 16 años y más</t>
  </si>
  <si>
    <t xml:space="preserve"> (En miles de personas - In thousands of persons)</t>
  </si>
  <si>
    <t xml:space="preserve"> TABLE 32 - EMPLOYMENT STATUS OF PERSONS 16 YEARS OLD AND OVER: FISCAL YEARS</t>
  </si>
  <si>
    <t xml:space="preserve"> TABLA 32 - ESTADO DE EMPLEO DE LAS PERSONAS DE 16 AÑOS DE EDAD Y MÁS: AÑOS FISCALES  </t>
  </si>
  <si>
    <t xml:space="preserve">               Statistics, Household Survey.</t>
  </si>
  <si>
    <t xml:space="preserve">               de Estadísticas del Trabajo, Encuesta de Vivienda.</t>
  </si>
  <si>
    <t xml:space="preserve">Source: Department of Labor and Human Resources, Bureau of Labor </t>
  </si>
  <si>
    <t xml:space="preserve">Fuente: Departamento del Trabajo y Recursos Humanos, Negociado </t>
  </si>
  <si>
    <t>Figures may not always add to the totals due to round off.</t>
  </si>
  <si>
    <t>Las cifras no siempre suman a los subtotales y totales debido al redondeo.</t>
  </si>
  <si>
    <t xml:space="preserve">          of Population and Housing of 2000.</t>
  </si>
  <si>
    <t xml:space="preserve">          del Censo de Población y Vivienda de 2000.</t>
  </si>
  <si>
    <t>Note: Figures revised in accordance with the Census</t>
  </si>
  <si>
    <t>Nota: Las cifras fueron revisadas de acuerdo a los resultados</t>
  </si>
  <si>
    <t>a/ Less than 1,000.</t>
  </si>
  <si>
    <t>a/ Menos de 1,000.</t>
  </si>
  <si>
    <t>r- Revised figures</t>
  </si>
  <si>
    <t xml:space="preserve">      Government</t>
  </si>
  <si>
    <t xml:space="preserve">      Services</t>
  </si>
  <si>
    <t>Servicios</t>
  </si>
  <si>
    <t xml:space="preserve">      Other public utilities</t>
  </si>
  <si>
    <t>Otros servicios públicos</t>
  </si>
  <si>
    <t xml:space="preserve">      Communication</t>
  </si>
  <si>
    <t>Comunicación</t>
  </si>
  <si>
    <t xml:space="preserve">       real estate</t>
  </si>
  <si>
    <t xml:space="preserve"> bienes raíces</t>
  </si>
  <si>
    <t xml:space="preserve">      Finance, insurance, and</t>
  </si>
  <si>
    <t>Finanzas, seguros y</t>
  </si>
  <si>
    <t xml:space="preserve">        Retail</t>
  </si>
  <si>
    <t xml:space="preserve">  Al detal</t>
  </si>
  <si>
    <t xml:space="preserve">        Wholesale</t>
  </si>
  <si>
    <t xml:space="preserve">  Al por mayor</t>
  </si>
  <si>
    <t xml:space="preserve">      Trade</t>
  </si>
  <si>
    <t>Comercio</t>
  </si>
  <si>
    <t xml:space="preserve">      Construction</t>
  </si>
  <si>
    <t xml:space="preserve">      Mining</t>
  </si>
  <si>
    <t xml:space="preserve">      Manufacturing</t>
  </si>
  <si>
    <t xml:space="preserve">       fishing</t>
  </si>
  <si>
    <t xml:space="preserve"> pesca</t>
  </si>
  <si>
    <t xml:space="preserve">      Agriculture, forestry, and</t>
  </si>
  <si>
    <t>Agricultura, silvicultura y</t>
  </si>
  <si>
    <t>(En miles de personas de 16 años y más - In thousands of persons 16 years and over)</t>
  </si>
  <si>
    <t>TABLE 33 - NUMBER OF EMPLOYED PERSONS BY MAJOR INDUSTRIAL SECTOR: FISCAL YEARS</t>
  </si>
  <si>
    <t xml:space="preserve">TABLA 33 - NÚMERO DE PERSONAS EMPLEADAS POR SECTOR INDUSTRIAL PRINCIPAL: AÑOS FISCALES  </t>
  </si>
  <si>
    <t xml:space="preserve">               Statistics, Establishment Survey (Non agricultural employment).</t>
  </si>
  <si>
    <t xml:space="preserve">               del Trabajo, Encuesta de Establecimientos (Empleo no Agrícola).</t>
  </si>
  <si>
    <t>Source: Department of Labor and Human Resources, Bureau of Labor</t>
  </si>
  <si>
    <t xml:space="preserve">Fuente: Departamento del Trabajo y Recursos Humanos, Negociado de Estadísticas </t>
  </si>
  <si>
    <t>Note: Figures may not always add to the totals due to round off.</t>
  </si>
  <si>
    <t>Nota: Las cifras no siempre suman a los subtotales y totales debido al redondeo.</t>
  </si>
  <si>
    <t xml:space="preserve">      and remediation services.</t>
  </si>
  <si>
    <t xml:space="preserve">      y mitigación de desperdicios.</t>
  </si>
  <si>
    <t xml:space="preserve">      companies and enterprises, administrative and support, and waste management</t>
  </si>
  <si>
    <t xml:space="preserve">      y empresas, servicios de apoyo y administración, y servicios de limpieza, administración</t>
  </si>
  <si>
    <t>(1) Includes: Professional, scientific, and technical services, management of</t>
  </si>
  <si>
    <t>(1) Incluye: Servicios profesionales, científicos y técnicos, administración de compañías</t>
  </si>
  <si>
    <t xml:space="preserve">   Federal government</t>
  </si>
  <si>
    <t xml:space="preserve">   Municipal governments</t>
  </si>
  <si>
    <t xml:space="preserve">   Gobiernos municipales</t>
  </si>
  <si>
    <t xml:space="preserve">   Commonwealth Central government</t>
  </si>
  <si>
    <t xml:space="preserve">   Gobierno central del ELA</t>
  </si>
  <si>
    <t>Public administration</t>
  </si>
  <si>
    <t>Administración pública</t>
  </si>
  <si>
    <t>Other services</t>
  </si>
  <si>
    <t>Otros servicios</t>
  </si>
  <si>
    <t xml:space="preserve"> and accommodation and food services</t>
  </si>
  <si>
    <t xml:space="preserve"> y servicios de hospedería y alimentos</t>
  </si>
  <si>
    <t>Arts, entertainment, and recreation,</t>
  </si>
  <si>
    <t>Artes, entretenimiento, recreación</t>
  </si>
  <si>
    <t xml:space="preserve"> social assistance</t>
  </si>
  <si>
    <t xml:space="preserve"> y asistencia social</t>
  </si>
  <si>
    <t>Educational services, health care and</t>
  </si>
  <si>
    <t>Servicios educacionales, cuidado de la salud</t>
  </si>
  <si>
    <t xml:space="preserve"> and management services (1)</t>
  </si>
  <si>
    <t xml:space="preserve"> y de administración (1)</t>
  </si>
  <si>
    <t>Professional, scientific, technical,</t>
  </si>
  <si>
    <t>Servicios profesionales, científicos, técnicos</t>
  </si>
  <si>
    <t xml:space="preserve"> and leasing</t>
  </si>
  <si>
    <t xml:space="preserve"> y arrendamiento con opción a compra</t>
  </si>
  <si>
    <t>Finance, insurance, real estate, rental,</t>
  </si>
  <si>
    <t>Finanzas, seguros, bienes raíces, alquiler</t>
  </si>
  <si>
    <t>Information</t>
  </si>
  <si>
    <t>Información</t>
  </si>
  <si>
    <t xml:space="preserve">    and warehousing</t>
  </si>
  <si>
    <t xml:space="preserve">    y almacenamiento</t>
  </si>
  <si>
    <t xml:space="preserve">   Utilities, transportation,</t>
  </si>
  <si>
    <t xml:space="preserve">   Servicios públicos, transportación</t>
  </si>
  <si>
    <t xml:space="preserve">   Retail trade</t>
  </si>
  <si>
    <t xml:space="preserve">   Comercio al detalle</t>
  </si>
  <si>
    <t xml:space="preserve">   Wholesale trade</t>
  </si>
  <si>
    <t xml:space="preserve"> transportation, and warehousing</t>
  </si>
  <si>
    <t xml:space="preserve"> transportación y almacenamiento</t>
  </si>
  <si>
    <t>Trade, utilities,</t>
  </si>
  <si>
    <t>Comercio, servicios públicos,</t>
  </si>
  <si>
    <t>Manufacturing</t>
  </si>
  <si>
    <t>Construction and mining</t>
  </si>
  <si>
    <t>Construcción y minería</t>
  </si>
  <si>
    <t xml:space="preserve">                  TOTAL </t>
  </si>
  <si>
    <t>(En miles de personas - In thousands of persons)</t>
  </si>
  <si>
    <t>TABLE 34 - NUMBER OF EMPLOYED PERSONS IN ESTABLISHMENTS BY MAJOR INDUSTRIAL SECTOR: FISCAL YEARS</t>
  </si>
  <si>
    <t>TABLA 34 - NUMERO DE PERSONAS EMPLEADAS EN ESTABLECIMIENTOS POR SECTOR INDUSTRIAL PRINCIPAL: AÑOS FISCALES</t>
  </si>
  <si>
    <t xml:space="preserve">(6) Promedio de los estimados de la población al principio y al final del año fiscal.  </t>
  </si>
  <si>
    <t xml:space="preserve">  (6) Average of population estimates at the beginning and end of the fiscal year.  </t>
  </si>
  <si>
    <t xml:space="preserve"> Población al 1ro de julio (En miles)(1)</t>
  </si>
  <si>
    <t xml:space="preserve">      Population as of July 1st (In thousands)(1)</t>
  </si>
  <si>
    <t>(1) Estimado anual de población a Julio 1, 2014(INST_EST2014-01)publicado Diciembre 2014</t>
  </si>
  <si>
    <t xml:space="preserve">(1) Annual estimates of the resident population July 1,2014(INST-EST2014-01) relase date  December 2014 </t>
  </si>
  <si>
    <t xml:space="preserve">TABLA 1 - SERIES SELECCIONADAS DE INGRESO Y PRODUCTO, TOTAL Y PER CAPITA: AÑOS FISCALES </t>
  </si>
  <si>
    <t>TABLE 1 - SELECTED SERIES OF INCOME AND PRODUCT, TOTAL AND PER CAPITA: FISCAL YEARS</t>
  </si>
  <si>
    <t xml:space="preserve">TABLA 1 - SERIES SELECCIONADAS DE INGRESO Y PRODUCTO, TOTAL Y PER CAPITA: AÑOS FISCALES  (CONT.) </t>
  </si>
  <si>
    <t>TABLE 1 - SELECTED SERIES OF INCOME AND PRODUCT, TOTAL AND PER CAPITA: FISCAL YEARS  (CONT.)</t>
  </si>
  <si>
    <t xml:space="preserve">       Datos intercensales a diciembre 2014.</t>
  </si>
  <si>
    <t xml:space="preserve">        Intercensal data release December 2014.</t>
  </si>
  <si>
    <t>Fe de errata</t>
  </si>
  <si>
    <t>Hoy 20 de agosto del 2015, se corrigieron los estimados de la población total de Puerto Rico en la</t>
  </si>
  <si>
    <t>publicación del Apéndice Estadístico 2014 en la Tabla 1-Series seleccionadas de ingreso y producto,</t>
  </si>
  <si>
    <t>la Resolución Núm. 2014-03 del Instituto de Estadísticas de Puerto Rico. Esto afectó las cifras para</t>
  </si>
  <si>
    <t>los años fi scales 2011, 2012 y 2013.</t>
  </si>
  <si>
    <t>total y per cápita, en conformidad con</t>
  </si>
  <si>
    <t>los años fiscales 2011, 2012 y 2013.</t>
  </si>
  <si>
    <t>Errata</t>
  </si>
  <si>
    <t>Today August 20, 2015, the total Puerto Rico population estimates contained in the Statistical Appendix 2014,</t>
  </si>
  <si>
    <t>This affected the series for fi scal years 2011, 2012 and 2013.</t>
  </si>
  <si>
    <t xml:space="preserve">Table 1-Selected series of income and product, total and per capita </t>
  </si>
  <si>
    <t xml:space="preserve"> were corrected, in conformity with the Resolution No. 2014-03 of the Puerto Rico Institute of Statistics.</t>
  </si>
  <si>
    <t>Table 31- Selected demographic statistics,</t>
  </si>
  <si>
    <t xml:space="preserve">publicación del Apéndice Estadístico 2014 en la </t>
  </si>
  <si>
    <t>Tabla 31-Estadísticas demográfi cas seleccionadas, en conformidad 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</si>
</sst>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#,##0.0_);\(#,##0.0\)"/>
    <numFmt numFmtId="166" formatCode="0_)"/>
    <numFmt numFmtId="167" formatCode="_(* #,##0.0_);_(* \(#,##0.0\);_(* &quot;-&quot;??_);_(@_)"/>
    <numFmt numFmtId="168" formatCode="_(* #,##0_);_(* \(#,##0\);_(* &quot;-&quot;??_);_(@_)"/>
    <numFmt numFmtId="169" formatCode="0.0"/>
    <numFmt numFmtId="170" formatCode="&quot;$&quot;\ #,##0.00_);\(&quot;$&quot;\ #,##0.00\)"/>
    <numFmt numFmtId="171" formatCode="_(&quot;$&quot;* #,##0_);_(&quot;$&quot;* \(#,##0\);_(&quot;$&quot;* &quot;-&quot;??_);_(@_)"/>
    <numFmt numFmtId="172" formatCode="0.0_)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2"/>
      <color indexed="12"/>
      <name val="Arial"/>
      <family val="2"/>
    </font>
    <font>
      <sz val="12"/>
      <color indexed="12"/>
      <name val="Courier"/>
      <family val="3"/>
    </font>
    <font>
      <sz val="10"/>
      <color indexed="12"/>
      <name val="Courier"/>
      <family val="3"/>
    </font>
    <font>
      <sz val="10"/>
      <color indexed="12"/>
      <name val="Arial"/>
      <family val="2"/>
    </font>
    <font>
      <sz val="12"/>
      <color indexed="8"/>
      <name val="Courier"/>
      <family val="3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1"/>
      <name val="Calibri"/>
      <family val="2"/>
    </font>
    <font>
      <sz val="9"/>
      <color indexed="8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auto="1"/>
        <bgColor theme="0" tint="-4.9989318521683403E-2"/>
      </patternFill>
    </fill>
    <fill>
      <patternFill patternType="solid">
        <fgColor indexed="9"/>
        <bgColor indexed="9"/>
      </patternFill>
    </fill>
    <fill>
      <patternFill patternType="solid">
        <fgColor theme="9" tint="0.39997558519241921"/>
        <bgColor indexed="9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/>
    <xf numFmtId="0" fontId="3" fillId="0" borderId="0" applyNumberFormat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/>
    <xf numFmtId="0" fontId="2" fillId="0" borderId="0"/>
    <xf numFmtId="0" fontId="2" fillId="0" borderId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5" fillId="3" borderId="5">
      <alignment horizontal="center" wrapText="1"/>
    </xf>
    <xf numFmtId="4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54">
    <xf numFmtId="0" fontId="0" fillId="0" borderId="0" xfId="0"/>
    <xf numFmtId="0" fontId="4" fillId="0" borderId="0" xfId="0" applyFont="1"/>
    <xf numFmtId="0" fontId="4" fillId="2" borderId="1" xfId="0" applyFont="1" applyFill="1" applyBorder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5" fillId="0" borderId="0" xfId="0" applyFont="1"/>
    <xf numFmtId="164" fontId="4" fillId="3" borderId="0" xfId="1" applyNumberFormat="1" applyFont="1" applyFill="1" applyAlignment="1"/>
    <xf numFmtId="164" fontId="4" fillId="3" borderId="0" xfId="0" applyNumberFormat="1" applyFont="1" applyFill="1"/>
    <xf numFmtId="164" fontId="4" fillId="3" borderId="0" xfId="1" applyNumberFormat="1" applyFont="1" applyFill="1"/>
    <xf numFmtId="164" fontId="4" fillId="0" borderId="0" xfId="1" applyNumberFormat="1" applyFont="1" applyFill="1"/>
    <xf numFmtId="3" fontId="4" fillId="3" borderId="0" xfId="1" applyNumberFormat="1" applyFont="1" applyFill="1"/>
    <xf numFmtId="3" fontId="5" fillId="0" borderId="0" xfId="1" applyNumberFormat="1" applyFont="1" applyBorder="1"/>
    <xf numFmtId="0" fontId="5" fillId="0" borderId="2" xfId="0" applyFont="1" applyBorder="1"/>
    <xf numFmtId="3" fontId="5" fillId="0" borderId="2" xfId="1" applyNumberFormat="1" applyFont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165" fontId="4" fillId="3" borderId="0" xfId="0" applyNumberFormat="1" applyFont="1" applyFill="1"/>
    <xf numFmtId="0" fontId="4" fillId="3" borderId="0" xfId="0" applyFont="1" applyFill="1"/>
    <xf numFmtId="37" fontId="4" fillId="3" borderId="0" xfId="0" applyNumberFormat="1" applyFont="1" applyFill="1"/>
    <xf numFmtId="165" fontId="4" fillId="3" borderId="0" xfId="1" applyNumberFormat="1" applyFont="1" applyFill="1"/>
    <xf numFmtId="37" fontId="4" fillId="3" borderId="0" xfId="1" applyNumberFormat="1" applyFont="1" applyFill="1"/>
    <xf numFmtId="0" fontId="4" fillId="3" borderId="0" xfId="0" applyFont="1" applyFill="1" applyBorder="1"/>
    <xf numFmtId="165" fontId="4" fillId="3" borderId="0" xfId="0" applyNumberFormat="1" applyFont="1" applyFill="1" applyBorder="1"/>
    <xf numFmtId="37" fontId="5" fillId="0" borderId="2" xfId="1" applyNumberFormat="1" applyFont="1" applyBorder="1"/>
    <xf numFmtId="166" fontId="6" fillId="0" borderId="0" xfId="0" applyNumberFormat="1" applyFont="1" applyProtection="1"/>
    <xf numFmtId="0" fontId="0" fillId="0" borderId="0" xfId="0" applyFont="1"/>
    <xf numFmtId="0" fontId="6" fillId="0" borderId="0" xfId="0" applyFont="1" applyFill="1" applyBorder="1" applyProtection="1"/>
    <xf numFmtId="166" fontId="7" fillId="0" borderId="0" xfId="0" applyNumberFormat="1" applyFont="1" applyProtection="1"/>
    <xf numFmtId="0" fontId="8" fillId="0" borderId="0" xfId="0" applyFont="1"/>
    <xf numFmtId="0" fontId="9" fillId="0" borderId="0" xfId="0" applyFont="1" applyFill="1" applyProtection="1"/>
    <xf numFmtId="0" fontId="6" fillId="0" borderId="0" xfId="0" applyFont="1" applyFill="1" applyProtection="1"/>
    <xf numFmtId="0" fontId="3" fillId="0" borderId="0" xfId="0" applyFont="1" applyFill="1"/>
    <xf numFmtId="0" fontId="10" fillId="0" borderId="0" xfId="0" applyFont="1" applyFill="1" applyProtection="1"/>
    <xf numFmtId="0" fontId="9" fillId="2" borderId="3" xfId="0" applyFont="1" applyFill="1" applyBorder="1" applyAlignment="1" applyProtection="1">
      <alignment vertical="center"/>
    </xf>
    <xf numFmtId="0" fontId="4" fillId="0" borderId="0" xfId="0" applyFont="1" applyFill="1"/>
    <xf numFmtId="0" fontId="9" fillId="2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/>
    </xf>
    <xf numFmtId="0" fontId="9" fillId="2" borderId="4" xfId="0" applyFont="1" applyFill="1" applyBorder="1" applyAlignment="1" applyProtection="1">
      <alignment vertical="center"/>
    </xf>
    <xf numFmtId="0" fontId="9" fillId="2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/>
    <xf numFmtId="0" fontId="9" fillId="0" borderId="0" xfId="0" applyFont="1" applyFill="1" applyBorder="1" applyProtection="1"/>
    <xf numFmtId="165" fontId="9" fillId="0" borderId="0" xfId="0" applyNumberFormat="1" applyFont="1" applyFill="1" applyBorder="1" applyAlignment="1" applyProtection="1">
      <alignment horizontal="right"/>
      <protection locked="0"/>
    </xf>
    <xf numFmtId="165" fontId="9" fillId="0" borderId="0" xfId="0" applyNumberFormat="1" applyFont="1" applyFill="1" applyBorder="1" applyAlignment="1" applyProtection="1">
      <alignment horizontal="right"/>
    </xf>
    <xf numFmtId="0" fontId="9" fillId="0" borderId="4" xfId="0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/>
    </xf>
    <xf numFmtId="0" fontId="0" fillId="0" borderId="0" xfId="0" applyFont="1" applyFill="1"/>
    <xf numFmtId="0" fontId="7" fillId="0" borderId="0" xfId="0" applyFont="1" applyFill="1" applyBorder="1" applyProtection="1"/>
    <xf numFmtId="0" fontId="8" fillId="0" borderId="0" xfId="0" applyFont="1" applyFill="1"/>
    <xf numFmtId="0" fontId="9" fillId="0" borderId="0" xfId="0" applyFont="1" applyFill="1" applyAlignment="1" applyProtection="1">
      <alignment horizontal="center"/>
    </xf>
    <xf numFmtId="165" fontId="9" fillId="0" borderId="0" xfId="0" applyNumberFormat="1" applyFont="1" applyFill="1" applyBorder="1" applyProtection="1"/>
    <xf numFmtId="165" fontId="9" fillId="0" borderId="0" xfId="0" applyNumberFormat="1" applyFont="1" applyFill="1" applyProtection="1"/>
    <xf numFmtId="165" fontId="11" fillId="0" borderId="0" xfId="0" applyNumberFormat="1" applyFont="1" applyFill="1" applyProtection="1">
      <protection locked="0"/>
    </xf>
    <xf numFmtId="165" fontId="4" fillId="0" borderId="0" xfId="0" applyNumberFormat="1" applyFont="1" applyFill="1"/>
    <xf numFmtId="167" fontId="4" fillId="0" borderId="0" xfId="1" applyNumberFormat="1" applyFont="1" applyFill="1"/>
    <xf numFmtId="43" fontId="4" fillId="0" borderId="0" xfId="0" applyNumberFormat="1" applyFont="1" applyFill="1"/>
    <xf numFmtId="165" fontId="9" fillId="0" borderId="0" xfId="0" applyNumberFormat="1" applyFont="1" applyFill="1" applyBorder="1" applyProtection="1">
      <protection locked="0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0" fontId="3" fillId="0" borderId="0" xfId="0" applyFont="1" applyFill="1" applyBorder="1"/>
    <xf numFmtId="165" fontId="6" fillId="0" borderId="0" xfId="0" applyNumberFormat="1" applyFont="1" applyFill="1" applyProtection="1"/>
    <xf numFmtId="0" fontId="6" fillId="0" borderId="0" xfId="0" applyFont="1" applyFill="1" applyAlignment="1" applyProtection="1">
      <alignment horizontal="left"/>
    </xf>
    <xf numFmtId="0" fontId="6" fillId="0" borderId="0" xfId="0" quotePrefix="1" applyFont="1" applyFill="1" applyAlignment="1" applyProtection="1">
      <alignment horizontal="left"/>
    </xf>
    <xf numFmtId="0" fontId="7" fillId="0" borderId="0" xfId="0" applyFont="1" applyFill="1" applyProtection="1"/>
    <xf numFmtId="0" fontId="10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9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center"/>
    </xf>
    <xf numFmtId="165" fontId="12" fillId="0" borderId="0" xfId="0" applyNumberFormat="1" applyFont="1" applyFill="1" applyProtection="1">
      <protection locked="0"/>
    </xf>
    <xf numFmtId="165" fontId="9" fillId="0" borderId="0" xfId="0" applyNumberFormat="1" applyFont="1" applyFill="1" applyBorder="1" applyAlignment="1" applyProtection="1">
      <alignment horizontal="center"/>
      <protection locked="0"/>
    </xf>
    <xf numFmtId="165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Border="1" applyProtection="1"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5" fillId="0" borderId="0" xfId="0" applyFont="1" applyFill="1"/>
    <xf numFmtId="0" fontId="10" fillId="0" borderId="0" xfId="0" applyFont="1" applyFill="1" applyAlignment="1" applyProtection="1">
      <alignment horizontal="left"/>
    </xf>
    <xf numFmtId="0" fontId="11" fillId="0" borderId="0" xfId="0" applyFont="1" applyFill="1" applyBorder="1" applyProtection="1">
      <protection locked="0"/>
    </xf>
    <xf numFmtId="165" fontId="11" fillId="0" borderId="0" xfId="0" applyNumberFormat="1" applyFont="1" applyFill="1" applyBorder="1" applyProtection="1">
      <protection locked="0"/>
    </xf>
    <xf numFmtId="0" fontId="12" fillId="0" borderId="0" xfId="0" applyFont="1" applyFill="1" applyProtection="1">
      <protection locked="0"/>
    </xf>
    <xf numFmtId="165" fontId="4" fillId="0" borderId="0" xfId="0" applyNumberFormat="1" applyFont="1" applyFill="1" applyBorder="1" applyProtection="1"/>
    <xf numFmtId="165" fontId="13" fillId="0" borderId="0" xfId="0" applyNumberFormat="1" applyFont="1" applyFill="1" applyBorder="1" applyProtection="1">
      <protection locked="0"/>
    </xf>
    <xf numFmtId="0" fontId="14" fillId="0" borderId="0" xfId="0" applyFont="1" applyFill="1" applyProtection="1">
      <protection locked="0"/>
    </xf>
    <xf numFmtId="167" fontId="4" fillId="0" borderId="0" xfId="1" applyNumberFormat="1" applyFont="1"/>
    <xf numFmtId="0" fontId="10" fillId="0" borderId="4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center"/>
    </xf>
    <xf numFmtId="0" fontId="6" fillId="2" borderId="4" xfId="0" applyFont="1" applyFill="1" applyBorder="1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</xf>
    <xf numFmtId="0" fontId="13" fillId="0" borderId="0" xfId="0" applyFont="1" applyFill="1" applyProtection="1">
      <protection locked="0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/>
    <xf numFmtId="0" fontId="9" fillId="0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165" fontId="15" fillId="0" borderId="0" xfId="0" applyNumberFormat="1" applyFont="1" applyFill="1" applyProtection="1">
      <protection locked="0"/>
    </xf>
    <xf numFmtId="0" fontId="10" fillId="0" borderId="0" xfId="0" applyFont="1" applyFill="1" applyBorder="1" applyProtection="1"/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Fill="1" applyBorder="1"/>
    <xf numFmtId="0" fontId="6" fillId="0" borderId="1" xfId="0" applyFont="1" applyFill="1" applyBorder="1" applyProtection="1"/>
    <xf numFmtId="0" fontId="10" fillId="0" borderId="0" xfId="0" applyFont="1" applyFill="1"/>
    <xf numFmtId="165" fontId="6" fillId="0" borderId="0" xfId="0" applyNumberFormat="1" applyFont="1" applyFill="1"/>
    <xf numFmtId="0" fontId="9" fillId="0" borderId="0" xfId="2" applyFont="1" applyFill="1" applyProtection="1"/>
    <xf numFmtId="0" fontId="6" fillId="0" borderId="0" xfId="2" applyFont="1" applyFill="1" applyProtection="1"/>
    <xf numFmtId="0" fontId="3" fillId="0" borderId="0" xfId="2" applyFont="1" applyFill="1"/>
    <xf numFmtId="0" fontId="10" fillId="0" borderId="0" xfId="2" applyFont="1" applyFill="1" applyProtection="1"/>
    <xf numFmtId="165" fontId="6" fillId="0" borderId="0" xfId="2" applyNumberFormat="1" applyFont="1" applyFill="1" applyProtection="1"/>
    <xf numFmtId="0" fontId="9" fillId="2" borderId="3" xfId="2" applyFont="1" applyFill="1" applyBorder="1" applyAlignment="1" applyProtection="1">
      <alignment vertical="center"/>
    </xf>
    <xf numFmtId="0" fontId="9" fillId="0" borderId="0" xfId="2" applyFont="1" applyFill="1" applyBorder="1" applyProtection="1"/>
    <xf numFmtId="0" fontId="4" fillId="0" borderId="0" xfId="2" applyFont="1" applyFill="1" applyBorder="1"/>
    <xf numFmtId="0" fontId="9" fillId="2" borderId="0" xfId="2" applyFont="1" applyFill="1" applyBorder="1" applyAlignment="1" applyProtection="1">
      <alignment vertical="center"/>
    </xf>
    <xf numFmtId="0" fontId="9" fillId="2" borderId="0" xfId="2" applyFont="1" applyFill="1" applyBorder="1" applyAlignment="1" applyProtection="1">
      <alignment horizontal="center" vertical="center"/>
    </xf>
    <xf numFmtId="0" fontId="9" fillId="2" borderId="4" xfId="2" applyFont="1" applyFill="1" applyBorder="1" applyAlignment="1" applyProtection="1">
      <alignment vertical="center"/>
    </xf>
    <xf numFmtId="0" fontId="9" fillId="2" borderId="4" xfId="2" applyFont="1" applyFill="1" applyBorder="1" applyAlignment="1" applyProtection="1">
      <alignment horizontal="center" vertical="center"/>
    </xf>
    <xf numFmtId="165" fontId="9" fillId="0" borderId="0" xfId="2" applyNumberFormat="1" applyFont="1" applyFill="1" applyBorder="1" applyProtection="1"/>
    <xf numFmtId="165" fontId="9" fillId="0" borderId="0" xfId="2" applyNumberFormat="1" applyFont="1" applyFill="1" applyProtection="1"/>
    <xf numFmtId="0" fontId="4" fillId="0" borderId="0" xfId="2" applyFont="1" applyFill="1"/>
    <xf numFmtId="165" fontId="12" fillId="0" borderId="0" xfId="2" applyNumberFormat="1" applyFont="1" applyFill="1" applyProtection="1">
      <protection locked="0"/>
    </xf>
    <xf numFmtId="165" fontId="16" fillId="0" borderId="0" xfId="2" applyNumberFormat="1" applyFont="1" applyFill="1" applyBorder="1" applyProtection="1"/>
    <xf numFmtId="0" fontId="4" fillId="0" borderId="0" xfId="2" applyFont="1" applyFill="1" applyAlignment="1">
      <alignment vertical="top"/>
    </xf>
    <xf numFmtId="0" fontId="9" fillId="0" borderId="0" xfId="2" applyFont="1" applyFill="1" applyAlignment="1">
      <alignment vertical="top"/>
    </xf>
    <xf numFmtId="0" fontId="17" fillId="0" borderId="0" xfId="2" applyFont="1" applyFill="1" applyAlignment="1">
      <alignment vertical="top"/>
    </xf>
    <xf numFmtId="0" fontId="4" fillId="0" borderId="0" xfId="2" applyFont="1"/>
    <xf numFmtId="0" fontId="6" fillId="0" borderId="4" xfId="2" applyFont="1" applyFill="1" applyBorder="1" applyAlignment="1" applyProtection="1">
      <alignment vertical="center"/>
    </xf>
    <xf numFmtId="0" fontId="6" fillId="0" borderId="4" xfId="2" applyFont="1" applyFill="1" applyBorder="1" applyAlignment="1" applyProtection="1">
      <alignment horizontal="center" vertical="center"/>
    </xf>
    <xf numFmtId="165" fontId="13" fillId="0" borderId="0" xfId="2" applyNumberFormat="1" applyFont="1" applyFill="1" applyProtection="1">
      <protection locked="0"/>
    </xf>
    <xf numFmtId="0" fontId="6" fillId="0" borderId="0" xfId="2" applyFont="1" applyFill="1" applyBorder="1" applyProtection="1"/>
    <xf numFmtId="0" fontId="6" fillId="0" borderId="0" xfId="2" applyFont="1" applyFill="1" applyProtection="1">
      <protection locked="0"/>
    </xf>
    <xf numFmtId="0" fontId="6" fillId="0" borderId="0" xfId="2" applyFont="1" applyFill="1" applyAlignment="1" applyProtection="1">
      <alignment horizontal="left"/>
    </xf>
    <xf numFmtId="0" fontId="7" fillId="0" borderId="0" xfId="2" applyFont="1" applyFill="1" applyProtection="1"/>
    <xf numFmtId="0" fontId="5" fillId="0" borderId="0" xfId="2" applyFont="1" applyFill="1"/>
    <xf numFmtId="0" fontId="3" fillId="0" borderId="0" xfId="0" applyFont="1"/>
    <xf numFmtId="0" fontId="9" fillId="2" borderId="0" xfId="0" applyFont="1" applyFill="1" applyBorder="1" applyAlignment="1" applyProtection="1">
      <alignment vertical="center"/>
    </xf>
    <xf numFmtId="165" fontId="4" fillId="0" borderId="0" xfId="0" applyNumberFormat="1" applyFont="1"/>
    <xf numFmtId="0" fontId="4" fillId="0" borderId="0" xfId="0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17" fillId="0" borderId="0" xfId="0" applyFont="1" applyFill="1" applyAlignment="1">
      <alignment vertical="top"/>
    </xf>
    <xf numFmtId="0" fontId="3" fillId="0" borderId="0" xfId="2"/>
    <xf numFmtId="0" fontId="5" fillId="0" borderId="0" xfId="2" applyFont="1"/>
    <xf numFmtId="165" fontId="4" fillId="0" borderId="0" xfId="2" applyNumberFormat="1" applyFont="1"/>
    <xf numFmtId="165" fontId="4" fillId="0" borderId="0" xfId="2" applyNumberFormat="1" applyFont="1" applyAlignment="1">
      <alignment horizontal="right"/>
    </xf>
    <xf numFmtId="165" fontId="4" fillId="0" borderId="0" xfId="2" applyNumberFormat="1" applyFont="1" applyFill="1"/>
    <xf numFmtId="165" fontId="3" fillId="0" borderId="0" xfId="2" applyNumberFormat="1"/>
    <xf numFmtId="0" fontId="3" fillId="0" borderId="1" xfId="2" applyBorder="1"/>
    <xf numFmtId="165" fontId="3" fillId="0" borderId="1" xfId="2" applyNumberFormat="1" applyBorder="1"/>
    <xf numFmtId="0" fontId="3" fillId="0" borderId="0" xfId="2" applyBorder="1"/>
    <xf numFmtId="165" fontId="3" fillId="0" borderId="0" xfId="2" applyNumberFormat="1" applyBorder="1"/>
    <xf numFmtId="0" fontId="9" fillId="0" borderId="0" xfId="2" applyFont="1" applyFill="1" applyBorder="1" applyAlignment="1" applyProtection="1">
      <alignment vertical="center"/>
    </xf>
    <xf numFmtId="0" fontId="9" fillId="0" borderId="0" xfId="2" applyFont="1" applyFill="1" applyBorder="1" applyAlignment="1" applyProtection="1">
      <alignment horizontal="center" vertical="center"/>
    </xf>
    <xf numFmtId="0" fontId="10" fillId="0" borderId="4" xfId="2" applyFont="1" applyFill="1" applyBorder="1" applyAlignment="1" applyProtection="1">
      <alignment vertical="center"/>
    </xf>
    <xf numFmtId="0" fontId="3" fillId="0" borderId="0" xfId="2" applyFont="1"/>
    <xf numFmtId="0" fontId="0" fillId="0" borderId="0" xfId="2" applyFont="1"/>
    <xf numFmtId="0" fontId="8" fillId="0" borderId="0" xfId="2" applyFont="1"/>
    <xf numFmtId="168" fontId="6" fillId="0" borderId="0" xfId="1" applyNumberFormat="1" applyFont="1" applyFill="1" applyProtection="1"/>
    <xf numFmtId="0" fontId="9" fillId="2" borderId="1" xfId="0" applyFont="1" applyFill="1" applyBorder="1" applyAlignment="1" applyProtection="1">
      <alignment vertical="center"/>
    </xf>
    <xf numFmtId="168" fontId="9" fillId="2" borderId="1" xfId="1" applyNumberFormat="1" applyFont="1" applyFill="1" applyBorder="1" applyAlignment="1" applyProtection="1">
      <alignment vertical="center"/>
    </xf>
    <xf numFmtId="168" fontId="9" fillId="2" borderId="4" xfId="1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165" fontId="11" fillId="0" borderId="0" xfId="0" applyNumberFormat="1" applyFont="1" applyFill="1" applyBorder="1" applyAlignment="1" applyProtection="1">
      <alignment vertical="center"/>
      <protection locked="0"/>
    </xf>
    <xf numFmtId="168" fontId="11" fillId="0" borderId="0" xfId="1" applyNumberFormat="1" applyFont="1" applyFill="1" applyBorder="1" applyAlignment="1" applyProtection="1">
      <alignment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167" fontId="9" fillId="0" borderId="0" xfId="1" applyNumberFormat="1" applyFont="1" applyFill="1" applyProtection="1"/>
    <xf numFmtId="168" fontId="9" fillId="0" borderId="0" xfId="1" applyNumberFormat="1" applyFont="1" applyFill="1" applyBorder="1" applyAlignment="1" applyProtection="1">
      <alignment vertical="center"/>
      <protection locked="0"/>
    </xf>
    <xf numFmtId="168" fontId="4" fillId="0" borderId="0" xfId="1" applyNumberFormat="1" applyFont="1" applyFill="1"/>
    <xf numFmtId="168" fontId="6" fillId="0" borderId="4" xfId="1" applyNumberFormat="1" applyFont="1" applyFill="1" applyBorder="1" applyAlignment="1" applyProtection="1">
      <alignment vertical="center"/>
    </xf>
    <xf numFmtId="165" fontId="13" fillId="0" borderId="0" xfId="0" applyNumberFormat="1" applyFont="1" applyFill="1" applyProtection="1">
      <protection locked="0"/>
    </xf>
    <xf numFmtId="37" fontId="6" fillId="0" borderId="0" xfId="0" applyNumberFormat="1" applyFont="1" applyFill="1" applyBorder="1" applyAlignment="1" applyProtection="1">
      <alignment vertical="center"/>
    </xf>
    <xf numFmtId="168" fontId="6" fillId="0" borderId="0" xfId="1" applyNumberFormat="1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68" fontId="3" fillId="0" borderId="0" xfId="1" applyNumberFormat="1" applyFont="1" applyFill="1"/>
    <xf numFmtId="0" fontId="6" fillId="0" borderId="0" xfId="0" applyFont="1" applyFill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168" fontId="5" fillId="0" borderId="0" xfId="1" applyNumberFormat="1" applyFont="1" applyFill="1"/>
    <xf numFmtId="0" fontId="3" fillId="0" borderId="0" xfId="0" applyFont="1" applyFill="1" applyAlignment="1">
      <alignment vertical="center"/>
    </xf>
    <xf numFmtId="168" fontId="3" fillId="0" borderId="0" xfId="1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9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left"/>
      <protection locked="0"/>
    </xf>
    <xf numFmtId="0" fontId="4" fillId="0" borderId="0" xfId="2" applyFont="1" applyFill="1" applyProtection="1"/>
    <xf numFmtId="0" fontId="3" fillId="0" borderId="0" xfId="2" applyFont="1" applyFill="1" applyProtection="1"/>
    <xf numFmtId="0" fontId="5" fillId="0" borderId="0" xfId="2" applyFont="1" applyFill="1" applyProtection="1"/>
    <xf numFmtId="0" fontId="4" fillId="0" borderId="0" xfId="2" applyFont="1" applyFill="1" applyBorder="1" applyProtection="1"/>
    <xf numFmtId="0" fontId="9" fillId="2" borderId="0" xfId="2" applyFont="1" applyFill="1" applyBorder="1" applyAlignment="1" applyProtection="1">
      <alignment horizontal="right" vertical="center"/>
    </xf>
    <xf numFmtId="165" fontId="4" fillId="0" borderId="0" xfId="2" applyNumberFormat="1" applyFont="1" applyFill="1" applyBorder="1" applyProtection="1"/>
    <xf numFmtId="0" fontId="4" fillId="0" borderId="0" xfId="0" applyFont="1" applyFill="1" applyBorder="1" applyProtection="1"/>
    <xf numFmtId="167" fontId="4" fillId="0" borderId="0" xfId="2" applyNumberFormat="1" applyFont="1" applyFill="1" applyBorder="1" applyProtection="1"/>
    <xf numFmtId="0" fontId="3" fillId="0" borderId="0" xfId="2" applyFont="1" applyFill="1" applyBorder="1" applyProtection="1"/>
    <xf numFmtId="0" fontId="3" fillId="0" borderId="0" xfId="2" applyFont="1" applyFill="1" applyBorder="1"/>
    <xf numFmtId="165" fontId="3" fillId="0" borderId="0" xfId="2" applyNumberFormat="1" applyFont="1" applyFill="1"/>
    <xf numFmtId="0" fontId="8" fillId="0" borderId="0" xfId="2" applyFont="1" applyFill="1"/>
    <xf numFmtId="165" fontId="4" fillId="0" borderId="0" xfId="2" applyNumberFormat="1" applyFont="1" applyFill="1" applyProtection="1"/>
    <xf numFmtId="165" fontId="3" fillId="0" borderId="0" xfId="2" applyNumberFormat="1" applyFont="1" applyFill="1" applyProtection="1"/>
    <xf numFmtId="165" fontId="5" fillId="0" borderId="0" xfId="2" applyNumberFormat="1" applyFont="1" applyFill="1" applyProtection="1"/>
    <xf numFmtId="165" fontId="9" fillId="2" borderId="3" xfId="2" applyNumberFormat="1" applyFont="1" applyFill="1" applyBorder="1" applyAlignment="1" applyProtection="1">
      <alignment vertical="center"/>
    </xf>
    <xf numFmtId="165" fontId="9" fillId="2" borderId="0" xfId="2" applyNumberFormat="1" applyFont="1" applyFill="1" applyBorder="1" applyAlignment="1" applyProtection="1">
      <alignment vertical="center"/>
    </xf>
    <xf numFmtId="165" fontId="9" fillId="2" borderId="0" xfId="2" applyNumberFormat="1" applyFont="1" applyFill="1" applyBorder="1" applyAlignment="1" applyProtection="1">
      <alignment horizontal="right" vertical="center"/>
    </xf>
    <xf numFmtId="165" fontId="9" fillId="2" borderId="4" xfId="2" applyNumberFormat="1" applyFont="1" applyFill="1" applyBorder="1" applyAlignment="1" applyProtection="1">
      <alignment vertical="center"/>
    </xf>
    <xf numFmtId="165" fontId="9" fillId="2" borderId="4" xfId="2" applyNumberFormat="1" applyFont="1" applyFill="1" applyBorder="1" applyAlignment="1" applyProtection="1">
      <alignment horizontal="center" vertical="center"/>
    </xf>
    <xf numFmtId="164" fontId="4" fillId="0" borderId="0" xfId="2" applyNumberFormat="1" applyFont="1" applyFill="1" applyBorder="1" applyProtection="1"/>
    <xf numFmtId="165" fontId="6" fillId="0" borderId="4" xfId="2" applyNumberFormat="1" applyFont="1" applyFill="1" applyBorder="1" applyAlignment="1" applyProtection="1">
      <alignment vertical="center"/>
    </xf>
    <xf numFmtId="165" fontId="3" fillId="0" borderId="4" xfId="2" applyNumberFormat="1" applyFont="1" applyFill="1" applyBorder="1" applyProtection="1"/>
    <xf numFmtId="165" fontId="3" fillId="0" borderId="0" xfId="2" applyNumberFormat="1" applyFont="1" applyFill="1" applyBorder="1"/>
    <xf numFmtId="165" fontId="8" fillId="0" borderId="0" xfId="2" applyNumberFormat="1" applyFont="1" applyFill="1"/>
    <xf numFmtId="165" fontId="5" fillId="0" borderId="0" xfId="2" applyNumberFormat="1" applyFont="1" applyFill="1"/>
    <xf numFmtId="0" fontId="3" fillId="4" borderId="0" xfId="0" applyFont="1" applyFill="1"/>
    <xf numFmtId="0" fontId="6" fillId="4" borderId="0" xfId="0" applyFont="1" applyFill="1" applyProtection="1"/>
    <xf numFmtId="0" fontId="9" fillId="4" borderId="0" xfId="0" applyFont="1" applyFill="1" applyProtection="1"/>
    <xf numFmtId="0" fontId="3" fillId="0" borderId="0" xfId="26" applyFont="1" applyFill="1"/>
    <xf numFmtId="2" fontId="3" fillId="0" borderId="0" xfId="26" applyNumberFormat="1" applyFont="1" applyFill="1"/>
    <xf numFmtId="0" fontId="8" fillId="0" borderId="0" xfId="26" applyFont="1" applyFill="1"/>
    <xf numFmtId="0" fontId="8" fillId="0" borderId="0" xfId="26" applyFont="1"/>
    <xf numFmtId="0" fontId="5" fillId="0" borderId="0" xfId="26" applyFont="1" applyFill="1"/>
    <xf numFmtId="0" fontId="6" fillId="0" borderId="0" xfId="26" applyFont="1" applyFill="1" applyBorder="1" applyProtection="1"/>
    <xf numFmtId="0" fontId="3" fillId="0" borderId="0" xfId="26" applyFont="1" applyFill="1" applyBorder="1"/>
    <xf numFmtId="0" fontId="6" fillId="0" borderId="6" xfId="26" applyFont="1" applyFill="1" applyBorder="1" applyAlignment="1" applyProtection="1">
      <alignment vertical="center"/>
    </xf>
    <xf numFmtId="0" fontId="6" fillId="0" borderId="6" xfId="26" applyFont="1" applyFill="1" applyBorder="1" applyAlignment="1" applyProtection="1">
      <alignment horizontal="center" vertical="center"/>
    </xf>
    <xf numFmtId="0" fontId="6" fillId="0" borderId="4" xfId="26" applyFont="1" applyFill="1" applyBorder="1" applyAlignment="1" applyProtection="1">
      <alignment horizontal="center" vertical="center"/>
    </xf>
    <xf numFmtId="0" fontId="6" fillId="0" borderId="4" xfId="26" applyFont="1" applyFill="1" applyBorder="1" applyAlignment="1" applyProtection="1">
      <alignment vertical="center"/>
    </xf>
    <xf numFmtId="0" fontId="4" fillId="0" borderId="0" xfId="26" applyFont="1" applyFill="1"/>
    <xf numFmtId="0" fontId="9" fillId="0" borderId="0" xfId="26" applyFont="1" applyFill="1" applyBorder="1" applyProtection="1"/>
    <xf numFmtId="165" fontId="9" fillId="0" borderId="0" xfId="26" applyNumberFormat="1" applyFont="1" applyFill="1" applyBorder="1" applyAlignment="1" applyProtection="1">
      <alignment horizontal="right"/>
      <protection locked="0"/>
    </xf>
    <xf numFmtId="165" fontId="9" fillId="0" borderId="0" xfId="26" applyNumberFormat="1" applyFont="1" applyFill="1" applyBorder="1" applyAlignment="1" applyProtection="1">
      <alignment horizontal="right"/>
    </xf>
    <xf numFmtId="0" fontId="4" fillId="0" borderId="0" xfId="26" applyFont="1" applyFill="1" applyBorder="1"/>
    <xf numFmtId="0" fontId="9" fillId="2" borderId="4" xfId="26" applyFont="1" applyFill="1" applyBorder="1" applyAlignment="1" applyProtection="1">
      <alignment vertical="center"/>
    </xf>
    <xf numFmtId="0" fontId="9" fillId="2" borderId="4" xfId="26" applyFont="1" applyFill="1" applyBorder="1" applyAlignment="1" applyProtection="1">
      <alignment horizontal="center" vertical="center"/>
    </xf>
    <xf numFmtId="0" fontId="9" fillId="2" borderId="0" xfId="26" applyFont="1" applyFill="1" applyBorder="1" applyAlignment="1" applyProtection="1">
      <alignment vertical="center"/>
    </xf>
    <xf numFmtId="0" fontId="4" fillId="2" borderId="0" xfId="26" applyFont="1" applyFill="1" applyAlignment="1">
      <alignment horizontal="center"/>
    </xf>
    <xf numFmtId="0" fontId="9" fillId="2" borderId="3" xfId="26" applyFont="1" applyFill="1" applyBorder="1" applyAlignment="1" applyProtection="1">
      <alignment vertical="center"/>
    </xf>
    <xf numFmtId="0" fontId="6" fillId="0" borderId="0" xfId="26" applyFont="1" applyFill="1" applyProtection="1"/>
    <xf numFmtId="0" fontId="10" fillId="0" borderId="0" xfId="26" applyFont="1" applyFill="1" applyProtection="1"/>
    <xf numFmtId="0" fontId="9" fillId="0" borderId="0" xfId="26" applyFont="1" applyFill="1" applyProtection="1"/>
    <xf numFmtId="165" fontId="9" fillId="0" borderId="0" xfId="26" applyNumberFormat="1" applyFont="1" applyFill="1" applyProtection="1"/>
    <xf numFmtId="165" fontId="9" fillId="0" borderId="0" xfId="26" applyNumberFormat="1" applyFont="1" applyFill="1" applyBorder="1" applyProtection="1"/>
    <xf numFmtId="165" fontId="12" fillId="0" borderId="0" xfId="26" applyNumberFormat="1" applyFont="1" applyFill="1" applyProtection="1">
      <protection locked="0"/>
    </xf>
    <xf numFmtId="165" fontId="9" fillId="0" borderId="0" xfId="26" applyNumberFormat="1" applyFont="1" applyFill="1" applyBorder="1" applyProtection="1">
      <protection locked="0"/>
    </xf>
    <xf numFmtId="0" fontId="12" fillId="0" borderId="0" xfId="26" applyFont="1" applyFill="1" applyProtection="1">
      <protection locked="0"/>
    </xf>
    <xf numFmtId="0" fontId="11" fillId="5" borderId="0" xfId="26" applyFont="1" applyFill="1" applyBorder="1" applyProtection="1">
      <protection locked="0"/>
    </xf>
    <xf numFmtId="0" fontId="11" fillId="0" borderId="0" xfId="26" applyFont="1" applyFill="1" applyBorder="1" applyProtection="1">
      <protection locked="0"/>
    </xf>
    <xf numFmtId="0" fontId="7" fillId="0" borderId="0" xfId="26" applyFont="1" applyFill="1" applyProtection="1"/>
    <xf numFmtId="0" fontId="6" fillId="0" borderId="0" xfId="26" applyFont="1" applyFill="1" applyAlignment="1" applyProtection="1">
      <alignment horizontal="left"/>
    </xf>
    <xf numFmtId="0" fontId="6" fillId="0" borderId="0" xfId="26" quotePrefix="1" applyFont="1" applyFill="1" applyAlignment="1" applyProtection="1">
      <alignment horizontal="left"/>
    </xf>
    <xf numFmtId="0" fontId="3" fillId="0" borderId="6" xfId="26" applyFont="1" applyFill="1" applyBorder="1"/>
    <xf numFmtId="165" fontId="4" fillId="0" borderId="0" xfId="26" applyNumberFormat="1" applyFont="1" applyFill="1"/>
    <xf numFmtId="165" fontId="4" fillId="0" borderId="0" xfId="26" applyNumberFormat="1" applyFont="1" applyFill="1" applyProtection="1"/>
    <xf numFmtId="164" fontId="3" fillId="0" borderId="0" xfId="26" applyNumberFormat="1" applyFont="1" applyFill="1"/>
    <xf numFmtId="165" fontId="3" fillId="0" borderId="0" xfId="26" applyNumberFormat="1" applyFill="1" applyProtection="1"/>
    <xf numFmtId="165" fontId="6" fillId="0" borderId="0" xfId="26" applyNumberFormat="1" applyFont="1" applyFill="1" applyBorder="1" applyProtection="1"/>
    <xf numFmtId="0" fontId="6" fillId="2" borderId="4" xfId="26" applyFont="1" applyFill="1" applyBorder="1" applyAlignment="1" applyProtection="1">
      <alignment vertical="center"/>
    </xf>
    <xf numFmtId="0" fontId="6" fillId="2" borderId="4" xfId="26" applyFont="1" applyFill="1" applyBorder="1" applyAlignment="1" applyProtection="1">
      <alignment horizontal="center" vertical="center"/>
    </xf>
    <xf numFmtId="0" fontId="6" fillId="2" borderId="0" xfId="26" applyFont="1" applyFill="1" applyBorder="1" applyAlignment="1" applyProtection="1">
      <alignment vertical="center"/>
    </xf>
    <xf numFmtId="0" fontId="6" fillId="2" borderId="3" xfId="26" applyFont="1" applyFill="1" applyBorder="1" applyAlignment="1" applyProtection="1">
      <alignment vertical="center"/>
    </xf>
    <xf numFmtId="0" fontId="3" fillId="0" borderId="0" xfId="26" applyFont="1"/>
    <xf numFmtId="0" fontId="5" fillId="0" borderId="0" xfId="26" applyFont="1"/>
    <xf numFmtId="0" fontId="4" fillId="0" borderId="6" xfId="26" applyFont="1" applyBorder="1"/>
    <xf numFmtId="3" fontId="4" fillId="0" borderId="6" xfId="1" applyNumberFormat="1" applyFont="1" applyBorder="1"/>
    <xf numFmtId="0" fontId="4" fillId="0" borderId="0" xfId="26" applyFont="1"/>
    <xf numFmtId="167" fontId="4" fillId="0" borderId="0" xfId="1" applyNumberFormat="1" applyFont="1" applyFill="1" applyProtection="1"/>
    <xf numFmtId="164" fontId="4" fillId="0" borderId="0" xfId="26" applyNumberFormat="1" applyFont="1"/>
    <xf numFmtId="0" fontId="3" fillId="2" borderId="6" xfId="26" applyFont="1" applyFill="1" applyBorder="1"/>
    <xf numFmtId="0" fontId="3" fillId="2" borderId="6" xfId="26" applyFont="1" applyFill="1" applyBorder="1" applyAlignment="1">
      <alignment horizontal="center"/>
    </xf>
    <xf numFmtId="0" fontId="3" fillId="2" borderId="0" xfId="26" applyFont="1" applyFill="1"/>
    <xf numFmtId="0" fontId="3" fillId="2" borderId="7" xfId="26" applyFont="1" applyFill="1" applyBorder="1"/>
    <xf numFmtId="0" fontId="3" fillId="0" borderId="0" xfId="26"/>
    <xf numFmtId="0" fontId="3" fillId="0" borderId="6" xfId="26" applyBorder="1"/>
    <xf numFmtId="165" fontId="3" fillId="0" borderId="6" xfId="26" applyNumberFormat="1" applyFill="1" applyBorder="1" applyProtection="1"/>
    <xf numFmtId="3" fontId="0" fillId="0" borderId="6" xfId="1" applyNumberFormat="1" applyFont="1" applyBorder="1"/>
    <xf numFmtId="165" fontId="4" fillId="0" borderId="0" xfId="26" applyNumberFormat="1" applyFont="1"/>
    <xf numFmtId="0" fontId="3" fillId="2" borderId="6" xfId="26" applyFill="1" applyBorder="1"/>
    <xf numFmtId="0" fontId="3" fillId="2" borderId="6" xfId="26" applyFill="1" applyBorder="1" applyAlignment="1">
      <alignment horizontal="center"/>
    </xf>
    <xf numFmtId="0" fontId="3" fillId="2" borderId="0" xfId="26" applyFill="1"/>
    <xf numFmtId="0" fontId="3" fillId="2" borderId="7" xfId="26" applyFill="1" applyBorder="1"/>
    <xf numFmtId="164" fontId="4" fillId="0" borderId="0" xfId="26" applyNumberFormat="1" applyFont="1" applyFill="1" applyProtection="1"/>
    <xf numFmtId="0" fontId="4" fillId="2" borderId="6" xfId="26" applyFont="1" applyFill="1" applyBorder="1"/>
    <xf numFmtId="0" fontId="4" fillId="2" borderId="6" xfId="26" applyFont="1" applyFill="1" applyBorder="1" applyAlignment="1">
      <alignment horizontal="center"/>
    </xf>
    <xf numFmtId="0" fontId="4" fillId="2" borderId="0" xfId="26" applyFont="1" applyFill="1"/>
    <xf numFmtId="0" fontId="4" fillId="2" borderId="7" xfId="26" applyFont="1" applyFill="1" applyBorder="1"/>
    <xf numFmtId="164" fontId="4" fillId="0" borderId="0" xfId="26" applyNumberFormat="1" applyFont="1" applyFill="1"/>
    <xf numFmtId="49" fontId="3" fillId="0" borderId="0" xfId="26" applyNumberFormat="1" applyFont="1"/>
    <xf numFmtId="165" fontId="4" fillId="0" borderId="0" xfId="26" applyNumberFormat="1" applyFont="1" applyFill="1" applyAlignment="1" applyProtection="1">
      <alignment horizontal="right"/>
    </xf>
    <xf numFmtId="164" fontId="4" fillId="0" borderId="0" xfId="26" applyNumberFormat="1" applyFont="1" applyAlignment="1">
      <alignment horizontal="right"/>
    </xf>
    <xf numFmtId="0" fontId="4" fillId="0" borderId="0" xfId="26" applyFont="1" applyAlignment="1">
      <alignment horizontal="right"/>
    </xf>
    <xf numFmtId="0" fontId="4" fillId="0" borderId="0" xfId="26" applyFont="1" applyFill="1" applyAlignment="1">
      <alignment horizontal="right"/>
    </xf>
    <xf numFmtId="165" fontId="4" fillId="0" borderId="0" xfId="26" applyNumberFormat="1" applyFont="1" applyAlignment="1">
      <alignment horizontal="right"/>
    </xf>
    <xf numFmtId="0" fontId="4" fillId="2" borderId="6" xfId="26" applyFont="1" applyFill="1" applyBorder="1" applyAlignment="1">
      <alignment horizontal="right"/>
    </xf>
    <xf numFmtId="0" fontId="4" fillId="2" borderId="0" xfId="26" applyFont="1" applyFill="1" applyAlignment="1">
      <alignment horizontal="center" vertical="center"/>
    </xf>
    <xf numFmtId="0" fontId="4" fillId="0" borderId="0" xfId="26" applyFont="1" applyAlignment="1">
      <alignment horizontal="center" vertical="center"/>
    </xf>
    <xf numFmtId="0" fontId="3" fillId="0" borderId="0" xfId="26" applyFont="1" applyFill="1" applyProtection="1"/>
    <xf numFmtId="0" fontId="8" fillId="0" borderId="0" xfId="26" applyFont="1" applyFill="1" applyProtection="1"/>
    <xf numFmtId="37" fontId="3" fillId="0" borderId="0" xfId="26" applyNumberFormat="1" applyFont="1" applyFill="1" applyProtection="1"/>
    <xf numFmtId="0" fontId="3" fillId="0" borderId="6" xfId="26" applyFont="1" applyFill="1" applyBorder="1" applyAlignment="1" applyProtection="1">
      <alignment horizontal="center"/>
    </xf>
    <xf numFmtId="0" fontId="4" fillId="0" borderId="0" xfId="26" applyFont="1" applyFill="1" applyProtection="1"/>
    <xf numFmtId="0" fontId="4" fillId="0" borderId="0" xfId="26" applyFont="1" applyFill="1" applyAlignment="1" applyProtection="1">
      <alignment horizontal="center"/>
    </xf>
    <xf numFmtId="37" fontId="4" fillId="0" borderId="0" xfId="26" applyNumberFormat="1" applyFont="1" applyFill="1" applyProtection="1"/>
    <xf numFmtId="0" fontId="4" fillId="0" borderId="0" xfId="26" applyFont="1" applyFill="1" applyAlignment="1" applyProtection="1">
      <alignment horizontal="left"/>
    </xf>
    <xf numFmtId="0" fontId="4" fillId="2" borderId="6" xfId="26" applyFont="1" applyFill="1" applyBorder="1" applyProtection="1"/>
    <xf numFmtId="0" fontId="4" fillId="2" borderId="6" xfId="26" applyFont="1" applyFill="1" applyBorder="1" applyAlignment="1" applyProtection="1">
      <alignment horizontal="center"/>
    </xf>
    <xf numFmtId="0" fontId="4" fillId="2" borderId="0" xfId="26" applyFont="1" applyFill="1" applyProtection="1"/>
    <xf numFmtId="0" fontId="4" fillId="2" borderId="0" xfId="26" applyFont="1" applyFill="1" applyAlignment="1" applyProtection="1">
      <alignment horizontal="center"/>
    </xf>
    <xf numFmtId="0" fontId="4" fillId="2" borderId="7" xfId="26" applyFont="1" applyFill="1" applyBorder="1" applyProtection="1"/>
    <xf numFmtId="0" fontId="4" fillId="2" borderId="7" xfId="26" applyFont="1" applyFill="1" applyBorder="1" applyAlignment="1" applyProtection="1">
      <alignment horizontal="center"/>
    </xf>
    <xf numFmtId="0" fontId="5" fillId="0" borderId="0" xfId="26" applyFont="1" applyFill="1" applyProtection="1"/>
    <xf numFmtId="0" fontId="3" fillId="0" borderId="0" xfId="26" applyFont="1" applyProtection="1"/>
    <xf numFmtId="0" fontId="5" fillId="0" borderId="0" xfId="26" applyFont="1" applyProtection="1"/>
    <xf numFmtId="0" fontId="8" fillId="0" borderId="0" xfId="26" applyFont="1" applyProtection="1"/>
    <xf numFmtId="0" fontId="3" fillId="0" borderId="0" xfId="26" applyFont="1" applyAlignment="1" applyProtection="1">
      <alignment horizontal="left"/>
    </xf>
    <xf numFmtId="0" fontId="3" fillId="6" borderId="0" xfId="26" applyFont="1" applyFill="1" applyProtection="1"/>
    <xf numFmtId="0" fontId="3" fillId="6" borderId="4" xfId="26" applyFont="1" applyFill="1" applyBorder="1" applyProtection="1"/>
    <xf numFmtId="0" fontId="4" fillId="6" borderId="0" xfId="26" applyFont="1" applyFill="1" applyBorder="1" applyProtection="1"/>
    <xf numFmtId="165" fontId="4" fillId="6" borderId="0" xfId="26" applyNumberFormat="1" applyFont="1" applyFill="1" applyBorder="1" applyProtection="1"/>
    <xf numFmtId="0" fontId="4" fillId="6" borderId="0" xfId="26" applyFont="1" applyFill="1" applyProtection="1"/>
    <xf numFmtId="0" fontId="4" fillId="0" borderId="0" xfId="26" applyFont="1" applyBorder="1" applyProtection="1"/>
    <xf numFmtId="165" fontId="4" fillId="0" borderId="0" xfId="26" applyNumberFormat="1" applyFont="1" applyBorder="1" applyProtection="1"/>
    <xf numFmtId="0" fontId="4" fillId="6" borderId="3" xfId="26" applyFont="1" applyFill="1" applyBorder="1" applyProtection="1"/>
    <xf numFmtId="165" fontId="4" fillId="6" borderId="3" xfId="26" applyNumberFormat="1" applyFont="1" applyFill="1" applyBorder="1" applyProtection="1"/>
    <xf numFmtId="0" fontId="4" fillId="7" borderId="4" xfId="26" applyFont="1" applyFill="1" applyBorder="1" applyProtection="1"/>
    <xf numFmtId="0" fontId="4" fillId="7" borderId="0" xfId="26" applyFont="1" applyFill="1" applyBorder="1" applyProtection="1"/>
    <xf numFmtId="0" fontId="4" fillId="7" borderId="3" xfId="26" applyFont="1" applyFill="1" applyBorder="1" applyProtection="1"/>
    <xf numFmtId="0" fontId="3" fillId="0" borderId="4" xfId="26" applyFont="1" applyBorder="1" applyProtection="1"/>
    <xf numFmtId="0" fontId="4" fillId="0" borderId="0" xfId="26" applyFont="1" applyProtection="1"/>
    <xf numFmtId="0" fontId="4" fillId="0" borderId="2" xfId="26" applyFont="1" applyBorder="1"/>
    <xf numFmtId="3" fontId="4" fillId="0" borderId="2" xfId="1" applyNumberFormat="1" applyFont="1" applyBorder="1"/>
    <xf numFmtId="0" fontId="4" fillId="2" borderId="2" xfId="26" applyFont="1" applyFill="1" applyBorder="1"/>
    <xf numFmtId="0" fontId="4" fillId="2" borderId="2" xfId="26" applyFont="1" applyFill="1" applyBorder="1" applyAlignment="1">
      <alignment horizontal="center"/>
    </xf>
    <xf numFmtId="0" fontId="3" fillId="0" borderId="7" xfId="26" applyFont="1" applyBorder="1"/>
    <xf numFmtId="0" fontId="9" fillId="0" borderId="0" xfId="26" applyFont="1" applyFill="1" applyBorder="1" applyAlignment="1" applyProtection="1">
      <alignment vertical="center"/>
    </xf>
    <xf numFmtId="0" fontId="4" fillId="0" borderId="2" xfId="26" applyFont="1" applyFill="1" applyBorder="1"/>
    <xf numFmtId="0" fontId="9" fillId="0" borderId="4" xfId="26" applyFont="1" applyFill="1" applyBorder="1" applyAlignment="1" applyProtection="1">
      <alignment vertical="center"/>
    </xf>
    <xf numFmtId="165" fontId="4" fillId="0" borderId="0" xfId="26" applyNumberFormat="1" applyFont="1" applyFill="1" applyAlignment="1">
      <alignment horizontal="center"/>
    </xf>
    <xf numFmtId="0" fontId="4" fillId="0" borderId="0" xfId="26" applyFont="1" applyAlignment="1">
      <alignment horizontal="center"/>
    </xf>
    <xf numFmtId="167" fontId="4" fillId="0" borderId="0" xfId="1" applyNumberFormat="1" applyFont="1" applyFill="1" applyAlignment="1">
      <alignment horizontal="center"/>
    </xf>
    <xf numFmtId="0" fontId="4" fillId="0" borderId="0" xfId="26" applyFont="1" applyFill="1" applyAlignment="1">
      <alignment horizontal="center"/>
    </xf>
    <xf numFmtId="0" fontId="9" fillId="2" borderId="2" xfId="26" applyFont="1" applyFill="1" applyBorder="1" applyAlignment="1" applyProtection="1">
      <alignment vertical="center"/>
    </xf>
    <xf numFmtId="0" fontId="4" fillId="2" borderId="0" xfId="26" applyFont="1" applyFill="1" applyBorder="1" applyAlignment="1">
      <alignment horizontal="right"/>
    </xf>
    <xf numFmtId="0" fontId="9" fillId="2" borderId="7" xfId="26" applyFont="1" applyFill="1" applyBorder="1" applyAlignment="1" applyProtection="1">
      <alignment vertical="center"/>
    </xf>
    <xf numFmtId="0" fontId="4" fillId="2" borderId="0" xfId="26" applyFont="1" applyFill="1" applyBorder="1"/>
    <xf numFmtId="0" fontId="3" fillId="0" borderId="0" xfId="26" applyFont="1" applyBorder="1"/>
    <xf numFmtId="0" fontId="3" fillId="0" borderId="2" xfId="26" applyFont="1" applyBorder="1"/>
    <xf numFmtId="165" fontId="3" fillId="0" borderId="0" xfId="26" applyNumberFormat="1" applyFont="1" applyFill="1"/>
    <xf numFmtId="0" fontId="6" fillId="0" borderId="1" xfId="26" applyFont="1" applyFill="1" applyBorder="1" applyAlignment="1" applyProtection="1">
      <alignment vertical="center"/>
    </xf>
    <xf numFmtId="165" fontId="3" fillId="0" borderId="1" xfId="26" applyNumberFormat="1" applyFont="1" applyFill="1" applyBorder="1"/>
    <xf numFmtId="165" fontId="3" fillId="0" borderId="0" xfId="26" applyNumberFormat="1" applyFont="1" applyFill="1" applyBorder="1"/>
    <xf numFmtId="165" fontId="6" fillId="0" borderId="0" xfId="26" applyNumberFormat="1" applyFont="1" applyFill="1" applyBorder="1" applyAlignment="1" applyProtection="1">
      <alignment vertical="center"/>
    </xf>
    <xf numFmtId="0" fontId="6" fillId="0" borderId="0" xfId="26" applyFont="1" applyFill="1" applyBorder="1" applyAlignment="1" applyProtection="1">
      <alignment vertical="center"/>
    </xf>
    <xf numFmtId="167" fontId="4" fillId="0" borderId="0" xfId="1" applyNumberFormat="1" applyFont="1" applyAlignment="1">
      <alignment horizontal="center"/>
    </xf>
    <xf numFmtId="0" fontId="9" fillId="2" borderId="1" xfId="26" applyFont="1" applyFill="1" applyBorder="1" applyAlignment="1" applyProtection="1">
      <alignment vertical="center"/>
    </xf>
    <xf numFmtId="0" fontId="4" fillId="2" borderId="1" xfId="26" applyFont="1" applyFill="1" applyBorder="1"/>
    <xf numFmtId="0" fontId="3" fillId="0" borderId="0" xfId="26" applyAlignment="1">
      <alignment horizontal="left"/>
    </xf>
    <xf numFmtId="0" fontId="10" fillId="0" borderId="4" xfId="26" applyFont="1" applyFill="1" applyBorder="1" applyAlignment="1" applyProtection="1">
      <alignment vertical="center"/>
    </xf>
    <xf numFmtId="165" fontId="4" fillId="0" borderId="0" xfId="26" applyNumberFormat="1" applyFont="1" applyAlignment="1">
      <alignment horizontal="center"/>
    </xf>
    <xf numFmtId="0" fontId="9" fillId="2" borderId="0" xfId="26" applyFont="1" applyFill="1" applyBorder="1" applyAlignment="1" applyProtection="1">
      <alignment horizontal="center" vertical="center"/>
    </xf>
    <xf numFmtId="0" fontId="9" fillId="0" borderId="0" xfId="26" applyFont="1" applyFill="1" applyBorder="1" applyAlignment="1" applyProtection="1">
      <alignment horizontal="center" vertical="center"/>
    </xf>
    <xf numFmtId="0" fontId="3" fillId="0" borderId="2" xfId="26" applyBorder="1"/>
    <xf numFmtId="0" fontId="3" fillId="0" borderId="0" xfId="26" applyFill="1"/>
    <xf numFmtId="0" fontId="18" fillId="0" borderId="0" xfId="26" applyFont="1" applyAlignment="1">
      <alignment horizontal="left" vertical="center" indent="3"/>
    </xf>
    <xf numFmtId="0" fontId="9" fillId="0" borderId="4" xfId="26" applyFont="1" applyFill="1" applyBorder="1" applyAlignment="1" applyProtection="1">
      <alignment horizontal="center" vertical="center"/>
    </xf>
    <xf numFmtId="165" fontId="9" fillId="0" borderId="0" xfId="26" applyNumberFormat="1" applyFont="1" applyFill="1" applyBorder="1" applyAlignment="1" applyProtection="1">
      <alignment horizontal="center"/>
      <protection locked="0"/>
    </xf>
    <xf numFmtId="165" fontId="9" fillId="0" borderId="0" xfId="26" applyNumberFormat="1" applyFont="1" applyFill="1" applyBorder="1" applyAlignment="1" applyProtection="1">
      <alignment horizontal="center"/>
    </xf>
    <xf numFmtId="0" fontId="19" fillId="0" borderId="0" xfId="26" applyFont="1" applyFill="1" applyProtection="1"/>
    <xf numFmtId="0" fontId="3" fillId="0" borderId="0" xfId="43" applyFont="1" applyFill="1"/>
    <xf numFmtId="0" fontId="3" fillId="0" borderId="0" xfId="43" applyFont="1" applyFill="1" applyAlignment="1">
      <alignment horizontal="left"/>
    </xf>
    <xf numFmtId="0" fontId="3" fillId="0" borderId="0" xfId="43" applyFont="1" applyFill="1" applyAlignment="1">
      <alignment horizontal="center"/>
    </xf>
    <xf numFmtId="0" fontId="1" fillId="0" borderId="0" xfId="43" applyFont="1" applyFill="1" applyAlignment="1">
      <alignment horizontal="center"/>
    </xf>
    <xf numFmtId="0" fontId="1" fillId="0" borderId="0" xfId="43" applyFont="1" applyFill="1"/>
    <xf numFmtId="0" fontId="20" fillId="0" borderId="0" xfId="43" applyFont="1" applyFill="1" applyAlignment="1">
      <alignment horizontal="left"/>
    </xf>
    <xf numFmtId="0" fontId="21" fillId="0" borderId="0" xfId="43" applyFont="1" applyFill="1"/>
    <xf numFmtId="0" fontId="21" fillId="0" borderId="0" xfId="43" applyFont="1" applyFill="1" applyAlignment="1">
      <alignment horizontal="center"/>
    </xf>
    <xf numFmtId="0" fontId="22" fillId="0" borderId="0" xfId="43" applyFont="1" applyFill="1" applyAlignment="1">
      <alignment horizontal="center"/>
    </xf>
    <xf numFmtId="0" fontId="20" fillId="0" borderId="0" xfId="43" applyFont="1" applyFill="1"/>
    <xf numFmtId="0" fontId="23" fillId="0" borderId="0" xfId="43" applyFont="1" applyFill="1" applyAlignment="1" applyProtection="1">
      <alignment horizontal="left"/>
    </xf>
    <xf numFmtId="0" fontId="23" fillId="0" borderId="0" xfId="43" applyFont="1" applyFill="1" applyProtection="1"/>
    <xf numFmtId="0" fontId="3" fillId="0" borderId="0" xfId="43" applyFont="1" applyFill="1" applyBorder="1"/>
    <xf numFmtId="0" fontId="23" fillId="0" borderId="0" xfId="43" applyFont="1" applyFill="1" applyBorder="1" applyAlignment="1" applyProtection="1">
      <alignment horizontal="left"/>
    </xf>
    <xf numFmtId="0" fontId="22" fillId="0" borderId="0" xfId="43" applyFont="1" applyFill="1" applyBorder="1" applyAlignment="1">
      <alignment horizontal="center"/>
    </xf>
    <xf numFmtId="0" fontId="23" fillId="0" borderId="0" xfId="43" applyFont="1" applyFill="1" applyBorder="1" applyProtection="1"/>
    <xf numFmtId="0" fontId="23" fillId="0" borderId="0" xfId="43" applyFont="1" applyFill="1" applyBorder="1" applyAlignment="1" applyProtection="1">
      <alignment horizontal="center"/>
    </xf>
    <xf numFmtId="0" fontId="4" fillId="0" borderId="0" xfId="43" applyFont="1" applyFill="1"/>
    <xf numFmtId="0" fontId="23" fillId="0" borderId="2" xfId="43" applyFont="1" applyFill="1" applyBorder="1" applyAlignment="1" applyProtection="1">
      <alignment horizontal="left" vertical="center"/>
    </xf>
    <xf numFmtId="0" fontId="23" fillId="0" borderId="2" xfId="43" applyFont="1" applyFill="1" applyBorder="1" applyAlignment="1" applyProtection="1">
      <alignment horizontal="center" vertical="center"/>
    </xf>
    <xf numFmtId="0" fontId="23" fillId="0" borderId="2" xfId="43" applyFont="1" applyFill="1" applyBorder="1" applyAlignment="1" applyProtection="1">
      <alignment vertical="center"/>
    </xf>
    <xf numFmtId="0" fontId="4" fillId="0" borderId="0" xfId="43" applyFont="1" applyFill="1" applyBorder="1"/>
    <xf numFmtId="168" fontId="23" fillId="0" borderId="0" xfId="44" applyNumberFormat="1" applyFont="1" applyFill="1" applyBorder="1" applyAlignment="1" applyProtection="1">
      <alignment horizontal="right"/>
    </xf>
    <xf numFmtId="170" fontId="23" fillId="0" borderId="0" xfId="44" applyNumberFormat="1" applyFont="1" applyFill="1" applyBorder="1" applyAlignment="1" applyProtection="1">
      <alignment horizontal="right"/>
    </xf>
    <xf numFmtId="37" fontId="23" fillId="0" borderId="0" xfId="44" applyNumberFormat="1" applyFont="1" applyFill="1" applyBorder="1" applyAlignment="1" applyProtection="1">
      <alignment horizontal="right"/>
    </xf>
    <xf numFmtId="171" fontId="23" fillId="0" borderId="0" xfId="42" applyNumberFormat="1" applyFont="1" applyFill="1" applyBorder="1" applyAlignment="1" applyProtection="1">
      <alignment horizontal="right"/>
    </xf>
    <xf numFmtId="7" fontId="23" fillId="0" borderId="0" xfId="42" applyNumberFormat="1" applyFont="1" applyFill="1" applyBorder="1" applyAlignment="1" applyProtection="1">
      <alignment horizontal="right"/>
    </xf>
    <xf numFmtId="168" fontId="23" fillId="0" borderId="0" xfId="1" applyNumberFormat="1" applyFont="1" applyFill="1" applyBorder="1" applyAlignment="1" applyProtection="1">
      <alignment horizontal="right"/>
    </xf>
    <xf numFmtId="1" fontId="23" fillId="0" borderId="0" xfId="42" applyNumberFormat="1" applyFont="1" applyFill="1" applyBorder="1" applyAlignment="1" applyProtection="1">
      <alignment horizontal="right"/>
    </xf>
    <xf numFmtId="2" fontId="23" fillId="0" borderId="0" xfId="42" applyNumberFormat="1" applyFont="1" applyFill="1" applyBorder="1" applyAlignment="1" applyProtection="1">
      <alignment horizontal="right"/>
    </xf>
    <xf numFmtId="170" fontId="23" fillId="0" borderId="0" xfId="43" applyNumberFormat="1" applyFont="1" applyFill="1" applyBorder="1" applyAlignment="1" applyProtection="1">
      <alignment horizontal="right"/>
    </xf>
    <xf numFmtId="168" fontId="23" fillId="0" borderId="0" xfId="44" applyNumberFormat="1" applyFont="1" applyFill="1" applyBorder="1" applyAlignment="1" applyProtection="1">
      <alignment horizontal="center" vertical="center"/>
    </xf>
    <xf numFmtId="37" fontId="23" fillId="0" borderId="0" xfId="43" applyNumberFormat="1" applyFont="1" applyFill="1" applyBorder="1" applyAlignment="1" applyProtection="1">
      <alignment horizontal="center"/>
    </xf>
    <xf numFmtId="0" fontId="23" fillId="2" borderId="2" xfId="43" applyFont="1" applyFill="1" applyBorder="1" applyAlignment="1" applyProtection="1">
      <alignment horizontal="left" vertical="center"/>
    </xf>
    <xf numFmtId="0" fontId="23" fillId="2" borderId="2" xfId="43" applyFont="1" applyFill="1" applyBorder="1" applyAlignment="1" applyProtection="1">
      <alignment horizontal="center" vertical="center"/>
    </xf>
    <xf numFmtId="0" fontId="23" fillId="2" borderId="2" xfId="43" applyFont="1" applyFill="1" applyBorder="1" applyAlignment="1" applyProtection="1">
      <alignment vertical="center"/>
    </xf>
    <xf numFmtId="0" fontId="23" fillId="2" borderId="0" xfId="43" applyFont="1" applyFill="1" applyBorder="1" applyAlignment="1" applyProtection="1">
      <alignment horizontal="left" vertical="center"/>
    </xf>
    <xf numFmtId="0" fontId="21" fillId="2" borderId="0" xfId="43" applyFont="1" applyFill="1" applyAlignment="1">
      <alignment horizontal="center" vertical="center"/>
    </xf>
    <xf numFmtId="0" fontId="23" fillId="2" borderId="0" xfId="43" applyFont="1" applyFill="1" applyBorder="1" applyAlignment="1" applyProtection="1">
      <alignment vertical="center"/>
    </xf>
    <xf numFmtId="0" fontId="23" fillId="2" borderId="1" xfId="43" applyFont="1" applyFill="1" applyBorder="1" applyAlignment="1" applyProtection="1">
      <alignment horizontal="left" vertical="center"/>
    </xf>
    <xf numFmtId="0" fontId="23" fillId="2" borderId="1" xfId="43" applyFont="1" applyFill="1" applyBorder="1" applyAlignment="1" applyProtection="1">
      <alignment horizontal="center" vertical="center"/>
    </xf>
    <xf numFmtId="0" fontId="23" fillId="2" borderId="1" xfId="43" applyFont="1" applyFill="1" applyBorder="1" applyAlignment="1" applyProtection="1">
      <alignment vertical="center"/>
    </xf>
    <xf numFmtId="0" fontId="6" fillId="0" borderId="0" xfId="43" applyFont="1" applyFill="1" applyAlignment="1" applyProtection="1">
      <alignment horizontal="left"/>
    </xf>
    <xf numFmtId="0" fontId="6" fillId="0" borderId="0" xfId="43" applyFont="1" applyFill="1" applyAlignment="1" applyProtection="1">
      <alignment horizontal="center"/>
    </xf>
    <xf numFmtId="0" fontId="6" fillId="0" borderId="0" xfId="43" applyFont="1" applyFill="1" applyProtection="1"/>
    <xf numFmtId="0" fontId="10" fillId="0" borderId="0" xfId="43" applyFont="1" applyFill="1" applyProtection="1"/>
    <xf numFmtId="0" fontId="9" fillId="0" borderId="0" xfId="43" applyFont="1" applyFill="1" applyProtection="1"/>
    <xf numFmtId="0" fontId="3" fillId="0" borderId="0" xfId="26" applyFont="1" applyFill="1" applyProtection="1">
      <protection locked="0"/>
    </xf>
    <xf numFmtId="0" fontId="8" fillId="0" borderId="0" xfId="26" applyFont="1" applyFill="1" applyProtection="1">
      <protection locked="0"/>
    </xf>
    <xf numFmtId="166" fontId="7" fillId="0" borderId="0" xfId="26" applyNumberFormat="1" applyFont="1" applyProtection="1"/>
    <xf numFmtId="166" fontId="6" fillId="0" borderId="0" xfId="26" applyNumberFormat="1" applyFont="1" applyProtection="1"/>
    <xf numFmtId="0" fontId="3" fillId="0" borderId="0" xfId="26" applyFont="1" applyFill="1" applyBorder="1" applyProtection="1">
      <protection locked="0"/>
    </xf>
    <xf numFmtId="0" fontId="4" fillId="0" borderId="0" xfId="26" applyFont="1" applyFill="1" applyBorder="1" applyProtection="1">
      <protection locked="0"/>
    </xf>
    <xf numFmtId="0" fontId="9" fillId="0" borderId="2" xfId="26" applyFont="1" applyFill="1" applyBorder="1" applyAlignment="1" applyProtection="1">
      <alignment vertical="center"/>
    </xf>
    <xf numFmtId="0" fontId="4" fillId="0" borderId="0" xfId="26" applyFont="1" applyFill="1" applyProtection="1">
      <protection locked="0"/>
    </xf>
    <xf numFmtId="169" fontId="4" fillId="0" borderId="0" xfId="26" applyNumberFormat="1" applyFont="1" applyFill="1" applyProtection="1">
      <protection locked="0"/>
    </xf>
    <xf numFmtId="0" fontId="9" fillId="0" borderId="0" xfId="26" applyFont="1" applyFill="1" applyBorder="1" applyProtection="1">
      <protection locked="0"/>
    </xf>
    <xf numFmtId="168" fontId="4" fillId="0" borderId="0" xfId="1" applyNumberFormat="1" applyFont="1" applyFill="1" applyProtection="1">
      <protection locked="0"/>
    </xf>
    <xf numFmtId="0" fontId="9" fillId="0" borderId="0" xfId="26" applyFont="1" applyFill="1" applyBorder="1" applyAlignment="1" applyProtection="1">
      <alignment horizontal="left"/>
      <protection locked="0"/>
    </xf>
    <xf numFmtId="0" fontId="9" fillId="2" borderId="2" xfId="26" applyFont="1" applyFill="1" applyBorder="1" applyAlignment="1" applyProtection="1">
      <alignment horizontal="center" vertical="center"/>
    </xf>
    <xf numFmtId="0" fontId="6" fillId="0" borderId="2" xfId="26" applyFont="1" applyFill="1" applyBorder="1" applyAlignment="1" applyProtection="1">
      <alignment vertical="center"/>
    </xf>
    <xf numFmtId="172" fontId="9" fillId="0" borderId="0" xfId="26" applyNumberFormat="1" applyFont="1" applyFill="1" applyBorder="1" applyProtection="1"/>
    <xf numFmtId="37" fontId="9" fillId="0" borderId="0" xfId="26" applyNumberFormat="1" applyFont="1" applyFill="1" applyProtection="1"/>
    <xf numFmtId="37" fontId="12" fillId="0" borderId="0" xfId="26" applyNumberFormat="1" applyFont="1" applyFill="1" applyProtection="1">
      <protection locked="0"/>
    </xf>
    <xf numFmtId="37" fontId="9" fillId="0" borderId="0" xfId="26" applyNumberFormat="1" applyFont="1" applyFill="1" applyBorder="1" applyProtection="1"/>
    <xf numFmtId="0" fontId="3" fillId="0" borderId="0" xfId="26" applyFont="1" applyFill="1" applyAlignment="1">
      <alignment vertical="center"/>
    </xf>
    <xf numFmtId="0" fontId="6" fillId="0" borderId="0" xfId="26" applyFont="1" applyFill="1" applyAlignment="1" applyProtection="1">
      <alignment vertical="center"/>
    </xf>
    <xf numFmtId="0" fontId="7" fillId="0" borderId="0" xfId="26" applyFont="1" applyFill="1" applyAlignment="1" applyProtection="1">
      <alignment vertical="center"/>
    </xf>
    <xf numFmtId="0" fontId="6" fillId="0" borderId="0" xfId="26" applyFont="1" applyFill="1" applyAlignment="1" applyProtection="1">
      <alignment horizontal="right" vertical="center"/>
    </xf>
    <xf numFmtId="0" fontId="9" fillId="0" borderId="2" xfId="26" applyFont="1" applyFill="1" applyBorder="1" applyAlignment="1" applyProtection="1">
      <alignment horizontal="right" vertical="center"/>
    </xf>
    <xf numFmtId="37" fontId="9" fillId="0" borderId="0" xfId="26" applyNumberFormat="1" applyFont="1" applyFill="1" applyBorder="1" applyAlignment="1" applyProtection="1">
      <alignment horizontal="right" vertical="center"/>
    </xf>
    <xf numFmtId="37" fontId="9" fillId="0" borderId="0" xfId="43" applyNumberFormat="1" applyFont="1" applyFill="1" applyBorder="1" applyAlignment="1" applyProtection="1">
      <alignment horizontal="right" vertical="center"/>
    </xf>
    <xf numFmtId="165" fontId="9" fillId="0" borderId="0" xfId="26" applyNumberFormat="1" applyFont="1" applyFill="1" applyBorder="1" applyAlignment="1" applyProtection="1">
      <alignment vertical="center"/>
    </xf>
    <xf numFmtId="37" fontId="9" fillId="0" borderId="0" xfId="26" applyNumberFormat="1" applyFont="1" applyFill="1" applyBorder="1" applyAlignment="1" applyProtection="1">
      <alignment vertical="center"/>
    </xf>
    <xf numFmtId="0" fontId="8" fillId="0" borderId="0" xfId="26" applyFont="1" applyFill="1" applyAlignment="1">
      <alignment vertical="center"/>
    </xf>
    <xf numFmtId="165" fontId="6" fillId="0" borderId="0" xfId="26" applyNumberFormat="1" applyFont="1" applyFill="1" applyAlignment="1" applyProtection="1">
      <alignment vertical="center"/>
    </xf>
    <xf numFmtId="164" fontId="9" fillId="0" borderId="0" xfId="26" applyNumberFormat="1" applyFont="1" applyFill="1" applyBorder="1" applyAlignment="1" applyProtection="1">
      <alignment horizontal="right"/>
      <protection locked="0"/>
    </xf>
    <xf numFmtId="164" fontId="4" fillId="0" borderId="0" xfId="26" applyNumberFormat="1" applyFont="1" applyFill="1" applyAlignment="1">
      <alignment horizontal="center"/>
    </xf>
    <xf numFmtId="0" fontId="9" fillId="0" borderId="0" xfId="26" applyFont="1" applyFill="1" applyBorder="1" applyAlignment="1" applyProtection="1">
      <alignment horizontal="left" vertical="center"/>
    </xf>
    <xf numFmtId="0" fontId="6" fillId="0" borderId="0" xfId="26" quotePrefix="1" applyFont="1" applyFill="1" applyAlignment="1" applyProtection="1">
      <alignment horizontal="center"/>
    </xf>
    <xf numFmtId="0" fontId="4" fillId="0" borderId="6" xfId="26" applyFont="1" applyFill="1" applyBorder="1"/>
    <xf numFmtId="165" fontId="4" fillId="0" borderId="0" xfId="1" applyNumberFormat="1" applyFont="1" applyFill="1"/>
    <xf numFmtId="165" fontId="9" fillId="0" borderId="0" xfId="0" applyNumberFormat="1" applyFont="1" applyFill="1" applyBorder="1" applyAlignment="1" applyProtection="1">
      <protection locked="0"/>
    </xf>
    <xf numFmtId="169" fontId="9" fillId="0" borderId="0" xfId="0" applyNumberFormat="1" applyFont="1" applyFill="1" applyBorder="1" applyAlignment="1" applyProtection="1"/>
    <xf numFmtId="169" fontId="9" fillId="0" borderId="0" xfId="0" applyNumberFormat="1" applyFont="1" applyFill="1" applyBorder="1" applyAlignment="1" applyProtection="1">
      <protection locked="0"/>
    </xf>
    <xf numFmtId="0" fontId="9" fillId="0" borderId="0" xfId="0" applyFont="1" applyFill="1" applyBorder="1" applyAlignment="1" applyProtection="1"/>
    <xf numFmtId="167" fontId="4" fillId="0" borderId="0" xfId="1" applyNumberFormat="1" applyFont="1" applyAlignment="1"/>
    <xf numFmtId="0" fontId="0" fillId="0" borderId="0" xfId="26" applyFont="1" applyFill="1" applyProtection="1">
      <protection locked="0"/>
    </xf>
    <xf numFmtId="0" fontId="24" fillId="0" borderId="0" xfId="0" applyFont="1"/>
    <xf numFmtId="0" fontId="24" fillId="0" borderId="0" xfId="26" applyFont="1" applyFill="1" applyProtection="1">
      <protection locked="0"/>
    </xf>
  </cellXfs>
  <cellStyles count="45">
    <cellStyle name="Comma" xfId="1" builtinId="3"/>
    <cellStyle name="Comma 2" xfId="3"/>
    <cellStyle name="Comma 2 2" xfId="4"/>
    <cellStyle name="Comma 2 2 2" xfId="5"/>
    <cellStyle name="Comma 2 3" xfId="6"/>
    <cellStyle name="Comma 2 4" xfId="7"/>
    <cellStyle name="Comma 3" xfId="8"/>
    <cellStyle name="Comma 3 2" xfId="9"/>
    <cellStyle name="Comma 3 3" xfId="44"/>
    <cellStyle name="Comma 4" xfId="10"/>
    <cellStyle name="Comma 4 2" xfId="11"/>
    <cellStyle name="Comma 5" xfId="12"/>
    <cellStyle name="Comma 5 2" xfId="13"/>
    <cellStyle name="Comma 6" xfId="14"/>
    <cellStyle name="Comma 6 2" xfId="15"/>
    <cellStyle name="Comma 7" xfId="16"/>
    <cellStyle name="Comma 7 2" xfId="17"/>
    <cellStyle name="Comma 7 2 2" xfId="18"/>
    <cellStyle name="Comma 7 3" xfId="19"/>
    <cellStyle name="Comma 7 4" xfId="20"/>
    <cellStyle name="Comma 8" xfId="21"/>
    <cellStyle name="Currency" xfId="42" builtinId="4"/>
    <cellStyle name="Normal" xfId="0" builtinId="0"/>
    <cellStyle name="Normal 2" xfId="2"/>
    <cellStyle name="Normal 2 2" xfId="22"/>
    <cellStyle name="Normal 2 2 2" xfId="23"/>
    <cellStyle name="Normal 2 3" xfId="24"/>
    <cellStyle name="Normal 2 3 2" xfId="25"/>
    <cellStyle name="Normal 3" xfId="26"/>
    <cellStyle name="Normal 3 2" xfId="27"/>
    <cellStyle name="Normal 4" xfId="28"/>
    <cellStyle name="Normal 4 2" xfId="29"/>
    <cellStyle name="Normal 5" xfId="30"/>
    <cellStyle name="Normal 5 2" xfId="31"/>
    <cellStyle name="Normal 5 3" xfId="43"/>
    <cellStyle name="Normal 6" xfId="32"/>
    <cellStyle name="Normal 6 2" xfId="33"/>
    <cellStyle name="Normal 7" xfId="34"/>
    <cellStyle name="Normal 7 2" xfId="35"/>
    <cellStyle name="Normal 7 2 2" xfId="36"/>
    <cellStyle name="Normal 8" xfId="37"/>
    <cellStyle name="Normal 8 2" xfId="38"/>
    <cellStyle name="Normal 8 3" xfId="39"/>
    <cellStyle name="Normal 8 4" xfId="40"/>
    <cellStyle name="Style 1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11</xdr:row>
      <xdr:rowOff>123825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992100" y="2152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10"/>
  <sheetViews>
    <sheetView tabSelected="1" view="pageBreakPreview" topLeftCell="A98" zoomScaleNormal="78" zoomScaleSheetLayoutView="100" workbookViewId="0">
      <selection activeCell="C114" sqref="C114"/>
    </sheetView>
  </sheetViews>
  <sheetFormatPr defaultColWidth="9.28515625" defaultRowHeight="12.75" x14ac:dyDescent="0.2"/>
  <cols>
    <col min="1" max="1" width="37.28515625" customWidth="1"/>
    <col min="2" max="4" width="11.5703125" customWidth="1"/>
    <col min="5" max="5" width="11.42578125" customWidth="1"/>
    <col min="6" max="9" width="11.5703125" bestFit="1" customWidth="1"/>
    <col min="10" max="11" width="11.5703125" customWidth="1"/>
    <col min="12" max="12" width="45.5703125" bestFit="1" customWidth="1"/>
  </cols>
  <sheetData>
    <row r="1" spans="1:12" ht="15" x14ac:dyDescent="0.2">
      <c r="A1" s="1" t="s">
        <v>1765</v>
      </c>
    </row>
    <row r="2" spans="1:12" ht="15" x14ac:dyDescent="0.2">
      <c r="A2" s="1" t="s">
        <v>1766</v>
      </c>
    </row>
    <row r="4" spans="1:12" s="1" customFormat="1" ht="1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15" x14ac:dyDescent="0.2">
      <c r="A5" s="3"/>
      <c r="B5" s="3">
        <v>2005</v>
      </c>
      <c r="C5" s="3">
        <v>2006</v>
      </c>
      <c r="D5" s="3">
        <v>2007</v>
      </c>
      <c r="E5" s="3">
        <v>2008</v>
      </c>
      <c r="F5" s="3">
        <v>2009</v>
      </c>
      <c r="G5" s="3">
        <v>2010</v>
      </c>
      <c r="H5" s="3" t="s">
        <v>702</v>
      </c>
      <c r="I5" s="3" t="s">
        <v>0</v>
      </c>
      <c r="J5" s="3" t="s">
        <v>700</v>
      </c>
      <c r="K5" s="3" t="s">
        <v>701</v>
      </c>
      <c r="L5" s="3" t="s">
        <v>1</v>
      </c>
    </row>
    <row r="6" spans="1:12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5"/>
    </row>
    <row r="7" spans="1:12" ht="15" customHeight="1" x14ac:dyDescent="0.2"/>
    <row r="8" spans="1:12" s="7" customFormat="1" ht="15" customHeight="1" x14ac:dyDescent="0.2">
      <c r="A8" s="7" t="s">
        <v>2</v>
      </c>
      <c r="L8" s="7" t="s">
        <v>3</v>
      </c>
    </row>
    <row r="9" spans="1:12" s="7" customFormat="1" ht="15" customHeight="1" x14ac:dyDescent="0.2">
      <c r="A9" s="7" t="s">
        <v>4</v>
      </c>
      <c r="L9" s="7" t="s">
        <v>5</v>
      </c>
    </row>
    <row r="10" spans="1:12" s="7" customFormat="1" ht="15" customHeight="1" x14ac:dyDescent="0.2"/>
    <row r="11" spans="1:12" s="7" customFormat="1" ht="15" customHeight="1" x14ac:dyDescent="0.2">
      <c r="A11" s="7" t="s">
        <v>6</v>
      </c>
      <c r="B11" s="8">
        <v>54861.880340543074</v>
      </c>
      <c r="C11" s="8">
        <v>57854.319364638803</v>
      </c>
      <c r="D11" s="8">
        <v>60642.71061719094</v>
      </c>
      <c r="E11" s="8">
        <v>62703.065999999999</v>
      </c>
      <c r="F11" s="8">
        <v>63617.936000000002</v>
      </c>
      <c r="G11" s="8">
        <v>64294.561999999998</v>
      </c>
      <c r="H11" s="8">
        <v>65720.705000000002</v>
      </c>
      <c r="I11" s="8">
        <v>68085.741999999998</v>
      </c>
      <c r="J11" s="8">
        <v>68768.23</v>
      </c>
      <c r="K11" s="8">
        <v>69201.644</v>
      </c>
      <c r="L11" s="7" t="s">
        <v>7</v>
      </c>
    </row>
    <row r="12" spans="1:12" s="7" customFormat="1" ht="15" customHeight="1" x14ac:dyDescent="0.2">
      <c r="A12" s="7" t="s">
        <v>8</v>
      </c>
      <c r="B12" s="8">
        <v>44592.766682815913</v>
      </c>
      <c r="C12" s="8">
        <v>46734.627711568799</v>
      </c>
      <c r="D12" s="8">
        <v>49254.368311492981</v>
      </c>
      <c r="E12" s="8">
        <v>50030.620917028631</v>
      </c>
      <c r="F12" s="8">
        <v>49986.389177325036</v>
      </c>
      <c r="G12" s="8">
        <v>50245.799541086955</v>
      </c>
      <c r="H12" s="8">
        <v>51037.590455543621</v>
      </c>
      <c r="I12" s="8">
        <v>54207.049242468136</v>
      </c>
      <c r="J12" s="8">
        <v>54782.952245103923</v>
      </c>
      <c r="K12" s="8">
        <v>55757.743748274443</v>
      </c>
      <c r="L12" s="7" t="s">
        <v>9</v>
      </c>
    </row>
    <row r="13" spans="1:12" s="7" customFormat="1" ht="15" customHeight="1" x14ac:dyDescent="0.2">
      <c r="A13" s="7" t="s">
        <v>10</v>
      </c>
      <c r="B13" s="8">
        <v>49929.172337324417</v>
      </c>
      <c r="C13" s="8">
        <v>51964.044263845222</v>
      </c>
      <c r="D13" s="8">
        <v>53232.673712609023</v>
      </c>
      <c r="E13" s="8">
        <v>57161.921947581053</v>
      </c>
      <c r="F13" s="8">
        <v>59031.177430676304</v>
      </c>
      <c r="G13" s="8">
        <v>59983.22907914302</v>
      </c>
      <c r="H13" s="8">
        <v>61178.739712673603</v>
      </c>
      <c r="I13" s="8">
        <v>62227.093909269854</v>
      </c>
      <c r="J13" s="8">
        <v>64257.712531119854</v>
      </c>
      <c r="K13" s="8">
        <v>63778.843931413248</v>
      </c>
      <c r="L13" s="7" t="s">
        <v>11</v>
      </c>
    </row>
    <row r="14" spans="1:12" s="7" customFormat="1" ht="15" customHeight="1" x14ac:dyDescent="0.2">
      <c r="A14" s="7" t="s">
        <v>12</v>
      </c>
      <c r="B14" s="8">
        <v>46596.619229324417</v>
      </c>
      <c r="C14" s="8">
        <v>48454.378575845221</v>
      </c>
      <c r="D14" s="8">
        <v>49874.12571260902</v>
      </c>
      <c r="E14" s="8">
        <v>54112.578947581052</v>
      </c>
      <c r="F14" s="8">
        <v>56107.284430676307</v>
      </c>
      <c r="G14" s="8">
        <v>57110.56607914302</v>
      </c>
      <c r="H14" s="8">
        <v>58716.664712673606</v>
      </c>
      <c r="I14" s="8">
        <v>59865.364909269854</v>
      </c>
      <c r="J14" s="8">
        <v>61963.520531119852</v>
      </c>
      <c r="K14" s="8">
        <v>61444.189931413246</v>
      </c>
      <c r="L14" s="7" t="s">
        <v>13</v>
      </c>
    </row>
    <row r="15" spans="1:12" s="7" customFormat="1" ht="15" customHeight="1" x14ac:dyDescent="0.2">
      <c r="A15" s="7" t="s">
        <v>14</v>
      </c>
      <c r="B15" s="8">
        <v>47065.146000000001</v>
      </c>
      <c r="C15" s="8">
        <v>50148.828999999998</v>
      </c>
      <c r="D15" s="8">
        <v>52086.574999999997</v>
      </c>
      <c r="E15" s="8">
        <v>54553.796999999999</v>
      </c>
      <c r="F15" s="8">
        <v>55122.124000000003</v>
      </c>
      <c r="G15" s="8">
        <v>56783.828000000001</v>
      </c>
      <c r="H15" s="8">
        <v>58154.750999999997</v>
      </c>
      <c r="I15" s="8">
        <v>60896.955999999998</v>
      </c>
      <c r="J15" s="8">
        <v>62341.131999999998</v>
      </c>
      <c r="K15" s="8">
        <v>62324.366999999998</v>
      </c>
      <c r="L15" s="7" t="s">
        <v>15</v>
      </c>
    </row>
    <row r="16" spans="1:12" s="7" customFormat="1" ht="15" customHeight="1" x14ac:dyDescent="0.2">
      <c r="A16" s="7" t="s">
        <v>16</v>
      </c>
      <c r="B16" s="8">
        <v>83914.52134054307</v>
      </c>
      <c r="C16" s="8">
        <v>87276.164364638811</v>
      </c>
      <c r="D16" s="8">
        <v>89524.131617190942</v>
      </c>
      <c r="E16" s="8">
        <v>93639.316000000006</v>
      </c>
      <c r="F16" s="8">
        <v>96385.638000000006</v>
      </c>
      <c r="G16" s="8">
        <v>98381.267999999996</v>
      </c>
      <c r="H16" s="8">
        <v>100351.67</v>
      </c>
      <c r="I16" s="8">
        <v>101564.848</v>
      </c>
      <c r="J16" s="8">
        <v>102526.09</v>
      </c>
      <c r="K16" s="8">
        <v>103675.673</v>
      </c>
      <c r="L16" s="7" t="s">
        <v>17</v>
      </c>
    </row>
    <row r="17" spans="1:12" s="7" customFormat="1" ht="15" customHeight="1" x14ac:dyDescent="0.2">
      <c r="A17" s="7" t="s">
        <v>18</v>
      </c>
      <c r="B17" s="8">
        <v>11901.543</v>
      </c>
      <c r="C17" s="8">
        <v>11833.382</v>
      </c>
      <c r="D17" s="8">
        <v>11674.42</v>
      </c>
      <c r="E17" s="8">
        <v>10974.311</v>
      </c>
      <c r="F17" s="8">
        <v>9698.9580000000005</v>
      </c>
      <c r="G17" s="8">
        <v>8918.473</v>
      </c>
      <c r="H17" s="8">
        <v>9605.1299999999992</v>
      </c>
      <c r="I17" s="8">
        <v>10356.058000000001</v>
      </c>
      <c r="J17" s="8">
        <v>9655.2520000000004</v>
      </c>
      <c r="K17" s="8">
        <v>8943.6710000000003</v>
      </c>
      <c r="L17" s="7" t="s">
        <v>19</v>
      </c>
    </row>
    <row r="18" spans="1:12" s="7" customFormat="1" ht="15" customHeight="1" x14ac:dyDescent="0.2"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2" s="7" customFormat="1" ht="15" customHeight="1" x14ac:dyDescent="0.2">
      <c r="A19" s="7" t="s">
        <v>20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7" t="s">
        <v>21</v>
      </c>
    </row>
    <row r="20" spans="1:12" s="7" customFormat="1" ht="15" customHeight="1" x14ac:dyDescent="0.2">
      <c r="A20" s="7" t="s">
        <v>22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7" t="s">
        <v>5</v>
      </c>
    </row>
    <row r="21" spans="1:12" s="7" customFormat="1" ht="15" customHeight="1" x14ac:dyDescent="0.2"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2" s="7" customFormat="1" ht="15" customHeight="1" x14ac:dyDescent="0.2">
      <c r="A22" s="7" t="s">
        <v>6</v>
      </c>
      <c r="B22" s="10">
        <v>7314.6867616404206</v>
      </c>
      <c r="C22" s="10">
        <v>7350.581285009006</v>
      </c>
      <c r="D22" s="10">
        <v>7261.5865208181331</v>
      </c>
      <c r="E22" s="10">
        <v>7054.2041359932027</v>
      </c>
      <c r="F22" s="10">
        <v>6784.2111213254684</v>
      </c>
      <c r="G22" s="10">
        <v>6541.7962672662397</v>
      </c>
      <c r="H22" s="10">
        <v>6431.6749980017948</v>
      </c>
      <c r="I22" s="10">
        <v>6466.2139155448976</v>
      </c>
      <c r="J22" s="10">
        <v>6451.3385381116459</v>
      </c>
      <c r="K22" s="10">
        <v>6391.8917300206967</v>
      </c>
      <c r="L22" s="7" t="s">
        <v>23</v>
      </c>
    </row>
    <row r="23" spans="1:12" s="7" customFormat="1" ht="15" customHeight="1" x14ac:dyDescent="0.2">
      <c r="A23" s="7" t="s">
        <v>24</v>
      </c>
      <c r="B23" s="10">
        <v>10030.123781473949</v>
      </c>
      <c r="C23" s="10">
        <v>9896.9185430979851</v>
      </c>
      <c r="D23" s="10">
        <v>9893.0890677945936</v>
      </c>
      <c r="E23" s="10">
        <v>10024.436606904726</v>
      </c>
      <c r="F23" s="10">
        <v>9951.5865555490163</v>
      </c>
      <c r="G23" s="10">
        <v>9958.2909116051269</v>
      </c>
      <c r="H23" s="10">
        <v>10068.166919114483</v>
      </c>
      <c r="I23" s="10">
        <v>10015.538573456888</v>
      </c>
      <c r="J23" s="10">
        <v>10366.898968161684</v>
      </c>
      <c r="K23" s="10">
        <v>10026.331553255453</v>
      </c>
      <c r="L23" s="7" t="s">
        <v>25</v>
      </c>
    </row>
    <row r="24" spans="1:12" s="7" customFormat="1" ht="15" customHeight="1" x14ac:dyDescent="0.2">
      <c r="A24" s="7" t="s">
        <v>26</v>
      </c>
      <c r="B24" s="10">
        <v>9173.4481365157408</v>
      </c>
      <c r="C24" s="10">
        <v>9106.4166633799214</v>
      </c>
      <c r="D24" s="10">
        <v>9268.9157511987523</v>
      </c>
      <c r="E24" s="10">
        <v>9489.6759733444997</v>
      </c>
      <c r="F24" s="10">
        <v>9458.6711922592604</v>
      </c>
      <c r="G24" s="10">
        <v>9481.377376202423</v>
      </c>
      <c r="H24" s="10">
        <v>9662.9839718390303</v>
      </c>
      <c r="I24" s="10">
        <v>9635.4149582670088</v>
      </c>
      <c r="J24" s="10">
        <v>9996.7697534616364</v>
      </c>
      <c r="K24" s="10">
        <v>9659.3130621190085</v>
      </c>
      <c r="L24" s="7" t="s">
        <v>27</v>
      </c>
    </row>
    <row r="25" spans="1:12" s="7" customFormat="1" ht="15" customHeight="1" x14ac:dyDescent="0.2">
      <c r="A25" s="7" t="s">
        <v>14</v>
      </c>
      <c r="B25" s="10">
        <v>9454.7780000000002</v>
      </c>
      <c r="C25" s="10">
        <v>9551.1980000000003</v>
      </c>
      <c r="D25" s="10">
        <v>9680.0910000000003</v>
      </c>
      <c r="E25" s="10">
        <v>9567.0519999999997</v>
      </c>
      <c r="F25" s="10">
        <v>9292.5910000000003</v>
      </c>
      <c r="G25" s="11">
        <v>9427.1329999999998</v>
      </c>
      <c r="H25" s="11">
        <v>9570.51</v>
      </c>
      <c r="I25" s="11">
        <v>9801.4509999999991</v>
      </c>
      <c r="J25" s="11">
        <v>10057.691000000001</v>
      </c>
      <c r="K25" s="11">
        <v>9797.6810000000005</v>
      </c>
      <c r="L25" s="7" t="s">
        <v>28</v>
      </c>
    </row>
    <row r="26" spans="1:12" s="7" customFormat="1" ht="15" customHeight="1" x14ac:dyDescent="0.2">
      <c r="A26" s="7" t="s">
        <v>16</v>
      </c>
      <c r="B26" s="10">
        <v>11379.218429776192</v>
      </c>
      <c r="C26" s="10">
        <v>11218.838124353308</v>
      </c>
      <c r="D26" s="10">
        <v>11088.384704635624</v>
      </c>
      <c r="E26" s="10">
        <v>10883.919544928185</v>
      </c>
      <c r="F26" s="10">
        <v>10671.36149521388</v>
      </c>
      <c r="G26" s="10">
        <v>10627.294970047073</v>
      </c>
      <c r="H26" s="10">
        <v>10589.183166279685</v>
      </c>
      <c r="I26" s="10">
        <v>10592.317233526453</v>
      </c>
      <c r="J26" s="10">
        <v>10588.391553574345</v>
      </c>
      <c r="K26" s="10">
        <v>10581.790228377569</v>
      </c>
      <c r="L26" s="7" t="s">
        <v>17</v>
      </c>
    </row>
    <row r="27" spans="1:12" s="7" customFormat="1" ht="15" customHeight="1" x14ac:dyDescent="0.2">
      <c r="A27" s="7" t="s">
        <v>18</v>
      </c>
      <c r="B27" s="10">
        <v>1858.7957743976078</v>
      </c>
      <c r="C27" s="10">
        <v>1844.6443046725769</v>
      </c>
      <c r="D27" s="10">
        <v>1797.662538763323</v>
      </c>
      <c r="E27" s="10">
        <v>1632.2845973760373</v>
      </c>
      <c r="F27" s="10">
        <v>1427.9564998914771</v>
      </c>
      <c r="G27" s="10">
        <v>1336.6257034587011</v>
      </c>
      <c r="H27" s="10">
        <v>1464.7955734641771</v>
      </c>
      <c r="I27" s="10">
        <v>1542.2970704600441</v>
      </c>
      <c r="J27" s="10">
        <v>1415.1730054539289</v>
      </c>
      <c r="K27" s="10">
        <v>1344.2281107628673</v>
      </c>
      <c r="L27" s="7" t="s">
        <v>19</v>
      </c>
    </row>
    <row r="28" spans="1:12" s="7" customFormat="1" ht="15" customHeight="1" x14ac:dyDescent="0.2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2" s="7" customFormat="1" ht="15" customHeight="1" x14ac:dyDescent="0.2">
      <c r="A29" s="7" t="s">
        <v>29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7" t="s">
        <v>30</v>
      </c>
    </row>
    <row r="30" spans="1:12" s="7" customFormat="1" ht="15" customHeight="1" x14ac:dyDescent="0.2">
      <c r="A30" s="7" t="s">
        <v>31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7" t="s">
        <v>32</v>
      </c>
    </row>
    <row r="31" spans="1:12" s="7" customFormat="1" ht="15" customHeight="1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2" s="7" customFormat="1" ht="15" customHeight="1" x14ac:dyDescent="0.2">
      <c r="A32" s="7" t="s">
        <v>6</v>
      </c>
      <c r="B32" s="12">
        <v>14346.275833536363</v>
      </c>
      <c r="C32" s="12">
        <v>15171.767609642598</v>
      </c>
      <c r="D32" s="12">
        <v>15983.405469509587</v>
      </c>
      <c r="E32" s="12">
        <v>16623.600567401758</v>
      </c>
      <c r="F32" s="12">
        <v>16961.897149231678</v>
      </c>
      <c r="G32" s="12">
        <v>17232.673558444967</v>
      </c>
      <c r="H32" s="12">
        <v>17742.457174373925</v>
      </c>
      <c r="I32" s="12">
        <v>18579.686158591863</v>
      </c>
      <c r="J32" s="12">
        <v>19001.682757401093</v>
      </c>
      <c r="K32" s="12">
        <v>19372.720610013443</v>
      </c>
      <c r="L32" s="7" t="s">
        <v>23</v>
      </c>
    </row>
    <row r="33" spans="1:12" s="7" customFormat="1" ht="15" customHeight="1" x14ac:dyDescent="0.2">
      <c r="A33" s="7" t="s">
        <v>8</v>
      </c>
      <c r="B33" s="12">
        <v>11660.922429948829</v>
      </c>
      <c r="C33" s="12">
        <v>12255.729887584888</v>
      </c>
      <c r="D33" s="12">
        <v>12981.816476455242</v>
      </c>
      <c r="E33" s="12">
        <v>13263.929681903903</v>
      </c>
      <c r="F33" s="12">
        <v>13327.436339450789</v>
      </c>
      <c r="G33" s="12">
        <v>13467.226952220839</v>
      </c>
      <c r="H33" s="12">
        <v>13778.49283480325</v>
      </c>
      <c r="I33" s="12">
        <v>14792.376760996684</v>
      </c>
      <c r="J33" s="12">
        <v>15137.342913658222</v>
      </c>
      <c r="K33" s="12">
        <v>15609.155058224404</v>
      </c>
      <c r="L33" s="7" t="s">
        <v>33</v>
      </c>
    </row>
    <row r="34" spans="1:12" s="7" customFormat="1" ht="15" customHeight="1" x14ac:dyDescent="0.2">
      <c r="A34" s="7" t="s">
        <v>10</v>
      </c>
      <c r="B34" s="12">
        <v>13056.382210109625</v>
      </c>
      <c r="C34" s="12">
        <v>13627.096685024897</v>
      </c>
      <c r="D34" s="12">
        <v>14030.36571939677</v>
      </c>
      <c r="E34" s="12">
        <v>15154.553337496822</v>
      </c>
      <c r="F34" s="12">
        <v>15738.969591487183</v>
      </c>
      <c r="G34" s="12">
        <v>16078.166052364961</v>
      </c>
      <c r="H34" s="12">
        <v>16516.273970802362</v>
      </c>
      <c r="I34" s="12">
        <v>16980.939392780907</v>
      </c>
      <c r="J34" s="12">
        <v>17755.359825788975</v>
      </c>
      <c r="K34" s="12">
        <v>17854.629643089407</v>
      </c>
      <c r="L34" s="7" t="s">
        <v>11</v>
      </c>
    </row>
    <row r="35" spans="1:12" s="7" customFormat="1" ht="15" customHeight="1" x14ac:dyDescent="0.2">
      <c r="A35" s="7" t="s">
        <v>12</v>
      </c>
      <c r="B35" s="12">
        <v>12184.926003714427</v>
      </c>
      <c r="C35" s="12">
        <v>12706.718867246644</v>
      </c>
      <c r="D35" s="12">
        <v>13145.163954395306</v>
      </c>
      <c r="E35" s="12">
        <v>14346.123012494809</v>
      </c>
      <c r="F35" s="12">
        <v>14959.397422698834</v>
      </c>
      <c r="G35" s="12">
        <v>15308.215032944669</v>
      </c>
      <c r="H35" s="12">
        <v>15851.593635319097</v>
      </c>
      <c r="I35" s="12">
        <v>16336.455222113269</v>
      </c>
      <c r="J35" s="12">
        <v>17121.440520776072</v>
      </c>
      <c r="K35" s="12">
        <v>17201.052689584511</v>
      </c>
      <c r="L35" s="7" t="s">
        <v>13</v>
      </c>
    </row>
    <row r="36" spans="1:12" s="7" customFormat="1" ht="15" customHeight="1" x14ac:dyDescent="0.2">
      <c r="A36" s="7" t="s">
        <v>14</v>
      </c>
      <c r="B36" s="12">
        <v>12307.444850057007</v>
      </c>
      <c r="C36" s="12">
        <v>13151.073037231912</v>
      </c>
      <c r="D36" s="12">
        <v>13728.292143772002</v>
      </c>
      <c r="E36" s="12">
        <v>14463.097079864012</v>
      </c>
      <c r="F36" s="12">
        <v>14696.732662549679</v>
      </c>
      <c r="G36" s="12">
        <v>15219.594590519861</v>
      </c>
      <c r="H36" s="12">
        <v>15699.895171603519</v>
      </c>
      <c r="I36" s="12">
        <v>16617.962595981033</v>
      </c>
      <c r="J36" s="12">
        <v>17225.780174962558</v>
      </c>
      <c r="K36" s="12">
        <v>17447.454703344069</v>
      </c>
      <c r="L36" s="7" t="s">
        <v>15</v>
      </c>
    </row>
    <row r="37" spans="1:12" s="7" customFormat="1" ht="15" customHeight="1" x14ac:dyDescent="0.2">
      <c r="A37" s="7" t="s">
        <v>16</v>
      </c>
      <c r="B37" s="12">
        <v>21943.485387629851</v>
      </c>
      <c r="C37" s="12">
        <v>22887.378127390013</v>
      </c>
      <c r="D37" s="12">
        <v>23595.589319479983</v>
      </c>
      <c r="E37" s="12">
        <v>24825.30258709698</v>
      </c>
      <c r="F37" s="12">
        <v>25698.464634550175</v>
      </c>
      <c r="G37" s="12">
        <v>26368.828361858323</v>
      </c>
      <c r="H37" s="12">
        <v>27091.693665670577</v>
      </c>
      <c r="I37" s="12">
        <v>27715.684920778294</v>
      </c>
      <c r="J37" s="12">
        <v>28329.4805833559</v>
      </c>
      <c r="K37" s="12">
        <v>29023.585727011257</v>
      </c>
      <c r="L37" s="7" t="s">
        <v>17</v>
      </c>
    </row>
    <row r="38" spans="1:12" s="7" customFormat="1" ht="15" customHeight="1" x14ac:dyDescent="0.2">
      <c r="B38" s="12"/>
      <c r="C38" s="12"/>
      <c r="D38" s="12"/>
      <c r="E38" s="12"/>
      <c r="F38" s="12"/>
      <c r="G38" s="12"/>
    </row>
    <row r="39" spans="1:12" s="7" customFormat="1" ht="15" customHeight="1" x14ac:dyDescent="0.2">
      <c r="A39" s="7" t="s">
        <v>34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7" t="s">
        <v>35</v>
      </c>
    </row>
    <row r="40" spans="1:12" s="7" customFormat="1" ht="15" customHeight="1" x14ac:dyDescent="0.2">
      <c r="A40" s="7" t="s">
        <v>36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7" t="s">
        <v>37</v>
      </c>
    </row>
    <row r="41" spans="1:12" s="7" customFormat="1" ht="1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2" s="7" customFormat="1" ht="15" customHeight="1" x14ac:dyDescent="0.2">
      <c r="A42" s="7" t="s">
        <v>6</v>
      </c>
      <c r="B42" s="12">
        <v>1912.7764718786073</v>
      </c>
      <c r="C42" s="12">
        <v>1927.6229031242872</v>
      </c>
      <c r="D42" s="12">
        <v>1913.9131567984311</v>
      </c>
      <c r="E42" s="12">
        <v>1870.1840174396646</v>
      </c>
      <c r="F42" s="12">
        <v>1808.8152259230212</v>
      </c>
      <c r="G42" s="12">
        <v>1753.3775123714499</v>
      </c>
      <c r="H42" s="12">
        <v>1736.3434888828165</v>
      </c>
      <c r="I42" s="12">
        <v>1764.5431022992623</v>
      </c>
      <c r="J42" s="12">
        <v>1782.6006029498394</v>
      </c>
      <c r="K42" s="12">
        <v>1789.3842616679226</v>
      </c>
      <c r="L42" s="7" t="s">
        <v>23</v>
      </c>
    </row>
    <row r="43" spans="1:12" s="7" customFormat="1" ht="15" customHeight="1" x14ac:dyDescent="0.2">
      <c r="A43" s="7" t="s">
        <v>10</v>
      </c>
      <c r="B43" s="12">
        <v>2622.8580121633081</v>
      </c>
      <c r="C43" s="12">
        <v>2595.3766259191502</v>
      </c>
      <c r="D43" s="12">
        <v>2607.4898748293817</v>
      </c>
      <c r="E43" s="12">
        <v>2657.6408570902158</v>
      </c>
      <c r="F43" s="12">
        <v>2653.304999189209</v>
      </c>
      <c r="G43" s="12">
        <v>2669.2636814081893</v>
      </c>
      <c r="H43" s="12">
        <v>2718.0782736100746</v>
      </c>
      <c r="I43" s="12">
        <v>2733.1061571010518</v>
      </c>
      <c r="J43" s="12">
        <v>2864.5280730802156</v>
      </c>
      <c r="K43" s="12">
        <v>2806.8310042544658</v>
      </c>
      <c r="L43" s="7" t="s">
        <v>11</v>
      </c>
    </row>
    <row r="44" spans="1:12" s="7" customFormat="1" ht="15" customHeight="1" x14ac:dyDescent="0.2">
      <c r="A44" s="7" t="s">
        <v>12</v>
      </c>
      <c r="B44" s="12">
        <v>2398.8389842671622</v>
      </c>
      <c r="C44" s="12">
        <v>2388.0747175088586</v>
      </c>
      <c r="D44" s="12">
        <v>2442.9785081562068</v>
      </c>
      <c r="E44" s="12">
        <v>2515.8671331151249</v>
      </c>
      <c r="F44" s="12">
        <v>2521.8832615302408</v>
      </c>
      <c r="G44" s="12">
        <v>2541.4380148546652</v>
      </c>
      <c r="H44" s="12">
        <v>2608.6920293538492</v>
      </c>
      <c r="I44" s="12">
        <v>2629.3755203993665</v>
      </c>
      <c r="J44" s="12">
        <v>2762.2558767916635</v>
      </c>
      <c r="K44" s="12">
        <v>2704.0856606973812</v>
      </c>
      <c r="L44" s="7" t="s">
        <v>13</v>
      </c>
    </row>
    <row r="45" spans="1:12" s="7" customFormat="1" ht="15" customHeight="1" x14ac:dyDescent="0.2">
      <c r="A45" s="7" t="s">
        <v>14</v>
      </c>
      <c r="B45" s="12">
        <v>2472.4062006422391</v>
      </c>
      <c r="C45" s="12">
        <v>2504.7145665368048</v>
      </c>
      <c r="D45" s="12">
        <v>2551.3506546801755</v>
      </c>
      <c r="E45" s="12">
        <v>2536.3807737178618</v>
      </c>
      <c r="F45" s="12">
        <v>2477.6027438531792</v>
      </c>
      <c r="G45" s="12">
        <v>2526.7254333559772</v>
      </c>
      <c r="H45" s="12">
        <v>2583.7270584957573</v>
      </c>
      <c r="I45" s="12">
        <v>2674.6845294589261</v>
      </c>
      <c r="J45" s="12">
        <v>2779.0893215365313</v>
      </c>
      <c r="K45" s="12">
        <v>2742.8212057944334</v>
      </c>
      <c r="L45" s="7" t="s">
        <v>15</v>
      </c>
    </row>
    <row r="46" spans="1:12" s="7" customFormat="1" ht="15" customHeight="1" x14ac:dyDescent="0.2">
      <c r="A46" s="7" t="s">
        <v>16</v>
      </c>
      <c r="B46" s="12">
        <v>2975.6436591362699</v>
      </c>
      <c r="C46" s="12">
        <v>2942.03797991479</v>
      </c>
      <c r="D46" s="12">
        <v>2922.5301265781222</v>
      </c>
      <c r="E46" s="12">
        <v>2884.179925578354</v>
      </c>
      <c r="F46" s="12">
        <v>2845.2123332654014</v>
      </c>
      <c r="G46" s="12">
        <v>2848.4011510810324</v>
      </c>
      <c r="H46" s="13">
        <v>2858.7357490964014</v>
      </c>
      <c r="I46" s="13">
        <v>2890.5013181858867</v>
      </c>
      <c r="J46" s="13">
        <v>2925.7297623068825</v>
      </c>
      <c r="K46" s="13">
        <v>2962.3294158752792</v>
      </c>
      <c r="L46" s="7" t="s">
        <v>17</v>
      </c>
    </row>
    <row r="47" spans="1:12" s="7" customFormat="1" ht="15" customHeight="1" x14ac:dyDescent="0.2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4"/>
    </row>
    <row r="51" spans="1:12" ht="15" x14ac:dyDescent="0.2">
      <c r="A51" s="1" t="s">
        <v>1767</v>
      </c>
    </row>
    <row r="52" spans="1:12" ht="15" x14ac:dyDescent="0.2">
      <c r="A52" s="1" t="s">
        <v>1768</v>
      </c>
    </row>
    <row r="54" spans="1:12" s="1" customFormat="1" ht="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s="4" customFormat="1" ht="15" x14ac:dyDescent="0.2">
      <c r="A55" s="3"/>
      <c r="B55" s="3">
        <v>2005</v>
      </c>
      <c r="C55" s="3">
        <v>2006</v>
      </c>
      <c r="D55" s="3">
        <v>2007</v>
      </c>
      <c r="E55" s="3">
        <v>2008</v>
      </c>
      <c r="F55" s="3">
        <v>2009</v>
      </c>
      <c r="G55" s="3">
        <v>2010</v>
      </c>
      <c r="H55" s="3" t="s">
        <v>702</v>
      </c>
      <c r="I55" s="3" t="s">
        <v>0</v>
      </c>
      <c r="J55" s="3" t="s">
        <v>700</v>
      </c>
      <c r="K55" s="3" t="s">
        <v>701</v>
      </c>
      <c r="L55" s="3" t="s">
        <v>1</v>
      </c>
    </row>
    <row r="56" spans="1:12" s="1" customFormat="1" ht="15" x14ac:dyDescent="0.2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6"/>
    </row>
    <row r="57" spans="1:12" ht="15" customHeight="1" x14ac:dyDescent="0.2"/>
    <row r="58" spans="1:12" s="7" customFormat="1" ht="15" customHeight="1" x14ac:dyDescent="0.2">
      <c r="A58" s="7" t="s">
        <v>38</v>
      </c>
      <c r="L58" s="7" t="s">
        <v>39</v>
      </c>
    </row>
    <row r="59" spans="1:12" s="7" customFormat="1" ht="15" customHeight="1" x14ac:dyDescent="0.2"/>
    <row r="60" spans="1:12" s="7" customFormat="1" ht="15" customHeight="1" x14ac:dyDescent="0.2">
      <c r="A60" s="7" t="s">
        <v>40</v>
      </c>
      <c r="L60" s="7" t="s">
        <v>41</v>
      </c>
    </row>
    <row r="61" spans="1:12" s="7" customFormat="1" ht="15" customHeight="1" x14ac:dyDescent="0.2">
      <c r="A61" s="7" t="s">
        <v>42</v>
      </c>
      <c r="B61" s="18">
        <v>5.8567740525569123</v>
      </c>
      <c r="C61" s="18">
        <v>5.4545032990940712</v>
      </c>
      <c r="D61" s="18">
        <v>4.8196744920802947</v>
      </c>
      <c r="E61" s="18">
        <v>3.6000000000000032</v>
      </c>
      <c r="F61" s="18">
        <v>1.4590514600992588</v>
      </c>
      <c r="G61" s="18">
        <v>1.0635777579157457</v>
      </c>
      <c r="H61" s="18">
        <v>2.2181390361411868</v>
      </c>
      <c r="I61" s="18">
        <v>3.5986178176268702</v>
      </c>
      <c r="J61" s="18">
        <v>1.0023948920171888</v>
      </c>
      <c r="K61" s="18">
        <v>0.63025324339451849</v>
      </c>
      <c r="L61" s="7" t="s">
        <v>43</v>
      </c>
    </row>
    <row r="62" spans="1:12" s="7" customFormat="1" ht="15" customHeight="1" x14ac:dyDescent="0.2">
      <c r="A62" s="7" t="s">
        <v>44</v>
      </c>
      <c r="B62" s="18">
        <v>1.9018856047457029</v>
      </c>
      <c r="C62" s="18">
        <v>0.49071853024281631</v>
      </c>
      <c r="D62" s="18">
        <v>-1.2107173669702682</v>
      </c>
      <c r="E62" s="18">
        <v>-2.8558825847545739</v>
      </c>
      <c r="F62" s="18">
        <v>-3.8274057492911138</v>
      </c>
      <c r="G62" s="18">
        <v>-3.5732209644423278</v>
      </c>
      <c r="H62" s="18">
        <v>-1.807597225236024</v>
      </c>
      <c r="I62" s="18">
        <v>0.5</v>
      </c>
      <c r="J62" s="18">
        <v>-0.23004771613711616</v>
      </c>
      <c r="K62" s="18">
        <v>-0.92146471216421055</v>
      </c>
      <c r="L62" s="7" t="s">
        <v>45</v>
      </c>
    </row>
    <row r="63" spans="1:12" s="7" customFormat="1" ht="15" customHeight="1" x14ac:dyDescent="0.2">
      <c r="B63" s="19"/>
      <c r="C63" s="19"/>
      <c r="D63" s="19"/>
      <c r="E63" s="19"/>
      <c r="F63" s="19"/>
      <c r="G63" s="19"/>
      <c r="H63" s="19"/>
      <c r="I63" s="19"/>
      <c r="J63" s="19"/>
      <c r="K63" s="19"/>
    </row>
    <row r="64" spans="1:12" s="7" customFormat="1" ht="15" customHeight="1" x14ac:dyDescent="0.2">
      <c r="A64" s="7" t="s">
        <v>46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7" t="s">
        <v>47</v>
      </c>
    </row>
    <row r="65" spans="1:12" s="7" customFormat="1" ht="15" customHeight="1" x14ac:dyDescent="0.2">
      <c r="A65" s="7" t="s">
        <v>48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7" t="s">
        <v>49</v>
      </c>
    </row>
    <row r="66" spans="1:12" s="7" customFormat="1" ht="15" customHeight="1" x14ac:dyDescent="0.2">
      <c r="A66" s="7" t="s">
        <v>50</v>
      </c>
      <c r="B66" s="20">
        <v>43086.061293361759</v>
      </c>
      <c r="C66" s="20">
        <v>43606.709392079676</v>
      </c>
      <c r="D66" s="20">
        <v>44897.170302069666</v>
      </c>
      <c r="E66" s="20">
        <v>48494.570679989833</v>
      </c>
      <c r="F66" s="20">
        <v>50364.70269275899</v>
      </c>
      <c r="G66" s="20">
        <v>51450.131367567876</v>
      </c>
      <c r="H66" s="20">
        <v>51200.449309487325</v>
      </c>
      <c r="I66" s="20">
        <v>52640.912117620814</v>
      </c>
      <c r="J66" s="20">
        <v>55041.615459945824</v>
      </c>
      <c r="K66" s="20">
        <v>53563.888929268222</v>
      </c>
      <c r="L66" s="7" t="s">
        <v>51</v>
      </c>
    </row>
    <row r="67" spans="1:12" s="7" customFormat="1" ht="15" customHeight="1" x14ac:dyDescent="0.2">
      <c r="A67" s="7" t="s">
        <v>52</v>
      </c>
      <c r="B67" s="20">
        <v>8655.4314401389165</v>
      </c>
      <c r="C67" s="20">
        <v>8305.2052029412807</v>
      </c>
      <c r="D67" s="20">
        <v>8343.9675994540212</v>
      </c>
      <c r="E67" s="20">
        <v>8504.4507426886903</v>
      </c>
      <c r="F67" s="20">
        <v>8490.575997405469</v>
      </c>
      <c r="G67" s="20">
        <v>8541.6437805062069</v>
      </c>
      <c r="H67" s="20">
        <v>8426.0426481912309</v>
      </c>
      <c r="I67" s="20">
        <v>8472.6290870132616</v>
      </c>
      <c r="J67" s="20">
        <v>8880.037026548669</v>
      </c>
      <c r="K67" s="20">
        <v>8420.4930127633979</v>
      </c>
      <c r="L67" s="7" t="s">
        <v>53</v>
      </c>
    </row>
    <row r="68" spans="1:12" s="7" customFormat="1" ht="15" customHeight="1" x14ac:dyDescent="0.2">
      <c r="B68" s="19"/>
      <c r="C68" s="19"/>
      <c r="D68" s="19"/>
      <c r="E68" s="19"/>
      <c r="F68" s="19"/>
      <c r="G68" s="19"/>
      <c r="H68" s="19"/>
      <c r="I68" s="19"/>
      <c r="J68" s="19"/>
      <c r="K68" s="19"/>
    </row>
    <row r="69" spans="1:12" s="7" customFormat="1" ht="15" customHeight="1" x14ac:dyDescent="0.2">
      <c r="A69" s="7" t="s">
        <v>54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7" t="s">
        <v>55</v>
      </c>
    </row>
    <row r="70" spans="1:12" s="7" customFormat="1" ht="15" customHeight="1" x14ac:dyDescent="0.2">
      <c r="A70" s="7" t="s">
        <v>56</v>
      </c>
      <c r="B70" s="18">
        <v>3.3</v>
      </c>
      <c r="C70" s="18">
        <v>3.2</v>
      </c>
      <c r="D70" s="18">
        <v>3.2</v>
      </c>
      <c r="E70" s="18">
        <v>3.2</v>
      </c>
      <c r="F70" s="18">
        <v>3.2</v>
      </c>
      <c r="G70" s="18">
        <v>3.2</v>
      </c>
      <c r="H70" s="18">
        <v>3.1</v>
      </c>
      <c r="I70" s="18">
        <v>3.1</v>
      </c>
      <c r="J70" s="18">
        <v>3.1</v>
      </c>
      <c r="K70" s="18">
        <v>3</v>
      </c>
      <c r="L70" s="7" t="s">
        <v>57</v>
      </c>
    </row>
    <row r="71" spans="1:12" s="7" customFormat="1" ht="15" customHeight="1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7" t="s">
        <v>58</v>
      </c>
    </row>
    <row r="72" spans="1:12" s="7" customFormat="1" ht="15" customHeight="1" x14ac:dyDescent="0.2">
      <c r="A72" s="7" t="s">
        <v>59</v>
      </c>
      <c r="B72" s="21">
        <v>25393.107</v>
      </c>
      <c r="C72" s="21">
        <v>25843.909</v>
      </c>
      <c r="D72" s="21">
        <v>26101.807000000001</v>
      </c>
      <c r="E72" s="21">
        <v>26700.22</v>
      </c>
      <c r="F72" s="21">
        <v>26499.169000000002</v>
      </c>
      <c r="G72" s="21">
        <v>25792.841</v>
      </c>
      <c r="H72" s="21">
        <v>25268.517</v>
      </c>
      <c r="I72" s="21">
        <v>25522.003000000001</v>
      </c>
      <c r="J72" s="21">
        <v>25710.018</v>
      </c>
      <c r="K72" s="21">
        <v>25625.445</v>
      </c>
      <c r="L72" s="7" t="s">
        <v>60</v>
      </c>
    </row>
    <row r="73" spans="1:12" s="7" customFormat="1" ht="15" customHeight="1" x14ac:dyDescent="0.2">
      <c r="A73" s="7" t="s">
        <v>61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7" t="s">
        <v>62</v>
      </c>
    </row>
    <row r="74" spans="1:12" s="7" customFormat="1" ht="15" customHeight="1" x14ac:dyDescent="0.2">
      <c r="B74" s="19"/>
      <c r="C74" s="19"/>
      <c r="D74" s="19"/>
      <c r="E74" s="19"/>
      <c r="F74" s="19"/>
      <c r="G74" s="19"/>
      <c r="H74" s="19"/>
      <c r="I74" s="19"/>
      <c r="J74" s="19"/>
      <c r="K74" s="19"/>
    </row>
    <row r="75" spans="1:12" s="7" customFormat="1" ht="15" customHeight="1" x14ac:dyDescent="0.2">
      <c r="A75" s="7" t="s">
        <v>63</v>
      </c>
      <c r="B75" s="22">
        <v>1213</v>
      </c>
      <c r="C75" s="22">
        <v>1254</v>
      </c>
      <c r="D75" s="22">
        <v>1263</v>
      </c>
      <c r="E75" s="22">
        <v>1203</v>
      </c>
      <c r="F75" s="22">
        <v>1144</v>
      </c>
      <c r="G75" s="22">
        <v>1075</v>
      </c>
      <c r="H75" s="22">
        <v>1044</v>
      </c>
      <c r="I75" s="22">
        <v>1027</v>
      </c>
      <c r="J75" s="22">
        <v>1014</v>
      </c>
      <c r="K75" s="22">
        <v>996</v>
      </c>
      <c r="L75" s="7" t="s">
        <v>64</v>
      </c>
    </row>
    <row r="76" spans="1:12" s="7" customFormat="1" ht="15" customHeight="1" x14ac:dyDescent="0.2">
      <c r="A76" s="7" t="s">
        <v>65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7" t="s">
        <v>66</v>
      </c>
    </row>
    <row r="77" spans="1:12" s="7" customFormat="1" ht="15" customHeight="1" x14ac:dyDescent="0.2">
      <c r="B77" s="20"/>
      <c r="C77" s="20"/>
      <c r="D77" s="20"/>
      <c r="E77" s="20"/>
      <c r="F77" s="20"/>
      <c r="G77" s="20"/>
      <c r="H77" s="20"/>
      <c r="I77" s="20"/>
      <c r="J77" s="20"/>
      <c r="K77" s="20"/>
    </row>
    <row r="78" spans="1:12" s="7" customFormat="1" ht="15" customHeight="1" x14ac:dyDescent="0.2">
      <c r="A78" s="7" t="s">
        <v>67</v>
      </c>
      <c r="B78" s="22">
        <v>9381.0539404585252</v>
      </c>
      <c r="C78" s="22">
        <v>8946.4418854492087</v>
      </c>
      <c r="D78" s="22">
        <v>8779.4019830844209</v>
      </c>
      <c r="E78" s="22">
        <v>9047.314667438226</v>
      </c>
      <c r="F78" s="22">
        <v>9328.1131951170282</v>
      </c>
      <c r="G78" s="22">
        <v>9885.8557860903002</v>
      </c>
      <c r="H78" s="22">
        <v>10142.89575314146</v>
      </c>
      <c r="I78" s="22">
        <v>10313.843460103655</v>
      </c>
      <c r="J78" s="22">
        <v>10442.200743169966</v>
      </c>
      <c r="K78" s="22">
        <v>10624.287377889126</v>
      </c>
      <c r="L78" s="7" t="s">
        <v>68</v>
      </c>
    </row>
    <row r="79" spans="1:12" s="7" customFormat="1" ht="15" customHeight="1" x14ac:dyDescent="0.2">
      <c r="B79" s="19"/>
      <c r="C79" s="19"/>
      <c r="D79" s="19"/>
      <c r="E79" s="19"/>
      <c r="F79" s="19"/>
      <c r="G79" s="19"/>
      <c r="H79" s="19"/>
      <c r="I79" s="19"/>
      <c r="J79" s="19"/>
      <c r="K79" s="19"/>
    </row>
    <row r="80" spans="1:12" s="7" customFormat="1" ht="15" customHeight="1" x14ac:dyDescent="0.2">
      <c r="A80" s="7" t="s">
        <v>69</v>
      </c>
      <c r="B80" s="19"/>
      <c r="C80" s="19"/>
      <c r="D80" s="23"/>
      <c r="E80" s="23"/>
      <c r="F80" s="19"/>
      <c r="G80" s="19"/>
      <c r="H80" s="19"/>
      <c r="I80" s="19"/>
      <c r="J80" s="19"/>
      <c r="K80" s="19"/>
      <c r="L80" s="7" t="s">
        <v>70</v>
      </c>
    </row>
    <row r="81" spans="1:12" s="7" customFormat="1" ht="15" customHeight="1" x14ac:dyDescent="0.2">
      <c r="A81" s="7" t="s">
        <v>71</v>
      </c>
      <c r="B81" s="18">
        <v>90.203750000000014</v>
      </c>
      <c r="C81" s="18">
        <v>96.12166666666667</v>
      </c>
      <c r="D81" s="24">
        <v>100.17758333333335</v>
      </c>
      <c r="E81" s="24">
        <v>104.73458333333333</v>
      </c>
      <c r="F81" s="18">
        <v>107.64299999999999</v>
      </c>
      <c r="G81" s="18">
        <v>109.77850000000001</v>
      </c>
      <c r="H81" s="18">
        <v>111.7795</v>
      </c>
      <c r="I81" s="18">
        <v>114.68150000000001</v>
      </c>
      <c r="J81" s="18">
        <v>115.7</v>
      </c>
      <c r="K81" s="18">
        <v>116.791</v>
      </c>
      <c r="L81" s="7" t="s">
        <v>72</v>
      </c>
    </row>
    <row r="82" spans="1:12" s="7" customFormat="1" ht="15" customHeight="1" x14ac:dyDescent="0.2">
      <c r="A82" s="7" t="s">
        <v>73</v>
      </c>
      <c r="B82" s="18">
        <v>4.1474437118207081</v>
      </c>
      <c r="C82" s="18">
        <v>6.5606104698160053</v>
      </c>
      <c r="D82" s="24">
        <v>4.2195654812477335</v>
      </c>
      <c r="E82" s="24">
        <v>4.5489218729073491</v>
      </c>
      <c r="F82" s="18">
        <v>2.7769401224523769</v>
      </c>
      <c r="G82" s="18">
        <v>1.983872615962043</v>
      </c>
      <c r="H82" s="18">
        <v>1.8</v>
      </c>
      <c r="I82" s="18">
        <v>2.6</v>
      </c>
      <c r="J82" s="18">
        <v>0.9</v>
      </c>
      <c r="K82" s="18">
        <v>0.9</v>
      </c>
      <c r="L82" s="7" t="s">
        <v>74</v>
      </c>
    </row>
    <row r="83" spans="1:12" s="7" customFormat="1" ht="15" customHeight="1" x14ac:dyDescent="0.2">
      <c r="B83" s="19"/>
      <c r="C83" s="19"/>
      <c r="D83" s="19"/>
      <c r="E83" s="19"/>
      <c r="F83" s="19"/>
      <c r="G83" s="19"/>
      <c r="H83" s="19"/>
      <c r="I83" s="19"/>
      <c r="J83" s="19"/>
      <c r="K83" s="19"/>
    </row>
    <row r="84" spans="1:12" s="7" customFormat="1" ht="15" customHeight="1" x14ac:dyDescent="0.2">
      <c r="A84" s="7" t="s">
        <v>75</v>
      </c>
      <c r="B84" s="12">
        <v>3824.12</v>
      </c>
      <c r="C84" s="12">
        <v>3813.288</v>
      </c>
      <c r="D84" s="12">
        <v>3794.1044999999999</v>
      </c>
      <c r="E84" s="12">
        <v>3771.9304999999999</v>
      </c>
      <c r="F84" s="12">
        <v>3750.6379999999999</v>
      </c>
      <c r="G84" s="12">
        <v>3730.9690000000001</v>
      </c>
      <c r="H84" s="12">
        <v>3704.1489999999999</v>
      </c>
      <c r="I84" s="12">
        <v>3664.5259999999998</v>
      </c>
      <c r="J84" s="12">
        <v>3619.06</v>
      </c>
      <c r="K84" s="12">
        <v>3572.1179999999999</v>
      </c>
      <c r="L84" s="7" t="s">
        <v>76</v>
      </c>
    </row>
    <row r="85" spans="1:12" s="7" customFormat="1" ht="15" customHeight="1" x14ac:dyDescent="0.2">
      <c r="A85" s="14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14"/>
    </row>
    <row r="87" spans="1:12" s="27" customFormat="1" x14ac:dyDescent="0.2">
      <c r="A87" s="26" t="s">
        <v>77</v>
      </c>
      <c r="E87" s="26"/>
      <c r="G87" s="28" t="s">
        <v>78</v>
      </c>
    </row>
    <row r="88" spans="1:12" s="27" customFormat="1" x14ac:dyDescent="0.2">
      <c r="A88" s="26" t="s">
        <v>79</v>
      </c>
      <c r="G88" s="27" t="s">
        <v>80</v>
      </c>
    </row>
    <row r="89" spans="1:12" s="27" customFormat="1" x14ac:dyDescent="0.2">
      <c r="A89" s="26" t="s">
        <v>81</v>
      </c>
      <c r="G89" s="27" t="s">
        <v>82</v>
      </c>
    </row>
    <row r="90" spans="1:12" s="27" customFormat="1" x14ac:dyDescent="0.2">
      <c r="A90" s="26" t="s">
        <v>83</v>
      </c>
      <c r="G90" s="27" t="s">
        <v>84</v>
      </c>
    </row>
    <row r="91" spans="1:12" s="27" customFormat="1" x14ac:dyDescent="0.2">
      <c r="A91" s="26" t="s">
        <v>85</v>
      </c>
      <c r="G91" s="27" t="s">
        <v>86</v>
      </c>
    </row>
    <row r="92" spans="1:12" s="27" customFormat="1" x14ac:dyDescent="0.2">
      <c r="A92" s="26" t="s">
        <v>87</v>
      </c>
      <c r="G92" s="27" t="s">
        <v>88</v>
      </c>
    </row>
    <row r="93" spans="1:12" s="27" customFormat="1" x14ac:dyDescent="0.2">
      <c r="A93" s="26" t="s">
        <v>89</v>
      </c>
      <c r="G93" s="27" t="s">
        <v>90</v>
      </c>
    </row>
    <row r="94" spans="1:12" s="27" customFormat="1" x14ac:dyDescent="0.2">
      <c r="A94" s="26" t="s">
        <v>91</v>
      </c>
      <c r="G94" s="27" t="s">
        <v>92</v>
      </c>
    </row>
    <row r="95" spans="1:12" s="27" customFormat="1" x14ac:dyDescent="0.2">
      <c r="A95" s="26" t="s">
        <v>93</v>
      </c>
      <c r="G95" s="27" t="s">
        <v>94</v>
      </c>
    </row>
    <row r="96" spans="1:12" s="27" customFormat="1" x14ac:dyDescent="0.2">
      <c r="A96" s="26" t="s">
        <v>95</v>
      </c>
      <c r="G96" s="27" t="s">
        <v>96</v>
      </c>
    </row>
    <row r="97" spans="1:8" s="27" customFormat="1" x14ac:dyDescent="0.2">
      <c r="A97" s="26" t="s">
        <v>1759</v>
      </c>
      <c r="G97" s="27" t="s">
        <v>1760</v>
      </c>
    </row>
    <row r="98" spans="1:8" s="27" customFormat="1" x14ac:dyDescent="0.2">
      <c r="A98" s="26" t="s">
        <v>1769</v>
      </c>
      <c r="G98" s="27" t="s">
        <v>1770</v>
      </c>
    </row>
    <row r="99" spans="1:8" s="27" customFormat="1" x14ac:dyDescent="0.2">
      <c r="A99" s="26"/>
    </row>
    <row r="100" spans="1:8" s="27" customFormat="1" ht="15" x14ac:dyDescent="0.25">
      <c r="A100" s="29" t="s">
        <v>97</v>
      </c>
      <c r="G100" s="30" t="s">
        <v>98</v>
      </c>
      <c r="H100" s="30"/>
    </row>
    <row r="101" spans="1:8" s="27" customFormat="1" ht="15" x14ac:dyDescent="0.25">
      <c r="A101" s="29" t="s">
        <v>99</v>
      </c>
      <c r="G101" s="30" t="s">
        <v>100</v>
      </c>
      <c r="H101" s="30"/>
    </row>
    <row r="105" spans="1:8" x14ac:dyDescent="0.2">
      <c r="A105" s="452" t="s">
        <v>1771</v>
      </c>
      <c r="G105" s="452" t="s">
        <v>1778</v>
      </c>
    </row>
    <row r="106" spans="1:8" x14ac:dyDescent="0.2">
      <c r="A106" t="s">
        <v>1772</v>
      </c>
      <c r="G106" t="s">
        <v>1779</v>
      </c>
    </row>
    <row r="107" spans="1:8" x14ac:dyDescent="0.2">
      <c r="A107" t="s">
        <v>1773</v>
      </c>
      <c r="G107" t="s">
        <v>1781</v>
      </c>
    </row>
    <row r="108" spans="1:8" x14ac:dyDescent="0.2">
      <c r="A108" t="s">
        <v>1776</v>
      </c>
      <c r="G108" t="s">
        <v>1782</v>
      </c>
    </row>
    <row r="109" spans="1:8" x14ac:dyDescent="0.2">
      <c r="A109" t="s">
        <v>1774</v>
      </c>
      <c r="G109" t="s">
        <v>1780</v>
      </c>
    </row>
    <row r="110" spans="1:8" x14ac:dyDescent="0.2">
      <c r="A110" t="s">
        <v>1777</v>
      </c>
    </row>
  </sheetData>
  <pageMargins left="0.75" right="0.75" top="1" bottom="1" header="0.5" footer="0.5"/>
  <pageSetup scale="53" fitToWidth="2" fitToHeight="2" orientation="landscape" r:id="rId1"/>
  <headerFooter alignWithMargins="0"/>
  <rowBreaks count="1" manualBreakCount="1">
    <brk id="49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2"/>
  <sheetViews>
    <sheetView view="pageBreakPreview" zoomScale="80" zoomScaleNormal="100" zoomScaleSheetLayoutView="80" workbookViewId="0">
      <selection activeCell="H45" sqref="H45"/>
    </sheetView>
  </sheetViews>
  <sheetFormatPr defaultColWidth="9.28515625" defaultRowHeight="12.75" x14ac:dyDescent="0.2"/>
  <cols>
    <col min="1" max="1" width="52.28515625" style="135" customWidth="1"/>
    <col min="2" max="7" width="11.7109375" style="135" customWidth="1"/>
    <col min="8" max="8" width="13.28515625" style="135" bestFit="1" customWidth="1"/>
    <col min="9" max="11" width="11.7109375" style="135" customWidth="1"/>
    <col min="12" max="12" width="3.7109375" style="135" customWidth="1"/>
    <col min="13" max="13" width="55.42578125" style="135" bestFit="1" customWidth="1"/>
    <col min="14" max="16384" width="9.28515625" style="135"/>
  </cols>
  <sheetData>
    <row r="1" spans="1:13" ht="15" x14ac:dyDescent="0.2">
      <c r="A1" s="1" t="s">
        <v>368</v>
      </c>
    </row>
    <row r="2" spans="1:13" ht="15" x14ac:dyDescent="0.2">
      <c r="A2" s="1" t="s">
        <v>369</v>
      </c>
    </row>
    <row r="3" spans="1:13" ht="14.25" x14ac:dyDescent="0.2">
      <c r="A3" s="7" t="s">
        <v>370</v>
      </c>
    </row>
    <row r="5" spans="1:13" s="1" customFormat="1" ht="15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s="1" customFormat="1" ht="15" x14ac:dyDescent="0.2">
      <c r="A6" s="136"/>
      <c r="B6" s="3">
        <v>2005</v>
      </c>
      <c r="C6" s="3">
        <v>2006</v>
      </c>
      <c r="D6" s="3">
        <v>2007</v>
      </c>
      <c r="E6" s="3">
        <v>2008</v>
      </c>
      <c r="F6" s="3">
        <v>2009</v>
      </c>
      <c r="G6" s="3">
        <v>2010</v>
      </c>
      <c r="H6" s="3">
        <v>2011</v>
      </c>
      <c r="I6" s="3" t="s">
        <v>0</v>
      </c>
      <c r="J6" s="3" t="s">
        <v>700</v>
      </c>
      <c r="K6" s="3" t="s">
        <v>701</v>
      </c>
      <c r="L6" s="37"/>
      <c r="M6" s="136"/>
    </row>
    <row r="7" spans="1:13" s="1" customFormat="1" ht="15" x14ac:dyDescent="0.2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39"/>
    </row>
    <row r="8" spans="1:13" s="1" customFormat="1" ht="15" customHeight="1" x14ac:dyDescent="0.2"/>
    <row r="9" spans="1:13" s="1" customFormat="1" ht="15" customHeight="1" x14ac:dyDescent="0.2">
      <c r="A9" s="1" t="s">
        <v>371</v>
      </c>
      <c r="B9" s="137">
        <v>44592.766682815913</v>
      </c>
      <c r="C9" s="137">
        <v>46734.627711568799</v>
      </c>
      <c r="D9" s="137">
        <v>49254.368311492981</v>
      </c>
      <c r="E9" s="137">
        <v>50030.620917028631</v>
      </c>
      <c r="F9" s="137">
        <v>49986.389177325036</v>
      </c>
      <c r="G9" s="137">
        <v>50245.799541086955</v>
      </c>
      <c r="H9" s="137">
        <v>51037.590455543621</v>
      </c>
      <c r="I9" s="137">
        <v>54207.049242468136</v>
      </c>
      <c r="J9" s="137">
        <v>54782.952245103923</v>
      </c>
      <c r="K9" s="137">
        <v>55757.743748274443</v>
      </c>
      <c r="L9" s="137"/>
      <c r="M9" s="1" t="s">
        <v>372</v>
      </c>
    </row>
    <row r="10" spans="1:13" s="1" customFormat="1" ht="15" customHeight="1" x14ac:dyDescent="0.2"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</row>
    <row r="11" spans="1:13" s="1" customFormat="1" ht="15" customHeight="1" x14ac:dyDescent="0.2">
      <c r="A11" s="1" t="s">
        <v>310</v>
      </c>
      <c r="B11" s="137">
        <v>-29052.641</v>
      </c>
      <c r="C11" s="137">
        <v>-29421.845000000001</v>
      </c>
      <c r="D11" s="137">
        <v>-28881.420999999998</v>
      </c>
      <c r="E11" s="55">
        <v>-30936.25</v>
      </c>
      <c r="F11" s="55">
        <v>-32767.702000000001</v>
      </c>
      <c r="G11" s="55">
        <v>-34086.705999999998</v>
      </c>
      <c r="H11" s="55">
        <v>-34630.964999999997</v>
      </c>
      <c r="I11" s="55">
        <v>-33479.106</v>
      </c>
      <c r="J11" s="55">
        <v>-33757.86</v>
      </c>
      <c r="K11" s="55">
        <v>-34474.029000000002</v>
      </c>
      <c r="L11" s="137"/>
      <c r="M11" s="1" t="s">
        <v>311</v>
      </c>
    </row>
    <row r="12" spans="1:13" s="1" customFormat="1" ht="15" customHeight="1" x14ac:dyDescent="0.2">
      <c r="B12" s="137"/>
      <c r="C12" s="137"/>
      <c r="D12" s="137"/>
      <c r="E12" s="55"/>
      <c r="F12" s="55"/>
      <c r="G12" s="55"/>
      <c r="H12" s="55"/>
      <c r="I12" s="55"/>
      <c r="J12" s="55"/>
      <c r="K12" s="55"/>
      <c r="L12" s="137"/>
    </row>
    <row r="13" spans="1:13" s="1" customFormat="1" ht="15" customHeight="1" x14ac:dyDescent="0.2">
      <c r="A13" s="1" t="s">
        <v>312</v>
      </c>
      <c r="B13" s="137">
        <v>1089.1769999999999</v>
      </c>
      <c r="C13" s="137">
        <v>1040.431</v>
      </c>
      <c r="D13" s="137">
        <v>948.19100000000003</v>
      </c>
      <c r="E13" s="55">
        <v>999.50300000000004</v>
      </c>
      <c r="F13" s="55">
        <v>1125.8530000000001</v>
      </c>
      <c r="G13" s="55">
        <v>1159.2149999999999</v>
      </c>
      <c r="H13" s="55">
        <v>1154.9179999999999</v>
      </c>
      <c r="I13" s="55">
        <v>1201.7670000000001</v>
      </c>
      <c r="J13" s="55">
        <v>1203.3689999999999</v>
      </c>
      <c r="K13" s="55">
        <v>1161.6890000000001</v>
      </c>
      <c r="L13" s="137"/>
      <c r="M13" s="1" t="s">
        <v>373</v>
      </c>
    </row>
    <row r="14" spans="1:13" s="1" customFormat="1" ht="15" customHeight="1" x14ac:dyDescent="0.2">
      <c r="B14" s="137"/>
      <c r="C14" s="137"/>
      <c r="D14" s="137"/>
      <c r="E14" s="55"/>
      <c r="F14" s="55"/>
      <c r="G14" s="55"/>
      <c r="H14" s="55"/>
      <c r="I14" s="55"/>
      <c r="J14" s="55"/>
      <c r="K14" s="55"/>
      <c r="L14" s="137"/>
    </row>
    <row r="15" spans="1:13" s="1" customFormat="1" ht="15" customHeight="1" x14ac:dyDescent="0.2">
      <c r="A15" s="1" t="s">
        <v>314</v>
      </c>
      <c r="B15" s="137">
        <v>-30141.817999999999</v>
      </c>
      <c r="C15" s="137">
        <v>-30462.276000000002</v>
      </c>
      <c r="D15" s="137">
        <v>-29829.612000000001</v>
      </c>
      <c r="E15" s="55">
        <v>-31935.753000000001</v>
      </c>
      <c r="F15" s="55">
        <v>-33893.555</v>
      </c>
      <c r="G15" s="55">
        <v>-35245.921000000002</v>
      </c>
      <c r="H15" s="55">
        <v>-35785.883000000002</v>
      </c>
      <c r="I15" s="55">
        <v>-34680.873</v>
      </c>
      <c r="J15" s="55">
        <v>-34961.228999999999</v>
      </c>
      <c r="K15" s="55">
        <v>-35635.718000000001</v>
      </c>
      <c r="L15" s="137"/>
      <c r="M15" s="1" t="s">
        <v>374</v>
      </c>
    </row>
    <row r="16" spans="1:13" s="1" customFormat="1" ht="15" customHeight="1" x14ac:dyDescent="0.2"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</row>
    <row r="17" spans="1:13" s="1" customFormat="1" ht="15" customHeight="1" x14ac:dyDescent="0.2">
      <c r="A17" s="1" t="s">
        <v>375</v>
      </c>
      <c r="B17" s="137">
        <v>73645.407682815901</v>
      </c>
      <c r="C17" s="137">
        <v>76156.472711568786</v>
      </c>
      <c r="D17" s="137">
        <v>78135.78931149299</v>
      </c>
      <c r="E17" s="137">
        <v>80966.870917028617</v>
      </c>
      <c r="F17" s="137">
        <v>82754.091177325012</v>
      </c>
      <c r="G17" s="137">
        <v>84332.505541086954</v>
      </c>
      <c r="H17" s="137">
        <v>85668.555455543654</v>
      </c>
      <c r="I17" s="137">
        <v>87686.155242468114</v>
      </c>
      <c r="J17" s="137">
        <v>88540.812245103938</v>
      </c>
      <c r="K17" s="137">
        <v>90231.772748274438</v>
      </c>
      <c r="L17" s="137"/>
      <c r="M17" s="1" t="s">
        <v>376</v>
      </c>
    </row>
    <row r="18" spans="1:13" s="1" customFormat="1" ht="15" customHeight="1" x14ac:dyDescent="0.2"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</row>
    <row r="19" spans="1:13" s="1" customFormat="1" ht="15" customHeight="1" x14ac:dyDescent="0.2">
      <c r="A19" s="138" t="s">
        <v>377</v>
      </c>
      <c r="B19" s="137">
        <v>478.94835373715023</v>
      </c>
      <c r="C19" s="137">
        <v>488.44290060629379</v>
      </c>
      <c r="D19" s="137">
        <v>432.04999118529724</v>
      </c>
      <c r="E19" s="137">
        <v>518.7639875061393</v>
      </c>
      <c r="F19" s="137">
        <v>567.73297314452225</v>
      </c>
      <c r="G19" s="137">
        <v>823.7641241859817</v>
      </c>
      <c r="H19" s="137">
        <v>798.32706674116639</v>
      </c>
      <c r="I19" s="137">
        <v>819.0346671327361</v>
      </c>
      <c r="J19" s="137">
        <v>836.54730990164762</v>
      </c>
      <c r="K19" s="137">
        <v>861.55725184144785</v>
      </c>
      <c r="L19" s="137"/>
      <c r="M19" s="138" t="s">
        <v>319</v>
      </c>
    </row>
    <row r="20" spans="1:13" s="1" customFormat="1" ht="15" customHeight="1" x14ac:dyDescent="0.2">
      <c r="A20" s="138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8"/>
    </row>
    <row r="21" spans="1:13" s="1" customFormat="1" ht="15" customHeight="1" x14ac:dyDescent="0.2">
      <c r="A21" s="138" t="s">
        <v>378</v>
      </c>
      <c r="B21" s="137">
        <v>42.091999999999999</v>
      </c>
      <c r="C21" s="137">
        <v>43.68</v>
      </c>
      <c r="D21" s="137">
        <v>44.16696269213346</v>
      </c>
      <c r="E21" s="137">
        <v>36.033999999999999</v>
      </c>
      <c r="F21" s="137">
        <v>28.57</v>
      </c>
      <c r="G21" s="137">
        <v>21.318999999999999</v>
      </c>
      <c r="H21" s="137">
        <v>14.022</v>
      </c>
      <c r="I21" s="137">
        <v>22.913</v>
      </c>
      <c r="J21" s="137">
        <v>22.893999999999998</v>
      </c>
      <c r="K21" s="137">
        <v>19.721</v>
      </c>
      <c r="L21" s="137"/>
      <c r="M21" s="138" t="s">
        <v>321</v>
      </c>
    </row>
    <row r="22" spans="1:13" s="1" customFormat="1" ht="15" customHeight="1" x14ac:dyDescent="0.2">
      <c r="A22" s="138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8"/>
    </row>
    <row r="23" spans="1:13" s="1" customFormat="1" ht="15" customHeight="1" x14ac:dyDescent="0.2">
      <c r="A23" s="138" t="s">
        <v>379</v>
      </c>
      <c r="B23" s="137">
        <v>1341.107</v>
      </c>
      <c r="C23" s="137">
        <v>1471.9159999999999</v>
      </c>
      <c r="D23" s="137">
        <v>1745.3988634739155</v>
      </c>
      <c r="E23" s="137">
        <v>1620.69</v>
      </c>
      <c r="F23" s="137">
        <v>1433.146</v>
      </c>
      <c r="G23" s="137">
        <v>1404.261</v>
      </c>
      <c r="H23" s="137">
        <v>1183.5275871640458</v>
      </c>
      <c r="I23" s="137">
        <v>1406.8632450504149</v>
      </c>
      <c r="J23" s="137">
        <v>1126.5271209353152</v>
      </c>
      <c r="K23" s="137">
        <v>1392.7408244861638</v>
      </c>
      <c r="L23" s="137"/>
      <c r="M23" s="138" t="s">
        <v>323</v>
      </c>
    </row>
    <row r="24" spans="1:13" s="1" customFormat="1" ht="15" customHeight="1" x14ac:dyDescent="0.2">
      <c r="A24" s="138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8"/>
    </row>
    <row r="25" spans="1:13" s="1" customFormat="1" ht="15" customHeight="1" x14ac:dyDescent="0.2">
      <c r="A25" s="138" t="s">
        <v>266</v>
      </c>
      <c r="B25" s="137">
        <v>1717.5119999999999</v>
      </c>
      <c r="C25" s="137">
        <v>1646.5519999999997</v>
      </c>
      <c r="D25" s="137">
        <v>1710.9770000000001</v>
      </c>
      <c r="E25" s="137">
        <v>1661.1310000000001</v>
      </c>
      <c r="F25" s="137">
        <v>1437.5060000000001</v>
      </c>
      <c r="G25" s="137">
        <v>1205.923</v>
      </c>
      <c r="H25" s="137">
        <v>1029.1949999999999</v>
      </c>
      <c r="I25" s="137">
        <v>1096.473</v>
      </c>
      <c r="J25" s="137">
        <v>1044.568</v>
      </c>
      <c r="K25" s="137">
        <v>923.96</v>
      </c>
      <c r="L25" s="137"/>
      <c r="M25" s="138" t="s">
        <v>267</v>
      </c>
    </row>
    <row r="26" spans="1:13" s="1" customFormat="1" ht="15" customHeight="1" x14ac:dyDescent="0.2">
      <c r="A26" s="138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8"/>
    </row>
    <row r="27" spans="1:13" s="1" customFormat="1" ht="15" customHeight="1" x14ac:dyDescent="0.2">
      <c r="A27" s="138" t="s">
        <v>380</v>
      </c>
      <c r="B27" s="137">
        <v>33426.79800000001</v>
      </c>
      <c r="C27" s="137">
        <v>34393.848288028705</v>
      </c>
      <c r="D27" s="137">
        <v>35223.352376339128</v>
      </c>
      <c r="E27" s="137">
        <v>37298.99</v>
      </c>
      <c r="F27" s="137">
        <v>40687.688999999998</v>
      </c>
      <c r="G27" s="137">
        <v>43291.637999999999</v>
      </c>
      <c r="H27" s="137">
        <v>43356.824999999997</v>
      </c>
      <c r="I27" s="137">
        <v>43574.737999999998</v>
      </c>
      <c r="J27" s="137">
        <v>44306.036</v>
      </c>
      <c r="K27" s="137">
        <v>45874.010999999999</v>
      </c>
      <c r="L27" s="137"/>
      <c r="M27" s="138" t="s">
        <v>326</v>
      </c>
    </row>
    <row r="28" spans="1:13" s="1" customFormat="1" ht="15" customHeight="1" x14ac:dyDescent="0.2">
      <c r="A28" s="138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8"/>
    </row>
    <row r="29" spans="1:13" s="1" customFormat="1" ht="15" customHeight="1" x14ac:dyDescent="0.2">
      <c r="A29" s="138" t="s">
        <v>381</v>
      </c>
      <c r="B29" s="137">
        <v>2139.6930000000002</v>
      </c>
      <c r="C29" s="137">
        <v>2210.2530000000002</v>
      </c>
      <c r="D29" s="137">
        <v>2213.7063922328934</v>
      </c>
      <c r="E29" s="137">
        <v>2308.6672000000003</v>
      </c>
      <c r="F29" s="137">
        <v>2245.1331</v>
      </c>
      <c r="G29" s="137">
        <v>2352.09</v>
      </c>
      <c r="H29" s="137">
        <v>2276.4369999999999</v>
      </c>
      <c r="I29" s="137">
        <v>2217.5616</v>
      </c>
      <c r="J29" s="137">
        <v>2219.1672000000003</v>
      </c>
      <c r="K29" s="137">
        <v>2256.7551000000003</v>
      </c>
      <c r="L29" s="137"/>
      <c r="M29" s="138" t="s">
        <v>328</v>
      </c>
    </row>
    <row r="30" spans="1:13" s="1" customFormat="1" ht="15" customHeight="1" x14ac:dyDescent="0.2">
      <c r="A30" s="138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8"/>
    </row>
    <row r="31" spans="1:13" s="1" customFormat="1" ht="15" customHeight="1" x14ac:dyDescent="0.2">
      <c r="A31" s="138" t="s">
        <v>382</v>
      </c>
      <c r="B31" s="137">
        <v>3903.6740000000004</v>
      </c>
      <c r="C31" s="137">
        <v>4042.9360000000006</v>
      </c>
      <c r="D31" s="137">
        <v>3802.5924431216577</v>
      </c>
      <c r="E31" s="137">
        <v>3853.701</v>
      </c>
      <c r="F31" s="137">
        <v>3812.0949999999998</v>
      </c>
      <c r="G31" s="137">
        <v>3802.9050000000002</v>
      </c>
      <c r="H31" s="137">
        <v>4111.22</v>
      </c>
      <c r="I31" s="137">
        <v>4150.1850000000004</v>
      </c>
      <c r="J31" s="137">
        <v>4252.348</v>
      </c>
      <c r="K31" s="137">
        <v>4377.5379999999996</v>
      </c>
      <c r="L31" s="137"/>
      <c r="M31" s="138" t="s">
        <v>330</v>
      </c>
    </row>
    <row r="32" spans="1:13" s="1" customFormat="1" ht="15" customHeight="1" x14ac:dyDescent="0.2">
      <c r="A32" s="138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8"/>
    </row>
    <row r="33" spans="1:13" s="1" customFormat="1" ht="15" customHeight="1" x14ac:dyDescent="0.2">
      <c r="A33" s="138" t="s">
        <v>383</v>
      </c>
      <c r="B33" s="137">
        <v>733.91514815622838</v>
      </c>
      <c r="C33" s="137">
        <v>760.53819959580414</v>
      </c>
      <c r="D33" s="137">
        <v>742.86168381457287</v>
      </c>
      <c r="E33" s="137">
        <v>761.34593946974564</v>
      </c>
      <c r="F33" s="137">
        <v>681.0616776272775</v>
      </c>
      <c r="G33" s="137">
        <v>724.00326800902894</v>
      </c>
      <c r="H33" s="137">
        <v>686.24407675572854</v>
      </c>
      <c r="I33" s="137">
        <v>739.43349671940712</v>
      </c>
      <c r="J33" s="137">
        <v>722.75453453707939</v>
      </c>
      <c r="K33" s="137">
        <v>696.43543273916362</v>
      </c>
      <c r="L33" s="137"/>
      <c r="M33" s="138" t="s">
        <v>332</v>
      </c>
    </row>
    <row r="34" spans="1:13" s="1" customFormat="1" ht="15" customHeight="1" x14ac:dyDescent="0.2">
      <c r="A34" s="138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8"/>
    </row>
    <row r="35" spans="1:13" s="1" customFormat="1" ht="15" customHeight="1" x14ac:dyDescent="0.2">
      <c r="A35" s="138" t="s">
        <v>384</v>
      </c>
      <c r="B35" s="137">
        <v>1217.116</v>
      </c>
      <c r="C35" s="137">
        <v>1272.3710000000001</v>
      </c>
      <c r="D35" s="137">
        <v>1290.847</v>
      </c>
      <c r="E35" s="137">
        <v>1235.2670000000001</v>
      </c>
      <c r="F35" s="137">
        <v>1347.232</v>
      </c>
      <c r="G35" s="137">
        <v>1243.7239999999999</v>
      </c>
      <c r="H35" s="137">
        <v>1183.4042008132594</v>
      </c>
      <c r="I35" s="137">
        <v>1108.6407343332205</v>
      </c>
      <c r="J35" s="137">
        <v>1050.0656274320133</v>
      </c>
      <c r="K35" s="137">
        <v>1041.002170989289</v>
      </c>
      <c r="L35" s="137"/>
      <c r="M35" s="138" t="s">
        <v>334</v>
      </c>
    </row>
    <row r="36" spans="1:13" s="1" customFormat="1" ht="15" customHeight="1" x14ac:dyDescent="0.2">
      <c r="A36" s="138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8"/>
    </row>
    <row r="37" spans="1:13" s="1" customFormat="1" ht="15" customHeight="1" x14ac:dyDescent="0.2">
      <c r="A37" s="138" t="s">
        <v>385</v>
      </c>
      <c r="B37" s="137">
        <v>4846.8124939043073</v>
      </c>
      <c r="C37" s="137">
        <v>4890.2695290924839</v>
      </c>
      <c r="D37" s="137">
        <v>5039.525913972031</v>
      </c>
      <c r="E37" s="137">
        <v>4944.0349621912355</v>
      </c>
      <c r="F37" s="137">
        <v>2796.0283956401777</v>
      </c>
      <c r="G37" s="137">
        <v>2410.1290261962849</v>
      </c>
      <c r="H37" s="137">
        <v>3201.3806160832432</v>
      </c>
      <c r="I37" s="137">
        <v>3385.759203210991</v>
      </c>
      <c r="J37" s="137">
        <v>3695.4749043700122</v>
      </c>
      <c r="K37" s="137">
        <v>3147.751834636621</v>
      </c>
      <c r="L37" s="137"/>
      <c r="M37" s="138" t="s">
        <v>336</v>
      </c>
    </row>
    <row r="38" spans="1:13" s="1" customFormat="1" ht="15" customHeight="1" x14ac:dyDescent="0.2">
      <c r="A38" s="138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8"/>
    </row>
    <row r="39" spans="1:13" s="1" customFormat="1" ht="15" customHeight="1" x14ac:dyDescent="0.2">
      <c r="A39" s="138" t="s">
        <v>386</v>
      </c>
      <c r="B39" s="137">
        <v>7892.1506870182175</v>
      </c>
      <c r="C39" s="137">
        <v>8393.4747942455142</v>
      </c>
      <c r="D39" s="137">
        <v>9585.3184987735985</v>
      </c>
      <c r="E39" s="137">
        <v>9998.9348278615071</v>
      </c>
      <c r="F39" s="137">
        <v>10625.991030913043</v>
      </c>
      <c r="G39" s="137">
        <v>10689.26012269565</v>
      </c>
      <c r="H39" s="137">
        <v>11322.850094753125</v>
      </c>
      <c r="I39" s="137">
        <v>12354.862468209989</v>
      </c>
      <c r="J39" s="137">
        <v>12145.590040134433</v>
      </c>
      <c r="K39" s="137">
        <v>12656.580757218775</v>
      </c>
      <c r="L39" s="137"/>
      <c r="M39" s="138" t="s">
        <v>387</v>
      </c>
    </row>
    <row r="40" spans="1:13" s="1" customFormat="1" ht="15" customHeight="1" x14ac:dyDescent="0.2">
      <c r="A40" s="138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8"/>
    </row>
    <row r="41" spans="1:13" s="1" customFormat="1" ht="15" customHeight="1" x14ac:dyDescent="0.2">
      <c r="A41" s="138" t="s">
        <v>388</v>
      </c>
      <c r="B41" s="137">
        <v>1524.538</v>
      </c>
      <c r="C41" s="137">
        <v>1573.5630000000003</v>
      </c>
      <c r="D41" s="137">
        <v>1531.8392099118787</v>
      </c>
      <c r="E41" s="137">
        <v>1545.298</v>
      </c>
      <c r="F41" s="137">
        <v>1430.165</v>
      </c>
      <c r="G41" s="137">
        <v>1396.2170000000001</v>
      </c>
      <c r="H41" s="137">
        <v>1436.529</v>
      </c>
      <c r="I41" s="137">
        <v>1514.365</v>
      </c>
      <c r="J41" s="137">
        <v>1613.1020000000001</v>
      </c>
      <c r="K41" s="137">
        <v>1661.0360000000001</v>
      </c>
      <c r="L41" s="137"/>
      <c r="M41" s="138" t="s">
        <v>340</v>
      </c>
    </row>
    <row r="42" spans="1:13" s="1" customFormat="1" ht="15" customHeight="1" x14ac:dyDescent="0.2">
      <c r="A42" s="138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8"/>
    </row>
    <row r="43" spans="1:13" s="1" customFormat="1" ht="15" customHeight="1" x14ac:dyDescent="0.2">
      <c r="A43" s="138" t="s">
        <v>389</v>
      </c>
      <c r="B43" s="137">
        <v>131.22399999999999</v>
      </c>
      <c r="C43" s="137">
        <v>135.44800000000001</v>
      </c>
      <c r="D43" s="137">
        <v>132.5905018914907</v>
      </c>
      <c r="E43" s="137">
        <v>145.85599999999999</v>
      </c>
      <c r="F43" s="137">
        <v>120.651</v>
      </c>
      <c r="G43" s="137">
        <v>62.179000000000002</v>
      </c>
      <c r="H43" s="137">
        <v>65.191000000000003</v>
      </c>
      <c r="I43" s="137">
        <v>58.93</v>
      </c>
      <c r="J43" s="137">
        <v>59.530999999999999</v>
      </c>
      <c r="K43" s="137">
        <v>60.308</v>
      </c>
      <c r="L43" s="137"/>
      <c r="M43" s="139" t="s">
        <v>342</v>
      </c>
    </row>
    <row r="44" spans="1:13" s="1" customFormat="1" ht="15" customHeight="1" x14ac:dyDescent="0.2">
      <c r="A44" s="140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9"/>
    </row>
    <row r="45" spans="1:13" s="1" customFormat="1" ht="15" customHeight="1" x14ac:dyDescent="0.2">
      <c r="A45" s="138" t="s">
        <v>390</v>
      </c>
      <c r="B45" s="137">
        <v>1232.52</v>
      </c>
      <c r="C45" s="137">
        <v>1226.511</v>
      </c>
      <c r="D45" s="137">
        <v>1222.8112256708823</v>
      </c>
      <c r="E45" s="137">
        <v>1259.4770000000001</v>
      </c>
      <c r="F45" s="137">
        <v>1216.857</v>
      </c>
      <c r="G45" s="137">
        <v>1351.279</v>
      </c>
      <c r="H45" s="137">
        <v>1525.8904657767055</v>
      </c>
      <c r="I45" s="137">
        <v>1594.9865259857729</v>
      </c>
      <c r="J45" s="137">
        <v>1615.1130000000001</v>
      </c>
      <c r="K45" s="137">
        <v>1699.8389999999999</v>
      </c>
      <c r="L45" s="137"/>
      <c r="M45" s="139" t="s">
        <v>344</v>
      </c>
    </row>
    <row r="46" spans="1:13" s="1" customFormat="1" ht="15" customHeight="1" x14ac:dyDescent="0.2">
      <c r="A46" s="139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9"/>
    </row>
    <row r="47" spans="1:13" s="1" customFormat="1" ht="15" customHeight="1" x14ac:dyDescent="0.2">
      <c r="A47" s="138" t="s">
        <v>391</v>
      </c>
      <c r="B47" s="137">
        <v>552.03899999999987</v>
      </c>
      <c r="C47" s="137">
        <v>570.10199999999998</v>
      </c>
      <c r="D47" s="137">
        <v>574.64164501286348</v>
      </c>
      <c r="E47" s="137">
        <v>615.71900000000005</v>
      </c>
      <c r="F47" s="137">
        <v>637.64499999999998</v>
      </c>
      <c r="G47" s="137">
        <v>565.447</v>
      </c>
      <c r="H47" s="137">
        <v>514.80967694143476</v>
      </c>
      <c r="I47" s="137">
        <v>537.35214033254294</v>
      </c>
      <c r="J47" s="137">
        <v>555.60015661617467</v>
      </c>
      <c r="K47" s="137">
        <v>553.47812334216087</v>
      </c>
      <c r="L47" s="137"/>
      <c r="M47" s="138" t="s">
        <v>346</v>
      </c>
    </row>
    <row r="48" spans="1:13" s="1" customFormat="1" ht="15" customHeight="1" x14ac:dyDescent="0.2">
      <c r="A48" s="138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8"/>
    </row>
    <row r="49" spans="1:13" s="1" customFormat="1" ht="15" customHeight="1" x14ac:dyDescent="0.2">
      <c r="A49" s="138" t="s">
        <v>392</v>
      </c>
      <c r="B49" s="137">
        <v>2387.8180000000002</v>
      </c>
      <c r="C49" s="137">
        <v>2452.8420000000001</v>
      </c>
      <c r="D49" s="137">
        <v>2438.0288621320083</v>
      </c>
      <c r="E49" s="137">
        <v>2570.0540000000001</v>
      </c>
      <c r="F49" s="137">
        <v>2871.163</v>
      </c>
      <c r="G49" s="137">
        <v>2774.86</v>
      </c>
      <c r="H49" s="137">
        <v>2877.8398777546945</v>
      </c>
      <c r="I49" s="137">
        <v>2865.341638995596</v>
      </c>
      <c r="J49" s="137">
        <v>2970.624939697047</v>
      </c>
      <c r="K49" s="137">
        <v>3047.7009110422541</v>
      </c>
      <c r="L49" s="137"/>
      <c r="M49" s="138" t="s">
        <v>348</v>
      </c>
    </row>
    <row r="50" spans="1:13" s="1" customFormat="1" ht="15" customHeight="1" x14ac:dyDescent="0.2">
      <c r="A50" s="138"/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8"/>
    </row>
    <row r="51" spans="1:13" s="1" customFormat="1" ht="15" customHeight="1" x14ac:dyDescent="0.2">
      <c r="A51" s="138" t="s">
        <v>393</v>
      </c>
      <c r="B51" s="18">
        <v>213.61699999999999</v>
      </c>
      <c r="C51" s="18">
        <v>373.30900000000003</v>
      </c>
      <c r="D51" s="18">
        <v>93.730653766029519</v>
      </c>
      <c r="E51" s="18">
        <v>84.078000000000003</v>
      </c>
      <c r="F51" s="137">
        <v>68.912000000000006</v>
      </c>
      <c r="G51" s="137">
        <v>61.713999999999999</v>
      </c>
      <c r="H51" s="137">
        <v>58.703792760216686</v>
      </c>
      <c r="I51" s="137">
        <v>66.31152249745945</v>
      </c>
      <c r="J51" s="137">
        <v>68.658411480201408</v>
      </c>
      <c r="K51" s="137">
        <v>67.542341978578079</v>
      </c>
      <c r="L51" s="137"/>
      <c r="M51" s="138" t="s">
        <v>350</v>
      </c>
    </row>
    <row r="52" spans="1:13" s="1" customFormat="1" ht="15" customHeight="1" x14ac:dyDescent="0.2">
      <c r="A52" s="138"/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8"/>
    </row>
    <row r="53" spans="1:13" s="1" customFormat="1" ht="15" customHeight="1" x14ac:dyDescent="0.2">
      <c r="A53" s="138" t="s">
        <v>394</v>
      </c>
      <c r="B53" s="137">
        <v>1391.5029999999999</v>
      </c>
      <c r="C53" s="137">
        <v>1453.34</v>
      </c>
      <c r="D53" s="137">
        <v>1403.5539723937516</v>
      </c>
      <c r="E53" s="137">
        <v>1428.8309999999999</v>
      </c>
      <c r="F53" s="137">
        <v>1357.79</v>
      </c>
      <c r="G53" s="137">
        <v>1468.1020000000001</v>
      </c>
      <c r="H53" s="137">
        <v>1477.8920000000001</v>
      </c>
      <c r="I53" s="137">
        <v>1551.97</v>
      </c>
      <c r="J53" s="137">
        <v>1637.615</v>
      </c>
      <c r="K53" s="137">
        <v>1695.8440000000001</v>
      </c>
      <c r="L53" s="137"/>
      <c r="M53" s="138" t="s">
        <v>352</v>
      </c>
    </row>
    <row r="54" spans="1:13" s="1" customFormat="1" ht="15" customHeight="1" x14ac:dyDescent="0.2">
      <c r="A54" s="138"/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8"/>
    </row>
    <row r="55" spans="1:13" s="1" customFormat="1" ht="15" customHeight="1" x14ac:dyDescent="0.2">
      <c r="A55" s="138" t="s">
        <v>395</v>
      </c>
      <c r="B55" s="137">
        <v>321.80399999999997</v>
      </c>
      <c r="C55" s="137">
        <v>332.89299999999997</v>
      </c>
      <c r="D55" s="137">
        <v>322.93911510884834</v>
      </c>
      <c r="E55" s="137">
        <v>317.786</v>
      </c>
      <c r="F55" s="137">
        <v>341.32900000000001</v>
      </c>
      <c r="G55" s="137">
        <v>333.77100000000002</v>
      </c>
      <c r="H55" s="137">
        <v>332.39499999999998</v>
      </c>
      <c r="I55" s="137">
        <v>342.72699999999998</v>
      </c>
      <c r="J55" s="137">
        <v>361.05900000000003</v>
      </c>
      <c r="K55" s="137">
        <v>368.32499999999999</v>
      </c>
      <c r="L55" s="137"/>
      <c r="M55" s="138" t="s">
        <v>354</v>
      </c>
    </row>
    <row r="56" spans="1:13" s="1" customFormat="1" ht="15" customHeight="1" x14ac:dyDescent="0.2"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8"/>
    </row>
    <row r="57" spans="1:13" s="1" customFormat="1" ht="15" customHeight="1" x14ac:dyDescent="0.2">
      <c r="A57" s="1" t="s">
        <v>396</v>
      </c>
      <c r="B57" s="137">
        <v>8150.5259999999998</v>
      </c>
      <c r="C57" s="137">
        <v>8424.1830000000009</v>
      </c>
      <c r="D57" s="137">
        <v>8584.857</v>
      </c>
      <c r="E57" s="137">
        <v>8762.2119999999995</v>
      </c>
      <c r="F57" s="137">
        <v>9047.3940000000002</v>
      </c>
      <c r="G57" s="137">
        <v>8349.92</v>
      </c>
      <c r="H57" s="137">
        <v>8215.8719999999994</v>
      </c>
      <c r="I57" s="137">
        <v>8277.7070000000003</v>
      </c>
      <c r="J57" s="137">
        <v>8237.5360000000001</v>
      </c>
      <c r="K57" s="137">
        <v>7829.6459999999997</v>
      </c>
      <c r="L57" s="137"/>
      <c r="M57" s="1" t="s">
        <v>356</v>
      </c>
    </row>
    <row r="58" spans="1:13" s="1" customFormat="1" ht="15" customHeight="1" x14ac:dyDescent="0.2"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</row>
    <row r="59" spans="1:13" s="1" customFormat="1" ht="15" customHeight="1" x14ac:dyDescent="0.2">
      <c r="A59" s="1" t="s">
        <v>357</v>
      </c>
      <c r="B59" s="137">
        <v>7032.3149999999996</v>
      </c>
      <c r="C59" s="137">
        <v>7204.0860000000002</v>
      </c>
      <c r="D59" s="137">
        <v>7280.6329999999998</v>
      </c>
      <c r="E59" s="137">
        <v>7350.491</v>
      </c>
      <c r="F59" s="137">
        <v>7567.0780000000004</v>
      </c>
      <c r="G59" s="137">
        <v>6861.6850000000004</v>
      </c>
      <c r="H59" s="137">
        <v>6703.1109999999999</v>
      </c>
      <c r="I59" s="137">
        <v>6740.3580000000002</v>
      </c>
      <c r="J59" s="137">
        <v>6664.875</v>
      </c>
      <c r="K59" s="137">
        <v>6285.5360000000001</v>
      </c>
      <c r="L59" s="137"/>
      <c r="M59" s="1" t="s">
        <v>397</v>
      </c>
    </row>
    <row r="60" spans="1:13" s="1" customFormat="1" ht="15" customHeight="1" x14ac:dyDescent="0.2"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</row>
    <row r="61" spans="1:13" s="1" customFormat="1" ht="15" customHeight="1" x14ac:dyDescent="0.2">
      <c r="A61" s="1" t="s">
        <v>359</v>
      </c>
      <c r="B61" s="137">
        <v>1118.211</v>
      </c>
      <c r="C61" s="137">
        <v>1220.097</v>
      </c>
      <c r="D61" s="137">
        <v>1304.2239999999999</v>
      </c>
      <c r="E61" s="137">
        <v>1411.721</v>
      </c>
      <c r="F61" s="137">
        <v>1480.316</v>
      </c>
      <c r="G61" s="137">
        <v>1488.2349999999999</v>
      </c>
      <c r="H61" s="137">
        <v>1512.761</v>
      </c>
      <c r="I61" s="137">
        <v>1537.3489999999999</v>
      </c>
      <c r="J61" s="137">
        <v>1572.6610000000001</v>
      </c>
      <c r="K61" s="137">
        <v>1544.11</v>
      </c>
      <c r="L61" s="137"/>
      <c r="M61" s="1" t="s">
        <v>398</v>
      </c>
    </row>
    <row r="62" spans="1:13" ht="15" customHeight="1" x14ac:dyDescent="0.2">
      <c r="A62" s="59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59"/>
    </row>
    <row r="64" spans="1:13" x14ac:dyDescent="0.2">
      <c r="A64" s="27" t="s">
        <v>399</v>
      </c>
      <c r="B64" s="27"/>
      <c r="C64" s="27"/>
      <c r="D64" s="27"/>
      <c r="E64" s="27"/>
      <c r="G64" s="27" t="s">
        <v>400</v>
      </c>
    </row>
    <row r="65" spans="1:8" x14ac:dyDescent="0.2">
      <c r="A65" s="27" t="s">
        <v>250</v>
      </c>
      <c r="B65" s="27"/>
      <c r="C65" s="27"/>
      <c r="D65" s="27"/>
      <c r="E65" s="27"/>
      <c r="G65" s="27" t="s">
        <v>401</v>
      </c>
    </row>
    <row r="66" spans="1:8" x14ac:dyDescent="0.2">
      <c r="A66" s="27" t="s">
        <v>402</v>
      </c>
      <c r="B66" s="27"/>
      <c r="C66" s="27"/>
      <c r="D66" s="27"/>
      <c r="E66" s="27"/>
      <c r="G66" s="27" t="s">
        <v>403</v>
      </c>
    </row>
    <row r="67" spans="1:8" x14ac:dyDescent="0.2">
      <c r="A67" s="27" t="s">
        <v>404</v>
      </c>
      <c r="B67" s="27"/>
      <c r="C67" s="27"/>
      <c r="D67" s="27"/>
      <c r="E67" s="27"/>
      <c r="G67" s="27" t="s">
        <v>405</v>
      </c>
    </row>
    <row r="68" spans="1:8" x14ac:dyDescent="0.2">
      <c r="A68" s="27" t="s">
        <v>160</v>
      </c>
      <c r="B68" s="27"/>
      <c r="C68" s="27"/>
      <c r="D68" s="27"/>
      <c r="E68" s="27"/>
      <c r="G68" s="27" t="s">
        <v>406</v>
      </c>
    </row>
    <row r="69" spans="1:8" x14ac:dyDescent="0.2">
      <c r="A69" s="27"/>
      <c r="B69" s="27"/>
      <c r="C69" s="27"/>
      <c r="D69" s="27"/>
      <c r="E69" s="27"/>
      <c r="G69" s="27"/>
    </row>
    <row r="70" spans="1:8" ht="15" x14ac:dyDescent="0.25">
      <c r="A70" s="30" t="s">
        <v>97</v>
      </c>
      <c r="B70" s="7"/>
      <c r="C70" s="7"/>
      <c r="D70" s="7"/>
      <c r="E70" s="7"/>
      <c r="F70" s="7"/>
      <c r="G70" s="30" t="s">
        <v>407</v>
      </c>
      <c r="H70" s="30"/>
    </row>
    <row r="71" spans="1:8" ht="15" x14ac:dyDescent="0.25">
      <c r="A71" s="30" t="s">
        <v>366</v>
      </c>
      <c r="B71" s="7"/>
      <c r="C71" s="7"/>
      <c r="D71" s="7"/>
      <c r="E71" s="7"/>
      <c r="F71" s="7"/>
      <c r="G71" s="30" t="s">
        <v>408</v>
      </c>
      <c r="H71" s="30"/>
    </row>
    <row r="72" spans="1:8" x14ac:dyDescent="0.2">
      <c r="A72" s="27"/>
      <c r="B72" s="27"/>
      <c r="C72" s="27"/>
      <c r="D72" s="27"/>
      <c r="E72" s="27"/>
      <c r="F72" s="27"/>
    </row>
  </sheetData>
  <printOptions horizontalCentered="1"/>
  <pageMargins left="0.7" right="0.7" top="0.75" bottom="0.46" header="0.3" footer="0.3"/>
  <pageSetup scale="5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119"/>
  <sheetViews>
    <sheetView view="pageBreakPreview" topLeftCell="A79" zoomScale="80" zoomScaleNormal="90" zoomScaleSheetLayoutView="80" workbookViewId="0">
      <selection activeCell="G26" sqref="G26"/>
    </sheetView>
  </sheetViews>
  <sheetFormatPr defaultColWidth="9.28515625" defaultRowHeight="12.75" x14ac:dyDescent="0.2"/>
  <cols>
    <col min="1" max="1" width="54.7109375" style="141" customWidth="1"/>
    <col min="2" max="3" width="11.7109375" style="141" customWidth="1"/>
    <col min="4" max="4" width="12.5703125" style="141" customWidth="1"/>
    <col min="5" max="5" width="12.28515625" style="141" customWidth="1"/>
    <col min="6" max="6" width="12.42578125" style="141" customWidth="1"/>
    <col min="7" max="10" width="12.42578125" style="141" bestFit="1" customWidth="1"/>
    <col min="11" max="11" width="12.42578125" style="141" customWidth="1"/>
    <col min="12" max="12" width="59.7109375" style="141" bestFit="1" customWidth="1"/>
    <col min="13" max="16384" width="9.28515625" style="141"/>
  </cols>
  <sheetData>
    <row r="1" spans="1:13" ht="15" x14ac:dyDescent="0.2">
      <c r="A1" s="126" t="s">
        <v>409</v>
      </c>
    </row>
    <row r="2" spans="1:13" ht="15" x14ac:dyDescent="0.2">
      <c r="A2" s="126" t="s">
        <v>410</v>
      </c>
    </row>
    <row r="3" spans="1:13" ht="14.25" x14ac:dyDescent="0.2">
      <c r="A3" s="142" t="s">
        <v>307</v>
      </c>
    </row>
    <row r="5" spans="1:13" s="113" customFormat="1" ht="15" x14ac:dyDescent="0.2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2"/>
    </row>
    <row r="6" spans="1:13" s="113" customFormat="1" ht="15" x14ac:dyDescent="0.2">
      <c r="A6" s="114"/>
      <c r="B6" s="3">
        <v>2005</v>
      </c>
      <c r="C6" s="3">
        <v>2006</v>
      </c>
      <c r="D6" s="3">
        <v>2007</v>
      </c>
      <c r="E6" s="3">
        <v>2008</v>
      </c>
      <c r="F6" s="3">
        <v>2009</v>
      </c>
      <c r="G6" s="3">
        <v>2010</v>
      </c>
      <c r="H6" s="3">
        <v>2011</v>
      </c>
      <c r="I6" s="3" t="s">
        <v>0</v>
      </c>
      <c r="J6" s="3" t="s">
        <v>700</v>
      </c>
      <c r="K6" s="3" t="s">
        <v>701</v>
      </c>
      <c r="L6" s="114"/>
      <c r="M6" s="112"/>
    </row>
    <row r="7" spans="1:13" s="113" customFormat="1" ht="15" x14ac:dyDescent="0.2">
      <c r="A7" s="116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6"/>
      <c r="M7" s="112"/>
    </row>
    <row r="8" spans="1:13" s="126" customFormat="1" ht="15" customHeight="1" x14ac:dyDescent="0.2"/>
    <row r="9" spans="1:13" s="126" customFormat="1" ht="15" customHeight="1" x14ac:dyDescent="0.2">
      <c r="A9" s="126" t="s">
        <v>371</v>
      </c>
      <c r="B9" s="144">
        <v>44592.766682815905</v>
      </c>
      <c r="C9" s="143">
        <v>46734.627711568799</v>
      </c>
      <c r="D9" s="83">
        <v>49254.368311492981</v>
      </c>
      <c r="E9" s="83">
        <v>50030.620917028631</v>
      </c>
      <c r="F9" s="83">
        <v>49986.389177325014</v>
      </c>
      <c r="G9" s="83">
        <v>50245.799541086941</v>
      </c>
      <c r="H9" s="83">
        <v>51037.590455543614</v>
      </c>
      <c r="I9" s="83">
        <v>54207.049242468136</v>
      </c>
      <c r="J9" s="83">
        <v>54782.952245103923</v>
      </c>
      <c r="K9" s="83">
        <v>55757.74374827445</v>
      </c>
      <c r="L9" s="126" t="s">
        <v>372</v>
      </c>
    </row>
    <row r="10" spans="1:13" s="126" customFormat="1" ht="15" customHeight="1" x14ac:dyDescent="0.2">
      <c r="B10" s="143"/>
      <c r="C10" s="143"/>
      <c r="D10" s="83"/>
      <c r="E10" s="83"/>
      <c r="F10" s="83"/>
      <c r="G10" s="83"/>
      <c r="H10" s="83"/>
      <c r="I10" s="83"/>
      <c r="J10" s="83"/>
      <c r="K10" s="83"/>
    </row>
    <row r="11" spans="1:13" s="126" customFormat="1" ht="15" customHeight="1" x14ac:dyDescent="0.2">
      <c r="A11" s="126" t="s">
        <v>411</v>
      </c>
      <c r="B11" s="145">
        <v>29371.5</v>
      </c>
      <c r="C11" s="145">
        <v>30027.011999999999</v>
      </c>
      <c r="D11" s="83">
        <v>30234.188031810605</v>
      </c>
      <c r="E11" s="56">
        <v>30868.804</v>
      </c>
      <c r="F11" s="56">
        <v>30676.881000000001</v>
      </c>
      <c r="G11" s="56">
        <v>29870.445</v>
      </c>
      <c r="H11" s="56">
        <v>29289.962</v>
      </c>
      <c r="I11" s="56">
        <v>29671.17</v>
      </c>
      <c r="J11" s="56">
        <v>29878.817999999999</v>
      </c>
      <c r="K11" s="56">
        <v>29777.008999999998</v>
      </c>
      <c r="L11" s="126" t="s">
        <v>412</v>
      </c>
    </row>
    <row r="12" spans="1:13" s="126" customFormat="1" ht="15" customHeight="1" x14ac:dyDescent="0.2">
      <c r="A12" s="126" t="s">
        <v>413</v>
      </c>
      <c r="B12" s="145">
        <v>15221.266682815904</v>
      </c>
      <c r="C12" s="145">
        <v>16707.6157115688</v>
      </c>
      <c r="D12" s="83">
        <v>19020.180279682376</v>
      </c>
      <c r="E12" s="56">
        <v>19161.816917028627</v>
      </c>
      <c r="F12" s="56">
        <v>19309.508177325017</v>
      </c>
      <c r="G12" s="56">
        <v>20375.354541086945</v>
      </c>
      <c r="H12" s="56">
        <v>21747.628455543614</v>
      </c>
      <c r="I12" s="56">
        <v>24535.879242468131</v>
      </c>
      <c r="J12" s="56">
        <v>24904.134245103927</v>
      </c>
      <c r="K12" s="56">
        <v>25980.734748274452</v>
      </c>
      <c r="L12" s="126" t="s">
        <v>414</v>
      </c>
    </row>
    <row r="13" spans="1:13" s="126" customFormat="1" ht="15" customHeight="1" x14ac:dyDescent="0.2">
      <c r="B13" s="143"/>
      <c r="C13" s="143"/>
      <c r="D13" s="83"/>
      <c r="E13" s="83"/>
      <c r="F13" s="83"/>
      <c r="G13" s="83"/>
      <c r="H13" s="83"/>
      <c r="I13" s="83"/>
      <c r="J13" s="83"/>
      <c r="K13" s="83"/>
    </row>
    <row r="14" spans="1:13" s="126" customFormat="1" ht="15" customHeight="1" x14ac:dyDescent="0.2">
      <c r="A14" s="126" t="s">
        <v>310</v>
      </c>
      <c r="B14" s="143">
        <v>-29052.641</v>
      </c>
      <c r="C14" s="143">
        <v>-29421.845000000001</v>
      </c>
      <c r="D14" s="83">
        <v>-28881.420999999998</v>
      </c>
      <c r="E14" s="83">
        <v>-30936.25</v>
      </c>
      <c r="F14" s="83">
        <v>-32767.702000000001</v>
      </c>
      <c r="G14" s="83">
        <v>-34086.705999999998</v>
      </c>
      <c r="H14" s="83">
        <v>-34630.964999999997</v>
      </c>
      <c r="I14" s="83">
        <v>-33479.106</v>
      </c>
      <c r="J14" s="83">
        <v>-33757.86</v>
      </c>
      <c r="K14" s="83">
        <v>-34474.029000000002</v>
      </c>
      <c r="L14" s="126" t="s">
        <v>415</v>
      </c>
    </row>
    <row r="15" spans="1:13" s="126" customFormat="1" ht="15" customHeight="1" x14ac:dyDescent="0.2">
      <c r="A15" s="126" t="s">
        <v>411</v>
      </c>
      <c r="B15" s="143">
        <v>1083.5350000000001</v>
      </c>
      <c r="C15" s="143">
        <v>1036.722</v>
      </c>
      <c r="D15" s="83">
        <v>946.36900000000003</v>
      </c>
      <c r="E15" s="83">
        <v>999.44799999999998</v>
      </c>
      <c r="F15" s="83">
        <v>1124.1969999999999</v>
      </c>
      <c r="G15" s="83">
        <v>1157.242</v>
      </c>
      <c r="H15" s="83">
        <v>1151.741</v>
      </c>
      <c r="I15" s="83">
        <v>1200.32</v>
      </c>
      <c r="J15" s="83">
        <v>1201.876</v>
      </c>
      <c r="K15" s="83">
        <v>1158.9449999999999</v>
      </c>
      <c r="L15" s="126" t="s">
        <v>416</v>
      </c>
    </row>
    <row r="16" spans="1:13" s="126" customFormat="1" ht="15" customHeight="1" x14ac:dyDescent="0.2">
      <c r="A16" s="126" t="s">
        <v>417</v>
      </c>
      <c r="B16" s="143">
        <v>-30136.175999999999</v>
      </c>
      <c r="C16" s="143">
        <v>-30458.566999999999</v>
      </c>
      <c r="D16" s="83">
        <v>-29827.79</v>
      </c>
      <c r="E16" s="83">
        <v>-31935.698</v>
      </c>
      <c r="F16" s="83">
        <v>-33891.898999999998</v>
      </c>
      <c r="G16" s="83">
        <v>-35243.947999999997</v>
      </c>
      <c r="H16" s="83">
        <v>-35782.705999999998</v>
      </c>
      <c r="I16" s="83">
        <v>-34679.425999999999</v>
      </c>
      <c r="J16" s="83">
        <v>-34959.735999999997</v>
      </c>
      <c r="K16" s="83">
        <v>-35632.974000000002</v>
      </c>
      <c r="L16" s="126" t="s">
        <v>418</v>
      </c>
    </row>
    <row r="17" spans="1:12" s="126" customFormat="1" ht="15" customHeight="1" x14ac:dyDescent="0.2">
      <c r="B17" s="143"/>
      <c r="C17" s="143"/>
      <c r="D17" s="83"/>
      <c r="E17" s="83"/>
      <c r="F17" s="83"/>
      <c r="G17" s="83"/>
      <c r="H17" s="83"/>
      <c r="I17" s="83"/>
      <c r="J17" s="83"/>
      <c r="K17" s="83"/>
    </row>
    <row r="18" spans="1:12" s="126" customFormat="1" ht="15" customHeight="1" x14ac:dyDescent="0.2">
      <c r="A18" s="126" t="s">
        <v>375</v>
      </c>
      <c r="B18" s="83">
        <v>73645.407682815916</v>
      </c>
      <c r="C18" s="83">
        <v>76156.4727115688</v>
      </c>
      <c r="D18" s="83">
        <v>78135.789311492976</v>
      </c>
      <c r="E18" s="83">
        <v>80966.870917028631</v>
      </c>
      <c r="F18" s="83">
        <v>82754.091177325012</v>
      </c>
      <c r="G18" s="83">
        <v>84332.505541086939</v>
      </c>
      <c r="H18" s="83">
        <v>85668.55545554361</v>
      </c>
      <c r="I18" s="83">
        <v>87686.155242468129</v>
      </c>
      <c r="J18" s="83">
        <v>88540.812245103923</v>
      </c>
      <c r="K18" s="83">
        <v>90231.772748274452</v>
      </c>
      <c r="L18" s="126" t="s">
        <v>376</v>
      </c>
    </row>
    <row r="19" spans="1:12" s="126" customFormat="1" ht="15" customHeight="1" x14ac:dyDescent="0.2">
      <c r="A19" s="126" t="s">
        <v>411</v>
      </c>
      <c r="B19" s="83">
        <v>28287.965</v>
      </c>
      <c r="C19" s="83">
        <v>28990.29</v>
      </c>
      <c r="D19" s="83">
        <v>29287.819031810603</v>
      </c>
      <c r="E19" s="83">
        <v>29869.356</v>
      </c>
      <c r="F19" s="83">
        <v>29552.684000000001</v>
      </c>
      <c r="G19" s="83">
        <v>28713.203000000001</v>
      </c>
      <c r="H19" s="83">
        <v>28138.221000000001</v>
      </c>
      <c r="I19" s="83">
        <v>28470.85</v>
      </c>
      <c r="J19" s="83">
        <v>28676.941999999999</v>
      </c>
      <c r="K19" s="83">
        <v>28618.063999999998</v>
      </c>
      <c r="L19" s="126" t="s">
        <v>419</v>
      </c>
    </row>
    <row r="20" spans="1:12" s="126" customFormat="1" ht="15" customHeight="1" x14ac:dyDescent="0.2">
      <c r="A20" s="126" t="s">
        <v>417</v>
      </c>
      <c r="B20" s="83">
        <v>45357.442682815905</v>
      </c>
      <c r="C20" s="83">
        <v>47166.182711568799</v>
      </c>
      <c r="D20" s="83">
        <v>48847.970279682377</v>
      </c>
      <c r="E20" s="83">
        <v>51097.514917028631</v>
      </c>
      <c r="F20" s="83">
        <v>53201.407177325018</v>
      </c>
      <c r="G20" s="83">
        <v>55619.302541086945</v>
      </c>
      <c r="H20" s="83">
        <v>57530.334455543612</v>
      </c>
      <c r="I20" s="83">
        <v>59215.30524246813</v>
      </c>
      <c r="J20" s="83">
        <v>59863.870245103928</v>
      </c>
      <c r="K20" s="83">
        <v>61613.708748274454</v>
      </c>
      <c r="L20" s="126" t="s">
        <v>420</v>
      </c>
    </row>
    <row r="21" spans="1:12" s="126" customFormat="1" ht="15" customHeight="1" x14ac:dyDescent="0.2">
      <c r="B21" s="143"/>
      <c r="C21" s="143"/>
      <c r="D21" s="143"/>
      <c r="E21" s="143"/>
      <c r="F21" s="143"/>
      <c r="G21" s="143"/>
      <c r="H21" s="143"/>
      <c r="I21" s="143"/>
      <c r="J21" s="143"/>
      <c r="K21" s="143"/>
    </row>
    <row r="22" spans="1:12" s="126" customFormat="1" ht="15" customHeight="1" x14ac:dyDescent="0.2">
      <c r="A22" s="126" t="s">
        <v>421</v>
      </c>
      <c r="B22" s="143">
        <v>478.94835373715023</v>
      </c>
      <c r="C22" s="143">
        <v>488.44290060629379</v>
      </c>
      <c r="D22" s="143">
        <v>432.04999118529724</v>
      </c>
      <c r="E22" s="143">
        <v>518.7639875061393</v>
      </c>
      <c r="F22" s="143">
        <v>567.73297314452225</v>
      </c>
      <c r="G22" s="143">
        <v>823.7641241859817</v>
      </c>
      <c r="H22" s="143">
        <v>798.32706674116639</v>
      </c>
      <c r="I22" s="143">
        <v>819.0346671327361</v>
      </c>
      <c r="J22" s="143">
        <v>836.54730990164762</v>
      </c>
      <c r="K22" s="143">
        <v>861.55725184144785</v>
      </c>
      <c r="L22" s="126" t="s">
        <v>422</v>
      </c>
    </row>
    <row r="23" spans="1:12" s="126" customFormat="1" ht="15" customHeight="1" x14ac:dyDescent="0.2">
      <c r="A23" s="126" t="s">
        <v>411</v>
      </c>
      <c r="B23" s="143">
        <v>122.355</v>
      </c>
      <c r="C23" s="143">
        <v>122.684</v>
      </c>
      <c r="D23" s="143">
        <v>119.62153639616744</v>
      </c>
      <c r="E23" s="143">
        <v>121.84</v>
      </c>
      <c r="F23" s="143">
        <v>128.62700000000001</v>
      </c>
      <c r="G23" s="143">
        <v>148.142</v>
      </c>
      <c r="H23" s="143">
        <v>147.01900000000001</v>
      </c>
      <c r="I23" s="143">
        <v>151.12299999999999</v>
      </c>
      <c r="J23" s="143">
        <v>149.80699999999999</v>
      </c>
      <c r="K23" s="143">
        <v>149.917</v>
      </c>
      <c r="L23" s="126" t="s">
        <v>423</v>
      </c>
    </row>
    <row r="24" spans="1:12" s="126" customFormat="1" ht="15" customHeight="1" x14ac:dyDescent="0.2">
      <c r="A24" s="126" t="s">
        <v>424</v>
      </c>
      <c r="B24" s="143">
        <v>356.59335373715021</v>
      </c>
      <c r="C24" s="143">
        <v>365.75890060629382</v>
      </c>
      <c r="D24" s="143">
        <v>312.42845478912977</v>
      </c>
      <c r="E24" s="143">
        <v>396.92398750613933</v>
      </c>
      <c r="F24" s="143">
        <v>439.1059731445223</v>
      </c>
      <c r="G24" s="143">
        <v>675.62212418598165</v>
      </c>
      <c r="H24" s="143">
        <v>651.30806674116639</v>
      </c>
      <c r="I24" s="143">
        <v>667.91166713273606</v>
      </c>
      <c r="J24" s="143">
        <v>686.74030990164761</v>
      </c>
      <c r="K24" s="143">
        <v>711.64025184144793</v>
      </c>
      <c r="L24" s="126" t="s">
        <v>425</v>
      </c>
    </row>
    <row r="25" spans="1:12" s="126" customFormat="1" ht="15" customHeight="1" x14ac:dyDescent="0.2">
      <c r="B25" s="143"/>
      <c r="C25" s="143"/>
      <c r="D25" s="143"/>
      <c r="E25" s="143"/>
      <c r="F25" s="143"/>
      <c r="G25" s="143"/>
      <c r="H25" s="143"/>
      <c r="I25" s="143"/>
      <c r="J25" s="143"/>
      <c r="K25" s="143"/>
    </row>
    <row r="26" spans="1:12" s="126" customFormat="1" ht="15" customHeight="1" x14ac:dyDescent="0.2">
      <c r="A26" s="126" t="s">
        <v>426</v>
      </c>
      <c r="B26" s="143">
        <v>42.091999999999999</v>
      </c>
      <c r="C26" s="143">
        <v>43.68</v>
      </c>
      <c r="D26" s="143">
        <v>44.16696269213346</v>
      </c>
      <c r="E26" s="143">
        <v>36.033999999999999</v>
      </c>
      <c r="F26" s="143">
        <v>28.57</v>
      </c>
      <c r="G26" s="143">
        <v>21.318999999999999</v>
      </c>
      <c r="H26" s="143">
        <v>14.022</v>
      </c>
      <c r="I26" s="143">
        <v>22.913</v>
      </c>
      <c r="J26" s="143">
        <v>22.893999999999998</v>
      </c>
      <c r="K26" s="143">
        <v>19.721</v>
      </c>
      <c r="L26" s="126" t="s">
        <v>427</v>
      </c>
    </row>
    <row r="27" spans="1:12" s="126" customFormat="1" ht="15" customHeight="1" x14ac:dyDescent="0.2">
      <c r="A27" s="126" t="s">
        <v>411</v>
      </c>
      <c r="B27" s="143">
        <v>27.726999999999997</v>
      </c>
      <c r="C27" s="143">
        <v>28.422999999999998</v>
      </c>
      <c r="D27" s="143">
        <v>28.53096269213346</v>
      </c>
      <c r="E27" s="143">
        <v>28.632999999999999</v>
      </c>
      <c r="F27" s="143">
        <v>22.846</v>
      </c>
      <c r="G27" s="143">
        <v>18.030999999999999</v>
      </c>
      <c r="H27" s="143">
        <v>16.263999999999999</v>
      </c>
      <c r="I27" s="143">
        <v>17.177</v>
      </c>
      <c r="J27" s="143">
        <v>17.015999999999998</v>
      </c>
      <c r="K27" s="143">
        <v>14.679</v>
      </c>
      <c r="L27" s="126" t="s">
        <v>423</v>
      </c>
    </row>
    <row r="28" spans="1:12" s="126" customFormat="1" ht="15" customHeight="1" x14ac:dyDescent="0.2">
      <c r="A28" s="126" t="s">
        <v>424</v>
      </c>
      <c r="B28" s="143">
        <v>14.365000000000002</v>
      </c>
      <c r="C28" s="143">
        <v>15.257000000000001</v>
      </c>
      <c r="D28" s="143">
        <v>15.635999999999999</v>
      </c>
      <c r="E28" s="143">
        <v>7.4009999999999998</v>
      </c>
      <c r="F28" s="143">
        <v>5.7240000000000002</v>
      </c>
      <c r="G28" s="143">
        <v>3.2879999999999998</v>
      </c>
      <c r="H28" s="143">
        <v>-2.242</v>
      </c>
      <c r="I28" s="143">
        <v>5.7359999999999998</v>
      </c>
      <c r="J28" s="143">
        <v>5.8780000000000001</v>
      </c>
      <c r="K28" s="143">
        <v>5.0419999999999998</v>
      </c>
      <c r="L28" s="126" t="s">
        <v>425</v>
      </c>
    </row>
    <row r="29" spans="1:12" s="126" customFormat="1" ht="15" customHeight="1" x14ac:dyDescent="0.2">
      <c r="B29" s="143"/>
      <c r="C29" s="143"/>
      <c r="D29" s="143"/>
      <c r="E29" s="143"/>
      <c r="F29" s="143"/>
      <c r="G29" s="143"/>
      <c r="H29" s="143"/>
      <c r="I29" s="143"/>
      <c r="J29" s="143"/>
      <c r="K29" s="143"/>
    </row>
    <row r="30" spans="1:12" s="126" customFormat="1" ht="15" customHeight="1" x14ac:dyDescent="0.2">
      <c r="A30" s="126" t="s">
        <v>428</v>
      </c>
      <c r="B30" s="143">
        <v>1341.107</v>
      </c>
      <c r="C30" s="143">
        <v>1471.9159999999999</v>
      </c>
      <c r="D30" s="143">
        <v>1745.3988634739155</v>
      </c>
      <c r="E30" s="143">
        <v>1620.69</v>
      </c>
      <c r="F30" s="143">
        <v>1433.146</v>
      </c>
      <c r="G30" s="143">
        <v>1404.261</v>
      </c>
      <c r="H30" s="143">
        <v>1183.5275871640458</v>
      </c>
      <c r="I30" s="143">
        <v>1406.8632450504149</v>
      </c>
      <c r="J30" s="143">
        <v>1126.5271209353152</v>
      </c>
      <c r="K30" s="143">
        <v>1392.7408244861638</v>
      </c>
      <c r="L30" s="126" t="s">
        <v>429</v>
      </c>
    </row>
    <row r="31" spans="1:12" s="126" customFormat="1" ht="15" customHeight="1" x14ac:dyDescent="0.2">
      <c r="A31" s="126" t="s">
        <v>411</v>
      </c>
      <c r="B31" s="143">
        <v>1156.45</v>
      </c>
      <c r="C31" s="143">
        <v>1144.78</v>
      </c>
      <c r="D31" s="143">
        <v>1213.1868634739155</v>
      </c>
      <c r="E31" s="143">
        <v>1240.827</v>
      </c>
      <c r="F31" s="143">
        <v>1028.643</v>
      </c>
      <c r="G31" s="143">
        <v>1005.891</v>
      </c>
      <c r="H31" s="143">
        <v>942.71699999999998</v>
      </c>
      <c r="I31" s="143">
        <v>976.71100000000001</v>
      </c>
      <c r="J31" s="143">
        <v>958.17499999999995</v>
      </c>
      <c r="K31" s="143">
        <v>953.779</v>
      </c>
      <c r="L31" s="126" t="s">
        <v>423</v>
      </c>
    </row>
    <row r="32" spans="1:12" s="126" customFormat="1" ht="15" customHeight="1" x14ac:dyDescent="0.2">
      <c r="A32" s="126" t="s">
        <v>424</v>
      </c>
      <c r="B32" s="143">
        <v>184.65700000000004</v>
      </c>
      <c r="C32" s="143">
        <v>327.13600000000002</v>
      </c>
      <c r="D32" s="143">
        <v>532.21199999999999</v>
      </c>
      <c r="E32" s="143">
        <v>379.863</v>
      </c>
      <c r="F32" s="143">
        <v>404.50299999999999</v>
      </c>
      <c r="G32" s="143">
        <v>398.37</v>
      </c>
      <c r="H32" s="143">
        <v>240.81058716404567</v>
      </c>
      <c r="I32" s="143">
        <v>430.15224505041482</v>
      </c>
      <c r="J32" s="143">
        <v>168.35212093531538</v>
      </c>
      <c r="K32" s="143">
        <v>438.96182448616366</v>
      </c>
      <c r="L32" s="126" t="s">
        <v>425</v>
      </c>
    </row>
    <row r="33" spans="1:12" s="126" customFormat="1" ht="15" customHeight="1" x14ac:dyDescent="0.2">
      <c r="B33" s="143"/>
      <c r="C33" s="143"/>
      <c r="D33" s="143"/>
      <c r="E33" s="143"/>
      <c r="F33" s="143"/>
      <c r="G33" s="143"/>
      <c r="H33" s="143"/>
      <c r="I33" s="143"/>
      <c r="J33" s="143"/>
      <c r="K33" s="143"/>
    </row>
    <row r="34" spans="1:12" s="126" customFormat="1" ht="15" customHeight="1" x14ac:dyDescent="0.2">
      <c r="A34" s="126" t="s">
        <v>430</v>
      </c>
      <c r="B34" s="143">
        <v>1717.5119999999999</v>
      </c>
      <c r="C34" s="143">
        <v>1646.5519999999997</v>
      </c>
      <c r="D34" s="143">
        <v>1710.9770000000001</v>
      </c>
      <c r="E34" s="143">
        <v>1661.1310000000001</v>
      </c>
      <c r="F34" s="143">
        <v>1437.5060000000001</v>
      </c>
      <c r="G34" s="143">
        <v>1205.923</v>
      </c>
      <c r="H34" s="143">
        <v>1029.1949999999999</v>
      </c>
      <c r="I34" s="143">
        <v>1096.473</v>
      </c>
      <c r="J34" s="143">
        <v>1044.568</v>
      </c>
      <c r="K34" s="143">
        <v>923.96</v>
      </c>
      <c r="L34" s="126" t="s">
        <v>431</v>
      </c>
    </row>
    <row r="35" spans="1:12" s="126" customFormat="1" ht="15" customHeight="1" x14ac:dyDescent="0.2">
      <c r="A35" s="126" t="s">
        <v>411</v>
      </c>
      <c r="B35" s="143">
        <v>1318.961</v>
      </c>
      <c r="C35" s="143">
        <v>1283.3429999999998</v>
      </c>
      <c r="D35" s="143">
        <v>1283.172</v>
      </c>
      <c r="E35" s="143">
        <v>1257.373</v>
      </c>
      <c r="F35" s="143">
        <v>1099.848</v>
      </c>
      <c r="G35" s="143">
        <v>964.16600000000005</v>
      </c>
      <c r="H35" s="143">
        <v>787.95600000000002</v>
      </c>
      <c r="I35" s="143">
        <v>840.56100000000004</v>
      </c>
      <c r="J35" s="143">
        <v>800.66</v>
      </c>
      <c r="K35" s="143">
        <v>713.72500000000002</v>
      </c>
      <c r="L35" s="126" t="s">
        <v>423</v>
      </c>
    </row>
    <row r="36" spans="1:12" s="126" customFormat="1" ht="15" customHeight="1" x14ac:dyDescent="0.2">
      <c r="A36" s="126" t="s">
        <v>424</v>
      </c>
      <c r="B36" s="143">
        <v>398.55099999999999</v>
      </c>
      <c r="C36" s="143">
        <v>363.209</v>
      </c>
      <c r="D36" s="143">
        <v>427.80500000000001</v>
      </c>
      <c r="E36" s="143">
        <v>403.75799999999998</v>
      </c>
      <c r="F36" s="143">
        <v>337.65800000000002</v>
      </c>
      <c r="G36" s="143">
        <v>241.75700000000001</v>
      </c>
      <c r="H36" s="143">
        <v>241.239</v>
      </c>
      <c r="I36" s="143">
        <v>255.91200000000001</v>
      </c>
      <c r="J36" s="143">
        <v>243.90799999999999</v>
      </c>
      <c r="K36" s="143">
        <v>210.23500000000001</v>
      </c>
      <c r="L36" s="126" t="s">
        <v>425</v>
      </c>
    </row>
    <row r="37" spans="1:12" s="126" customFormat="1" ht="15" customHeight="1" x14ac:dyDescent="0.2">
      <c r="B37" s="143"/>
      <c r="C37" s="143"/>
      <c r="D37" s="143"/>
      <c r="E37" s="143"/>
      <c r="F37" s="143"/>
      <c r="G37" s="143"/>
      <c r="H37" s="143"/>
      <c r="I37" s="143"/>
      <c r="J37" s="143"/>
      <c r="K37" s="143"/>
    </row>
    <row r="38" spans="1:12" s="126" customFormat="1" ht="15" customHeight="1" x14ac:dyDescent="0.2">
      <c r="A38" s="126" t="s">
        <v>432</v>
      </c>
      <c r="B38" s="143">
        <v>33426.798000000003</v>
      </c>
      <c r="C38" s="143">
        <v>34393.848288028705</v>
      </c>
      <c r="D38" s="143">
        <v>35223.352376339128</v>
      </c>
      <c r="E38" s="143">
        <v>37298.99</v>
      </c>
      <c r="F38" s="143">
        <v>40687.688999999998</v>
      </c>
      <c r="G38" s="143">
        <v>43291.637999999999</v>
      </c>
      <c r="H38" s="143">
        <v>43356.824999999997</v>
      </c>
      <c r="I38" s="143">
        <v>43574.737999999998</v>
      </c>
      <c r="J38" s="143">
        <v>44306.036</v>
      </c>
      <c r="K38" s="143">
        <v>45874.010999999999</v>
      </c>
      <c r="L38" s="126" t="s">
        <v>433</v>
      </c>
    </row>
    <row r="39" spans="1:12" s="126" customFormat="1" ht="15" customHeight="1" x14ac:dyDescent="0.2">
      <c r="A39" s="126" t="s">
        <v>411</v>
      </c>
      <c r="B39" s="143">
        <v>3905.0540000000005</v>
      </c>
      <c r="C39" s="143">
        <v>3997.7240000000006</v>
      </c>
      <c r="D39" s="143">
        <v>4203.4413763391294</v>
      </c>
      <c r="E39" s="143">
        <v>4340.4170000000004</v>
      </c>
      <c r="F39" s="143">
        <v>4233.3329999999996</v>
      </c>
      <c r="G39" s="143">
        <v>4239.0320000000002</v>
      </c>
      <c r="H39" s="143">
        <v>3874.5010000000002</v>
      </c>
      <c r="I39" s="143">
        <v>3557.7910000000002</v>
      </c>
      <c r="J39" s="143">
        <v>3558.9630000000002</v>
      </c>
      <c r="K39" s="143">
        <v>3708.2449999999999</v>
      </c>
      <c r="L39" s="126" t="s">
        <v>423</v>
      </c>
    </row>
    <row r="40" spans="1:12" s="126" customFormat="1" ht="15" customHeight="1" x14ac:dyDescent="0.2">
      <c r="A40" s="126" t="s">
        <v>424</v>
      </c>
      <c r="B40" s="143">
        <v>29521.744000000002</v>
      </c>
      <c r="C40" s="143">
        <v>30396.124288028703</v>
      </c>
      <c r="D40" s="143">
        <v>31019.911</v>
      </c>
      <c r="E40" s="143">
        <v>32958.572999999997</v>
      </c>
      <c r="F40" s="143">
        <v>36454.356</v>
      </c>
      <c r="G40" s="143">
        <v>39052.606</v>
      </c>
      <c r="H40" s="143">
        <v>39482.324000000001</v>
      </c>
      <c r="I40" s="143">
        <v>40016.947</v>
      </c>
      <c r="J40" s="143">
        <v>40747.072999999997</v>
      </c>
      <c r="K40" s="143">
        <v>42165.766000000003</v>
      </c>
      <c r="L40" s="126" t="s">
        <v>425</v>
      </c>
    </row>
    <row r="41" spans="1:12" s="126" customFormat="1" ht="15" customHeight="1" x14ac:dyDescent="0.2">
      <c r="B41" s="143"/>
      <c r="C41" s="143"/>
      <c r="D41" s="143"/>
      <c r="E41" s="143"/>
      <c r="F41" s="143"/>
      <c r="G41" s="143"/>
      <c r="H41" s="143"/>
      <c r="I41" s="143"/>
      <c r="J41" s="143"/>
      <c r="K41" s="143"/>
    </row>
    <row r="42" spans="1:12" s="126" customFormat="1" ht="15" customHeight="1" x14ac:dyDescent="0.2">
      <c r="A42" s="126" t="s">
        <v>434</v>
      </c>
      <c r="B42" s="143">
        <v>2139.6930000000002</v>
      </c>
      <c r="C42" s="143">
        <v>2210.2530000000002</v>
      </c>
      <c r="D42" s="143">
        <v>2213.7063922328934</v>
      </c>
      <c r="E42" s="145">
        <v>2308.6672000000003</v>
      </c>
      <c r="F42" s="143">
        <v>2245.1331</v>
      </c>
      <c r="G42" s="143">
        <v>2352.09</v>
      </c>
      <c r="H42" s="143">
        <v>2276.4369999999999</v>
      </c>
      <c r="I42" s="143">
        <v>2217.5616</v>
      </c>
      <c r="J42" s="143">
        <v>2219.1672000000003</v>
      </c>
      <c r="K42" s="143">
        <v>2256.7551000000003</v>
      </c>
      <c r="L42" s="126" t="s">
        <v>435</v>
      </c>
    </row>
    <row r="43" spans="1:12" s="126" customFormat="1" ht="15" customHeight="1" x14ac:dyDescent="0.2">
      <c r="A43" s="126" t="s">
        <v>411</v>
      </c>
      <c r="B43" s="143">
        <v>1457.105</v>
      </c>
      <c r="C43" s="143">
        <v>1493.7179999999998</v>
      </c>
      <c r="D43" s="143">
        <v>1499.4356922328936</v>
      </c>
      <c r="E43" s="145">
        <v>1530.0340000000001</v>
      </c>
      <c r="F43" s="143">
        <v>1476.8409999999999</v>
      </c>
      <c r="G43" s="143">
        <v>1479.884</v>
      </c>
      <c r="H43" s="143">
        <v>1475.461</v>
      </c>
      <c r="I43" s="143">
        <v>1445.7080000000001</v>
      </c>
      <c r="J43" s="143">
        <v>1461.0920000000001</v>
      </c>
      <c r="K43" s="143">
        <v>1483.9110000000001</v>
      </c>
      <c r="L43" s="126" t="s">
        <v>436</v>
      </c>
    </row>
    <row r="44" spans="1:12" s="126" customFormat="1" ht="15" customHeight="1" x14ac:dyDescent="0.2">
      <c r="A44" s="126" t="s">
        <v>424</v>
      </c>
      <c r="B44" s="143">
        <v>682.58800000000008</v>
      </c>
      <c r="C44" s="143">
        <v>716.53499999999997</v>
      </c>
      <c r="D44" s="143">
        <v>714.27069999999992</v>
      </c>
      <c r="E44" s="145">
        <v>778.63319999999999</v>
      </c>
      <c r="F44" s="143">
        <v>768.2921</v>
      </c>
      <c r="G44" s="143">
        <v>872.20600000000002</v>
      </c>
      <c r="H44" s="143">
        <v>800.976</v>
      </c>
      <c r="I44" s="143">
        <v>771.85360000000003</v>
      </c>
      <c r="J44" s="143">
        <v>758.0752</v>
      </c>
      <c r="K44" s="143">
        <v>772.84410000000003</v>
      </c>
      <c r="L44" s="126" t="s">
        <v>437</v>
      </c>
    </row>
    <row r="45" spans="1:12" s="126" customFormat="1" ht="15" customHeight="1" x14ac:dyDescent="0.2">
      <c r="B45" s="143"/>
      <c r="C45" s="143"/>
      <c r="D45" s="143"/>
      <c r="E45" s="143"/>
      <c r="F45" s="143"/>
      <c r="G45" s="143"/>
      <c r="H45" s="143"/>
      <c r="I45" s="143"/>
      <c r="J45" s="143"/>
      <c r="K45" s="143"/>
    </row>
    <row r="46" spans="1:12" s="126" customFormat="1" ht="15" customHeight="1" x14ac:dyDescent="0.2">
      <c r="A46" s="126" t="s">
        <v>438</v>
      </c>
      <c r="B46" s="143">
        <v>3903.6740000000004</v>
      </c>
      <c r="C46" s="143">
        <v>4042.9360000000006</v>
      </c>
      <c r="D46" s="143">
        <v>3802.5924431216577</v>
      </c>
      <c r="E46" s="143">
        <v>3853.701</v>
      </c>
      <c r="F46" s="143">
        <v>3812.0949999999998</v>
      </c>
      <c r="G46" s="143">
        <v>3802.9050000000002</v>
      </c>
      <c r="H46" s="143">
        <v>4111.22</v>
      </c>
      <c r="I46" s="143">
        <v>4150.1850000000004</v>
      </c>
      <c r="J46" s="143">
        <v>4252.348</v>
      </c>
      <c r="K46" s="143">
        <v>4377.5379999999996</v>
      </c>
      <c r="L46" s="126" t="s">
        <v>439</v>
      </c>
    </row>
    <row r="47" spans="1:12" s="126" customFormat="1" ht="15" customHeight="1" x14ac:dyDescent="0.2">
      <c r="A47" s="126" t="s">
        <v>411</v>
      </c>
      <c r="B47" s="143">
        <v>2312.8590000000004</v>
      </c>
      <c r="C47" s="143">
        <v>2370.9380000000001</v>
      </c>
      <c r="D47" s="143">
        <v>2379.9704431216578</v>
      </c>
      <c r="E47" s="143">
        <v>2394.2660000000001</v>
      </c>
      <c r="F47" s="143">
        <v>2435.3130000000001</v>
      </c>
      <c r="G47" s="143">
        <v>2436.1390000000001</v>
      </c>
      <c r="H47" s="143">
        <v>2664.232</v>
      </c>
      <c r="I47" s="143">
        <v>2760.3470000000002</v>
      </c>
      <c r="J47" s="143">
        <v>2830.7570000000001</v>
      </c>
      <c r="K47" s="143">
        <v>2947.5509999999999</v>
      </c>
      <c r="L47" s="126" t="s">
        <v>436</v>
      </c>
    </row>
    <row r="48" spans="1:12" s="126" customFormat="1" ht="15" customHeight="1" x14ac:dyDescent="0.2">
      <c r="A48" s="126" t="s">
        <v>424</v>
      </c>
      <c r="B48" s="143">
        <v>1590.8150000000001</v>
      </c>
      <c r="C48" s="143">
        <v>1671.9980000000005</v>
      </c>
      <c r="D48" s="143">
        <v>1422.6220000000001</v>
      </c>
      <c r="E48" s="143">
        <v>1459.4349999999999</v>
      </c>
      <c r="F48" s="143">
        <v>1376.7819999999999</v>
      </c>
      <c r="G48" s="143">
        <v>1366.7660000000001</v>
      </c>
      <c r="H48" s="143">
        <v>1446.9880000000001</v>
      </c>
      <c r="I48" s="143">
        <v>1389.838</v>
      </c>
      <c r="J48" s="143">
        <v>1421.5909999999999</v>
      </c>
      <c r="K48" s="143">
        <v>1429.9870000000001</v>
      </c>
      <c r="L48" s="126" t="s">
        <v>437</v>
      </c>
    </row>
    <row r="49" spans="1:13" s="126" customFormat="1" ht="15" customHeight="1" x14ac:dyDescent="0.2">
      <c r="B49" s="143"/>
      <c r="C49" s="143"/>
      <c r="D49" s="143"/>
      <c r="E49" s="143"/>
      <c r="F49" s="143"/>
      <c r="G49" s="143"/>
      <c r="H49" s="143"/>
      <c r="I49" s="143"/>
      <c r="J49" s="143"/>
      <c r="K49" s="143"/>
    </row>
    <row r="50" spans="1:13" s="126" customFormat="1" ht="15" customHeight="1" x14ac:dyDescent="0.2">
      <c r="A50" s="126" t="s">
        <v>440</v>
      </c>
      <c r="B50" s="143">
        <v>733.9151481562285</v>
      </c>
      <c r="C50" s="143">
        <v>760.53819959580414</v>
      </c>
      <c r="D50" s="143">
        <v>742.86168381457287</v>
      </c>
      <c r="E50" s="143">
        <v>761.34593946974564</v>
      </c>
      <c r="F50" s="143">
        <v>681.0616776272775</v>
      </c>
      <c r="G50" s="143">
        <v>724.00326800902894</v>
      </c>
      <c r="H50" s="143">
        <v>686.24407675572854</v>
      </c>
      <c r="I50" s="143">
        <v>739.43349671940712</v>
      </c>
      <c r="J50" s="143">
        <v>722.75453453707939</v>
      </c>
      <c r="K50" s="143">
        <v>696.43543273916362</v>
      </c>
      <c r="L50" s="126" t="s">
        <v>441</v>
      </c>
    </row>
    <row r="51" spans="1:13" s="126" customFormat="1" ht="15" customHeight="1" x14ac:dyDescent="0.2">
      <c r="A51" s="126" t="s">
        <v>442</v>
      </c>
      <c r="B51" s="143">
        <v>606.79700000000003</v>
      </c>
      <c r="C51" s="143">
        <v>617.58500000000004</v>
      </c>
      <c r="D51" s="143">
        <v>611.49750808449176</v>
      </c>
      <c r="E51" s="143">
        <v>620.65899999999999</v>
      </c>
      <c r="F51" s="143">
        <v>611.923</v>
      </c>
      <c r="G51" s="143">
        <v>598.57799999999997</v>
      </c>
      <c r="H51" s="143">
        <v>587.84699999999998</v>
      </c>
      <c r="I51" s="143">
        <v>588.62900000000002</v>
      </c>
      <c r="J51" s="143">
        <v>591.14</v>
      </c>
      <c r="K51" s="143">
        <v>570.63099999999997</v>
      </c>
      <c r="L51" s="126" t="s">
        <v>436</v>
      </c>
    </row>
    <row r="52" spans="1:13" s="126" customFormat="1" ht="15" customHeight="1" x14ac:dyDescent="0.2">
      <c r="A52" s="126" t="s">
        <v>417</v>
      </c>
      <c r="B52" s="143">
        <v>127.11814815622841</v>
      </c>
      <c r="C52" s="143">
        <v>142.95319959580408</v>
      </c>
      <c r="D52" s="143">
        <v>131.36417573008109</v>
      </c>
      <c r="E52" s="143">
        <v>140.68693946974568</v>
      </c>
      <c r="F52" s="143">
        <v>69.138677627277559</v>
      </c>
      <c r="G52" s="143">
        <v>125.42526800902897</v>
      </c>
      <c r="H52" s="143">
        <v>98.397076755728563</v>
      </c>
      <c r="I52" s="143">
        <v>150.8044967194071</v>
      </c>
      <c r="J52" s="143">
        <v>131.61453453707941</v>
      </c>
      <c r="K52" s="143">
        <v>125.80443273916366</v>
      </c>
      <c r="L52" s="126" t="s">
        <v>437</v>
      </c>
    </row>
    <row r="53" spans="1:13" s="126" customFormat="1" ht="15" customHeight="1" x14ac:dyDescent="0.2">
      <c r="B53" s="143"/>
      <c r="C53" s="143"/>
      <c r="D53" s="143"/>
      <c r="E53" s="143"/>
      <c r="F53" s="143"/>
      <c r="G53" s="143"/>
      <c r="H53" s="143"/>
      <c r="I53" s="143"/>
      <c r="J53" s="143"/>
      <c r="K53" s="143"/>
    </row>
    <row r="54" spans="1:13" s="126" customFormat="1" ht="15" customHeight="1" x14ac:dyDescent="0.2">
      <c r="A54" s="126" t="s">
        <v>443</v>
      </c>
      <c r="B54" s="143">
        <v>1217.116</v>
      </c>
      <c r="C54" s="143">
        <v>1272.3710000000001</v>
      </c>
      <c r="D54" s="143">
        <v>1290.847</v>
      </c>
      <c r="E54" s="143">
        <v>1235.2670000000001</v>
      </c>
      <c r="F54" s="143">
        <v>1347.232</v>
      </c>
      <c r="G54" s="143">
        <v>1243.7239999999999</v>
      </c>
      <c r="H54" s="143">
        <v>1183.4042008132594</v>
      </c>
      <c r="I54" s="143">
        <v>1108.6407343332205</v>
      </c>
      <c r="J54" s="143">
        <v>1050.0656274320133</v>
      </c>
      <c r="K54" s="143">
        <v>1041.002170989289</v>
      </c>
      <c r="L54" s="126" t="s">
        <v>444</v>
      </c>
    </row>
    <row r="55" spans="1:13" s="126" customFormat="1" ht="15" customHeight="1" x14ac:dyDescent="0.2">
      <c r="A55" s="126" t="s">
        <v>411</v>
      </c>
      <c r="B55" s="143">
        <v>914.88699999999994</v>
      </c>
      <c r="C55" s="143">
        <v>936.74</v>
      </c>
      <c r="D55" s="143">
        <v>940.74099999999999</v>
      </c>
      <c r="E55" s="143">
        <v>927.35799999999995</v>
      </c>
      <c r="F55" s="143">
        <v>885.94200000000001</v>
      </c>
      <c r="G55" s="143">
        <v>825.69100000000003</v>
      </c>
      <c r="H55" s="143">
        <v>786.06299999999999</v>
      </c>
      <c r="I55" s="143">
        <v>775.26700000000005</v>
      </c>
      <c r="J55" s="143">
        <v>762.01499999999999</v>
      </c>
      <c r="K55" s="143">
        <v>782.51800000000003</v>
      </c>
      <c r="L55" s="126" t="s">
        <v>436</v>
      </c>
    </row>
    <row r="56" spans="1:13" s="126" customFormat="1" ht="15" customHeight="1" x14ac:dyDescent="0.2">
      <c r="A56" s="126" t="s">
        <v>424</v>
      </c>
      <c r="B56" s="143">
        <v>302.22899999999998</v>
      </c>
      <c r="C56" s="143">
        <v>335.63099999999997</v>
      </c>
      <c r="D56" s="143">
        <v>350.10599999999999</v>
      </c>
      <c r="E56" s="143">
        <v>307.90899999999999</v>
      </c>
      <c r="F56" s="143">
        <v>461.29</v>
      </c>
      <c r="G56" s="143">
        <v>418.03300000000002</v>
      </c>
      <c r="H56" s="143">
        <v>397.34120081325932</v>
      </c>
      <c r="I56" s="143">
        <v>333.3737343332204</v>
      </c>
      <c r="J56" s="143">
        <v>288.05062743201347</v>
      </c>
      <c r="K56" s="143">
        <v>258.48417098928905</v>
      </c>
      <c r="L56" s="126" t="s">
        <v>437</v>
      </c>
    </row>
    <row r="57" spans="1:13" ht="15" customHeight="1" x14ac:dyDescent="0.2">
      <c r="B57" s="146"/>
      <c r="C57" s="146"/>
      <c r="D57" s="146"/>
      <c r="E57" s="146"/>
      <c r="F57" s="146"/>
      <c r="G57" s="146"/>
      <c r="H57" s="146"/>
      <c r="I57" s="146"/>
      <c r="J57" s="146"/>
      <c r="K57" s="146"/>
    </row>
    <row r="58" spans="1:13" x14ac:dyDescent="0.2">
      <c r="A58" s="147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7"/>
    </row>
    <row r="59" spans="1:13" x14ac:dyDescent="0.2">
      <c r="A59" s="149"/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49"/>
    </row>
    <row r="60" spans="1:13" ht="15" x14ac:dyDescent="0.2">
      <c r="A60" s="126" t="s">
        <v>445</v>
      </c>
    </row>
    <row r="61" spans="1:13" ht="15" x14ac:dyDescent="0.2">
      <c r="A61" s="126" t="s">
        <v>446</v>
      </c>
    </row>
    <row r="62" spans="1:13" ht="14.25" x14ac:dyDescent="0.2">
      <c r="A62" s="142" t="s">
        <v>307</v>
      </c>
    </row>
    <row r="64" spans="1:13" s="113" customFormat="1" ht="15" x14ac:dyDescent="0.2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2"/>
    </row>
    <row r="65" spans="1:13" s="113" customFormat="1" ht="15" x14ac:dyDescent="0.2">
      <c r="A65" s="114"/>
      <c r="B65" s="3">
        <v>2005</v>
      </c>
      <c r="C65" s="3">
        <v>2006</v>
      </c>
      <c r="D65" s="3">
        <v>2007</v>
      </c>
      <c r="E65" s="3">
        <v>2008</v>
      </c>
      <c r="F65" s="3">
        <v>2009</v>
      </c>
      <c r="G65" s="3">
        <v>2010</v>
      </c>
      <c r="H65" s="3">
        <v>2011</v>
      </c>
      <c r="I65" s="3" t="s">
        <v>0</v>
      </c>
      <c r="J65" s="3" t="s">
        <v>700</v>
      </c>
      <c r="K65" s="3" t="s">
        <v>701</v>
      </c>
      <c r="L65" s="114"/>
      <c r="M65" s="112"/>
    </row>
    <row r="66" spans="1:13" s="113" customFormat="1" ht="15" x14ac:dyDescent="0.2">
      <c r="A66" s="116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6"/>
      <c r="M66" s="112"/>
    </row>
    <row r="67" spans="1:13" s="113" customFormat="1" ht="15" customHeight="1" x14ac:dyDescent="0.2">
      <c r="A67" s="151"/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1"/>
      <c r="M67" s="112"/>
    </row>
    <row r="68" spans="1:13" s="126" customFormat="1" ht="15" customHeight="1" x14ac:dyDescent="0.2">
      <c r="A68" s="126" t="s">
        <v>447</v>
      </c>
      <c r="B68" s="143">
        <v>4846.8124939043082</v>
      </c>
      <c r="C68" s="143">
        <v>4890.2695290924848</v>
      </c>
      <c r="D68" s="143">
        <v>5039.525913972031</v>
      </c>
      <c r="E68" s="143">
        <v>4944.0349621912355</v>
      </c>
      <c r="F68" s="143">
        <v>2796.0283956401777</v>
      </c>
      <c r="G68" s="143">
        <v>2410.1290261962849</v>
      </c>
      <c r="H68" s="143">
        <v>3201.3806160832432</v>
      </c>
      <c r="I68" s="143">
        <v>3385.759203210991</v>
      </c>
      <c r="J68" s="143">
        <v>3695.4749043700122</v>
      </c>
      <c r="K68" s="143">
        <v>3147.751834636621</v>
      </c>
      <c r="L68" s="126" t="s">
        <v>448</v>
      </c>
    </row>
    <row r="69" spans="1:13" s="126" customFormat="1" ht="15" customHeight="1" x14ac:dyDescent="0.2">
      <c r="A69" s="126" t="s">
        <v>411</v>
      </c>
      <c r="B69" s="143">
        <v>1857.0110000000002</v>
      </c>
      <c r="C69" s="143">
        <v>1905.1679999999999</v>
      </c>
      <c r="D69" s="143">
        <v>1917.0916769288847</v>
      </c>
      <c r="E69" s="143">
        <v>1956.5260000000001</v>
      </c>
      <c r="F69" s="143">
        <v>1918.933</v>
      </c>
      <c r="G69" s="143">
        <v>1862.4649999999999</v>
      </c>
      <c r="H69" s="143">
        <v>1699.732</v>
      </c>
      <c r="I69" s="143">
        <v>1743.682</v>
      </c>
      <c r="J69" s="143">
        <v>1722.5060000000001</v>
      </c>
      <c r="K69" s="143">
        <v>1685.4369999999999</v>
      </c>
      <c r="L69" s="126" t="s">
        <v>423</v>
      </c>
    </row>
    <row r="70" spans="1:13" s="126" customFormat="1" ht="15" customHeight="1" x14ac:dyDescent="0.2">
      <c r="A70" s="126" t="s">
        <v>424</v>
      </c>
      <c r="B70" s="143">
        <v>2989.8014939043078</v>
      </c>
      <c r="C70" s="143">
        <v>2985.1015290924847</v>
      </c>
      <c r="D70" s="143">
        <v>3122.4342370431468</v>
      </c>
      <c r="E70" s="143">
        <v>2987.5089621912348</v>
      </c>
      <c r="F70" s="143">
        <v>877.09539564017757</v>
      </c>
      <c r="G70" s="143">
        <v>547.66402619628536</v>
      </c>
      <c r="H70" s="143">
        <v>1501.6486160832435</v>
      </c>
      <c r="I70" s="143">
        <v>1642.0772032109905</v>
      </c>
      <c r="J70" s="143">
        <v>1972.9689043700123</v>
      </c>
      <c r="K70" s="143">
        <v>1462.3148346366208</v>
      </c>
      <c r="L70" s="126" t="s">
        <v>425</v>
      </c>
    </row>
    <row r="71" spans="1:13" s="126" customFormat="1" ht="15" customHeight="1" x14ac:dyDescent="0.2">
      <c r="B71" s="143"/>
      <c r="C71" s="143"/>
      <c r="D71" s="143"/>
      <c r="E71" s="143"/>
      <c r="F71" s="143"/>
      <c r="G71" s="143"/>
      <c r="H71" s="143"/>
      <c r="I71" s="143"/>
      <c r="J71" s="143"/>
      <c r="K71" s="143"/>
    </row>
    <row r="72" spans="1:13" s="126" customFormat="1" ht="15" customHeight="1" x14ac:dyDescent="0.2">
      <c r="A72" s="126" t="s">
        <v>449</v>
      </c>
      <c r="B72" s="143">
        <v>7892.1506870182175</v>
      </c>
      <c r="C72" s="143">
        <v>8393.4747942455142</v>
      </c>
      <c r="D72" s="143">
        <v>9585.3184987735985</v>
      </c>
      <c r="E72" s="143">
        <v>9998.9348278615071</v>
      </c>
      <c r="F72" s="143">
        <v>10625.991030913043</v>
      </c>
      <c r="G72" s="143">
        <v>10689.26012269565</v>
      </c>
      <c r="H72" s="143">
        <v>11322.850094753125</v>
      </c>
      <c r="I72" s="143">
        <v>12354.862468209989</v>
      </c>
      <c r="J72" s="143">
        <v>12145.590040134433</v>
      </c>
      <c r="K72" s="143">
        <v>12656.580757218775</v>
      </c>
      <c r="L72" s="126" t="s">
        <v>450</v>
      </c>
    </row>
    <row r="73" spans="1:13" s="126" customFormat="1" ht="15" customHeight="1" x14ac:dyDescent="0.2">
      <c r="A73" s="126" t="s">
        <v>411</v>
      </c>
      <c r="B73" s="143">
        <v>628.87900000000002</v>
      </c>
      <c r="C73" s="143">
        <v>616.67999999999995</v>
      </c>
      <c r="D73" s="143">
        <v>585.20978665358007</v>
      </c>
      <c r="E73" s="143">
        <v>587.1</v>
      </c>
      <c r="F73" s="143">
        <v>587.14099999999996</v>
      </c>
      <c r="G73" s="143">
        <v>602.48599999999999</v>
      </c>
      <c r="H73" s="143">
        <v>573.82299999999998</v>
      </c>
      <c r="I73" s="143">
        <v>631.31500000000005</v>
      </c>
      <c r="J73" s="143">
        <v>639.08000000000004</v>
      </c>
      <c r="K73" s="143">
        <v>626.25599999999997</v>
      </c>
      <c r="L73" s="126" t="s">
        <v>423</v>
      </c>
    </row>
    <row r="74" spans="1:13" s="126" customFormat="1" ht="15" customHeight="1" x14ac:dyDescent="0.2">
      <c r="A74" s="126" t="s">
        <v>424</v>
      </c>
      <c r="B74" s="143">
        <v>7263.2716870182176</v>
      </c>
      <c r="C74" s="143">
        <v>7776.7947942455139</v>
      </c>
      <c r="D74" s="143">
        <v>9000.108712120018</v>
      </c>
      <c r="E74" s="143">
        <v>9411.8348278615067</v>
      </c>
      <c r="F74" s="143">
        <v>10038.850030913041</v>
      </c>
      <c r="G74" s="143">
        <v>10086.774122695651</v>
      </c>
      <c r="H74" s="143">
        <v>10749.027094753124</v>
      </c>
      <c r="I74" s="143">
        <v>11723.54746820999</v>
      </c>
      <c r="J74" s="143">
        <v>11506.510040134433</v>
      </c>
      <c r="K74" s="143">
        <v>12030.324757218774</v>
      </c>
      <c r="L74" s="126" t="s">
        <v>425</v>
      </c>
    </row>
    <row r="75" spans="1:13" s="126" customFormat="1" ht="15" customHeight="1" x14ac:dyDescent="0.2">
      <c r="B75" s="143"/>
      <c r="C75" s="143"/>
      <c r="D75" s="143"/>
      <c r="E75" s="143"/>
      <c r="F75" s="143"/>
      <c r="G75" s="143"/>
      <c r="H75" s="143"/>
      <c r="I75" s="143"/>
      <c r="J75" s="143"/>
      <c r="K75" s="143"/>
    </row>
    <row r="76" spans="1:13" s="126" customFormat="1" ht="15" customHeight="1" x14ac:dyDescent="0.2">
      <c r="A76" s="126" t="s">
        <v>451</v>
      </c>
      <c r="B76" s="143">
        <v>1524.538</v>
      </c>
      <c r="C76" s="143">
        <v>1573.5630000000003</v>
      </c>
      <c r="D76" s="143">
        <v>1531.8392099118787</v>
      </c>
      <c r="E76" s="143">
        <v>1545.298</v>
      </c>
      <c r="F76" s="143">
        <v>1430.165</v>
      </c>
      <c r="G76" s="143">
        <v>1396.2170000000001</v>
      </c>
      <c r="H76" s="143">
        <v>1436.529</v>
      </c>
      <c r="I76" s="143">
        <v>1514.365</v>
      </c>
      <c r="J76" s="143">
        <v>1613.1020000000001</v>
      </c>
      <c r="K76" s="143">
        <v>1661.0360000000001</v>
      </c>
      <c r="L76" s="126" t="s">
        <v>452</v>
      </c>
    </row>
    <row r="77" spans="1:13" s="126" customFormat="1" ht="15" customHeight="1" x14ac:dyDescent="0.2">
      <c r="A77" s="126" t="s">
        <v>411</v>
      </c>
      <c r="B77" s="143">
        <v>1107.0619999999999</v>
      </c>
      <c r="C77" s="143">
        <v>1134.9110000000003</v>
      </c>
      <c r="D77" s="143">
        <v>1139.2912099118787</v>
      </c>
      <c r="E77" s="143">
        <v>1125.798</v>
      </c>
      <c r="F77" s="143">
        <v>1079.652</v>
      </c>
      <c r="G77" s="143">
        <v>1058.681</v>
      </c>
      <c r="H77" s="143">
        <v>1084.354</v>
      </c>
      <c r="I77" s="143">
        <v>1165.3019999999999</v>
      </c>
      <c r="J77" s="143">
        <v>1242</v>
      </c>
      <c r="K77" s="143">
        <v>1276.971</v>
      </c>
      <c r="L77" s="126" t="s">
        <v>423</v>
      </c>
    </row>
    <row r="78" spans="1:13" s="126" customFormat="1" ht="15" customHeight="1" x14ac:dyDescent="0.2">
      <c r="A78" s="126" t="s">
        <v>424</v>
      </c>
      <c r="B78" s="143">
        <v>417.476</v>
      </c>
      <c r="C78" s="143">
        <v>438.65199999999999</v>
      </c>
      <c r="D78" s="143">
        <v>392.548</v>
      </c>
      <c r="E78" s="143">
        <v>419.5</v>
      </c>
      <c r="F78" s="143">
        <v>350.51299999999998</v>
      </c>
      <c r="G78" s="143">
        <v>337.536</v>
      </c>
      <c r="H78" s="143">
        <v>352.17500000000001</v>
      </c>
      <c r="I78" s="143">
        <v>349.06299999999999</v>
      </c>
      <c r="J78" s="143">
        <v>371.10199999999998</v>
      </c>
      <c r="K78" s="143">
        <v>384.065</v>
      </c>
      <c r="L78" s="126" t="s">
        <v>425</v>
      </c>
    </row>
    <row r="79" spans="1:13" s="126" customFormat="1" ht="15" customHeight="1" x14ac:dyDescent="0.2">
      <c r="B79" s="143"/>
      <c r="C79" s="143"/>
      <c r="D79" s="143"/>
      <c r="E79" s="143"/>
      <c r="F79" s="143"/>
      <c r="G79" s="143"/>
      <c r="H79" s="143"/>
      <c r="I79" s="143"/>
      <c r="J79" s="143"/>
      <c r="K79" s="143"/>
    </row>
    <row r="80" spans="1:13" s="126" customFormat="1" ht="15" customHeight="1" x14ac:dyDescent="0.2">
      <c r="A80" s="126" t="s">
        <v>453</v>
      </c>
      <c r="B80" s="143">
        <v>131.22399999999999</v>
      </c>
      <c r="C80" s="143">
        <v>135.44800000000001</v>
      </c>
      <c r="D80" s="143">
        <v>132.5905018914907</v>
      </c>
      <c r="E80" s="143">
        <v>145.85599999999999</v>
      </c>
      <c r="F80" s="143">
        <v>120.651</v>
      </c>
      <c r="G80" s="143">
        <v>62.179000000000002</v>
      </c>
      <c r="H80" s="143">
        <v>65.191000000000003</v>
      </c>
      <c r="I80" s="143">
        <v>58.93</v>
      </c>
      <c r="J80" s="143">
        <v>59.530999999999999</v>
      </c>
      <c r="K80" s="143">
        <v>60.308</v>
      </c>
      <c r="L80" s="126" t="s">
        <v>454</v>
      </c>
    </row>
    <row r="81" spans="1:12" s="126" customFormat="1" ht="15" customHeight="1" x14ac:dyDescent="0.2">
      <c r="A81" s="126" t="s">
        <v>411</v>
      </c>
      <c r="B81" s="143">
        <v>25.786999999999999</v>
      </c>
      <c r="C81" s="143">
        <v>26.434000000000001</v>
      </c>
      <c r="D81" s="143">
        <v>26.533501891490712</v>
      </c>
      <c r="E81" s="143">
        <v>26.221</v>
      </c>
      <c r="F81" s="143">
        <v>14.382999999999999</v>
      </c>
      <c r="G81" s="143">
        <v>22.643999999999998</v>
      </c>
      <c r="H81" s="143">
        <v>30.736999999999998</v>
      </c>
      <c r="I81" s="143">
        <v>31.72</v>
      </c>
      <c r="J81" s="143">
        <v>32.677999999999997</v>
      </c>
      <c r="K81" s="143">
        <v>33.878</v>
      </c>
      <c r="L81" s="126" t="s">
        <v>423</v>
      </c>
    </row>
    <row r="82" spans="1:12" s="126" customFormat="1" ht="15" customHeight="1" x14ac:dyDescent="0.2">
      <c r="A82" s="126" t="s">
        <v>424</v>
      </c>
      <c r="B82" s="143">
        <v>105.437</v>
      </c>
      <c r="C82" s="143">
        <v>109.014</v>
      </c>
      <c r="D82" s="143">
        <v>106.057</v>
      </c>
      <c r="E82" s="143">
        <v>119.63500000000001</v>
      </c>
      <c r="F82" s="143">
        <v>106.268</v>
      </c>
      <c r="G82" s="143">
        <v>39.534999999999997</v>
      </c>
      <c r="H82" s="143">
        <v>34.454000000000001</v>
      </c>
      <c r="I82" s="143">
        <v>27.21</v>
      </c>
      <c r="J82" s="143">
        <v>26.853000000000002</v>
      </c>
      <c r="K82" s="143">
        <v>26.43</v>
      </c>
      <c r="L82" s="126" t="s">
        <v>425</v>
      </c>
    </row>
    <row r="83" spans="1:12" s="126" customFormat="1" ht="15" customHeight="1" x14ac:dyDescent="0.2">
      <c r="B83" s="143"/>
      <c r="C83" s="143"/>
      <c r="D83" s="143"/>
      <c r="E83" s="143"/>
      <c r="F83" s="143"/>
      <c r="G83" s="143"/>
      <c r="H83" s="143"/>
      <c r="I83" s="143"/>
      <c r="J83" s="143"/>
      <c r="K83" s="143"/>
    </row>
    <row r="84" spans="1:12" s="126" customFormat="1" ht="15" customHeight="1" x14ac:dyDescent="0.2">
      <c r="A84" s="126" t="s">
        <v>455</v>
      </c>
      <c r="B84" s="143">
        <v>1232.52</v>
      </c>
      <c r="C84" s="143">
        <v>1226.511</v>
      </c>
      <c r="D84" s="143">
        <v>1222.8112256708823</v>
      </c>
      <c r="E84" s="143">
        <v>1259.4770000000001</v>
      </c>
      <c r="F84" s="143">
        <v>1216.857</v>
      </c>
      <c r="G84" s="143">
        <v>1351.279</v>
      </c>
      <c r="H84" s="143">
        <v>1525.8904657767055</v>
      </c>
      <c r="I84" s="143">
        <v>1594.9865259857729</v>
      </c>
      <c r="J84" s="143">
        <v>1615.1130000000001</v>
      </c>
      <c r="K84" s="143">
        <v>1699.8389999999999</v>
      </c>
      <c r="L84" s="126" t="s">
        <v>456</v>
      </c>
    </row>
    <row r="85" spans="1:12" s="126" customFormat="1" ht="15" customHeight="1" x14ac:dyDescent="0.2">
      <c r="A85" s="126" t="s">
        <v>411</v>
      </c>
      <c r="B85" s="143">
        <v>1126.749</v>
      </c>
      <c r="C85" s="143">
        <v>1153.268</v>
      </c>
      <c r="D85" s="143">
        <v>1159.8602256708823</v>
      </c>
      <c r="E85" s="143">
        <v>1193.3510000000001</v>
      </c>
      <c r="F85" s="143">
        <v>1172.8699999999999</v>
      </c>
      <c r="G85" s="143">
        <v>1294.037</v>
      </c>
      <c r="H85" s="143">
        <v>1429.5229999999999</v>
      </c>
      <c r="I85" s="143">
        <v>1503.31</v>
      </c>
      <c r="J85" s="143">
        <v>1534.287</v>
      </c>
      <c r="K85" s="143">
        <v>1606.7729999999999</v>
      </c>
      <c r="L85" s="126" t="s">
        <v>423</v>
      </c>
    </row>
    <row r="86" spans="1:12" s="126" customFormat="1" ht="15" customHeight="1" x14ac:dyDescent="0.2">
      <c r="A86" s="126" t="s">
        <v>424</v>
      </c>
      <c r="B86" s="143">
        <v>105.77099999999999</v>
      </c>
      <c r="C86" s="143">
        <v>73.242999999999995</v>
      </c>
      <c r="D86" s="143">
        <v>62.951000000000001</v>
      </c>
      <c r="E86" s="143">
        <v>66.126000000000005</v>
      </c>
      <c r="F86" s="143">
        <v>43.987000000000002</v>
      </c>
      <c r="G86" s="143">
        <v>57.241999999999997</v>
      </c>
      <c r="H86" s="143">
        <v>96.367465776705416</v>
      </c>
      <c r="I86" s="143">
        <v>91.676525985772869</v>
      </c>
      <c r="J86" s="143">
        <v>80.825999999999993</v>
      </c>
      <c r="K86" s="143">
        <v>93.066000000000003</v>
      </c>
      <c r="L86" s="126" t="s">
        <v>425</v>
      </c>
    </row>
    <row r="87" spans="1:12" s="126" customFormat="1" ht="15" customHeight="1" x14ac:dyDescent="0.2">
      <c r="B87" s="143"/>
      <c r="C87" s="143"/>
      <c r="D87" s="143"/>
      <c r="E87" s="143"/>
      <c r="F87" s="143"/>
      <c r="G87" s="143"/>
      <c r="H87" s="143"/>
      <c r="I87" s="143"/>
      <c r="J87" s="143"/>
      <c r="K87" s="143"/>
    </row>
    <row r="88" spans="1:12" s="126" customFormat="1" ht="15" customHeight="1" x14ac:dyDescent="0.2">
      <c r="A88" s="126" t="s">
        <v>457</v>
      </c>
      <c r="B88" s="143">
        <v>552.03899999999999</v>
      </c>
      <c r="C88" s="143">
        <v>570.10199999999998</v>
      </c>
      <c r="D88" s="143">
        <v>574.64164501286348</v>
      </c>
      <c r="E88" s="143">
        <v>615.71900000000005</v>
      </c>
      <c r="F88" s="143">
        <v>637.64499999999998</v>
      </c>
      <c r="G88" s="143">
        <v>565.447</v>
      </c>
      <c r="H88" s="143">
        <v>514.80967694143476</v>
      </c>
      <c r="I88" s="143">
        <v>537.35214033254294</v>
      </c>
      <c r="J88" s="143">
        <v>555.60015661617467</v>
      </c>
      <c r="K88" s="143">
        <v>553.47812334216087</v>
      </c>
      <c r="L88" s="126" t="s">
        <v>458</v>
      </c>
    </row>
    <row r="89" spans="1:12" s="126" customFormat="1" ht="15" customHeight="1" x14ac:dyDescent="0.2">
      <c r="A89" s="126" t="s">
        <v>411</v>
      </c>
      <c r="B89" s="143">
        <v>472.90199999999993</v>
      </c>
      <c r="C89" s="143">
        <v>484.64100000000008</v>
      </c>
      <c r="D89" s="143">
        <v>486.5806450128635</v>
      </c>
      <c r="E89" s="143">
        <v>510.565</v>
      </c>
      <c r="F89" s="143">
        <v>527.01700000000005</v>
      </c>
      <c r="G89" s="143">
        <v>459.09500000000003</v>
      </c>
      <c r="H89" s="143">
        <v>382.17099999999999</v>
      </c>
      <c r="I89" s="143">
        <v>404.48</v>
      </c>
      <c r="J89" s="143">
        <v>419.279</v>
      </c>
      <c r="K89" s="143">
        <v>417.185</v>
      </c>
      <c r="L89" s="126" t="s">
        <v>423</v>
      </c>
    </row>
    <row r="90" spans="1:12" s="126" customFormat="1" ht="15" customHeight="1" x14ac:dyDescent="0.2">
      <c r="A90" s="126" t="s">
        <v>424</v>
      </c>
      <c r="B90" s="143">
        <v>79.137</v>
      </c>
      <c r="C90" s="143">
        <v>85.460999999999999</v>
      </c>
      <c r="D90" s="143">
        <v>88.061000000000007</v>
      </c>
      <c r="E90" s="143">
        <v>105.154</v>
      </c>
      <c r="F90" s="143">
        <v>110.628</v>
      </c>
      <c r="G90" s="143">
        <v>106.352</v>
      </c>
      <c r="H90" s="143">
        <v>132.6386769414348</v>
      </c>
      <c r="I90" s="143">
        <v>132.87214033254295</v>
      </c>
      <c r="J90" s="143">
        <v>136.32115661617456</v>
      </c>
      <c r="K90" s="143">
        <v>136.29312334216084</v>
      </c>
      <c r="L90" s="126" t="s">
        <v>425</v>
      </c>
    </row>
    <row r="91" spans="1:12" s="126" customFormat="1" ht="15" customHeight="1" x14ac:dyDescent="0.2">
      <c r="B91" s="143"/>
      <c r="C91" s="143"/>
      <c r="D91" s="143"/>
      <c r="E91" s="143"/>
      <c r="F91" s="143"/>
      <c r="G91" s="143"/>
      <c r="H91" s="143"/>
      <c r="I91" s="143"/>
      <c r="J91" s="143"/>
      <c r="K91" s="143"/>
    </row>
    <row r="92" spans="1:12" s="126" customFormat="1" ht="15" customHeight="1" x14ac:dyDescent="0.2">
      <c r="A92" s="126" t="s">
        <v>459</v>
      </c>
      <c r="B92" s="143">
        <v>2387.8180000000002</v>
      </c>
      <c r="C92" s="143">
        <v>2452.8420000000001</v>
      </c>
      <c r="D92" s="143">
        <v>2438.0288621320083</v>
      </c>
      <c r="E92" s="143">
        <v>2570.0540000000001</v>
      </c>
      <c r="F92" s="143">
        <v>2871.163</v>
      </c>
      <c r="G92" s="143">
        <v>2774.86</v>
      </c>
      <c r="H92" s="143">
        <v>2877.8398777546945</v>
      </c>
      <c r="I92" s="143">
        <v>2865.341638995596</v>
      </c>
      <c r="J92" s="143">
        <v>2970.624939697047</v>
      </c>
      <c r="K92" s="143">
        <v>3047.7009110422546</v>
      </c>
      <c r="L92" s="126" t="s">
        <v>460</v>
      </c>
    </row>
    <row r="93" spans="1:12" s="126" customFormat="1" ht="15" customHeight="1" x14ac:dyDescent="0.2">
      <c r="A93" s="126" t="s">
        <v>411</v>
      </c>
      <c r="B93" s="143">
        <v>1648.9079999999997</v>
      </c>
      <c r="C93" s="143">
        <v>1692.0399999999997</v>
      </c>
      <c r="D93" s="143">
        <v>1736.0508621320084</v>
      </c>
      <c r="E93" s="143">
        <v>1840.1420000000001</v>
      </c>
      <c r="F93" s="143">
        <v>1913.807</v>
      </c>
      <c r="G93" s="143">
        <v>1973.4570000000001</v>
      </c>
      <c r="H93" s="143">
        <v>2032.3050000000001</v>
      </c>
      <c r="I93" s="143">
        <v>2142.145</v>
      </c>
      <c r="J93" s="143">
        <v>2216.54</v>
      </c>
      <c r="K93" s="143">
        <v>2280.31</v>
      </c>
      <c r="L93" s="126" t="s">
        <v>423</v>
      </c>
    </row>
    <row r="94" spans="1:12" s="126" customFormat="1" ht="15" customHeight="1" x14ac:dyDescent="0.2">
      <c r="A94" s="126" t="s">
        <v>424</v>
      </c>
      <c r="B94" s="143">
        <v>738.91000000000008</v>
      </c>
      <c r="C94" s="143">
        <v>760.80200000000002</v>
      </c>
      <c r="D94" s="143">
        <v>701.97799999999995</v>
      </c>
      <c r="E94" s="143">
        <v>729.91200000000003</v>
      </c>
      <c r="F94" s="143">
        <v>957.35599999999999</v>
      </c>
      <c r="G94" s="143">
        <v>801.40300000000002</v>
      </c>
      <c r="H94" s="143">
        <v>845.53487775469421</v>
      </c>
      <c r="I94" s="143">
        <v>723.19663899559646</v>
      </c>
      <c r="J94" s="143">
        <v>754.08493969704739</v>
      </c>
      <c r="K94" s="143">
        <v>767.39091104225417</v>
      </c>
      <c r="L94" s="126" t="s">
        <v>425</v>
      </c>
    </row>
    <row r="95" spans="1:12" s="126" customFormat="1" ht="15" customHeight="1" x14ac:dyDescent="0.2">
      <c r="B95" s="143"/>
      <c r="C95" s="143"/>
      <c r="D95" s="143"/>
      <c r="E95" s="143"/>
      <c r="F95" s="143"/>
      <c r="G95" s="143"/>
      <c r="H95" s="143"/>
      <c r="I95" s="143"/>
      <c r="J95" s="143"/>
      <c r="K95" s="143"/>
    </row>
    <row r="96" spans="1:12" s="126" customFormat="1" ht="15" customHeight="1" x14ac:dyDescent="0.2">
      <c r="A96" s="126" t="s">
        <v>461</v>
      </c>
      <c r="B96" s="143">
        <v>213.61699999999999</v>
      </c>
      <c r="C96" s="143">
        <v>373.30900000000003</v>
      </c>
      <c r="D96" s="143">
        <v>93.730653766029519</v>
      </c>
      <c r="E96" s="143">
        <v>84.078000000000003</v>
      </c>
      <c r="F96" s="143">
        <v>68.912000000000006</v>
      </c>
      <c r="G96" s="143">
        <v>61.713999999999999</v>
      </c>
      <c r="H96" s="143">
        <v>58.703792760216686</v>
      </c>
      <c r="I96" s="143">
        <v>66.31152249745945</v>
      </c>
      <c r="J96" s="143">
        <v>68.658411480201408</v>
      </c>
      <c r="K96" s="143">
        <v>67.542341978578079</v>
      </c>
      <c r="L96" s="126" t="s">
        <v>462</v>
      </c>
    </row>
    <row r="97" spans="1:12" s="126" customFormat="1" ht="15" customHeight="1" x14ac:dyDescent="0.2">
      <c r="A97" s="126" t="s">
        <v>411</v>
      </c>
      <c r="B97" s="143">
        <v>194.84399999999999</v>
      </c>
      <c r="C97" s="143">
        <v>272.447</v>
      </c>
      <c r="D97" s="143">
        <v>83.256653766029515</v>
      </c>
      <c r="E97" s="143">
        <v>87.373000000000005</v>
      </c>
      <c r="F97" s="143">
        <v>80.716999999999999</v>
      </c>
      <c r="G97" s="143">
        <v>73.222999999999999</v>
      </c>
      <c r="H97" s="143">
        <v>66.578999999999994</v>
      </c>
      <c r="I97" s="143">
        <v>66.3</v>
      </c>
      <c r="J97" s="143">
        <v>67.819000000000003</v>
      </c>
      <c r="K97" s="143">
        <v>65.061999999999998</v>
      </c>
      <c r="L97" s="126" t="s">
        <v>423</v>
      </c>
    </row>
    <row r="98" spans="1:12" s="126" customFormat="1" ht="15" customHeight="1" x14ac:dyDescent="0.2">
      <c r="A98" s="126" t="s">
        <v>424</v>
      </c>
      <c r="B98" s="143">
        <v>18.773</v>
      </c>
      <c r="C98" s="143">
        <v>100.86199999999999</v>
      </c>
      <c r="D98" s="143">
        <v>10.474</v>
      </c>
      <c r="E98" s="143">
        <v>-3.2949999999999999</v>
      </c>
      <c r="F98" s="143">
        <v>-11.805</v>
      </c>
      <c r="G98" s="143">
        <v>-11.509</v>
      </c>
      <c r="H98" s="143">
        <v>-7.8752072397833084</v>
      </c>
      <c r="I98" s="143">
        <v>1.1522497459441183E-2</v>
      </c>
      <c r="J98" s="143">
        <v>0.83941148020141099</v>
      </c>
      <c r="K98" s="143">
        <v>2.4803419785780916</v>
      </c>
      <c r="L98" s="126" t="s">
        <v>425</v>
      </c>
    </row>
    <row r="99" spans="1:12" s="126" customFormat="1" ht="15" customHeight="1" x14ac:dyDescent="0.2">
      <c r="B99" s="143"/>
      <c r="C99" s="143"/>
      <c r="D99" s="143"/>
      <c r="E99" s="143"/>
      <c r="F99" s="143"/>
      <c r="G99" s="143"/>
      <c r="H99" s="143"/>
      <c r="I99" s="143"/>
      <c r="J99" s="143"/>
      <c r="K99" s="143"/>
    </row>
    <row r="100" spans="1:12" s="126" customFormat="1" ht="15" customHeight="1" x14ac:dyDescent="0.2">
      <c r="A100" s="126" t="s">
        <v>463</v>
      </c>
      <c r="B100" s="143">
        <v>1391.5029999999999</v>
      </c>
      <c r="C100" s="143">
        <v>1453.34</v>
      </c>
      <c r="D100" s="143">
        <v>1403.5539723937516</v>
      </c>
      <c r="E100" s="143">
        <v>1428.8309999999999</v>
      </c>
      <c r="F100" s="143">
        <v>1357.79</v>
      </c>
      <c r="G100" s="143">
        <v>1468.1020000000001</v>
      </c>
      <c r="H100" s="143">
        <v>1477.8920000000001</v>
      </c>
      <c r="I100" s="143">
        <v>1551.97</v>
      </c>
      <c r="J100" s="143">
        <v>1637.615</v>
      </c>
      <c r="K100" s="143">
        <v>1695.8440000000001</v>
      </c>
      <c r="L100" s="126" t="s">
        <v>464</v>
      </c>
    </row>
    <row r="101" spans="1:12" s="126" customFormat="1" ht="15" customHeight="1" x14ac:dyDescent="0.2">
      <c r="A101" s="126" t="s">
        <v>411</v>
      </c>
      <c r="B101" s="143">
        <v>1011.509</v>
      </c>
      <c r="C101" s="143">
        <v>1036.9290000000001</v>
      </c>
      <c r="D101" s="143">
        <v>1040.9019723937515</v>
      </c>
      <c r="E101" s="143">
        <v>1069.6500000000001</v>
      </c>
      <c r="F101" s="143">
        <v>1030.9480000000001</v>
      </c>
      <c r="G101" s="143">
        <v>1043.3920000000001</v>
      </c>
      <c r="H101" s="143">
        <v>1080.7929999999999</v>
      </c>
      <c r="I101" s="143">
        <v>1115.616</v>
      </c>
      <c r="J101" s="143">
        <v>1146.3689999999999</v>
      </c>
      <c r="K101" s="143">
        <v>1177.606</v>
      </c>
      <c r="L101" s="126" t="s">
        <v>423</v>
      </c>
    </row>
    <row r="102" spans="1:12" s="126" customFormat="1" ht="15" customHeight="1" x14ac:dyDescent="0.2">
      <c r="A102" s="126" t="s">
        <v>424</v>
      </c>
      <c r="B102" s="143">
        <v>379.99400000000009</v>
      </c>
      <c r="C102" s="143">
        <v>416.41100000000006</v>
      </c>
      <c r="D102" s="143">
        <v>362.65199999999999</v>
      </c>
      <c r="E102" s="143">
        <v>359.18099999999998</v>
      </c>
      <c r="F102" s="143">
        <v>326.84199999999998</v>
      </c>
      <c r="G102" s="143">
        <v>424.71</v>
      </c>
      <c r="H102" s="143">
        <v>397.09899999999999</v>
      </c>
      <c r="I102" s="143">
        <v>436.35399999999998</v>
      </c>
      <c r="J102" s="143">
        <v>491.24599999999998</v>
      </c>
      <c r="K102" s="143">
        <v>518.23800000000006</v>
      </c>
      <c r="L102" s="126" t="s">
        <v>425</v>
      </c>
    </row>
    <row r="103" spans="1:12" s="126" customFormat="1" ht="15" customHeight="1" x14ac:dyDescent="0.2"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</row>
    <row r="104" spans="1:12" s="126" customFormat="1" ht="15" customHeight="1" x14ac:dyDescent="0.2">
      <c r="A104" s="126" t="s">
        <v>465</v>
      </c>
      <c r="B104" s="143">
        <v>321.80399999999997</v>
      </c>
      <c r="C104" s="143">
        <v>332.89299999999997</v>
      </c>
      <c r="D104" s="143">
        <v>322.93911510884834</v>
      </c>
      <c r="E104" s="143">
        <v>317.786</v>
      </c>
      <c r="F104" s="143">
        <v>341.32900000000001</v>
      </c>
      <c r="G104" s="143">
        <v>333.77100000000002</v>
      </c>
      <c r="H104" s="143">
        <v>332.39499999999998</v>
      </c>
      <c r="I104" s="143">
        <v>342.72699999999998</v>
      </c>
      <c r="J104" s="143">
        <v>361.05900000000003</v>
      </c>
      <c r="K104" s="143">
        <v>368.32499999999999</v>
      </c>
      <c r="L104" s="126" t="s">
        <v>466</v>
      </c>
    </row>
    <row r="105" spans="1:12" s="126" customFormat="1" ht="15" customHeight="1" x14ac:dyDescent="0.2">
      <c r="A105" s="126" t="s">
        <v>411</v>
      </c>
      <c r="B105" s="143">
        <v>241.59299999999999</v>
      </c>
      <c r="C105" s="143">
        <v>247.654</v>
      </c>
      <c r="D105" s="143">
        <v>248.58811510884831</v>
      </c>
      <c r="E105" s="143">
        <v>249.011</v>
      </c>
      <c r="F105" s="143">
        <v>256.50599999999997</v>
      </c>
      <c r="G105" s="143">
        <v>258.24900000000002</v>
      </c>
      <c r="H105" s="143">
        <v>260.27199999999999</v>
      </c>
      <c r="I105" s="143">
        <v>275.959</v>
      </c>
      <c r="J105" s="143">
        <v>289.22300000000001</v>
      </c>
      <c r="K105" s="143">
        <v>293.98399999999998</v>
      </c>
      <c r="L105" s="126" t="s">
        <v>423</v>
      </c>
    </row>
    <row r="106" spans="1:12" s="126" customFormat="1" ht="15" customHeight="1" x14ac:dyDescent="0.2">
      <c r="A106" s="126" t="s">
        <v>424</v>
      </c>
      <c r="B106" s="143">
        <v>80.210999999999999</v>
      </c>
      <c r="C106" s="143">
        <v>85.239000000000004</v>
      </c>
      <c r="D106" s="143">
        <v>74.350999999999999</v>
      </c>
      <c r="E106" s="143">
        <v>68.775000000000006</v>
      </c>
      <c r="F106" s="143">
        <v>84.822999999999993</v>
      </c>
      <c r="G106" s="143">
        <v>75.522000000000006</v>
      </c>
      <c r="H106" s="143">
        <v>72.123000000000005</v>
      </c>
      <c r="I106" s="143">
        <v>66.768000000000001</v>
      </c>
      <c r="J106" s="143">
        <v>71.835999999999999</v>
      </c>
      <c r="K106" s="143">
        <v>74.340999999999994</v>
      </c>
      <c r="L106" s="126" t="s">
        <v>425</v>
      </c>
    </row>
    <row r="107" spans="1:12" s="126" customFormat="1" ht="15" customHeight="1" x14ac:dyDescent="0.2"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</row>
    <row r="108" spans="1:12" s="126" customFormat="1" ht="15" customHeight="1" x14ac:dyDescent="0.2">
      <c r="A108" s="126" t="s">
        <v>467</v>
      </c>
      <c r="B108" s="143">
        <v>8150.5259999999998</v>
      </c>
      <c r="C108" s="143">
        <v>8424.1830000000009</v>
      </c>
      <c r="D108" s="143">
        <v>8584.857</v>
      </c>
      <c r="E108" s="83">
        <v>8762.2119999999995</v>
      </c>
      <c r="F108" s="143">
        <v>9047.3940000000002</v>
      </c>
      <c r="G108" s="143">
        <v>8349.92</v>
      </c>
      <c r="H108" s="143">
        <v>8215.8719999999994</v>
      </c>
      <c r="I108" s="143">
        <v>8277.7070000000003</v>
      </c>
      <c r="J108" s="143">
        <v>8237.5360000000001</v>
      </c>
      <c r="K108" s="143">
        <v>7829.6459999999997</v>
      </c>
      <c r="L108" s="126" t="s">
        <v>468</v>
      </c>
    </row>
    <row r="109" spans="1:12" s="126" customFormat="1" ht="15" customHeight="1" x14ac:dyDescent="0.2">
      <c r="A109" s="126" t="s">
        <v>411</v>
      </c>
      <c r="B109" s="143">
        <v>8150.5259999999998</v>
      </c>
      <c r="C109" s="143">
        <v>8424.1830000000009</v>
      </c>
      <c r="D109" s="143">
        <v>8584.857</v>
      </c>
      <c r="E109" s="143">
        <v>8762.2119999999995</v>
      </c>
      <c r="F109" s="143">
        <v>9047.3940000000002</v>
      </c>
      <c r="G109" s="143">
        <v>8349.92</v>
      </c>
      <c r="H109" s="143">
        <v>8215.8719999999994</v>
      </c>
      <c r="I109" s="143">
        <v>8277.7070000000003</v>
      </c>
      <c r="J109" s="143">
        <v>8237.5360000000001</v>
      </c>
      <c r="K109" s="143">
        <v>7829.6459999999997</v>
      </c>
      <c r="L109" s="126" t="s">
        <v>423</v>
      </c>
    </row>
    <row r="110" spans="1:12" s="126" customFormat="1" ht="15" customHeight="1" x14ac:dyDescent="0.2">
      <c r="A110" s="126" t="s">
        <v>424</v>
      </c>
      <c r="B110" s="143">
        <v>0</v>
      </c>
      <c r="C110" s="143">
        <v>0</v>
      </c>
      <c r="D110" s="143">
        <v>0</v>
      </c>
      <c r="E110" s="143">
        <v>0</v>
      </c>
      <c r="F110" s="143">
        <v>0</v>
      </c>
      <c r="G110" s="143">
        <v>0</v>
      </c>
      <c r="H110" s="143">
        <v>0</v>
      </c>
      <c r="I110" s="143">
        <v>0</v>
      </c>
      <c r="J110" s="143">
        <v>0</v>
      </c>
      <c r="K110" s="143">
        <v>0</v>
      </c>
      <c r="L110" s="126" t="s">
        <v>425</v>
      </c>
    </row>
    <row r="111" spans="1:12" ht="15" customHeight="1" x14ac:dyDescent="0.2">
      <c r="A111" s="153"/>
      <c r="B111" s="153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</row>
    <row r="113" spans="1:9" x14ac:dyDescent="0.2">
      <c r="A113" s="154" t="s">
        <v>399</v>
      </c>
      <c r="B113" s="154"/>
      <c r="C113" s="154"/>
      <c r="D113" s="154"/>
      <c r="E113" s="154"/>
      <c r="G113" s="154" t="s">
        <v>469</v>
      </c>
      <c r="H113" s="154"/>
    </row>
    <row r="114" spans="1:9" x14ac:dyDescent="0.2">
      <c r="A114" s="154" t="s">
        <v>250</v>
      </c>
      <c r="B114" s="154"/>
      <c r="C114" s="154"/>
      <c r="D114" s="154"/>
      <c r="E114" s="154"/>
      <c r="G114" s="154" t="s">
        <v>470</v>
      </c>
      <c r="H114" s="154"/>
    </row>
    <row r="115" spans="1:9" x14ac:dyDescent="0.2">
      <c r="A115" s="154" t="s">
        <v>471</v>
      </c>
      <c r="B115" s="154"/>
      <c r="C115" s="154"/>
      <c r="D115" s="154"/>
      <c r="E115" s="154"/>
      <c r="G115" s="154" t="s">
        <v>472</v>
      </c>
      <c r="H115" s="154"/>
    </row>
    <row r="116" spans="1:9" x14ac:dyDescent="0.2">
      <c r="A116" s="155" t="s">
        <v>473</v>
      </c>
      <c r="B116" s="154"/>
      <c r="C116" s="154"/>
      <c r="D116" s="154"/>
      <c r="E116" s="154"/>
      <c r="G116" s="155" t="s">
        <v>474</v>
      </c>
      <c r="H116" s="154"/>
    </row>
    <row r="117" spans="1:9" x14ac:dyDescent="0.2">
      <c r="A117" s="154"/>
      <c r="B117" s="154"/>
      <c r="C117" s="154"/>
      <c r="D117" s="154"/>
      <c r="E117" s="154"/>
      <c r="G117" s="154"/>
      <c r="H117" s="154"/>
    </row>
    <row r="118" spans="1:9" ht="15" x14ac:dyDescent="0.25">
      <c r="A118" s="156" t="s">
        <v>365</v>
      </c>
      <c r="B118" s="142"/>
      <c r="C118" s="142"/>
      <c r="D118" s="142"/>
      <c r="E118" s="142"/>
      <c r="F118" s="142"/>
      <c r="G118" s="30" t="s">
        <v>475</v>
      </c>
      <c r="H118" s="156"/>
      <c r="I118" s="142"/>
    </row>
    <row r="119" spans="1:9" ht="15" x14ac:dyDescent="0.25">
      <c r="A119" s="156" t="s">
        <v>163</v>
      </c>
      <c r="B119" s="142"/>
      <c r="C119" s="142"/>
      <c r="D119" s="142"/>
      <c r="E119" s="142"/>
      <c r="F119" s="142"/>
      <c r="G119" s="30" t="s">
        <v>476</v>
      </c>
      <c r="H119" s="156"/>
      <c r="I119" s="142"/>
    </row>
  </sheetData>
  <pageMargins left="0.7" right="0.7" top="0.75" bottom="0.75" header="0.3" footer="0.3"/>
  <pageSetup scale="52" fitToWidth="2" fitToHeight="2" orientation="landscape" r:id="rId1"/>
  <rowBreaks count="1" manualBreakCount="1">
    <brk id="59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58"/>
  <sheetViews>
    <sheetView view="pageBreakPreview" topLeftCell="A19" zoomScale="80" zoomScaleNormal="80" zoomScaleSheetLayoutView="80" workbookViewId="0">
      <selection activeCell="L41" sqref="L41"/>
    </sheetView>
  </sheetViews>
  <sheetFormatPr defaultColWidth="9.28515625" defaultRowHeight="12.75" x14ac:dyDescent="0.2"/>
  <cols>
    <col min="1" max="1" width="45.28515625" style="33" customWidth="1"/>
    <col min="2" max="7" width="11.7109375" style="33" customWidth="1"/>
    <col min="8" max="8" width="11.7109375" style="173" customWidth="1"/>
    <col min="9" max="9" width="12.28515625" style="173" customWidth="1"/>
    <col min="10" max="10" width="12.28515625" style="173" bestFit="1" customWidth="1"/>
    <col min="11" max="11" width="12.28515625" style="173" customWidth="1"/>
    <col min="12" max="12" width="44.28515625" style="33" bestFit="1" customWidth="1"/>
    <col min="13" max="16384" width="9.28515625" style="33"/>
  </cols>
  <sheetData>
    <row r="1" spans="1:16" ht="15" x14ac:dyDescent="0.2">
      <c r="A1" s="31" t="s">
        <v>477</v>
      </c>
      <c r="B1" s="32"/>
      <c r="C1" s="32"/>
      <c r="E1" s="32"/>
      <c r="F1" s="32"/>
      <c r="G1" s="32"/>
      <c r="H1" s="157"/>
      <c r="I1" s="157"/>
      <c r="J1" s="157"/>
      <c r="K1" s="157"/>
      <c r="L1" s="32"/>
      <c r="M1" s="32"/>
      <c r="N1" s="32"/>
      <c r="O1" s="32"/>
      <c r="P1" s="32"/>
    </row>
    <row r="2" spans="1:16" ht="15" x14ac:dyDescent="0.2">
      <c r="A2" s="31" t="s">
        <v>478</v>
      </c>
      <c r="B2" s="32"/>
      <c r="C2" s="32"/>
      <c r="D2" s="32"/>
      <c r="E2" s="32"/>
      <c r="F2" s="32"/>
      <c r="G2" s="32"/>
      <c r="H2" s="157"/>
      <c r="I2" s="157"/>
      <c r="J2" s="157"/>
      <c r="K2" s="157"/>
      <c r="L2" s="32"/>
      <c r="M2" s="32"/>
      <c r="N2" s="32"/>
      <c r="O2" s="32"/>
      <c r="P2" s="32"/>
    </row>
    <row r="3" spans="1:16" ht="14.25" x14ac:dyDescent="0.2">
      <c r="A3" s="34" t="s">
        <v>307</v>
      </c>
      <c r="B3" s="32"/>
      <c r="C3" s="32"/>
      <c r="D3" s="32"/>
      <c r="E3" s="32"/>
      <c r="F3" s="32"/>
      <c r="G3" s="32"/>
      <c r="H3" s="157"/>
      <c r="I3" s="157"/>
      <c r="J3" s="157"/>
      <c r="K3" s="157"/>
      <c r="L3" s="32"/>
      <c r="M3" s="32"/>
      <c r="N3" s="32"/>
      <c r="O3" s="32"/>
      <c r="P3" s="32"/>
    </row>
    <row r="4" spans="1:16" x14ac:dyDescent="0.2">
      <c r="A4" s="32"/>
      <c r="B4" s="32"/>
      <c r="C4" s="32"/>
      <c r="D4" s="32"/>
      <c r="E4" s="32"/>
      <c r="F4" s="32"/>
      <c r="G4" s="32"/>
      <c r="H4" s="157"/>
      <c r="I4" s="157"/>
      <c r="J4" s="157"/>
      <c r="K4" s="157"/>
      <c r="L4" s="32"/>
      <c r="M4" s="32"/>
      <c r="N4" s="32"/>
      <c r="O4" s="32"/>
      <c r="P4" s="32"/>
    </row>
    <row r="5" spans="1:16" s="41" customFormat="1" ht="15" x14ac:dyDescent="0.2">
      <c r="A5" s="158"/>
      <c r="B5" s="158"/>
      <c r="C5" s="158"/>
      <c r="D5" s="158"/>
      <c r="E5" s="158"/>
      <c r="F5" s="158"/>
      <c r="G5" s="158"/>
      <c r="H5" s="159"/>
      <c r="I5" s="159"/>
      <c r="J5" s="159"/>
      <c r="K5" s="159"/>
      <c r="L5" s="158"/>
      <c r="M5" s="42"/>
      <c r="N5" s="42"/>
      <c r="O5" s="42"/>
      <c r="P5" s="42"/>
    </row>
    <row r="6" spans="1:16" s="41" customFormat="1" ht="15" x14ac:dyDescent="0.2">
      <c r="A6" s="136"/>
      <c r="B6" s="3">
        <v>2005</v>
      </c>
      <c r="C6" s="3">
        <v>2006</v>
      </c>
      <c r="D6" s="3">
        <v>2007</v>
      </c>
      <c r="E6" s="3">
        <v>2008</v>
      </c>
      <c r="F6" s="3">
        <v>2009</v>
      </c>
      <c r="G6" s="3">
        <v>2010</v>
      </c>
      <c r="H6" s="3">
        <v>2011</v>
      </c>
      <c r="I6" s="3" t="s">
        <v>0</v>
      </c>
      <c r="J6" s="3" t="s">
        <v>700</v>
      </c>
      <c r="K6" s="3" t="s">
        <v>701</v>
      </c>
      <c r="L6" s="136"/>
      <c r="M6" s="42"/>
      <c r="N6" s="42"/>
      <c r="O6" s="42"/>
      <c r="P6" s="42"/>
    </row>
    <row r="7" spans="1:16" s="41" customFormat="1" ht="15" x14ac:dyDescent="0.2">
      <c r="A7" s="39"/>
      <c r="B7" s="40"/>
      <c r="C7" s="40"/>
      <c r="D7" s="40"/>
      <c r="E7" s="40"/>
      <c r="F7" s="160"/>
      <c r="G7" s="160"/>
      <c r="H7" s="160"/>
      <c r="I7" s="160"/>
      <c r="J7" s="160"/>
      <c r="K7" s="160"/>
      <c r="L7" s="39"/>
      <c r="M7" s="42"/>
      <c r="N7" s="42"/>
      <c r="O7" s="42"/>
      <c r="P7" s="42"/>
    </row>
    <row r="8" spans="1:16" s="36" customFormat="1" ht="15" customHeight="1" x14ac:dyDescent="0.2">
      <c r="A8" s="161"/>
      <c r="B8" s="162"/>
      <c r="C8" s="162"/>
      <c r="D8" s="162"/>
      <c r="E8" s="162"/>
      <c r="F8" s="163"/>
      <c r="G8" s="163"/>
      <c r="H8" s="163"/>
      <c r="I8" s="163"/>
      <c r="J8" s="163"/>
      <c r="K8" s="163"/>
      <c r="L8" s="161"/>
      <c r="M8" s="70"/>
      <c r="N8" s="70"/>
      <c r="O8" s="70"/>
      <c r="P8" s="70"/>
    </row>
    <row r="9" spans="1:16" s="36" customFormat="1" ht="15" customHeight="1" x14ac:dyDescent="0.2">
      <c r="A9" s="161" t="s">
        <v>479</v>
      </c>
      <c r="B9" s="164">
        <v>33426.79800000001</v>
      </c>
      <c r="C9" s="164">
        <v>34393.848288028705</v>
      </c>
      <c r="D9" s="164">
        <v>35223.352376339128</v>
      </c>
      <c r="E9" s="165">
        <v>37298.99</v>
      </c>
      <c r="F9" s="165">
        <v>40687.688999999998</v>
      </c>
      <c r="G9" s="165">
        <v>43291.637999999999</v>
      </c>
      <c r="H9" s="165">
        <v>43356.824999999997</v>
      </c>
      <c r="I9" s="165">
        <v>43574.737999999998</v>
      </c>
      <c r="J9" s="165">
        <v>44306.036</v>
      </c>
      <c r="K9" s="165">
        <v>45874.010999999999</v>
      </c>
      <c r="L9" s="161" t="s">
        <v>480</v>
      </c>
      <c r="M9" s="70"/>
      <c r="N9" s="70"/>
      <c r="O9" s="70"/>
      <c r="P9" s="70"/>
    </row>
    <row r="10" spans="1:16" s="36" customFormat="1" ht="15" customHeight="1" x14ac:dyDescent="0.2">
      <c r="A10" s="161"/>
      <c r="B10" s="164"/>
      <c r="C10" s="164"/>
      <c r="D10" s="164"/>
      <c r="E10" s="165"/>
      <c r="F10" s="166"/>
      <c r="G10" s="166"/>
      <c r="H10" s="166"/>
      <c r="I10" s="166"/>
      <c r="J10" s="166"/>
      <c r="K10" s="166"/>
      <c r="L10" s="161"/>
      <c r="M10" s="70"/>
      <c r="N10" s="70"/>
      <c r="O10" s="70"/>
      <c r="P10" s="70"/>
    </row>
    <row r="11" spans="1:16" s="36" customFormat="1" ht="15" customHeight="1" x14ac:dyDescent="0.2">
      <c r="A11" s="161" t="s">
        <v>481</v>
      </c>
      <c r="B11" s="164">
        <v>954.5153966335522</v>
      </c>
      <c r="C11" s="164">
        <v>982.8413126790233</v>
      </c>
      <c r="D11" s="164">
        <v>1000.2106807953745</v>
      </c>
      <c r="E11" s="165">
        <v>700.52829781975345</v>
      </c>
      <c r="F11" s="165">
        <v>862.19564919246682</v>
      </c>
      <c r="G11" s="165">
        <v>759.94178402511454</v>
      </c>
      <c r="H11" s="165">
        <v>726.9263805629065</v>
      </c>
      <c r="I11" s="165">
        <v>869.75890547214078</v>
      </c>
      <c r="J11" s="165">
        <v>857.51351488559374</v>
      </c>
      <c r="K11" s="165">
        <v>920.25266668700885</v>
      </c>
      <c r="L11" s="161" t="s">
        <v>482</v>
      </c>
      <c r="M11" s="70"/>
      <c r="N11" s="70"/>
      <c r="O11" s="70"/>
      <c r="P11" s="70"/>
    </row>
    <row r="12" spans="1:16" s="36" customFormat="1" ht="15" customHeight="1" x14ac:dyDescent="0.2">
      <c r="A12" s="161"/>
      <c r="B12" s="164"/>
      <c r="C12" s="164"/>
      <c r="D12" s="164"/>
      <c r="E12" s="165"/>
      <c r="F12" s="166"/>
      <c r="G12" s="166"/>
      <c r="H12" s="166"/>
      <c r="I12" s="166"/>
      <c r="J12" s="166"/>
      <c r="K12" s="166"/>
      <c r="L12" s="161"/>
      <c r="M12" s="70"/>
      <c r="N12" s="70"/>
      <c r="O12" s="70"/>
      <c r="P12" s="70"/>
    </row>
    <row r="13" spans="1:16" s="36" customFormat="1" ht="15" customHeight="1" x14ac:dyDescent="0.2">
      <c r="A13" s="161" t="s">
        <v>483</v>
      </c>
      <c r="B13" s="164">
        <v>736.3033471061118</v>
      </c>
      <c r="C13" s="164">
        <v>758.15215754446842</v>
      </c>
      <c r="D13" s="164">
        <v>777.34544632041877</v>
      </c>
      <c r="E13" s="165">
        <v>963.73153016566948</v>
      </c>
      <c r="F13" s="165">
        <v>900.84684085865933</v>
      </c>
      <c r="G13" s="165">
        <v>1045.0998848176439</v>
      </c>
      <c r="H13" s="165">
        <v>914.50434071350651</v>
      </c>
      <c r="I13" s="165">
        <v>993.42360550138585</v>
      </c>
      <c r="J13" s="165">
        <v>1089.5769408243473</v>
      </c>
      <c r="K13" s="165">
        <v>1215.5138570120862</v>
      </c>
      <c r="L13" s="161" t="s">
        <v>484</v>
      </c>
      <c r="M13" s="70"/>
      <c r="N13" s="70"/>
      <c r="O13" s="70"/>
      <c r="P13" s="70"/>
    </row>
    <row r="14" spans="1:16" s="36" customFormat="1" ht="15" customHeight="1" x14ac:dyDescent="0.2">
      <c r="A14" s="161"/>
      <c r="B14" s="164"/>
      <c r="C14" s="164"/>
      <c r="D14" s="164"/>
      <c r="E14" s="165"/>
      <c r="F14" s="166"/>
      <c r="G14" s="166"/>
      <c r="H14" s="166"/>
      <c r="I14" s="166"/>
      <c r="J14" s="166"/>
      <c r="K14" s="166"/>
      <c r="L14" s="161"/>
      <c r="M14" s="70"/>
      <c r="N14" s="70"/>
      <c r="O14" s="70"/>
      <c r="P14" s="70"/>
    </row>
    <row r="15" spans="1:16" s="36" customFormat="1" ht="15" customHeight="1" x14ac:dyDescent="0.2">
      <c r="A15" s="161" t="s">
        <v>485</v>
      </c>
      <c r="B15" s="164">
        <v>13.574798145807284</v>
      </c>
      <c r="C15" s="164">
        <v>13.896316724169367</v>
      </c>
      <c r="D15" s="164">
        <v>14.41976159533475</v>
      </c>
      <c r="E15" s="165">
        <v>13.181688393832989</v>
      </c>
      <c r="F15" s="165">
        <v>10.907950808345998</v>
      </c>
      <c r="G15" s="165">
        <v>10.290852532163308</v>
      </c>
      <c r="H15" s="165">
        <v>9.239718594703243</v>
      </c>
      <c r="I15" s="165">
        <v>12.042030484603165</v>
      </c>
      <c r="J15" s="165">
        <v>11.455004697009548</v>
      </c>
      <c r="K15" s="165">
        <v>11.51016258852313</v>
      </c>
      <c r="L15" s="161" t="s">
        <v>486</v>
      </c>
      <c r="M15" s="70"/>
      <c r="N15" s="70"/>
      <c r="O15" s="70"/>
      <c r="P15" s="70"/>
    </row>
    <row r="16" spans="1:16" s="36" customFormat="1" ht="15" customHeight="1" x14ac:dyDescent="0.2">
      <c r="A16" s="161"/>
      <c r="B16" s="164"/>
      <c r="C16" s="164"/>
      <c r="D16" s="164"/>
      <c r="E16" s="165"/>
      <c r="F16" s="166"/>
      <c r="G16" s="166"/>
      <c r="H16" s="166"/>
      <c r="I16" s="166"/>
      <c r="J16" s="166"/>
      <c r="K16" s="166"/>
      <c r="L16" s="161"/>
      <c r="M16" s="70"/>
      <c r="N16" s="70"/>
      <c r="O16" s="70"/>
      <c r="P16" s="70"/>
    </row>
    <row r="17" spans="1:16" s="36" customFormat="1" ht="15" customHeight="1" x14ac:dyDescent="0.2">
      <c r="A17" s="161" t="s">
        <v>487</v>
      </c>
      <c r="B17" s="164">
        <v>176.98500207765076</v>
      </c>
      <c r="C17" s="164">
        <v>181.6708650840211</v>
      </c>
      <c r="D17" s="164">
        <v>188.73988268471487</v>
      </c>
      <c r="E17" s="165">
        <v>225.06849056045922</v>
      </c>
      <c r="F17" s="165">
        <v>245.57161436328022</v>
      </c>
      <c r="G17" s="165">
        <v>259.88336814106174</v>
      </c>
      <c r="H17" s="165">
        <v>251.04072689739809</v>
      </c>
      <c r="I17" s="165">
        <v>236.04087567878341</v>
      </c>
      <c r="J17" s="165">
        <v>140.9333039757889</v>
      </c>
      <c r="K17" s="165">
        <v>105.51708487402183</v>
      </c>
      <c r="L17" s="161" t="s">
        <v>488</v>
      </c>
      <c r="M17" s="70"/>
      <c r="N17" s="70"/>
      <c r="O17" s="70"/>
      <c r="P17" s="70"/>
    </row>
    <row r="18" spans="1:16" s="36" customFormat="1" ht="15" customHeight="1" x14ac:dyDescent="0.2">
      <c r="A18" s="161"/>
      <c r="B18" s="164"/>
      <c r="C18" s="164"/>
      <c r="D18" s="164"/>
      <c r="E18" s="165"/>
      <c r="F18" s="166"/>
      <c r="G18" s="166"/>
      <c r="H18" s="166"/>
      <c r="I18" s="166"/>
      <c r="J18" s="166"/>
      <c r="K18" s="166"/>
      <c r="L18" s="161"/>
      <c r="M18" s="70"/>
      <c r="N18" s="70"/>
      <c r="O18" s="70"/>
      <c r="P18" s="70"/>
    </row>
    <row r="19" spans="1:16" s="36" customFormat="1" ht="15" customHeight="1" x14ac:dyDescent="0.2">
      <c r="A19" s="161" t="s">
        <v>489</v>
      </c>
      <c r="B19" s="164">
        <v>19.025071354946057</v>
      </c>
      <c r="C19" s="164">
        <v>19.553552499575286</v>
      </c>
      <c r="D19" s="164">
        <v>20.145007566749872</v>
      </c>
      <c r="E19" s="165">
        <v>18.35879393132041</v>
      </c>
      <c r="F19" s="165">
        <v>16.048983186890894</v>
      </c>
      <c r="G19" s="165">
        <v>15.755628092830053</v>
      </c>
      <c r="H19" s="165">
        <v>13.229815232212841</v>
      </c>
      <c r="I19" s="165">
        <v>14.743097007038743</v>
      </c>
      <c r="J19" s="165">
        <v>13.295918239436359</v>
      </c>
      <c r="K19" s="165">
        <v>14.492677463737763</v>
      </c>
      <c r="L19" s="161" t="s">
        <v>490</v>
      </c>
      <c r="M19" s="70"/>
      <c r="N19" s="70"/>
      <c r="O19" s="70"/>
      <c r="P19" s="70"/>
    </row>
    <row r="20" spans="1:16" s="36" customFormat="1" ht="15" customHeight="1" x14ac:dyDescent="0.2">
      <c r="A20" s="161"/>
      <c r="B20" s="164"/>
      <c r="C20" s="164"/>
      <c r="D20" s="164"/>
      <c r="E20" s="165"/>
      <c r="F20" s="166"/>
      <c r="G20" s="166"/>
      <c r="H20" s="166"/>
      <c r="I20" s="166"/>
      <c r="J20" s="166"/>
      <c r="K20" s="166"/>
      <c r="L20" s="161"/>
      <c r="M20" s="70"/>
      <c r="N20" s="70"/>
      <c r="O20" s="70"/>
      <c r="P20" s="70"/>
    </row>
    <row r="21" spans="1:16" s="36" customFormat="1" ht="15" customHeight="1" x14ac:dyDescent="0.2">
      <c r="A21" s="161" t="s">
        <v>491</v>
      </c>
      <c r="B21" s="164">
        <v>96.429168651097442</v>
      </c>
      <c r="C21" s="164">
        <v>99.363161285693778</v>
      </c>
      <c r="D21" s="164">
        <v>99.88573404566786</v>
      </c>
      <c r="E21" s="165">
        <v>93.436242102710438</v>
      </c>
      <c r="F21" s="165">
        <v>77.862804554210797</v>
      </c>
      <c r="G21" s="165">
        <v>92.354138822785757</v>
      </c>
      <c r="H21" s="165">
        <v>97.185668036139944</v>
      </c>
      <c r="I21" s="165">
        <v>85.427072753617409</v>
      </c>
      <c r="J21" s="165">
        <v>76.980123244640851</v>
      </c>
      <c r="K21" s="165">
        <v>77.906782357232615</v>
      </c>
      <c r="L21" s="161" t="s">
        <v>492</v>
      </c>
      <c r="M21" s="70"/>
      <c r="N21" s="70"/>
      <c r="O21" s="70"/>
      <c r="P21" s="70"/>
    </row>
    <row r="22" spans="1:16" s="36" customFormat="1" ht="15" customHeight="1" x14ac:dyDescent="0.2">
      <c r="A22" s="161"/>
      <c r="B22" s="164"/>
      <c r="C22" s="164"/>
      <c r="D22" s="164"/>
      <c r="E22" s="165"/>
      <c r="F22" s="166"/>
      <c r="G22" s="166"/>
      <c r="H22" s="166"/>
      <c r="I22" s="166"/>
      <c r="J22" s="166"/>
      <c r="K22" s="166"/>
      <c r="L22" s="161"/>
      <c r="M22" s="70"/>
      <c r="N22" s="70"/>
      <c r="O22" s="70"/>
      <c r="P22" s="70"/>
    </row>
    <row r="23" spans="1:16" s="36" customFormat="1" ht="15" customHeight="1" x14ac:dyDescent="0.2">
      <c r="A23" s="161" t="s">
        <v>493</v>
      </c>
      <c r="B23" s="164">
        <v>24158.254218918977</v>
      </c>
      <c r="C23" s="164">
        <v>24864.199551976777</v>
      </c>
      <c r="D23" s="164">
        <v>25456.702447407406</v>
      </c>
      <c r="E23" s="165">
        <v>27642.659328611622</v>
      </c>
      <c r="F23" s="165">
        <v>28434.920237537492</v>
      </c>
      <c r="G23" s="165">
        <v>30538.877091589733</v>
      </c>
      <c r="H23" s="165">
        <v>29936.652942424043</v>
      </c>
      <c r="I23" s="165">
        <v>29507.158124763217</v>
      </c>
      <c r="J23" s="165">
        <v>29279.692084353552</v>
      </c>
      <c r="K23" s="165">
        <v>29644.281758185181</v>
      </c>
      <c r="L23" s="161" t="s">
        <v>494</v>
      </c>
      <c r="M23" s="70"/>
      <c r="N23" s="70"/>
      <c r="O23" s="70"/>
      <c r="P23" s="70"/>
    </row>
    <row r="24" spans="1:16" s="36" customFormat="1" ht="15" customHeight="1" x14ac:dyDescent="0.2">
      <c r="A24" s="161"/>
      <c r="B24" s="164"/>
      <c r="C24" s="164"/>
      <c r="D24" s="164"/>
      <c r="E24" s="165"/>
      <c r="F24" s="166"/>
      <c r="G24" s="166"/>
      <c r="H24" s="166"/>
      <c r="I24" s="166"/>
      <c r="J24" s="166"/>
      <c r="K24" s="166"/>
      <c r="L24" s="161"/>
      <c r="M24" s="70"/>
      <c r="N24" s="70"/>
      <c r="O24" s="70"/>
      <c r="P24" s="70"/>
    </row>
    <row r="25" spans="1:16" s="36" customFormat="1" ht="15" customHeight="1" x14ac:dyDescent="0.2">
      <c r="A25" s="161" t="s">
        <v>495</v>
      </c>
      <c r="B25" s="164">
        <v>200.7577832624988</v>
      </c>
      <c r="C25" s="164">
        <v>206.52029610371167</v>
      </c>
      <c r="D25" s="164">
        <v>212.58619882877738</v>
      </c>
      <c r="E25" s="165">
        <v>-141.00621040724732</v>
      </c>
      <c r="F25" s="165">
        <v>76.623202387242031</v>
      </c>
      <c r="G25" s="165">
        <v>49.799387138926363</v>
      </c>
      <c r="H25" s="165">
        <v>54.853416099349516</v>
      </c>
      <c r="I25" s="165">
        <v>59.133035010933646</v>
      </c>
      <c r="J25" s="165">
        <v>55.470325845776586</v>
      </c>
      <c r="K25" s="165">
        <v>72.879351382389416</v>
      </c>
      <c r="L25" s="161" t="s">
        <v>496</v>
      </c>
      <c r="M25" s="70"/>
      <c r="N25" s="70"/>
      <c r="O25" s="70"/>
      <c r="P25" s="70"/>
    </row>
    <row r="26" spans="1:16" s="36" customFormat="1" ht="15" customHeight="1" x14ac:dyDescent="0.2">
      <c r="A26" s="161"/>
      <c r="B26" s="164"/>
      <c r="C26" s="164"/>
      <c r="D26" s="164"/>
      <c r="E26" s="165"/>
      <c r="F26" s="166"/>
      <c r="G26" s="166"/>
      <c r="H26" s="166"/>
      <c r="I26" s="166"/>
      <c r="J26" s="166"/>
      <c r="K26" s="166"/>
      <c r="L26" s="161"/>
      <c r="M26" s="70"/>
      <c r="N26" s="70"/>
      <c r="O26" s="70"/>
      <c r="P26" s="70"/>
    </row>
    <row r="27" spans="1:16" s="36" customFormat="1" ht="15" customHeight="1" x14ac:dyDescent="0.2">
      <c r="A27" s="161" t="s">
        <v>497</v>
      </c>
      <c r="B27" s="164">
        <v>200.24921742141444</v>
      </c>
      <c r="C27" s="164">
        <v>206.12130700148271</v>
      </c>
      <c r="D27" s="164">
        <v>214.14099848450309</v>
      </c>
      <c r="E27" s="165">
        <v>149.97911204866105</v>
      </c>
      <c r="F27" s="165">
        <v>79.079836396296798</v>
      </c>
      <c r="G27" s="165">
        <v>48.416185362640633</v>
      </c>
      <c r="H27" s="165">
        <v>40.825185414225693</v>
      </c>
      <c r="I27" s="165">
        <v>79.946721776900418</v>
      </c>
      <c r="J27" s="165">
        <v>72.715068162202414</v>
      </c>
      <c r="K27" s="165">
        <v>69.441372652906111</v>
      </c>
      <c r="L27" s="161" t="s">
        <v>498</v>
      </c>
      <c r="M27" s="70"/>
      <c r="N27" s="70"/>
      <c r="O27" s="70"/>
      <c r="P27" s="70"/>
    </row>
    <row r="28" spans="1:16" s="36" customFormat="1" ht="15" customHeight="1" x14ac:dyDescent="0.2">
      <c r="A28" s="161"/>
      <c r="B28" s="164"/>
      <c r="C28" s="164"/>
      <c r="D28" s="164"/>
      <c r="E28" s="165"/>
      <c r="F28" s="166"/>
      <c r="G28" s="166"/>
      <c r="H28" s="166"/>
      <c r="I28" s="166"/>
      <c r="J28" s="166"/>
      <c r="K28" s="166"/>
      <c r="L28" s="161"/>
      <c r="M28" s="70"/>
      <c r="N28" s="70"/>
      <c r="O28" s="70"/>
      <c r="P28" s="70"/>
    </row>
    <row r="29" spans="1:16" s="36" customFormat="1" ht="15" customHeight="1" x14ac:dyDescent="0.2">
      <c r="A29" s="161" t="s">
        <v>499</v>
      </c>
      <c r="B29" s="164">
        <v>82.121042799875582</v>
      </c>
      <c r="C29" s="164">
        <v>84.319203718231805</v>
      </c>
      <c r="D29" s="164">
        <v>87.818440874857941</v>
      </c>
      <c r="E29" s="165">
        <v>79.405235541706389</v>
      </c>
      <c r="F29" s="165">
        <v>68.121192987019327</v>
      </c>
      <c r="G29" s="165">
        <v>70.273439120781049</v>
      </c>
      <c r="H29" s="165">
        <v>57.404000732293646</v>
      </c>
      <c r="I29" s="165">
        <v>53.230847686652972</v>
      </c>
      <c r="J29" s="165">
        <v>58.963743068391864</v>
      </c>
      <c r="K29" s="165">
        <v>62.743132072488415</v>
      </c>
      <c r="L29" s="161" t="s">
        <v>500</v>
      </c>
      <c r="M29" s="70"/>
      <c r="N29" s="70"/>
      <c r="O29" s="70"/>
      <c r="P29" s="70"/>
    </row>
    <row r="30" spans="1:16" s="36" customFormat="1" ht="15" customHeight="1" x14ac:dyDescent="0.2">
      <c r="A30" s="161"/>
      <c r="B30" s="164"/>
      <c r="C30" s="164"/>
      <c r="D30" s="164"/>
      <c r="E30" s="165"/>
      <c r="F30" s="166"/>
      <c r="G30" s="166"/>
      <c r="H30" s="166"/>
      <c r="I30" s="166"/>
      <c r="J30" s="166"/>
      <c r="K30" s="166"/>
      <c r="L30" s="161"/>
      <c r="M30" s="70"/>
      <c r="N30" s="70"/>
      <c r="O30" s="70"/>
      <c r="P30" s="70"/>
    </row>
    <row r="31" spans="1:16" s="36" customFormat="1" ht="15" customHeight="1" x14ac:dyDescent="0.2">
      <c r="A31" s="161" t="s">
        <v>501</v>
      </c>
      <c r="B31" s="164">
        <v>77.547883179132</v>
      </c>
      <c r="C31" s="164">
        <v>79.516709849303439</v>
      </c>
      <c r="D31" s="164">
        <v>81.935160776020325</v>
      </c>
      <c r="E31" s="165">
        <v>122.35075572800569</v>
      </c>
      <c r="F31" s="165">
        <v>120.76357125555764</v>
      </c>
      <c r="G31" s="165">
        <v>174.60771786856333</v>
      </c>
      <c r="H31" s="165">
        <v>143.58066184952122</v>
      </c>
      <c r="I31" s="165">
        <v>72.932362980465669</v>
      </c>
      <c r="J31" s="165">
        <v>73.851185131816308</v>
      </c>
      <c r="K31" s="165">
        <v>76.052994854354665</v>
      </c>
      <c r="L31" s="161" t="s">
        <v>502</v>
      </c>
      <c r="M31" s="70"/>
      <c r="N31" s="70"/>
      <c r="O31" s="70"/>
      <c r="P31" s="70"/>
    </row>
    <row r="32" spans="1:16" s="36" customFormat="1" ht="15" customHeight="1" x14ac:dyDescent="0.2">
      <c r="A32" s="161"/>
      <c r="B32" s="164"/>
      <c r="C32" s="164"/>
      <c r="D32" s="164"/>
      <c r="E32" s="165"/>
      <c r="F32" s="166"/>
      <c r="G32" s="166"/>
      <c r="H32" s="166"/>
      <c r="I32" s="166"/>
      <c r="J32" s="166"/>
      <c r="K32" s="166"/>
      <c r="L32" s="161"/>
      <c r="M32" s="70"/>
      <c r="N32" s="70"/>
      <c r="O32" s="70"/>
      <c r="P32" s="70"/>
    </row>
    <row r="33" spans="1:16" s="36" customFormat="1" ht="15" customHeight="1" x14ac:dyDescent="0.2">
      <c r="A33" s="161" t="s">
        <v>503</v>
      </c>
      <c r="B33" s="164">
        <v>192.70592629327516</v>
      </c>
      <c r="C33" s="164">
        <v>198.30725918855867</v>
      </c>
      <c r="D33" s="164">
        <v>202.37477959409509</v>
      </c>
      <c r="E33" s="165">
        <v>199.32005657080404</v>
      </c>
      <c r="F33" s="165">
        <v>165.99468678929358</v>
      </c>
      <c r="G33" s="165">
        <v>137.79404808029406</v>
      </c>
      <c r="H33" s="165">
        <v>122.21987547725344</v>
      </c>
      <c r="I33" s="165">
        <v>124.64384179112415</v>
      </c>
      <c r="J33" s="165">
        <v>214.33696054956494</v>
      </c>
      <c r="K33" s="165">
        <v>125.46343271132514</v>
      </c>
      <c r="L33" s="161" t="s">
        <v>504</v>
      </c>
      <c r="M33" s="70"/>
      <c r="N33" s="70"/>
      <c r="O33" s="70"/>
      <c r="P33" s="70"/>
    </row>
    <row r="34" spans="1:16" s="36" customFormat="1" ht="15" customHeight="1" x14ac:dyDescent="0.2">
      <c r="A34" s="161"/>
      <c r="B34" s="164"/>
      <c r="C34" s="164"/>
      <c r="D34" s="164"/>
      <c r="E34" s="165"/>
      <c r="F34" s="166"/>
      <c r="G34" s="166"/>
      <c r="H34" s="166"/>
      <c r="I34" s="166"/>
      <c r="J34" s="166"/>
      <c r="K34" s="166"/>
      <c r="L34" s="161"/>
      <c r="M34" s="70"/>
      <c r="N34" s="70"/>
      <c r="O34" s="70"/>
      <c r="P34" s="70"/>
    </row>
    <row r="35" spans="1:16" s="36" customFormat="1" ht="15" customHeight="1" x14ac:dyDescent="0.2">
      <c r="A35" s="161" t="s">
        <v>505</v>
      </c>
      <c r="B35" s="164">
        <v>193.22283662094344</v>
      </c>
      <c r="C35" s="164">
        <v>198.66884139415666</v>
      </c>
      <c r="D35" s="164">
        <v>205.07607582140972</v>
      </c>
      <c r="E35" s="165">
        <v>210.46738621890165</v>
      </c>
      <c r="F35" s="165">
        <v>164.01515448796624</v>
      </c>
      <c r="G35" s="165">
        <v>218.48203401714667</v>
      </c>
      <c r="H35" s="165">
        <v>209.83885984657186</v>
      </c>
      <c r="I35" s="165">
        <v>183.24897348009011</v>
      </c>
      <c r="J35" s="165">
        <v>192.04396535770246</v>
      </c>
      <c r="K35" s="165">
        <v>205.70298727874416</v>
      </c>
      <c r="L35" s="161" t="s">
        <v>506</v>
      </c>
      <c r="M35" s="70"/>
      <c r="N35" s="70"/>
      <c r="O35" s="70"/>
      <c r="P35" s="70"/>
    </row>
    <row r="36" spans="1:16" s="36" customFormat="1" ht="15" customHeight="1" x14ac:dyDescent="0.2">
      <c r="A36" s="161"/>
      <c r="B36" s="164"/>
      <c r="C36" s="164"/>
      <c r="D36" s="164"/>
      <c r="E36" s="165"/>
      <c r="F36" s="166"/>
      <c r="G36" s="166"/>
      <c r="H36" s="166"/>
      <c r="I36" s="166"/>
      <c r="J36" s="166"/>
      <c r="K36" s="166"/>
      <c r="L36" s="161"/>
      <c r="M36" s="70"/>
      <c r="N36" s="70"/>
      <c r="O36" s="70"/>
      <c r="P36" s="70"/>
    </row>
    <row r="37" spans="1:16" s="36" customFormat="1" ht="15" customHeight="1" x14ac:dyDescent="0.2">
      <c r="A37" s="161" t="s">
        <v>507</v>
      </c>
      <c r="B37" s="164">
        <v>3903.6545753031692</v>
      </c>
      <c r="C37" s="164">
        <v>4012.8083165047924</v>
      </c>
      <c r="D37" s="164">
        <v>4112.1963941045315</v>
      </c>
      <c r="E37" s="165">
        <v>4336.1735953803891</v>
      </c>
      <c r="F37" s="165">
        <v>6929.6823306252991</v>
      </c>
      <c r="G37" s="165">
        <v>7369.6342273953824</v>
      </c>
      <c r="H37" s="165">
        <v>7999.8822050775725</v>
      </c>
      <c r="I37" s="165">
        <v>8543.141266734463</v>
      </c>
      <c r="J37" s="165">
        <v>9432.5687380750405</v>
      </c>
      <c r="K37" s="165">
        <v>10372.440781938369</v>
      </c>
      <c r="L37" s="161" t="s">
        <v>508</v>
      </c>
      <c r="M37" s="70"/>
      <c r="N37" s="70"/>
      <c r="O37" s="70"/>
      <c r="P37" s="70"/>
    </row>
    <row r="38" spans="1:16" s="36" customFormat="1" ht="15" customHeight="1" x14ac:dyDescent="0.2">
      <c r="A38" s="161"/>
      <c r="B38" s="164"/>
      <c r="C38" s="164"/>
      <c r="D38" s="164"/>
      <c r="E38" s="165"/>
      <c r="F38" s="166"/>
      <c r="G38" s="166"/>
      <c r="H38" s="166"/>
      <c r="I38" s="166"/>
      <c r="J38" s="166"/>
      <c r="K38" s="166"/>
      <c r="L38" s="161"/>
      <c r="M38" s="70"/>
      <c r="N38" s="70"/>
      <c r="O38" s="70"/>
      <c r="P38" s="70"/>
    </row>
    <row r="39" spans="1:16" s="36" customFormat="1" ht="15" customHeight="1" x14ac:dyDescent="0.2">
      <c r="A39" s="161" t="s">
        <v>509</v>
      </c>
      <c r="E39" s="165"/>
      <c r="F39" s="167"/>
      <c r="G39" s="167"/>
      <c r="H39" s="167"/>
      <c r="I39" s="167"/>
      <c r="J39" s="167"/>
      <c r="K39" s="167"/>
      <c r="L39" s="161" t="s">
        <v>510</v>
      </c>
      <c r="M39" s="70"/>
      <c r="N39" s="70"/>
      <c r="O39" s="70"/>
      <c r="P39" s="70"/>
    </row>
    <row r="40" spans="1:16" s="36" customFormat="1" ht="15" customHeight="1" x14ac:dyDescent="0.2">
      <c r="A40" s="161" t="s">
        <v>511</v>
      </c>
      <c r="B40" s="164">
        <v>474.06052912315073</v>
      </c>
      <c r="C40" s="164">
        <v>487.32115380877553</v>
      </c>
      <c r="D40" s="164">
        <v>501.4563667051894</v>
      </c>
      <c r="E40" s="165">
        <v>629.96231816717113</v>
      </c>
      <c r="F40" s="165">
        <v>620.20642723260369</v>
      </c>
      <c r="G40" s="165">
        <v>634.58809852170953</v>
      </c>
      <c r="H40" s="165">
        <v>639.18938988828734</v>
      </c>
      <c r="I40" s="165">
        <v>713.13243155005216</v>
      </c>
      <c r="J40" s="165">
        <v>720.87409032853134</v>
      </c>
      <c r="K40" s="165">
        <v>758.55462428744602</v>
      </c>
      <c r="L40" s="161" t="s">
        <v>512</v>
      </c>
      <c r="M40" s="70"/>
      <c r="N40" s="70"/>
      <c r="O40" s="70"/>
      <c r="P40" s="70"/>
    </row>
    <row r="41" spans="1:16" s="36" customFormat="1" ht="15" customHeight="1" x14ac:dyDescent="0.2">
      <c r="A41" s="161"/>
      <c r="B41" s="164"/>
      <c r="C41" s="164"/>
      <c r="D41" s="164"/>
      <c r="E41" s="165"/>
      <c r="F41" s="166"/>
      <c r="G41" s="166"/>
      <c r="H41" s="166"/>
      <c r="I41" s="166"/>
      <c r="J41" s="166"/>
      <c r="K41" s="166"/>
      <c r="L41" s="161"/>
      <c r="M41" s="70"/>
      <c r="N41" s="70"/>
      <c r="O41" s="70"/>
      <c r="P41" s="70"/>
    </row>
    <row r="42" spans="1:16" s="36" customFormat="1" ht="15" customHeight="1" x14ac:dyDescent="0.2">
      <c r="A42" s="161" t="s">
        <v>513</v>
      </c>
      <c r="B42" s="164">
        <v>64.921714957575418</v>
      </c>
      <c r="C42" s="164">
        <v>66.617255364488173</v>
      </c>
      <c r="D42" s="164">
        <v>69.34368095500912</v>
      </c>
      <c r="E42" s="165">
        <v>66.246057663751031</v>
      </c>
      <c r="F42" s="165">
        <v>61.539563094880066</v>
      </c>
      <c r="G42" s="165">
        <v>64.596722893582211</v>
      </c>
      <c r="H42" s="165">
        <v>67.971632785038992</v>
      </c>
      <c r="I42" s="165">
        <v>67.792444806683804</v>
      </c>
      <c r="J42" s="165">
        <v>71.555981026748498</v>
      </c>
      <c r="K42" s="165">
        <v>77.228814263007663</v>
      </c>
      <c r="L42" s="161" t="s">
        <v>514</v>
      </c>
      <c r="M42" s="70"/>
      <c r="N42" s="70"/>
      <c r="O42" s="70"/>
      <c r="P42" s="70"/>
    </row>
    <row r="43" spans="1:16" s="36" customFormat="1" ht="15" customHeight="1" x14ac:dyDescent="0.2">
      <c r="A43" s="161"/>
      <c r="B43" s="164"/>
      <c r="C43" s="164"/>
      <c r="D43" s="164"/>
      <c r="E43" s="165"/>
      <c r="F43" s="166"/>
      <c r="G43" s="166"/>
      <c r="H43" s="166"/>
      <c r="I43" s="166"/>
      <c r="J43" s="166"/>
      <c r="K43" s="166"/>
      <c r="L43" s="161"/>
      <c r="M43" s="70"/>
      <c r="N43" s="70"/>
      <c r="O43" s="70"/>
      <c r="P43" s="70"/>
    </row>
    <row r="44" spans="1:16" s="36" customFormat="1" ht="15" customHeight="1" x14ac:dyDescent="0.2">
      <c r="A44" s="161" t="s">
        <v>515</v>
      </c>
      <c r="B44" s="164">
        <v>54.365651312641418</v>
      </c>
      <c r="C44" s="164">
        <v>55.77242932055168</v>
      </c>
      <c r="D44" s="164">
        <v>58.100944297929523</v>
      </c>
      <c r="E44" s="165">
        <v>52.890569119762411</v>
      </c>
      <c r="F44" s="165">
        <v>50.601903165107409</v>
      </c>
      <c r="G44" s="165">
        <v>33.447243864802559</v>
      </c>
      <c r="H44" s="165">
        <v>42.067736545998144</v>
      </c>
      <c r="I44" s="165">
        <v>39.432955574166016</v>
      </c>
      <c r="J44" s="165">
        <v>55.330379387240285</v>
      </c>
      <c r="K44" s="165">
        <v>59.897768038191508</v>
      </c>
      <c r="L44" s="161" t="s">
        <v>516</v>
      </c>
      <c r="M44" s="70"/>
      <c r="N44" s="70"/>
      <c r="O44" s="70"/>
      <c r="P44" s="70"/>
    </row>
    <row r="45" spans="1:16" s="36" customFormat="1" ht="15" customHeight="1" x14ac:dyDescent="0.2">
      <c r="A45" s="161"/>
      <c r="B45" s="164"/>
      <c r="C45" s="164"/>
      <c r="D45" s="164"/>
      <c r="E45" s="165"/>
      <c r="F45" s="166"/>
      <c r="G45" s="166"/>
      <c r="H45" s="166"/>
      <c r="I45" s="166"/>
      <c r="J45" s="166"/>
      <c r="K45" s="166"/>
      <c r="L45" s="161"/>
      <c r="M45" s="70"/>
      <c r="N45" s="70"/>
      <c r="O45" s="70"/>
      <c r="P45" s="70"/>
    </row>
    <row r="46" spans="1:16" s="36" customFormat="1" ht="15" customHeight="1" x14ac:dyDescent="0.2">
      <c r="A46" s="161" t="s">
        <v>517</v>
      </c>
      <c r="B46" s="164">
        <v>15.089607211273417</v>
      </c>
      <c r="C46" s="164">
        <v>15.335012152685467</v>
      </c>
      <c r="D46" s="164">
        <v>16.025308759824487</v>
      </c>
      <c r="E46" s="165">
        <v>17.886417382840403</v>
      </c>
      <c r="F46" s="165">
        <v>16.236267908379325</v>
      </c>
      <c r="G46" s="165">
        <v>20.08333349445973</v>
      </c>
      <c r="H46" s="165">
        <v>22.998523650559576</v>
      </c>
      <c r="I46" s="165">
        <v>16.374232660698027</v>
      </c>
      <c r="J46" s="165">
        <v>12.279260013557614</v>
      </c>
      <c r="K46" s="165">
        <v>12.249194355601542</v>
      </c>
      <c r="L46" s="161" t="s">
        <v>518</v>
      </c>
      <c r="M46" s="70"/>
      <c r="N46" s="70"/>
      <c r="O46" s="70"/>
      <c r="P46" s="70"/>
    </row>
    <row r="47" spans="1:16" s="36" customFormat="1" ht="15" customHeight="1" x14ac:dyDescent="0.2">
      <c r="A47" s="161"/>
      <c r="B47" s="164"/>
      <c r="C47" s="164"/>
      <c r="D47" s="164"/>
      <c r="E47" s="165"/>
      <c r="F47" s="166"/>
      <c r="G47" s="166"/>
      <c r="H47" s="166"/>
      <c r="I47" s="166"/>
      <c r="J47" s="166"/>
      <c r="K47" s="166"/>
      <c r="L47" s="161"/>
      <c r="M47" s="70"/>
      <c r="N47" s="70"/>
      <c r="O47" s="70"/>
      <c r="P47" s="70"/>
    </row>
    <row r="48" spans="1:16" s="36" customFormat="1" ht="15" customHeight="1" x14ac:dyDescent="0.2">
      <c r="A48" s="161" t="s">
        <v>519</v>
      </c>
      <c r="B48" s="164">
        <v>55.13764759917467</v>
      </c>
      <c r="C48" s="164">
        <v>56.647392421427277</v>
      </c>
      <c r="D48" s="164">
        <v>58.789515131273298</v>
      </c>
      <c r="E48" s="165">
        <v>49.984549659326092</v>
      </c>
      <c r="F48" s="165">
        <v>42.256711726503504</v>
      </c>
      <c r="G48" s="165">
        <v>32.413378045023322</v>
      </c>
      <c r="H48" s="165">
        <v>30.387919644660823</v>
      </c>
      <c r="I48" s="165">
        <v>32.611360152339934</v>
      </c>
      <c r="J48" s="165">
        <v>30.883963027719023</v>
      </c>
      <c r="K48" s="165">
        <v>30.823258097803322</v>
      </c>
      <c r="L48" s="161" t="s">
        <v>520</v>
      </c>
      <c r="M48" s="70"/>
      <c r="N48" s="70"/>
      <c r="O48" s="70"/>
      <c r="P48" s="70"/>
    </row>
    <row r="49" spans="1:16" s="36" customFormat="1" ht="15" customHeight="1" x14ac:dyDescent="0.2">
      <c r="A49" s="161"/>
      <c r="B49" s="164"/>
      <c r="C49" s="164"/>
      <c r="D49" s="164"/>
      <c r="E49" s="165"/>
      <c r="F49" s="166"/>
      <c r="G49" s="166"/>
      <c r="H49" s="166"/>
      <c r="I49" s="166"/>
      <c r="J49" s="166"/>
      <c r="K49" s="166"/>
      <c r="L49" s="161"/>
      <c r="M49" s="70"/>
      <c r="N49" s="70"/>
      <c r="O49" s="70"/>
      <c r="P49" s="70"/>
    </row>
    <row r="50" spans="1:16" s="36" customFormat="1" ht="15" customHeight="1" x14ac:dyDescent="0.2">
      <c r="A50" s="161" t="s">
        <v>521</v>
      </c>
      <c r="B50" s="164">
        <v>1757.8765820277374</v>
      </c>
      <c r="C50" s="164">
        <v>1806.2161934068067</v>
      </c>
      <c r="D50" s="164">
        <v>1846.0595515900434</v>
      </c>
      <c r="E50" s="165">
        <v>1868.3657853405575</v>
      </c>
      <c r="F50" s="165">
        <v>1744.2140714425054</v>
      </c>
      <c r="G50" s="165">
        <v>1715.2994361753549</v>
      </c>
      <c r="H50" s="165">
        <v>1976.8260005277566</v>
      </c>
      <c r="I50" s="165">
        <v>1870.5238141346467</v>
      </c>
      <c r="J50" s="165">
        <v>1845.7154498053408</v>
      </c>
      <c r="K50" s="165">
        <v>1961.0582988995809</v>
      </c>
      <c r="L50" s="161" t="s">
        <v>522</v>
      </c>
      <c r="M50" s="70"/>
      <c r="N50" s="70"/>
      <c r="O50" s="70"/>
      <c r="P50" s="70"/>
    </row>
    <row r="51" spans="1:16" ht="15" customHeight="1" x14ac:dyDescent="0.2">
      <c r="A51" s="59"/>
      <c r="B51" s="59"/>
      <c r="C51" s="59"/>
      <c r="D51" s="59"/>
      <c r="E51" s="59"/>
      <c r="F51" s="59"/>
      <c r="G51" s="59"/>
      <c r="H51" s="168"/>
      <c r="I51" s="168"/>
      <c r="J51" s="168"/>
      <c r="K51" s="168"/>
      <c r="L51" s="59"/>
      <c r="M51" s="169"/>
      <c r="N51" s="169"/>
      <c r="O51" s="169"/>
      <c r="P51" s="169"/>
    </row>
    <row r="52" spans="1:16" s="61" customFormat="1" x14ac:dyDescent="0.2">
      <c r="A52" s="93"/>
      <c r="B52" s="170"/>
      <c r="C52" s="170"/>
      <c r="D52" s="170"/>
      <c r="E52" s="170"/>
      <c r="F52" s="170"/>
      <c r="G52" s="170"/>
      <c r="H52" s="171"/>
      <c r="I52" s="171"/>
      <c r="J52" s="171"/>
      <c r="K52" s="171"/>
      <c r="L52" s="93"/>
    </row>
    <row r="53" spans="1:16" x14ac:dyDescent="0.2">
      <c r="A53" s="172" t="s">
        <v>399</v>
      </c>
      <c r="B53" s="172"/>
      <c r="C53" s="48"/>
      <c r="D53" s="48"/>
      <c r="F53" s="172" t="s">
        <v>523</v>
      </c>
      <c r="G53" s="48"/>
      <c r="H53" s="48"/>
    </row>
    <row r="54" spans="1:16" x14ac:dyDescent="0.2">
      <c r="A54" s="174" t="s">
        <v>250</v>
      </c>
      <c r="B54" s="172"/>
      <c r="C54" s="48"/>
      <c r="D54" s="48"/>
      <c r="F54" s="172" t="s">
        <v>524</v>
      </c>
      <c r="G54" s="48"/>
      <c r="H54" s="48"/>
    </row>
    <row r="55" spans="1:16" x14ac:dyDescent="0.2">
      <c r="A55" s="175"/>
      <c r="B55" s="172"/>
      <c r="C55" s="48"/>
      <c r="D55" s="48"/>
      <c r="F55" s="172"/>
      <c r="G55" s="48"/>
      <c r="H55" s="48"/>
    </row>
    <row r="56" spans="1:16" ht="15" x14ac:dyDescent="0.25">
      <c r="A56" s="176" t="s">
        <v>97</v>
      </c>
      <c r="B56" s="177"/>
      <c r="C56" s="75"/>
      <c r="D56" s="75"/>
      <c r="E56" s="75"/>
      <c r="F56" s="177" t="s">
        <v>525</v>
      </c>
      <c r="G56" s="30" t="s">
        <v>98</v>
      </c>
      <c r="H56" s="50"/>
      <c r="I56" s="178"/>
    </row>
    <row r="57" spans="1:16" ht="15" x14ac:dyDescent="0.25">
      <c r="A57" s="176" t="s">
        <v>366</v>
      </c>
      <c r="B57" s="177"/>
      <c r="C57" s="75"/>
      <c r="D57" s="75"/>
      <c r="E57" s="75"/>
      <c r="F57" s="177" t="s">
        <v>526</v>
      </c>
      <c r="G57" s="30" t="s">
        <v>100</v>
      </c>
      <c r="H57" s="50"/>
      <c r="I57" s="178"/>
    </row>
    <row r="58" spans="1:16" x14ac:dyDescent="0.2">
      <c r="A58" s="179"/>
      <c r="G58" s="179"/>
      <c r="H58" s="180"/>
      <c r="I58" s="180"/>
      <c r="J58" s="180"/>
      <c r="K58" s="180"/>
      <c r="L58" s="179"/>
    </row>
  </sheetData>
  <pageMargins left="0.7" right="0.7" top="0.75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S57"/>
  <sheetViews>
    <sheetView view="pageBreakPreview" topLeftCell="A10" zoomScaleNormal="100" zoomScaleSheetLayoutView="100" workbookViewId="0">
      <selection activeCell="H13" sqref="H13"/>
    </sheetView>
  </sheetViews>
  <sheetFormatPr defaultColWidth="12.5703125" defaultRowHeight="12.75" x14ac:dyDescent="0.2"/>
  <cols>
    <col min="1" max="1" width="38.28515625" style="33" customWidth="1"/>
    <col min="2" max="6" width="9.7109375" style="33" customWidth="1"/>
    <col min="7" max="11" width="9.7109375" style="210" customWidth="1"/>
    <col min="12" max="12" width="37.28515625" style="33" bestFit="1" customWidth="1"/>
    <col min="13" max="13" width="12.5703125" style="33"/>
    <col min="14" max="14" width="13.7109375" style="33" customWidth="1"/>
    <col min="15" max="16384" width="12.5703125" style="33"/>
  </cols>
  <sheetData>
    <row r="1" spans="1:19" ht="15" x14ac:dyDescent="0.2">
      <c r="A1" s="31" t="s">
        <v>527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15" x14ac:dyDescent="0.2">
      <c r="A2" s="31" t="s">
        <v>528</v>
      </c>
      <c r="B2" s="32"/>
      <c r="C2" s="32"/>
      <c r="D2" s="28"/>
      <c r="E2" s="28"/>
      <c r="F2" s="28"/>
      <c r="G2" s="28"/>
      <c r="H2" s="28"/>
      <c r="I2" s="28"/>
      <c r="J2" s="28"/>
      <c r="K2" s="28"/>
      <c r="L2" s="32"/>
      <c r="M2" s="32"/>
      <c r="N2" s="32"/>
      <c r="O2" s="32"/>
      <c r="P2" s="32"/>
      <c r="Q2" s="32"/>
      <c r="R2" s="32"/>
      <c r="S2" s="32"/>
    </row>
    <row r="3" spans="1:19" ht="14.25" x14ac:dyDescent="0.2">
      <c r="A3" s="66" t="s">
        <v>307</v>
      </c>
      <c r="B3" s="32"/>
      <c r="C3" s="32"/>
      <c r="D3" s="28"/>
      <c r="E3" s="28"/>
      <c r="F3" s="28"/>
      <c r="G3" s="28"/>
      <c r="H3" s="28"/>
      <c r="I3" s="28"/>
      <c r="J3" s="28"/>
      <c r="K3" s="28"/>
      <c r="L3" s="32"/>
      <c r="M3" s="32"/>
      <c r="N3" s="32"/>
      <c r="O3" s="32"/>
      <c r="P3" s="32"/>
      <c r="Q3" s="32"/>
      <c r="R3" s="32"/>
      <c r="S3" s="32"/>
    </row>
    <row r="4" spans="1:19" x14ac:dyDescent="0.2">
      <c r="A4" s="67"/>
      <c r="B4" s="32"/>
      <c r="C4" s="32"/>
      <c r="D4" s="28"/>
      <c r="E4" s="28"/>
      <c r="F4" s="28"/>
      <c r="G4" s="28"/>
      <c r="H4" s="28"/>
      <c r="I4" s="28"/>
      <c r="J4" s="28"/>
      <c r="K4" s="28"/>
      <c r="L4" s="32"/>
      <c r="M4" s="32"/>
      <c r="N4" s="32"/>
      <c r="O4" s="32"/>
      <c r="P4" s="32"/>
      <c r="Q4" s="32"/>
      <c r="R4" s="32"/>
      <c r="S4" s="32"/>
    </row>
    <row r="5" spans="1:19" s="36" customFormat="1" ht="15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1"/>
      <c r="N5" s="31"/>
      <c r="O5" s="31"/>
      <c r="P5" s="31"/>
      <c r="Q5" s="31"/>
      <c r="R5" s="31"/>
      <c r="S5" s="31"/>
    </row>
    <row r="6" spans="1:19" s="41" customFormat="1" ht="13.15" customHeight="1" x14ac:dyDescent="0.2">
      <c r="A6" s="136"/>
      <c r="B6" s="181">
        <v>2005</v>
      </c>
      <c r="C6" s="181">
        <v>2006</v>
      </c>
      <c r="D6" s="181">
        <v>2007</v>
      </c>
      <c r="E6" s="181">
        <v>2008</v>
      </c>
      <c r="F6" s="181">
        <v>2009</v>
      </c>
      <c r="G6" s="181" t="s">
        <v>703</v>
      </c>
      <c r="H6" s="181" t="s">
        <v>702</v>
      </c>
      <c r="I6" s="181" t="s">
        <v>0</v>
      </c>
      <c r="J6" s="181" t="s">
        <v>700</v>
      </c>
      <c r="K6" s="181" t="s">
        <v>701</v>
      </c>
      <c r="L6" s="136"/>
      <c r="M6" s="42"/>
      <c r="N6" s="42"/>
      <c r="O6" s="42"/>
      <c r="P6" s="42"/>
      <c r="Q6" s="42"/>
      <c r="R6" s="42"/>
      <c r="S6" s="42"/>
    </row>
    <row r="7" spans="1:19" s="41" customFormat="1" ht="13.15" customHeight="1" x14ac:dyDescent="0.2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39"/>
      <c r="M7" s="42"/>
      <c r="N7" s="42"/>
      <c r="O7" s="42"/>
      <c r="P7" s="42"/>
      <c r="Q7" s="42"/>
      <c r="R7" s="42"/>
      <c r="S7" s="42"/>
    </row>
    <row r="8" spans="1:19" s="41" customFormat="1" ht="15" customHeight="1" x14ac:dyDescent="0.2">
      <c r="A8" s="42"/>
      <c r="B8" s="68"/>
      <c r="C8" s="68"/>
      <c r="D8" s="68"/>
      <c r="E8" s="68"/>
      <c r="F8" s="68"/>
      <c r="G8" s="68"/>
      <c r="H8" s="68"/>
      <c r="I8" s="68"/>
      <c r="J8" s="68"/>
      <c r="K8" s="68"/>
      <c r="L8" s="42"/>
      <c r="M8" s="42"/>
      <c r="N8" s="42"/>
      <c r="O8" s="42"/>
      <c r="P8" s="42"/>
      <c r="Q8" s="42"/>
      <c r="R8" s="42"/>
      <c r="S8" s="42"/>
    </row>
    <row r="9" spans="1:19" s="36" customFormat="1" ht="15" customHeight="1" x14ac:dyDescent="0.2">
      <c r="A9" s="42" t="s">
        <v>529</v>
      </c>
      <c r="B9" s="446">
        <v>793.55899999999997</v>
      </c>
      <c r="C9" s="446">
        <v>801.56100000000004</v>
      </c>
      <c r="D9" s="446">
        <v>782.42700000000002</v>
      </c>
      <c r="E9" s="446">
        <v>772.62599999999998</v>
      </c>
      <c r="F9" s="446">
        <v>792.10799999999995</v>
      </c>
      <c r="G9" s="446">
        <f>G11+G19+G35+G37+G39+G41+G43+G45+G47</f>
        <v>829.21899999999994</v>
      </c>
      <c r="H9" s="446">
        <f>H11+H19+H35+H37+H39+H41+H43+H45+H47</f>
        <v>782.37400000000002</v>
      </c>
      <c r="I9" s="446">
        <f>I11+I19+I35+I37+I39+I41+I43+I45+I47</f>
        <v>715.75</v>
      </c>
      <c r="J9" s="446">
        <f>J11+J19+J35+J37+J39+J41+J43+J45+J47</f>
        <v>832.69699999999989</v>
      </c>
      <c r="K9" s="446">
        <f>K11+K19+K35+K37+K39+K41+K43+K45+K47</f>
        <v>929.69700000000012</v>
      </c>
      <c r="L9" s="42" t="s">
        <v>530</v>
      </c>
      <c r="M9" s="31"/>
      <c r="N9" s="31"/>
      <c r="O9" s="31"/>
      <c r="P9" s="70"/>
      <c r="Q9" s="70"/>
      <c r="R9" s="70"/>
      <c r="S9" s="70"/>
    </row>
    <row r="10" spans="1:19" s="36" customFormat="1" ht="15" customHeight="1" x14ac:dyDescent="0.2">
      <c r="A10" s="42"/>
      <c r="B10" s="446"/>
      <c r="C10" s="446"/>
      <c r="D10" s="446"/>
      <c r="E10" s="446"/>
      <c r="F10" s="446"/>
      <c r="G10" s="446"/>
      <c r="H10" s="446"/>
      <c r="I10" s="446"/>
      <c r="J10" s="446"/>
      <c r="K10" s="446"/>
      <c r="L10" s="42"/>
      <c r="M10" s="31"/>
      <c r="N10" s="31"/>
      <c r="O10" s="31"/>
      <c r="P10" s="53"/>
      <c r="Q10" s="53"/>
      <c r="R10" s="53"/>
      <c r="S10" s="53"/>
    </row>
    <row r="11" spans="1:19" s="36" customFormat="1" ht="15" customHeight="1" x14ac:dyDescent="0.2">
      <c r="A11" s="42" t="s">
        <v>531</v>
      </c>
      <c r="B11" s="446">
        <v>33.881999999999998</v>
      </c>
      <c r="C11" s="446">
        <v>52.814999999999998</v>
      </c>
      <c r="D11" s="446">
        <v>49.308</v>
      </c>
      <c r="E11" s="446">
        <v>36.5</v>
      </c>
      <c r="F11" s="446">
        <v>29.187999999999999</v>
      </c>
      <c r="G11" s="447">
        <v>25.459</v>
      </c>
      <c r="H11" s="447">
        <v>29.558</v>
      </c>
      <c r="I11" s="447">
        <v>22.434000000000001</v>
      </c>
      <c r="J11" s="447">
        <v>20.443000000000001</v>
      </c>
      <c r="K11" s="447">
        <v>26.422000000000001</v>
      </c>
      <c r="L11" s="42" t="s">
        <v>532</v>
      </c>
      <c r="M11" s="31"/>
      <c r="N11" s="31"/>
      <c r="O11" s="31"/>
      <c r="P11" s="70"/>
      <c r="Q11" s="70"/>
      <c r="R11" s="70"/>
      <c r="S11" s="70"/>
    </row>
    <row r="12" spans="1:19" s="36" customFormat="1" ht="15" customHeight="1" x14ac:dyDescent="0.2">
      <c r="A12" s="42"/>
      <c r="B12" s="446"/>
      <c r="C12" s="446"/>
      <c r="D12" s="446"/>
      <c r="E12" s="446"/>
      <c r="F12" s="446"/>
      <c r="G12" s="446"/>
      <c r="H12" s="446"/>
      <c r="I12" s="446"/>
      <c r="J12" s="446"/>
      <c r="K12" s="446"/>
      <c r="L12" s="42"/>
      <c r="M12" s="31"/>
      <c r="N12" s="31"/>
      <c r="O12" s="31"/>
      <c r="P12" s="70"/>
      <c r="Q12" s="70"/>
      <c r="R12" s="70"/>
      <c r="S12" s="70"/>
    </row>
    <row r="13" spans="1:19" s="36" customFormat="1" ht="15" customHeight="1" x14ac:dyDescent="0.2">
      <c r="A13" s="42" t="s">
        <v>533</v>
      </c>
      <c r="B13" s="446">
        <v>33.881999999999998</v>
      </c>
      <c r="C13" s="446">
        <v>52.814999999999998</v>
      </c>
      <c r="D13" s="446">
        <v>49.308</v>
      </c>
      <c r="E13" s="446">
        <v>36.524000000000001</v>
      </c>
      <c r="F13" s="446">
        <v>29.187999999999999</v>
      </c>
      <c r="G13" s="446">
        <v>25.459</v>
      </c>
      <c r="H13" s="446">
        <v>29.558</v>
      </c>
      <c r="I13" s="446">
        <v>22.434000000000001</v>
      </c>
      <c r="J13" s="446">
        <v>20.443000000000001</v>
      </c>
      <c r="K13" s="448">
        <v>26.349</v>
      </c>
      <c r="L13" s="42" t="s">
        <v>534</v>
      </c>
      <c r="M13" s="31"/>
      <c r="N13" s="31"/>
      <c r="O13" s="31"/>
      <c r="P13" s="70"/>
      <c r="Q13" s="70"/>
      <c r="R13" s="70"/>
      <c r="S13" s="70"/>
    </row>
    <row r="14" spans="1:19" s="36" customFormat="1" ht="15" customHeight="1" x14ac:dyDescent="0.2">
      <c r="A14" s="42"/>
      <c r="B14" s="446"/>
      <c r="C14" s="446"/>
      <c r="D14" s="446"/>
      <c r="E14" s="446"/>
      <c r="F14" s="446"/>
      <c r="G14" s="446"/>
      <c r="H14" s="446"/>
      <c r="I14" s="446"/>
      <c r="J14" s="446"/>
      <c r="K14" s="448"/>
      <c r="L14" s="42"/>
      <c r="M14" s="31"/>
      <c r="N14" s="31"/>
      <c r="O14" s="31"/>
      <c r="P14" s="70"/>
      <c r="Q14" s="70"/>
      <c r="R14" s="70"/>
      <c r="S14" s="70"/>
    </row>
    <row r="15" spans="1:19" s="36" customFormat="1" ht="15" customHeight="1" x14ac:dyDescent="0.2">
      <c r="A15" s="42" t="s">
        <v>707</v>
      </c>
      <c r="B15" s="446">
        <v>0</v>
      </c>
      <c r="C15" s="446">
        <v>0</v>
      </c>
      <c r="D15" s="446">
        <v>0</v>
      </c>
      <c r="E15" s="446">
        <v>0</v>
      </c>
      <c r="F15" s="446">
        <v>0</v>
      </c>
      <c r="G15" s="446">
        <v>0</v>
      </c>
      <c r="H15" s="446">
        <v>0</v>
      </c>
      <c r="I15" s="446">
        <v>0</v>
      </c>
      <c r="J15" s="446">
        <v>0</v>
      </c>
      <c r="K15" s="446">
        <v>7.2999999999999995E-2</v>
      </c>
      <c r="L15" s="42" t="s">
        <v>706</v>
      </c>
      <c r="M15" s="31"/>
      <c r="N15" s="31"/>
      <c r="O15" s="31"/>
      <c r="P15" s="70"/>
      <c r="Q15" s="70"/>
      <c r="R15" s="70"/>
      <c r="S15" s="70"/>
    </row>
    <row r="16" spans="1:19" s="36" customFormat="1" ht="15" customHeight="1" x14ac:dyDescent="0.2">
      <c r="A16" s="42"/>
      <c r="B16" s="446"/>
      <c r="C16" s="446"/>
      <c r="D16" s="446"/>
      <c r="E16" s="446"/>
      <c r="F16" s="446"/>
      <c r="G16" s="446"/>
      <c r="H16" s="446"/>
      <c r="I16" s="446"/>
      <c r="J16" s="446"/>
      <c r="K16" s="448"/>
      <c r="L16" s="42"/>
      <c r="M16" s="31"/>
      <c r="N16" s="31"/>
      <c r="O16" s="31"/>
      <c r="P16" s="70"/>
      <c r="Q16" s="70"/>
      <c r="R16" s="70"/>
      <c r="S16" s="70"/>
    </row>
    <row r="17" spans="1:19" s="36" customFormat="1" ht="15" customHeight="1" x14ac:dyDescent="0.2">
      <c r="A17" s="42" t="s">
        <v>535</v>
      </c>
      <c r="B17" s="446">
        <v>0</v>
      </c>
      <c r="C17" s="446">
        <v>0</v>
      </c>
      <c r="D17" s="446">
        <v>0</v>
      </c>
      <c r="E17" s="446">
        <v>0</v>
      </c>
      <c r="F17" s="446">
        <v>0</v>
      </c>
      <c r="G17" s="446">
        <v>0</v>
      </c>
      <c r="H17" s="446">
        <v>0</v>
      </c>
      <c r="I17" s="446">
        <v>0</v>
      </c>
      <c r="J17" s="446">
        <v>0</v>
      </c>
      <c r="K17" s="446">
        <v>0</v>
      </c>
      <c r="L17" s="42" t="s">
        <v>536</v>
      </c>
      <c r="M17" s="31"/>
      <c r="N17" s="31"/>
      <c r="O17" s="31"/>
      <c r="P17" s="53"/>
      <c r="Q17" s="53"/>
      <c r="R17" s="53"/>
      <c r="S17" s="53"/>
    </row>
    <row r="18" spans="1:19" s="36" customFormat="1" ht="15" customHeight="1" x14ac:dyDescent="0.2">
      <c r="A18" s="42"/>
      <c r="B18" s="446"/>
      <c r="C18" s="446"/>
      <c r="D18" s="446"/>
      <c r="E18" s="446"/>
      <c r="F18" s="446"/>
      <c r="G18" s="446"/>
      <c r="H18" s="446"/>
      <c r="I18" s="446"/>
      <c r="J18" s="446"/>
      <c r="K18" s="446"/>
      <c r="L18" s="42"/>
      <c r="M18" s="31"/>
      <c r="N18" s="31"/>
      <c r="O18" s="31"/>
      <c r="P18" s="70"/>
      <c r="Q18" s="70"/>
      <c r="R18" s="70"/>
      <c r="S18" s="70"/>
    </row>
    <row r="19" spans="1:19" s="36" customFormat="1" ht="15" customHeight="1" x14ac:dyDescent="0.2">
      <c r="A19" s="42" t="s">
        <v>537</v>
      </c>
      <c r="B19" s="446">
        <v>384.41199999999998</v>
      </c>
      <c r="C19" s="446">
        <v>383.66899999999998</v>
      </c>
      <c r="D19" s="446">
        <v>404.291</v>
      </c>
      <c r="E19" s="446">
        <v>377.9</v>
      </c>
      <c r="F19" s="446">
        <v>400.05399999999997</v>
      </c>
      <c r="G19" s="447">
        <v>393.69600000000003</v>
      </c>
      <c r="H19" s="447">
        <v>378.96499999999997</v>
      </c>
      <c r="I19" s="447">
        <v>398.97399999999999</v>
      </c>
      <c r="J19" s="447">
        <v>388.41399999999999</v>
      </c>
      <c r="K19" s="447">
        <v>400.10899999999998</v>
      </c>
      <c r="L19" s="42" t="s">
        <v>538</v>
      </c>
      <c r="M19" s="31"/>
      <c r="N19" s="31"/>
      <c r="O19" s="31"/>
      <c r="P19" s="70"/>
      <c r="Q19" s="70"/>
      <c r="R19" s="70"/>
      <c r="S19" s="70"/>
    </row>
    <row r="20" spans="1:19" s="36" customFormat="1" ht="15" customHeight="1" x14ac:dyDescent="0.2">
      <c r="A20" s="42"/>
      <c r="B20" s="446"/>
      <c r="C20" s="446"/>
      <c r="D20" s="446"/>
      <c r="E20" s="446"/>
      <c r="F20" s="446"/>
      <c r="G20" s="446"/>
      <c r="H20" s="446"/>
      <c r="I20" s="446"/>
      <c r="J20" s="446"/>
      <c r="K20" s="446"/>
      <c r="L20" s="42"/>
      <c r="M20" s="31"/>
      <c r="N20" s="31"/>
      <c r="O20" s="31"/>
      <c r="P20" s="70"/>
      <c r="Q20" s="70"/>
      <c r="R20" s="70"/>
      <c r="S20" s="70"/>
    </row>
    <row r="21" spans="1:19" s="36" customFormat="1" ht="15" customHeight="1" x14ac:dyDescent="0.2">
      <c r="A21" s="42" t="s">
        <v>539</v>
      </c>
      <c r="B21" s="446">
        <v>184.63200000000001</v>
      </c>
      <c r="C21" s="446">
        <v>185.154</v>
      </c>
      <c r="D21" s="446">
        <v>186.80600000000001</v>
      </c>
      <c r="E21" s="446">
        <v>183.9</v>
      </c>
      <c r="F21" s="446">
        <v>223.976</v>
      </c>
      <c r="G21" s="446">
        <v>214.161</v>
      </c>
      <c r="H21" s="446">
        <v>221.696</v>
      </c>
      <c r="I21" s="446">
        <v>230.18199999999999</v>
      </c>
      <c r="J21" s="446">
        <v>219.042</v>
      </c>
      <c r="K21" s="446">
        <v>214.01300000000001</v>
      </c>
      <c r="L21" s="42" t="s">
        <v>540</v>
      </c>
      <c r="M21" s="31"/>
      <c r="N21" s="31"/>
      <c r="O21" s="31"/>
      <c r="P21" s="53"/>
      <c r="Q21" s="53"/>
      <c r="R21" s="53"/>
      <c r="S21" s="53"/>
    </row>
    <row r="22" spans="1:19" s="36" customFormat="1" ht="15" customHeight="1" x14ac:dyDescent="0.2">
      <c r="A22" s="42"/>
      <c r="B22" s="446"/>
      <c r="C22" s="446"/>
      <c r="D22" s="446"/>
      <c r="E22" s="446"/>
      <c r="F22" s="446"/>
      <c r="G22" s="449"/>
      <c r="H22" s="449"/>
      <c r="I22" s="449"/>
      <c r="J22" s="449"/>
      <c r="K22" s="449"/>
      <c r="L22" s="42"/>
      <c r="M22" s="31"/>
      <c r="N22" s="31"/>
      <c r="O22" s="31"/>
      <c r="P22" s="70"/>
      <c r="Q22" s="70"/>
      <c r="R22" s="70"/>
      <c r="S22" s="70"/>
    </row>
    <row r="23" spans="1:19" s="36" customFormat="1" ht="15" customHeight="1" x14ac:dyDescent="0.2">
      <c r="A23" s="42" t="s">
        <v>541</v>
      </c>
      <c r="B23" s="446">
        <v>16.100999999999999</v>
      </c>
      <c r="C23" s="446">
        <v>15.627000000000001</v>
      </c>
      <c r="D23" s="446">
        <v>14.991</v>
      </c>
      <c r="E23" s="446">
        <v>13.605</v>
      </c>
      <c r="F23" s="446">
        <v>14.218</v>
      </c>
      <c r="G23" s="446">
        <v>13.497999999999999</v>
      </c>
      <c r="H23" s="446">
        <v>13.090999999999999</v>
      </c>
      <c r="I23" s="446">
        <v>15.762</v>
      </c>
      <c r="J23" s="446">
        <v>15.395</v>
      </c>
      <c r="K23" s="446">
        <v>19.321000000000002</v>
      </c>
      <c r="L23" s="42" t="s">
        <v>542</v>
      </c>
      <c r="M23" s="31"/>
      <c r="N23" s="31"/>
      <c r="O23" s="31"/>
      <c r="P23" s="70"/>
      <c r="Q23" s="70"/>
      <c r="R23" s="70"/>
      <c r="S23" s="70"/>
    </row>
    <row r="24" spans="1:19" s="36" customFormat="1" ht="15" customHeight="1" x14ac:dyDescent="0.2">
      <c r="A24" s="42"/>
      <c r="B24" s="446"/>
      <c r="C24" s="446"/>
      <c r="D24" s="446"/>
      <c r="E24" s="446"/>
      <c r="F24" s="446"/>
      <c r="G24" s="446"/>
      <c r="H24" s="446"/>
      <c r="I24" s="446"/>
      <c r="J24" s="446"/>
      <c r="K24" s="446"/>
      <c r="L24" s="42"/>
      <c r="M24" s="31"/>
      <c r="N24" s="31"/>
      <c r="O24" s="31"/>
      <c r="P24" s="53"/>
      <c r="Q24" s="53"/>
      <c r="R24" s="53"/>
      <c r="S24" s="53"/>
    </row>
    <row r="25" spans="1:19" s="36" customFormat="1" ht="15" customHeight="1" x14ac:dyDescent="0.2">
      <c r="A25" s="42" t="s">
        <v>543</v>
      </c>
      <c r="B25" s="446">
        <v>30.001999999999999</v>
      </c>
      <c r="C25" s="446">
        <v>29.681000000000001</v>
      </c>
      <c r="D25" s="446">
        <v>31.143000000000001</v>
      </c>
      <c r="E25" s="446">
        <v>30.116</v>
      </c>
      <c r="F25" s="446">
        <v>27.343</v>
      </c>
      <c r="G25" s="447">
        <v>24.547999999999998</v>
      </c>
      <c r="H25" s="447">
        <v>25.603999999999999</v>
      </c>
      <c r="I25" s="447">
        <v>26.317</v>
      </c>
      <c r="J25" s="447">
        <v>28.398</v>
      </c>
      <c r="K25" s="447">
        <v>29.202000000000002</v>
      </c>
      <c r="L25" s="42" t="s">
        <v>544</v>
      </c>
      <c r="M25" s="31"/>
      <c r="N25" s="31"/>
      <c r="O25" s="31"/>
      <c r="P25" s="70"/>
      <c r="Q25" s="70"/>
      <c r="R25" s="70"/>
      <c r="S25" s="70"/>
    </row>
    <row r="26" spans="1:19" s="36" customFormat="1" ht="15" customHeight="1" x14ac:dyDescent="0.2">
      <c r="A26" s="42"/>
      <c r="B26" s="446"/>
      <c r="C26" s="446"/>
      <c r="D26" s="446"/>
      <c r="E26" s="446"/>
      <c r="F26" s="446"/>
      <c r="G26" s="446"/>
      <c r="H26" s="446"/>
      <c r="I26" s="446"/>
      <c r="J26" s="446"/>
      <c r="K26" s="446"/>
      <c r="L26" s="42"/>
      <c r="M26" s="31"/>
      <c r="N26" s="31"/>
      <c r="O26" s="31"/>
      <c r="P26" s="53"/>
      <c r="Q26" s="53"/>
      <c r="R26" s="53"/>
      <c r="S26" s="53"/>
    </row>
    <row r="27" spans="1:19" s="36" customFormat="1" ht="15" customHeight="1" x14ac:dyDescent="0.2">
      <c r="A27" s="42" t="s">
        <v>545</v>
      </c>
      <c r="B27" s="446">
        <v>23.385000000000002</v>
      </c>
      <c r="C27" s="446">
        <v>17.75</v>
      </c>
      <c r="D27" s="446">
        <v>25.715</v>
      </c>
      <c r="E27" s="446">
        <v>23.808</v>
      </c>
      <c r="F27" s="446">
        <v>18.911999999999999</v>
      </c>
      <c r="G27" s="446">
        <v>17.157</v>
      </c>
      <c r="H27" s="446">
        <v>16.286000000000001</v>
      </c>
      <c r="I27" s="446">
        <v>18.651</v>
      </c>
      <c r="J27" s="446">
        <v>17.733000000000001</v>
      </c>
      <c r="K27" s="446">
        <v>18.907</v>
      </c>
      <c r="L27" s="42" t="s">
        <v>546</v>
      </c>
      <c r="M27" s="31"/>
      <c r="N27" s="31"/>
      <c r="O27" s="31"/>
      <c r="P27" s="70"/>
      <c r="Q27" s="70"/>
      <c r="R27" s="70"/>
      <c r="S27" s="70"/>
    </row>
    <row r="28" spans="1:19" s="36" customFormat="1" ht="15" customHeight="1" x14ac:dyDescent="0.2">
      <c r="A28" s="42"/>
      <c r="B28" s="446"/>
      <c r="C28" s="446"/>
      <c r="D28" s="446"/>
      <c r="E28" s="446"/>
      <c r="F28" s="446"/>
      <c r="G28" s="449"/>
      <c r="H28" s="449"/>
      <c r="I28" s="449"/>
      <c r="J28" s="449"/>
      <c r="K28" s="449"/>
      <c r="L28" s="42"/>
      <c r="M28" s="31"/>
      <c r="N28" s="31"/>
      <c r="O28" s="31"/>
      <c r="P28" s="70"/>
      <c r="Q28" s="70"/>
      <c r="R28" s="70"/>
      <c r="S28" s="70"/>
    </row>
    <row r="29" spans="1:19" s="36" customFormat="1" ht="15" customHeight="1" x14ac:dyDescent="0.2">
      <c r="A29" s="42" t="s">
        <v>547</v>
      </c>
      <c r="B29" s="446">
        <v>82.29</v>
      </c>
      <c r="C29" s="446">
        <v>89.421999999999997</v>
      </c>
      <c r="D29" s="446">
        <v>89.231999999999999</v>
      </c>
      <c r="E29" s="446">
        <v>78.751999999999995</v>
      </c>
      <c r="F29" s="446">
        <v>66.290999999999997</v>
      </c>
      <c r="G29" s="446">
        <v>77.739000000000004</v>
      </c>
      <c r="H29" s="446">
        <v>71.97</v>
      </c>
      <c r="I29" s="446">
        <v>73.338999999999999</v>
      </c>
      <c r="J29" s="446">
        <v>76.055999999999997</v>
      </c>
      <c r="K29" s="446">
        <v>81.933999999999997</v>
      </c>
      <c r="L29" s="42" t="s">
        <v>548</v>
      </c>
      <c r="M29" s="31"/>
      <c r="N29" s="31"/>
      <c r="O29" s="31"/>
      <c r="P29" s="70"/>
      <c r="Q29" s="70"/>
      <c r="R29" s="70"/>
      <c r="S29" s="70"/>
    </row>
    <row r="30" spans="1:19" s="36" customFormat="1" ht="15" customHeight="1" x14ac:dyDescent="0.2">
      <c r="A30" s="42"/>
      <c r="B30" s="446"/>
      <c r="C30" s="446"/>
      <c r="D30" s="446"/>
      <c r="E30" s="446"/>
      <c r="F30" s="446"/>
      <c r="G30" s="446"/>
      <c r="H30" s="446"/>
      <c r="I30" s="446"/>
      <c r="J30" s="446"/>
      <c r="K30" s="446"/>
      <c r="L30" s="42"/>
      <c r="M30" s="31"/>
      <c r="N30" s="31"/>
      <c r="O30" s="31"/>
      <c r="P30" s="70"/>
      <c r="Q30" s="70"/>
      <c r="R30" s="70"/>
      <c r="S30" s="70"/>
    </row>
    <row r="31" spans="1:19" s="36" customFormat="1" ht="15" customHeight="1" x14ac:dyDescent="0.2">
      <c r="A31" s="42" t="s">
        <v>549</v>
      </c>
      <c r="B31" s="446">
        <v>6.02</v>
      </c>
      <c r="C31" s="446">
        <v>5.048</v>
      </c>
      <c r="D31" s="446">
        <v>5.7560000000000002</v>
      </c>
      <c r="E31" s="446">
        <v>4.0519999999999996</v>
      </c>
      <c r="F31" s="446">
        <v>4.4790000000000001</v>
      </c>
      <c r="G31" s="447">
        <v>1.373</v>
      </c>
      <c r="H31" s="447">
        <v>0.76900000000000002</v>
      </c>
      <c r="I31" s="447">
        <v>1.032</v>
      </c>
      <c r="J31" s="447">
        <v>0.83399999999999996</v>
      </c>
      <c r="K31" s="447">
        <v>0.80700000000000005</v>
      </c>
      <c r="L31" s="42" t="s">
        <v>550</v>
      </c>
      <c r="M31" s="31"/>
      <c r="N31" s="31"/>
      <c r="O31" s="31"/>
      <c r="P31" s="70"/>
      <c r="Q31" s="70"/>
      <c r="R31" s="70"/>
      <c r="S31" s="70"/>
    </row>
    <row r="32" spans="1:19" s="36" customFormat="1" ht="15" customHeight="1" x14ac:dyDescent="0.2">
      <c r="A32" s="42"/>
      <c r="B32" s="446"/>
      <c r="C32" s="446"/>
      <c r="D32" s="446"/>
      <c r="E32" s="446"/>
      <c r="F32" s="446"/>
      <c r="G32" s="446"/>
      <c r="H32" s="446"/>
      <c r="I32" s="446"/>
      <c r="J32" s="446"/>
      <c r="K32" s="446"/>
      <c r="L32" s="42"/>
      <c r="M32" s="31"/>
      <c r="N32" s="31"/>
      <c r="O32" s="31"/>
      <c r="P32" s="70"/>
      <c r="Q32" s="70"/>
      <c r="R32" s="70"/>
      <c r="S32" s="70"/>
    </row>
    <row r="33" spans="1:19" s="36" customFormat="1" ht="15" customHeight="1" x14ac:dyDescent="0.2">
      <c r="A33" s="42" t="s">
        <v>551</v>
      </c>
      <c r="B33" s="446">
        <v>41.981999999999971</v>
      </c>
      <c r="C33" s="446">
        <v>41</v>
      </c>
      <c r="D33" s="446">
        <v>50.648000000000003</v>
      </c>
      <c r="E33" s="446">
        <v>43.686999999999998</v>
      </c>
      <c r="F33" s="446">
        <v>44.835000000000001</v>
      </c>
      <c r="G33" s="446">
        <v>45.22</v>
      </c>
      <c r="H33" s="446">
        <v>29.55</v>
      </c>
      <c r="I33" s="446">
        <v>33.692</v>
      </c>
      <c r="J33" s="446">
        <v>30.957000000000001</v>
      </c>
      <c r="K33" s="446">
        <v>35.924999999999997</v>
      </c>
      <c r="L33" s="42" t="s">
        <v>552</v>
      </c>
      <c r="M33" s="31"/>
      <c r="N33" s="31"/>
      <c r="O33" s="31"/>
      <c r="P33" s="53"/>
      <c r="Q33" s="53"/>
      <c r="R33" s="53"/>
      <c r="S33" s="53"/>
    </row>
    <row r="34" spans="1:19" s="36" customFormat="1" ht="15" customHeight="1" x14ac:dyDescent="0.2">
      <c r="A34" s="42"/>
      <c r="B34" s="446"/>
      <c r="C34" s="446"/>
      <c r="D34" s="446"/>
      <c r="E34" s="446"/>
      <c r="F34" s="446"/>
      <c r="G34" s="449"/>
      <c r="H34" s="449"/>
      <c r="I34" s="449"/>
      <c r="J34" s="449"/>
      <c r="K34" s="449"/>
      <c r="L34" s="42"/>
      <c r="M34" s="31"/>
      <c r="N34" s="31"/>
      <c r="O34" s="31"/>
      <c r="P34" s="70"/>
      <c r="Q34" s="70"/>
      <c r="R34" s="70"/>
      <c r="S34" s="70"/>
    </row>
    <row r="35" spans="1:19" s="36" customFormat="1" ht="15" customHeight="1" x14ac:dyDescent="0.2">
      <c r="A35" s="42" t="s">
        <v>553</v>
      </c>
      <c r="B35" s="446">
        <v>16.672999999999998</v>
      </c>
      <c r="C35" s="446">
        <v>22.852</v>
      </c>
      <c r="D35" s="446">
        <v>30.797999999999998</v>
      </c>
      <c r="E35" s="446">
        <v>25.001000000000001</v>
      </c>
      <c r="F35" s="446">
        <v>24.751000000000001</v>
      </c>
      <c r="G35" s="446">
        <v>24.748000000000001</v>
      </c>
      <c r="H35" s="446">
        <v>24.832999999999998</v>
      </c>
      <c r="I35" s="446">
        <v>-14.922000000000001</v>
      </c>
      <c r="J35" s="446">
        <v>84.793999999999997</v>
      </c>
      <c r="K35" s="446">
        <v>71.424999999999997</v>
      </c>
      <c r="L35" s="42" t="s">
        <v>554</v>
      </c>
      <c r="M35" s="31"/>
      <c r="N35" s="31"/>
      <c r="O35" s="31"/>
      <c r="P35" s="70"/>
      <c r="Q35" s="70"/>
      <c r="R35" s="70"/>
      <c r="S35" s="70"/>
    </row>
    <row r="36" spans="1:19" s="36" customFormat="1" ht="15" customHeight="1" x14ac:dyDescent="0.2">
      <c r="A36" s="42"/>
      <c r="B36" s="446"/>
      <c r="C36" s="446"/>
      <c r="D36" s="446"/>
      <c r="E36" s="446"/>
      <c r="F36" s="446"/>
      <c r="G36" s="446"/>
      <c r="H36" s="446"/>
      <c r="I36" s="446"/>
      <c r="J36" s="446"/>
      <c r="K36" s="446"/>
      <c r="L36" s="42"/>
      <c r="M36" s="31"/>
      <c r="N36" s="31"/>
      <c r="O36" s="31"/>
      <c r="P36" s="70"/>
      <c r="Q36" s="70"/>
      <c r="R36" s="70"/>
      <c r="S36" s="70"/>
    </row>
    <row r="37" spans="1:19" s="36" customFormat="1" ht="15" customHeight="1" x14ac:dyDescent="0.2">
      <c r="A37" s="42" t="s">
        <v>555</v>
      </c>
      <c r="B37" s="446">
        <v>1.516</v>
      </c>
      <c r="C37" s="446">
        <v>1.1000000000000001</v>
      </c>
      <c r="D37" s="446">
        <v>0.55300000000000005</v>
      </c>
      <c r="E37" s="446">
        <v>1.034</v>
      </c>
      <c r="F37" s="446">
        <v>1.1830000000000001</v>
      </c>
      <c r="G37" s="447">
        <v>1.361</v>
      </c>
      <c r="H37" s="447">
        <v>0.41799999999999998</v>
      </c>
      <c r="I37" s="447">
        <v>0.26100000000000001</v>
      </c>
      <c r="J37" s="447">
        <v>0.22500000000000001</v>
      </c>
      <c r="K37" s="447">
        <v>0.375</v>
      </c>
      <c r="L37" s="42" t="s">
        <v>556</v>
      </c>
      <c r="M37" s="31"/>
      <c r="N37" s="31"/>
      <c r="O37" s="31"/>
      <c r="P37" s="70"/>
      <c r="Q37" s="70"/>
      <c r="R37" s="70"/>
      <c r="S37" s="70"/>
    </row>
    <row r="38" spans="1:19" s="36" customFormat="1" ht="15" customHeight="1" x14ac:dyDescent="0.2">
      <c r="A38" s="42"/>
      <c r="B38" s="446"/>
      <c r="C38" s="446"/>
      <c r="D38" s="446"/>
      <c r="E38" s="446"/>
      <c r="F38" s="446"/>
      <c r="G38" s="446"/>
      <c r="H38" s="446"/>
      <c r="I38" s="446"/>
      <c r="J38" s="446"/>
      <c r="K38" s="446"/>
      <c r="L38" s="42"/>
      <c r="M38" s="31"/>
      <c r="N38" s="31"/>
      <c r="O38" s="31"/>
      <c r="P38" s="70"/>
      <c r="Q38" s="70"/>
      <c r="R38" s="70"/>
      <c r="S38" s="70"/>
    </row>
    <row r="39" spans="1:19" s="36" customFormat="1" ht="15" customHeight="1" x14ac:dyDescent="0.2">
      <c r="A39" s="42" t="s">
        <v>557</v>
      </c>
      <c r="B39" s="446">
        <v>46.207000000000001</v>
      </c>
      <c r="C39" s="446">
        <v>41.280999999999999</v>
      </c>
      <c r="D39" s="446">
        <v>30.231000000000002</v>
      </c>
      <c r="E39" s="446">
        <v>27.707999999999998</v>
      </c>
      <c r="F39" s="446">
        <v>29.425999999999998</v>
      </c>
      <c r="G39" s="446">
        <v>21.117999999999999</v>
      </c>
      <c r="H39" s="446">
        <v>20.332000000000001</v>
      </c>
      <c r="I39" s="446">
        <v>22.042999999999999</v>
      </c>
      <c r="J39" s="446">
        <v>26.151</v>
      </c>
      <c r="K39" s="446">
        <v>31.99</v>
      </c>
      <c r="L39" s="42" t="s">
        <v>558</v>
      </c>
      <c r="M39" s="31"/>
      <c r="N39" s="31"/>
      <c r="O39" s="31"/>
      <c r="P39" s="70"/>
      <c r="Q39" s="70"/>
      <c r="R39" s="70"/>
      <c r="S39" s="70"/>
    </row>
    <row r="40" spans="1:19" s="36" customFormat="1" ht="15" customHeight="1" x14ac:dyDescent="0.2">
      <c r="A40" s="42"/>
      <c r="B40" s="446"/>
      <c r="C40" s="446"/>
      <c r="D40" s="446"/>
      <c r="E40" s="446"/>
      <c r="F40" s="446"/>
      <c r="G40" s="449"/>
      <c r="H40" s="449"/>
      <c r="I40" s="449"/>
      <c r="J40" s="449"/>
      <c r="K40" s="449"/>
      <c r="L40" s="42"/>
      <c r="M40" s="31"/>
      <c r="N40" s="31"/>
      <c r="O40" s="31"/>
      <c r="P40" s="53"/>
      <c r="Q40" s="53"/>
      <c r="R40" s="53"/>
      <c r="S40" s="53"/>
    </row>
    <row r="41" spans="1:19" s="36" customFormat="1" ht="15" customHeight="1" x14ac:dyDescent="0.2">
      <c r="A41" s="42" t="s">
        <v>559</v>
      </c>
      <c r="B41" s="446">
        <v>72.284000000000006</v>
      </c>
      <c r="C41" s="446">
        <v>88.563000000000002</v>
      </c>
      <c r="D41" s="446">
        <v>79.402000000000001</v>
      </c>
      <c r="E41" s="446">
        <v>99.984999999999999</v>
      </c>
      <c r="F41" s="446">
        <v>94.105000000000004</v>
      </c>
      <c r="G41" s="446">
        <v>83.311000000000007</v>
      </c>
      <c r="H41" s="446">
        <v>62.313000000000002</v>
      </c>
      <c r="I41" s="446">
        <v>56.234000000000002</v>
      </c>
      <c r="J41" s="446">
        <v>66.366</v>
      </c>
      <c r="K41" s="446">
        <v>109.59</v>
      </c>
      <c r="L41" s="42" t="s">
        <v>560</v>
      </c>
      <c r="M41" s="31"/>
      <c r="N41" s="31"/>
      <c r="O41" s="31"/>
      <c r="P41" s="70"/>
      <c r="Q41" s="70"/>
      <c r="R41" s="70"/>
      <c r="S41" s="70"/>
    </row>
    <row r="42" spans="1:19" s="36" customFormat="1" ht="15" customHeight="1" x14ac:dyDescent="0.2">
      <c r="A42" s="42"/>
      <c r="B42" s="446"/>
      <c r="C42" s="446"/>
      <c r="D42" s="446"/>
      <c r="E42" s="446"/>
      <c r="F42" s="446"/>
      <c r="G42" s="446"/>
      <c r="H42" s="446"/>
      <c r="I42" s="446"/>
      <c r="J42" s="446"/>
      <c r="K42" s="446"/>
      <c r="L42" s="42"/>
      <c r="M42" s="31"/>
      <c r="N42" s="31"/>
      <c r="O42" s="31"/>
      <c r="P42" s="53"/>
      <c r="Q42" s="53"/>
      <c r="R42" s="53"/>
      <c r="S42" s="53"/>
    </row>
    <row r="43" spans="1:19" s="36" customFormat="1" ht="15" customHeight="1" x14ac:dyDescent="0.2">
      <c r="A43" s="42" t="s">
        <v>561</v>
      </c>
      <c r="B43" s="446">
        <v>39.146000000000001</v>
      </c>
      <c r="C43" s="446">
        <v>35.200000000000003</v>
      </c>
      <c r="D43" s="446">
        <f>33.871-D37</f>
        <v>33.318000000000005</v>
      </c>
      <c r="E43" s="446">
        <f>46.722-E37</f>
        <v>45.688000000000002</v>
      </c>
      <c r="F43" s="446">
        <f>34.646-F37</f>
        <v>33.463000000000001</v>
      </c>
      <c r="G43" s="447">
        <f>56.844-G37</f>
        <v>55.483000000000004</v>
      </c>
      <c r="H43" s="447">
        <f>43.192-H37</f>
        <v>42.774000000000001</v>
      </c>
      <c r="I43" s="447">
        <f>22.358-I37</f>
        <v>22.097000000000001</v>
      </c>
      <c r="J43" s="447">
        <f>28.303-J37</f>
        <v>28.077999999999999</v>
      </c>
      <c r="K43" s="447">
        <f>50.61-K37</f>
        <v>50.234999999999999</v>
      </c>
      <c r="L43" s="42" t="s">
        <v>562</v>
      </c>
      <c r="M43" s="31"/>
      <c r="N43" s="31"/>
      <c r="O43" s="31"/>
      <c r="P43" s="70"/>
      <c r="Q43" s="70"/>
      <c r="R43" s="70"/>
      <c r="S43" s="70"/>
    </row>
    <row r="44" spans="1:19" s="36" customFormat="1" ht="15" customHeight="1" x14ac:dyDescent="0.2">
      <c r="A44" s="42"/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2"/>
      <c r="M44" s="31"/>
      <c r="N44" s="31"/>
      <c r="O44" s="31"/>
      <c r="P44" s="70"/>
      <c r="Q44" s="70"/>
      <c r="R44" s="70"/>
      <c r="S44" s="70"/>
    </row>
    <row r="45" spans="1:19" s="36" customFormat="1" ht="15" customHeight="1" x14ac:dyDescent="0.2">
      <c r="A45" s="42" t="s">
        <v>563</v>
      </c>
      <c r="B45" s="446">
        <v>43.835999999999999</v>
      </c>
      <c r="C45" s="446">
        <v>52.9</v>
      </c>
      <c r="D45" s="446">
        <v>41.798999999999999</v>
      </c>
      <c r="E45" s="446">
        <v>45.265999999999998</v>
      </c>
      <c r="F45" s="446">
        <v>45.276000000000003</v>
      </c>
      <c r="G45" s="446">
        <v>33.668999999999997</v>
      </c>
      <c r="H45" s="446">
        <v>30.739000000000001</v>
      </c>
      <c r="I45" s="446">
        <v>34.591000000000001</v>
      </c>
      <c r="J45" s="446">
        <v>34.865000000000002</v>
      </c>
      <c r="K45" s="446">
        <v>39.264000000000003</v>
      </c>
      <c r="L45" s="42" t="s">
        <v>564</v>
      </c>
      <c r="M45" s="31"/>
      <c r="N45" s="31"/>
      <c r="O45" s="31"/>
      <c r="P45" s="70"/>
      <c r="Q45" s="70"/>
      <c r="R45" s="70"/>
      <c r="S45" s="70"/>
    </row>
    <row r="46" spans="1:19" s="36" customFormat="1" ht="15" customHeight="1" x14ac:dyDescent="0.2">
      <c r="A46" s="42"/>
      <c r="B46" s="446"/>
      <c r="C46" s="446"/>
      <c r="D46" s="446"/>
      <c r="E46" s="446"/>
      <c r="F46" s="446"/>
      <c r="G46" s="449"/>
      <c r="H46" s="449"/>
      <c r="I46" s="449"/>
      <c r="J46" s="449"/>
      <c r="K46" s="449"/>
      <c r="L46" s="42"/>
      <c r="M46" s="31"/>
      <c r="N46" s="31"/>
      <c r="O46" s="31"/>
      <c r="P46" s="53"/>
      <c r="Q46" s="53"/>
      <c r="R46" s="53"/>
      <c r="S46" s="53"/>
    </row>
    <row r="47" spans="1:19" s="36" customFormat="1" ht="15" customHeight="1" x14ac:dyDescent="0.2">
      <c r="A47" s="42" t="s">
        <v>565</v>
      </c>
      <c r="B47" s="446">
        <v>155.60300000000001</v>
      </c>
      <c r="C47" s="446">
        <v>123.2</v>
      </c>
      <c r="D47" s="446">
        <f>782.427-D11-D19-D35-D37-D39-D41-D43-D45</f>
        <v>112.72700000000003</v>
      </c>
      <c r="E47" s="446">
        <f>772.626-E11-E19-E35-E37-E39-E41-E43-E45</f>
        <v>113.54400000000007</v>
      </c>
      <c r="F47" s="446">
        <f>792.108-F11-F19-F35-F37-F39-F41-F43-F45</f>
        <v>134.66200000000001</v>
      </c>
      <c r="G47" s="446">
        <f>104.595+110.527-24.748</f>
        <v>190.37400000000002</v>
      </c>
      <c r="H47" s="446">
        <f>101.297+115.978-24.833</f>
        <v>192.44199999999998</v>
      </c>
      <c r="I47" s="446">
        <f>105.516+53.6-(-14.922)</f>
        <v>174.03800000000001</v>
      </c>
      <c r="J47" s="446">
        <f>117.204+150.951-84.794</f>
        <v>183.36099999999999</v>
      </c>
      <c r="K47" s="446">
        <f>126.651+145.061-71.425</f>
        <v>200.28699999999998</v>
      </c>
      <c r="L47" s="42" t="s">
        <v>566</v>
      </c>
      <c r="M47" s="31"/>
      <c r="N47" s="31"/>
      <c r="O47" s="31"/>
      <c r="P47" s="70"/>
      <c r="Q47" s="70"/>
      <c r="R47" s="70"/>
      <c r="S47" s="70"/>
    </row>
    <row r="48" spans="1:19" ht="15" customHeight="1" x14ac:dyDescent="0.2">
      <c r="A48" s="59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59"/>
    </row>
    <row r="49" spans="1:13" s="61" customFormat="1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</row>
    <row r="50" spans="1:13" ht="15" x14ac:dyDescent="0.2">
      <c r="A50" s="182" t="s">
        <v>249</v>
      </c>
      <c r="B50" s="31"/>
      <c r="C50" s="31"/>
      <c r="D50" s="36"/>
      <c r="E50" s="36"/>
      <c r="G50" s="36"/>
      <c r="H50" s="36" t="s">
        <v>189</v>
      </c>
      <c r="I50" s="36"/>
      <c r="J50" s="36"/>
      <c r="K50" s="36"/>
      <c r="M50" s="32"/>
    </row>
    <row r="51" spans="1:13" ht="15" x14ac:dyDescent="0.2">
      <c r="A51" s="183" t="s">
        <v>250</v>
      </c>
      <c r="B51" s="31"/>
      <c r="C51" s="31"/>
      <c r="D51" s="36"/>
      <c r="E51" s="36"/>
      <c r="G51" s="36"/>
      <c r="H51" s="36" t="s">
        <v>191</v>
      </c>
      <c r="I51" s="36"/>
      <c r="J51" s="36"/>
      <c r="K51" s="36"/>
      <c r="M51" s="32"/>
    </row>
    <row r="52" spans="1:13" ht="15" x14ac:dyDescent="0.2">
      <c r="A52" s="182" t="s">
        <v>363</v>
      </c>
      <c r="B52" s="31"/>
      <c r="C52" s="31"/>
      <c r="D52" s="36"/>
      <c r="E52" s="36"/>
      <c r="G52" s="36"/>
      <c r="H52" s="36" t="s">
        <v>364</v>
      </c>
      <c r="I52" s="36"/>
      <c r="J52" s="36"/>
      <c r="K52" s="36"/>
      <c r="M52" s="32"/>
    </row>
    <row r="53" spans="1:13" ht="15" x14ac:dyDescent="0.2">
      <c r="A53" s="31" t="s">
        <v>705</v>
      </c>
      <c r="B53" s="31"/>
      <c r="C53" s="31"/>
      <c r="D53" s="36"/>
      <c r="E53" s="36"/>
      <c r="G53" s="36"/>
      <c r="H53" s="31" t="s">
        <v>704</v>
      </c>
      <c r="I53" s="36"/>
      <c r="J53" s="36"/>
      <c r="K53" s="36"/>
      <c r="M53" s="32"/>
    </row>
    <row r="54" spans="1:13" ht="15" x14ac:dyDescent="0.2">
      <c r="A54" s="31"/>
      <c r="B54" s="31"/>
      <c r="C54" s="31"/>
      <c r="D54" s="36"/>
      <c r="E54" s="36"/>
      <c r="G54" s="36"/>
      <c r="H54" s="36"/>
      <c r="I54" s="36"/>
      <c r="J54" s="36"/>
      <c r="K54" s="36"/>
      <c r="M54" s="32"/>
    </row>
    <row r="55" spans="1:13" ht="15" x14ac:dyDescent="0.25">
      <c r="A55" s="65" t="s">
        <v>567</v>
      </c>
      <c r="B55" s="34"/>
      <c r="C55" s="34"/>
      <c r="D55" s="75"/>
      <c r="E55" s="75"/>
      <c r="F55" s="75"/>
      <c r="G55" s="75"/>
      <c r="H55" s="50" t="s">
        <v>568</v>
      </c>
      <c r="I55" s="75"/>
      <c r="J55" s="75"/>
      <c r="K55" s="75"/>
      <c r="L55" s="75"/>
      <c r="M55" s="32"/>
    </row>
    <row r="56" spans="1:13" ht="15" x14ac:dyDescent="0.2">
      <c r="A56" s="31"/>
      <c r="B56" s="182"/>
      <c r="C56" s="182"/>
      <c r="D56" s="31"/>
      <c r="E56" s="31"/>
      <c r="F56" s="31"/>
      <c r="G56" s="212"/>
      <c r="H56" s="212"/>
      <c r="I56" s="211"/>
      <c r="J56" s="211"/>
      <c r="K56" s="211"/>
      <c r="L56" s="32"/>
      <c r="M56" s="32"/>
    </row>
    <row r="57" spans="1:13" x14ac:dyDescent="0.2">
      <c r="A57" s="32"/>
      <c r="B57" s="32"/>
      <c r="C57" s="32"/>
      <c r="D57" s="32"/>
      <c r="E57" s="32"/>
      <c r="F57" s="32"/>
      <c r="G57" s="211"/>
      <c r="H57" s="211"/>
      <c r="I57" s="211"/>
      <c r="J57" s="211"/>
      <c r="K57" s="211"/>
      <c r="L57" s="32"/>
      <c r="M57" s="32"/>
    </row>
  </sheetData>
  <pageMargins left="0.7" right="0.7" top="0.75" bottom="0.75" header="0.3" footer="0.3"/>
  <pageSetup scale="6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63"/>
  <sheetViews>
    <sheetView view="pageBreakPreview" topLeftCell="A19" zoomScale="80" zoomScaleNormal="90" zoomScaleSheetLayoutView="80" workbookViewId="0">
      <selection activeCell="M46" sqref="M46"/>
    </sheetView>
  </sheetViews>
  <sheetFormatPr defaultColWidth="12.5703125" defaultRowHeight="12.75" x14ac:dyDescent="0.2"/>
  <cols>
    <col min="1" max="1" width="42.140625" style="108" customWidth="1"/>
    <col min="2" max="5" width="11.42578125" style="108" bestFit="1" customWidth="1"/>
    <col min="6" max="6" width="11.42578125" style="108" customWidth="1"/>
    <col min="7" max="7" width="11.42578125" style="108" bestFit="1" customWidth="1"/>
    <col min="8" max="8" width="11.42578125" style="108" customWidth="1"/>
    <col min="9" max="10" width="11.42578125" style="108" bestFit="1" customWidth="1"/>
    <col min="11" max="11" width="11.42578125" style="108" customWidth="1"/>
    <col min="12" max="12" width="46.5703125" style="108" customWidth="1"/>
    <col min="13" max="16384" width="12.5703125" style="108"/>
  </cols>
  <sheetData>
    <row r="1" spans="1:14" ht="15" x14ac:dyDescent="0.2">
      <c r="A1" s="184" t="s">
        <v>569</v>
      </c>
    </row>
    <row r="2" spans="1:14" ht="15" x14ac:dyDescent="0.2">
      <c r="A2" s="184" t="s">
        <v>570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</row>
    <row r="3" spans="1:14" ht="14.25" x14ac:dyDescent="0.2">
      <c r="A3" s="186" t="s">
        <v>307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</row>
    <row r="4" spans="1:14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</row>
    <row r="5" spans="1:14" s="120" customFormat="1" ht="15" x14ac:dyDescent="0.2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7"/>
    </row>
    <row r="6" spans="1:14" s="120" customFormat="1" ht="15" x14ac:dyDescent="0.2">
      <c r="A6" s="188"/>
      <c r="B6" s="3">
        <v>2005</v>
      </c>
      <c r="C6" s="3">
        <v>2006</v>
      </c>
      <c r="D6" s="3">
        <v>2007</v>
      </c>
      <c r="E6" s="3">
        <v>2008</v>
      </c>
      <c r="F6" s="3">
        <v>2009</v>
      </c>
      <c r="G6" s="3">
        <v>2010</v>
      </c>
      <c r="H6" s="3">
        <v>2011</v>
      </c>
      <c r="I6" s="3" t="s">
        <v>0</v>
      </c>
      <c r="J6" s="3" t="s">
        <v>700</v>
      </c>
      <c r="K6" s="3" t="s">
        <v>701</v>
      </c>
      <c r="L6" s="114"/>
      <c r="M6" s="187"/>
    </row>
    <row r="7" spans="1:14" s="120" customFormat="1" ht="15" x14ac:dyDescent="0.2">
      <c r="A7" s="116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6"/>
      <c r="M7" s="187"/>
    </row>
    <row r="8" spans="1:14" s="120" customFormat="1" ht="15" customHeight="1" x14ac:dyDescent="0.2">
      <c r="A8" s="184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7"/>
      <c r="M8" s="187"/>
    </row>
    <row r="9" spans="1:14" s="120" customFormat="1" ht="15" customHeight="1" x14ac:dyDescent="0.2">
      <c r="A9" s="184" t="s">
        <v>308</v>
      </c>
      <c r="B9" s="189">
        <v>54861.880340543074</v>
      </c>
      <c r="C9" s="189">
        <v>57854.319364638803</v>
      </c>
      <c r="D9" s="189">
        <v>60642.71061719094</v>
      </c>
      <c r="E9" s="189">
        <v>62703.065999999999</v>
      </c>
      <c r="F9" s="189">
        <v>63617.936000000002</v>
      </c>
      <c r="G9" s="189">
        <v>64294.561999999998</v>
      </c>
      <c r="H9" s="189">
        <v>65720.705000000002</v>
      </c>
      <c r="I9" s="189">
        <v>68085.741999999998</v>
      </c>
      <c r="J9" s="189">
        <v>68768.23</v>
      </c>
      <c r="K9" s="189">
        <v>69201.644</v>
      </c>
      <c r="L9" s="187" t="s">
        <v>571</v>
      </c>
      <c r="M9" s="187"/>
    </row>
    <row r="10" spans="1:14" s="120" customFormat="1" ht="15" customHeight="1" x14ac:dyDescent="0.2">
      <c r="A10" s="184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7"/>
      <c r="M10" s="187"/>
    </row>
    <row r="11" spans="1:14" s="120" customFormat="1" ht="15" customHeight="1" x14ac:dyDescent="0.2">
      <c r="A11" s="184" t="s">
        <v>572</v>
      </c>
      <c r="B11" s="189">
        <v>5741.5929999999998</v>
      </c>
      <c r="C11" s="189">
        <v>6059.1015444042832</v>
      </c>
      <c r="D11" s="189">
        <v>6268.523678673474</v>
      </c>
      <c r="E11" s="189">
        <v>6618.3677011765994</v>
      </c>
      <c r="F11" s="189">
        <v>6819.5038939162678</v>
      </c>
      <c r="G11" s="189">
        <v>7205.083563032711</v>
      </c>
      <c r="H11" s="189">
        <v>7231.3167617430199</v>
      </c>
      <c r="I11" s="189">
        <v>7103.6149999999998</v>
      </c>
      <c r="J11" s="189">
        <v>7046.3</v>
      </c>
      <c r="K11" s="189">
        <v>7121.7759999999998</v>
      </c>
      <c r="L11" s="187" t="s">
        <v>573</v>
      </c>
      <c r="M11" s="189"/>
    </row>
    <row r="12" spans="1:14" s="120" customFormat="1" ht="15" customHeight="1" x14ac:dyDescent="0.2">
      <c r="A12" s="184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7"/>
      <c r="M12" s="187"/>
    </row>
    <row r="13" spans="1:14" s="120" customFormat="1" ht="15" customHeight="1" x14ac:dyDescent="0.2">
      <c r="A13" s="184" t="s">
        <v>574</v>
      </c>
      <c r="B13" s="189">
        <v>49120.287340543073</v>
      </c>
      <c r="C13" s="189">
        <v>51795.217820234517</v>
      </c>
      <c r="D13" s="189">
        <v>54374.186938517465</v>
      </c>
      <c r="E13" s="189">
        <v>56084.698298823401</v>
      </c>
      <c r="F13" s="189">
        <v>56798.432106083732</v>
      </c>
      <c r="G13" s="189">
        <v>57089.478436967285</v>
      </c>
      <c r="H13" s="189">
        <v>58489.388238256979</v>
      </c>
      <c r="I13" s="189">
        <v>60982.127</v>
      </c>
      <c r="J13" s="189">
        <v>61721.929999999993</v>
      </c>
      <c r="K13" s="189">
        <v>62079.868000000002</v>
      </c>
      <c r="L13" s="187" t="s">
        <v>575</v>
      </c>
      <c r="M13" s="189"/>
    </row>
    <row r="14" spans="1:14" s="120" customFormat="1" ht="15" customHeight="1" x14ac:dyDescent="0.2">
      <c r="A14" s="184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7"/>
      <c r="M14" s="187"/>
    </row>
    <row r="15" spans="1:14" s="120" customFormat="1" ht="15" customHeight="1" x14ac:dyDescent="0.2">
      <c r="A15" s="184" t="s">
        <v>576</v>
      </c>
      <c r="B15" s="189">
        <v>842.87900000000002</v>
      </c>
      <c r="C15" s="189">
        <v>695.49099999999999</v>
      </c>
      <c r="D15" s="189">
        <v>773.01400000000001</v>
      </c>
      <c r="E15" s="189">
        <v>626.22199999999998</v>
      </c>
      <c r="F15" s="189">
        <v>690.346</v>
      </c>
      <c r="G15" s="189">
        <v>757.81100000000004</v>
      </c>
      <c r="H15" s="189">
        <v>767.87300000000005</v>
      </c>
      <c r="I15" s="189">
        <v>759.76700000000005</v>
      </c>
      <c r="J15" s="189">
        <v>706.6</v>
      </c>
      <c r="K15" s="189">
        <v>714.43600000000004</v>
      </c>
      <c r="L15" s="187" t="s">
        <v>577</v>
      </c>
      <c r="M15" s="189"/>
    </row>
    <row r="16" spans="1:14" s="120" customFormat="1" ht="15" customHeight="1" x14ac:dyDescent="0.2">
      <c r="A16" s="184"/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7"/>
      <c r="M16" s="187"/>
      <c r="N16" s="145"/>
    </row>
    <row r="17" spans="1:14" s="120" customFormat="1" ht="15" customHeight="1" x14ac:dyDescent="0.2">
      <c r="A17" s="184" t="s">
        <v>578</v>
      </c>
      <c r="B17" s="189">
        <v>4038.895</v>
      </c>
      <c r="C17" s="189">
        <v>4349.7740000000003</v>
      </c>
      <c r="D17" s="189">
        <v>4616.0842522410412</v>
      </c>
      <c r="E17" s="189">
        <v>4691.5005452674022</v>
      </c>
      <c r="F17" s="189">
        <v>4641.3475001533734</v>
      </c>
      <c r="G17" s="189">
        <v>4913.5469999999996</v>
      </c>
      <c r="H17" s="189">
        <v>5093.0020000000004</v>
      </c>
      <c r="I17" s="189">
        <v>5059.8540000000003</v>
      </c>
      <c r="J17" s="189">
        <v>5130.5339999999997</v>
      </c>
      <c r="K17" s="189">
        <v>5307.7619999999997</v>
      </c>
      <c r="L17" s="187" t="s">
        <v>579</v>
      </c>
      <c r="M17" s="187"/>
      <c r="N17" s="145"/>
    </row>
    <row r="18" spans="1:14" s="120" customFormat="1" ht="15" customHeight="1" x14ac:dyDescent="0.2">
      <c r="A18" s="184" t="s">
        <v>580</v>
      </c>
      <c r="B18" s="189">
        <v>1190.7049999999999</v>
      </c>
      <c r="C18" s="189">
        <v>1184.9039866429209</v>
      </c>
      <c r="D18" s="189">
        <v>1740.9590000000001</v>
      </c>
      <c r="E18" s="189">
        <v>2301.1</v>
      </c>
      <c r="F18" s="189">
        <v>2381.0419999999999</v>
      </c>
      <c r="G18" s="189">
        <v>2982.299</v>
      </c>
      <c r="H18" s="189">
        <v>2567.7809999999999</v>
      </c>
      <c r="I18" s="189">
        <v>1897.6890000000001</v>
      </c>
      <c r="J18" s="189">
        <v>1984.2629999999999</v>
      </c>
      <c r="K18" s="189">
        <v>1561.6420000000001</v>
      </c>
      <c r="L18" s="187" t="s">
        <v>581</v>
      </c>
      <c r="M18" s="187"/>
      <c r="N18" s="145"/>
    </row>
    <row r="19" spans="1:14" s="120" customFormat="1" ht="15" customHeight="1" x14ac:dyDescent="0.2">
      <c r="A19" s="184" t="s">
        <v>582</v>
      </c>
      <c r="B19" s="189">
        <v>140.80465772716701</v>
      </c>
      <c r="C19" s="189">
        <v>221.40912202280759</v>
      </c>
      <c r="D19" s="189">
        <v>-464.2106252165288</v>
      </c>
      <c r="E19" s="189">
        <v>-312.30116347262265</v>
      </c>
      <c r="F19" s="189">
        <v>479.99942860533298</v>
      </c>
      <c r="G19" s="189">
        <v>-294.35610411965848</v>
      </c>
      <c r="H19" s="189">
        <v>558.88778271336855</v>
      </c>
      <c r="I19" s="189">
        <v>577.30175753185154</v>
      </c>
      <c r="J19" s="189">
        <v>530.78075489607454</v>
      </c>
      <c r="K19" s="189">
        <v>167.15625172553956</v>
      </c>
      <c r="L19" s="187" t="s">
        <v>583</v>
      </c>
      <c r="M19" s="187"/>
    </row>
    <row r="20" spans="1:14" s="120" customFormat="1" ht="15" customHeight="1" x14ac:dyDescent="0.2">
      <c r="A20" s="184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7"/>
      <c r="M20" s="187"/>
    </row>
    <row r="21" spans="1:14" s="120" customFormat="1" ht="15" customHeight="1" x14ac:dyDescent="0.2">
      <c r="A21" s="184"/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7"/>
      <c r="M21" s="187"/>
    </row>
    <row r="22" spans="1:14" s="120" customFormat="1" ht="15" customHeight="1" x14ac:dyDescent="0.2">
      <c r="A22" s="184" t="s">
        <v>584</v>
      </c>
      <c r="B22" s="189">
        <v>44592.761682815908</v>
      </c>
      <c r="C22" s="189">
        <v>46734.62171156879</v>
      </c>
      <c r="D22" s="189">
        <v>49254.368311492959</v>
      </c>
      <c r="E22" s="189">
        <v>50030.620917028624</v>
      </c>
      <c r="F22" s="189">
        <v>49986.389177325022</v>
      </c>
      <c r="G22" s="189">
        <v>50245.799541086948</v>
      </c>
      <c r="H22" s="189">
        <v>51037.590455543606</v>
      </c>
      <c r="I22" s="189">
        <v>54207.049242468151</v>
      </c>
      <c r="J22" s="189">
        <v>54782.952245103916</v>
      </c>
      <c r="K22" s="189">
        <v>55757.743748274464</v>
      </c>
      <c r="L22" s="190" t="s">
        <v>585</v>
      </c>
      <c r="M22" s="187"/>
    </row>
    <row r="23" spans="1:14" s="120" customFormat="1" ht="15" customHeight="1" x14ac:dyDescent="0.2">
      <c r="A23" s="184"/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7"/>
      <c r="M23" s="187"/>
    </row>
    <row r="24" spans="1:14" s="120" customFormat="1" ht="15" customHeight="1" x14ac:dyDescent="0.2">
      <c r="A24" s="184" t="s">
        <v>586</v>
      </c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7" t="s">
        <v>587</v>
      </c>
      <c r="M24" s="187"/>
    </row>
    <row r="25" spans="1:14" s="120" customFormat="1" ht="15" customHeight="1" x14ac:dyDescent="0.2">
      <c r="A25" s="184" t="s">
        <v>588</v>
      </c>
      <c r="B25" s="189">
        <v>5245.0264999999999</v>
      </c>
      <c r="C25" s="189">
        <v>5409.0280000000002</v>
      </c>
      <c r="D25" s="189">
        <v>5295.2740999999996</v>
      </c>
      <c r="E25" s="189">
        <v>5233.4210000000003</v>
      </c>
      <c r="F25" s="189">
        <v>5380.973</v>
      </c>
      <c r="G25" s="189">
        <v>5240.4070000000002</v>
      </c>
      <c r="H25" s="189">
        <v>4954.165</v>
      </c>
      <c r="I25" s="189">
        <v>5255.9579999999996</v>
      </c>
      <c r="J25" s="189">
        <v>5328.7669999999998</v>
      </c>
      <c r="K25" s="189">
        <v>5284.7560000000003</v>
      </c>
      <c r="L25" s="187" t="s">
        <v>589</v>
      </c>
      <c r="M25" s="187"/>
    </row>
    <row r="26" spans="1:14" s="120" customFormat="1" ht="15" customHeight="1" x14ac:dyDescent="0.2">
      <c r="A26" s="184" t="s">
        <v>590</v>
      </c>
      <c r="B26" s="189">
        <v>2181.0025000000001</v>
      </c>
      <c r="C26" s="189">
        <v>2241.9140000000002</v>
      </c>
      <c r="D26" s="189">
        <v>2221.19</v>
      </c>
      <c r="E26" s="189">
        <v>2167.4549999999999</v>
      </c>
      <c r="F26" s="189">
        <v>2233.029</v>
      </c>
      <c r="G26" s="189">
        <v>2207.58</v>
      </c>
      <c r="H26" s="189">
        <v>1951.749</v>
      </c>
      <c r="I26" s="189">
        <v>2155.3429999999998</v>
      </c>
      <c r="J26" s="189">
        <v>2152.6669999999999</v>
      </c>
      <c r="K26" s="189">
        <v>2181.77</v>
      </c>
      <c r="L26" s="187" t="s">
        <v>591</v>
      </c>
      <c r="M26" s="187"/>
    </row>
    <row r="27" spans="1:14" s="120" customFormat="1" ht="15" customHeight="1" x14ac:dyDescent="0.2">
      <c r="A27" s="184" t="s">
        <v>592</v>
      </c>
      <c r="B27" s="189">
        <v>3064.0239999999999</v>
      </c>
      <c r="C27" s="189">
        <v>3167.114</v>
      </c>
      <c r="D27" s="189">
        <v>3074.0841</v>
      </c>
      <c r="E27" s="189">
        <v>3065.9659999999999</v>
      </c>
      <c r="F27" s="189">
        <v>3147.944</v>
      </c>
      <c r="G27" s="189">
        <v>3032.8270000000002</v>
      </c>
      <c r="H27" s="189">
        <v>3002.4160000000002</v>
      </c>
      <c r="I27" s="189">
        <v>3100.6149999999998</v>
      </c>
      <c r="J27" s="189">
        <v>3176.1</v>
      </c>
      <c r="K27" s="189">
        <v>3102.9859999999999</v>
      </c>
      <c r="L27" s="187" t="s">
        <v>593</v>
      </c>
      <c r="M27" s="187"/>
    </row>
    <row r="28" spans="1:14" s="120" customFormat="1" ht="15" customHeight="1" x14ac:dyDescent="0.2">
      <c r="A28" s="184" t="s">
        <v>594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7" t="s">
        <v>595</v>
      </c>
      <c r="M28" s="187"/>
    </row>
    <row r="29" spans="1:14" s="120" customFormat="1" ht="15" customHeight="1" x14ac:dyDescent="0.2">
      <c r="A29" s="184" t="s">
        <v>596</v>
      </c>
      <c r="B29" s="189">
        <v>3887.5150187862814</v>
      </c>
      <c r="C29" s="189">
        <v>4316.978288990691</v>
      </c>
      <c r="D29" s="189">
        <v>6430.2364503951821</v>
      </c>
      <c r="E29" s="189">
        <v>7351.4463512423481</v>
      </c>
      <c r="F29" s="189">
        <v>7951.5065087407675</v>
      </c>
      <c r="G29" s="189">
        <v>8985.2022045791</v>
      </c>
      <c r="H29" s="189">
        <v>9002.0700875537623</v>
      </c>
      <c r="I29" s="189">
        <v>11043.960714455097</v>
      </c>
      <c r="J29" s="189">
        <v>11404.081257611751</v>
      </c>
      <c r="K29" s="189">
        <v>11796.350768578313</v>
      </c>
      <c r="L29" s="187" t="s">
        <v>597</v>
      </c>
      <c r="M29" s="187"/>
    </row>
    <row r="30" spans="1:14" s="120" customFormat="1" ht="15" customHeight="1" x14ac:dyDescent="0.2">
      <c r="A30" s="184" t="s">
        <v>598</v>
      </c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7" t="s">
        <v>599</v>
      </c>
      <c r="M30" s="187"/>
    </row>
    <row r="31" spans="1:14" s="120" customFormat="1" ht="15" customHeight="1" x14ac:dyDescent="0.2">
      <c r="A31" s="184" t="s">
        <v>596</v>
      </c>
      <c r="B31" s="189">
        <v>1870.9369999999999</v>
      </c>
      <c r="C31" s="189">
        <v>1872.4580000000001</v>
      </c>
      <c r="D31" s="189">
        <v>2002.7180000000001</v>
      </c>
      <c r="E31" s="189">
        <v>1565.5340000000001</v>
      </c>
      <c r="F31" s="189">
        <v>1375.596</v>
      </c>
      <c r="G31" s="189">
        <v>1682.3209999999999</v>
      </c>
      <c r="H31" s="189">
        <v>1677.345</v>
      </c>
      <c r="I31" s="189">
        <v>1460.354</v>
      </c>
      <c r="J31" s="189">
        <v>1286.5060000000001</v>
      </c>
      <c r="K31" s="189">
        <v>1914.3330000000001</v>
      </c>
      <c r="L31" s="187" t="s">
        <v>600</v>
      </c>
      <c r="M31" s="187"/>
    </row>
    <row r="32" spans="1:14" s="120" customFormat="1" ht="15" customHeight="1" x14ac:dyDescent="0.2">
      <c r="A32" s="184" t="s">
        <v>601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7" t="s">
        <v>602</v>
      </c>
      <c r="M32" s="187"/>
    </row>
    <row r="33" spans="1:13" s="120" customFormat="1" ht="15" customHeight="1" x14ac:dyDescent="0.2">
      <c r="A33" s="184" t="s">
        <v>603</v>
      </c>
      <c r="B33" s="189">
        <v>-233.94200000000001</v>
      </c>
      <c r="C33" s="189">
        <v>-303.06299999999999</v>
      </c>
      <c r="D33" s="189">
        <v>-108.164</v>
      </c>
      <c r="E33" s="189">
        <v>-554.78200000000004</v>
      </c>
      <c r="F33" s="189">
        <v>-748.61099999999999</v>
      </c>
      <c r="G33" s="189">
        <v>-751.37199999999996</v>
      </c>
      <c r="H33" s="189">
        <v>-962.37800000000004</v>
      </c>
      <c r="I33" s="189">
        <v>-1186.818</v>
      </c>
      <c r="J33" s="189">
        <v>-1102.6110000000001</v>
      </c>
      <c r="K33" s="189">
        <v>-1050.0989999999999</v>
      </c>
      <c r="L33" s="187" t="s">
        <v>604</v>
      </c>
      <c r="M33" s="187"/>
    </row>
    <row r="34" spans="1:13" s="120" customFormat="1" ht="15" customHeight="1" x14ac:dyDescent="0.2">
      <c r="A34" s="184" t="s">
        <v>605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7" t="s">
        <v>606</v>
      </c>
      <c r="M34" s="187"/>
    </row>
    <row r="35" spans="1:13" s="120" customFormat="1" ht="15" customHeight="1" x14ac:dyDescent="0.2">
      <c r="A35" s="184" t="s">
        <v>607</v>
      </c>
      <c r="B35" s="189">
        <v>284.94133333333332</v>
      </c>
      <c r="C35" s="189">
        <v>409.87900000000002</v>
      </c>
      <c r="D35" s="189">
        <v>397.17200000000003</v>
      </c>
      <c r="E35" s="189">
        <v>300.33199999999999</v>
      </c>
      <c r="F35" s="189">
        <v>108.93600000000001</v>
      </c>
      <c r="G35" s="189">
        <v>206.65600000000001</v>
      </c>
      <c r="H35" s="189">
        <v>270.166</v>
      </c>
      <c r="I35" s="189">
        <v>461.60199999999998</v>
      </c>
      <c r="J35" s="189">
        <v>136.797</v>
      </c>
      <c r="K35" s="189">
        <v>359.51400000000001</v>
      </c>
      <c r="L35" s="187" t="s">
        <v>608</v>
      </c>
      <c r="M35" s="187"/>
    </row>
    <row r="36" spans="1:13" s="120" customFormat="1" ht="15" customHeight="1" x14ac:dyDescent="0.2">
      <c r="A36" s="184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7"/>
      <c r="M36" s="187"/>
    </row>
    <row r="37" spans="1:13" s="120" customFormat="1" ht="15" customHeight="1" x14ac:dyDescent="0.2">
      <c r="A37" s="184" t="s">
        <v>609</v>
      </c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87" t="s">
        <v>610</v>
      </c>
      <c r="M37" s="187"/>
    </row>
    <row r="38" spans="1:13" s="120" customFormat="1" ht="15" customHeight="1" x14ac:dyDescent="0.2">
      <c r="A38" s="184" t="s">
        <v>611</v>
      </c>
      <c r="B38" s="189">
        <v>33538.283830696295</v>
      </c>
      <c r="C38" s="189">
        <v>35029.341422578102</v>
      </c>
      <c r="D38" s="189">
        <v>35237.131761097771</v>
      </c>
      <c r="E38" s="189">
        <v>36134.669565786273</v>
      </c>
      <c r="F38" s="189">
        <v>35917.98866858425</v>
      </c>
      <c r="G38" s="189">
        <v>34882.585336507851</v>
      </c>
      <c r="H38" s="189">
        <v>36096.222367989845</v>
      </c>
      <c r="I38" s="189">
        <v>37171.992528013056</v>
      </c>
      <c r="J38" s="189">
        <v>37729.41198749216</v>
      </c>
      <c r="K38" s="189">
        <v>37452.888979696152</v>
      </c>
      <c r="L38" s="187" t="s">
        <v>612</v>
      </c>
      <c r="M38" s="191"/>
    </row>
    <row r="39" spans="1:13" s="120" customFormat="1" ht="15" customHeight="1" x14ac:dyDescent="0.2">
      <c r="A39" s="184"/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7"/>
      <c r="M39" s="187"/>
    </row>
    <row r="40" spans="1:13" s="120" customFormat="1" ht="15" customHeight="1" x14ac:dyDescent="0.2">
      <c r="A40" s="184" t="s">
        <v>613</v>
      </c>
      <c r="B40" s="189">
        <v>14593.012000000001</v>
      </c>
      <c r="C40" s="189">
        <v>14961.71898664292</v>
      </c>
      <c r="D40" s="189">
        <v>16270.255999999999</v>
      </c>
      <c r="E40" s="189">
        <v>19236.758999999998</v>
      </c>
      <c r="F40" s="189">
        <v>20970.143166666665</v>
      </c>
      <c r="G40" s="189">
        <v>23331.64</v>
      </c>
      <c r="H40" s="189">
        <v>23584.138999999999</v>
      </c>
      <c r="I40" s="189">
        <v>23434.462377600001</v>
      </c>
      <c r="J40" s="189">
        <v>24661.02</v>
      </c>
      <c r="K40" s="189">
        <v>24413.425999999999</v>
      </c>
      <c r="L40" s="187" t="s">
        <v>614</v>
      </c>
      <c r="M40" s="187"/>
    </row>
    <row r="41" spans="1:13" s="120" customFormat="1" ht="15" customHeight="1" x14ac:dyDescent="0.2">
      <c r="A41" s="184" t="s">
        <v>615</v>
      </c>
      <c r="B41" s="189">
        <v>12582.032999999999</v>
      </c>
      <c r="C41" s="189">
        <v>13134.235000000001</v>
      </c>
      <c r="D41" s="189">
        <v>13919.316999999999</v>
      </c>
      <c r="E41" s="189">
        <v>16343.966</v>
      </c>
      <c r="F41" s="189">
        <v>18095.493166666663</v>
      </c>
      <c r="G41" s="189">
        <v>19855.755000000001</v>
      </c>
      <c r="H41" s="189">
        <v>20566.477999999999</v>
      </c>
      <c r="I41" s="189">
        <v>21123.5813776</v>
      </c>
      <c r="J41" s="189">
        <v>22258.815999999999</v>
      </c>
      <c r="K41" s="189">
        <v>22425.293000000001</v>
      </c>
      <c r="L41" s="187" t="s">
        <v>616</v>
      </c>
      <c r="M41" s="187"/>
    </row>
    <row r="42" spans="1:13" s="120" customFormat="1" ht="15" customHeight="1" x14ac:dyDescent="0.2">
      <c r="A42" s="184" t="s">
        <v>617</v>
      </c>
      <c r="I42" s="189"/>
      <c r="J42" s="189"/>
      <c r="K42" s="189"/>
      <c r="L42" s="187" t="s">
        <v>618</v>
      </c>
      <c r="M42" s="187"/>
    </row>
    <row r="43" spans="1:13" s="120" customFormat="1" ht="15" customHeight="1" x14ac:dyDescent="0.2">
      <c r="A43" s="184" t="s">
        <v>619</v>
      </c>
      <c r="B43" s="189">
        <v>3323.5</v>
      </c>
      <c r="C43" s="189">
        <v>3390.7</v>
      </c>
      <c r="D43" s="189">
        <v>3569.5</v>
      </c>
      <c r="E43" s="189">
        <v>4040.6</v>
      </c>
      <c r="F43" s="189">
        <v>4471.7</v>
      </c>
      <c r="G43" s="189">
        <v>4866.7</v>
      </c>
      <c r="H43" s="189">
        <v>5190.1000000000004</v>
      </c>
      <c r="I43" s="189">
        <v>5281.3459999999995</v>
      </c>
      <c r="J43" s="189">
        <v>5468.2030000000004</v>
      </c>
      <c r="K43" s="189">
        <v>5742.2659999999996</v>
      </c>
      <c r="L43" s="187" t="s">
        <v>620</v>
      </c>
      <c r="M43" s="187"/>
    </row>
    <row r="44" spans="1:13" s="120" customFormat="1" ht="15" customHeight="1" x14ac:dyDescent="0.2">
      <c r="A44" s="184" t="s">
        <v>621</v>
      </c>
      <c r="B44" s="189">
        <v>9243.7189999999991</v>
      </c>
      <c r="C44" s="189">
        <v>9725.9240000000009</v>
      </c>
      <c r="D44" s="189">
        <v>10327.072</v>
      </c>
      <c r="E44" s="189">
        <v>12279.317999999999</v>
      </c>
      <c r="F44" s="189">
        <v>13598.837</v>
      </c>
      <c r="G44" s="189">
        <v>14959.612999999999</v>
      </c>
      <c r="H44" s="189">
        <v>15352.26</v>
      </c>
      <c r="I44" s="189">
        <v>15822.0293776</v>
      </c>
      <c r="J44" s="189">
        <v>16760.701000000001</v>
      </c>
      <c r="K44" s="189">
        <v>16653.444</v>
      </c>
      <c r="L44" s="187" t="s">
        <v>622</v>
      </c>
      <c r="M44" s="187"/>
    </row>
    <row r="45" spans="1:13" s="120" customFormat="1" ht="15" customHeight="1" x14ac:dyDescent="0.2">
      <c r="A45" s="184" t="s">
        <v>623</v>
      </c>
      <c r="B45" s="189">
        <v>14.863</v>
      </c>
      <c r="C45" s="189">
        <v>17.617999999999999</v>
      </c>
      <c r="D45" s="189">
        <v>22.744</v>
      </c>
      <c r="E45" s="189">
        <v>24.071999999999999</v>
      </c>
      <c r="F45" s="189">
        <v>24.998999999999999</v>
      </c>
      <c r="G45" s="189">
        <v>29.437000000000001</v>
      </c>
      <c r="H45" s="189">
        <v>24.1</v>
      </c>
      <c r="I45" s="189">
        <v>20.206</v>
      </c>
      <c r="J45" s="189">
        <v>29.911999999999999</v>
      </c>
      <c r="K45" s="189">
        <v>29.582999999999998</v>
      </c>
      <c r="L45" s="187" t="s">
        <v>624</v>
      </c>
      <c r="M45" s="187"/>
    </row>
    <row r="46" spans="1:13" s="120" customFormat="1" ht="15" customHeight="1" x14ac:dyDescent="0.2">
      <c r="A46" s="184" t="s">
        <v>625</v>
      </c>
      <c r="B46" s="189">
        <v>1190.7049999999999</v>
      </c>
      <c r="C46" s="189">
        <v>1184.9039866429209</v>
      </c>
      <c r="D46" s="189">
        <v>1740.9590000000001</v>
      </c>
      <c r="E46" s="189">
        <v>2301.1</v>
      </c>
      <c r="F46" s="189">
        <v>2381.0419999999999</v>
      </c>
      <c r="G46" s="189">
        <v>2982.299</v>
      </c>
      <c r="H46" s="189">
        <v>2567.7809999999999</v>
      </c>
      <c r="I46" s="189">
        <v>1897.6890000000001</v>
      </c>
      <c r="J46" s="189">
        <v>1984.2629999999999</v>
      </c>
      <c r="K46" s="189">
        <v>1561.6420000000001</v>
      </c>
      <c r="L46" s="187" t="s">
        <v>626</v>
      </c>
      <c r="M46" s="187"/>
    </row>
    <row r="47" spans="1:13" s="120" customFormat="1" ht="15" customHeight="1" x14ac:dyDescent="0.2">
      <c r="A47" s="184" t="s">
        <v>627</v>
      </c>
      <c r="B47" s="189">
        <v>620.59299999999996</v>
      </c>
      <c r="C47" s="189">
        <v>608.75800000000004</v>
      </c>
      <c r="D47" s="189">
        <v>578.32399999999996</v>
      </c>
      <c r="E47" s="189">
        <v>567.952</v>
      </c>
      <c r="F47" s="189">
        <v>468.44799999999998</v>
      </c>
      <c r="G47" s="189">
        <v>432.291</v>
      </c>
      <c r="H47" s="189">
        <v>379.05399999999997</v>
      </c>
      <c r="I47" s="189">
        <v>390.80900000000003</v>
      </c>
      <c r="J47" s="189">
        <v>402.36799999999999</v>
      </c>
      <c r="K47" s="189">
        <v>411.45400000000001</v>
      </c>
      <c r="L47" s="187" t="s">
        <v>628</v>
      </c>
      <c r="M47" s="187"/>
    </row>
    <row r="48" spans="1:13" s="120" customFormat="1" ht="15" customHeight="1" x14ac:dyDescent="0.2">
      <c r="A48" s="184" t="s">
        <v>629</v>
      </c>
      <c r="B48" s="189">
        <v>199.68100000000001</v>
      </c>
      <c r="C48" s="189">
        <v>33.822000000000003</v>
      </c>
      <c r="D48" s="189">
        <v>31.655999999999999</v>
      </c>
      <c r="E48" s="189">
        <v>23.741</v>
      </c>
      <c r="F48" s="189">
        <v>25.16</v>
      </c>
      <c r="G48" s="189">
        <v>61.295000000000002</v>
      </c>
      <c r="H48" s="189">
        <v>70.825999999999993</v>
      </c>
      <c r="I48" s="189">
        <v>22.382999999999999</v>
      </c>
      <c r="J48" s="189">
        <v>15.573</v>
      </c>
      <c r="K48" s="189">
        <v>15.037000000000001</v>
      </c>
      <c r="L48" s="187" t="s">
        <v>630</v>
      </c>
      <c r="M48" s="187"/>
    </row>
    <row r="49" spans="1:13" s="120" customFormat="1" ht="15" customHeight="1" x14ac:dyDescent="0.2">
      <c r="A49" s="184" t="s">
        <v>631</v>
      </c>
      <c r="B49" s="189">
        <v>1797.8710000000001</v>
      </c>
      <c r="C49" s="189">
        <v>1972.979</v>
      </c>
      <c r="D49" s="189">
        <v>1725.2859999999998</v>
      </c>
      <c r="E49" s="189">
        <v>1790.4949999999999</v>
      </c>
      <c r="F49" s="189">
        <v>2143.0466666666666</v>
      </c>
      <c r="G49" s="189">
        <v>1769.0048422137427</v>
      </c>
      <c r="H49" s="189">
        <v>1498.3785082461839</v>
      </c>
      <c r="I49" s="189">
        <v>1620.6396364902137</v>
      </c>
      <c r="J49" s="189">
        <v>1867.281337877117</v>
      </c>
      <c r="K49" s="189">
        <v>1912.5314891518365</v>
      </c>
      <c r="L49" s="187" t="s">
        <v>632</v>
      </c>
      <c r="M49" s="187"/>
    </row>
    <row r="50" spans="1:13" s="120" customFormat="1" ht="15" customHeight="1" x14ac:dyDescent="0.2">
      <c r="A50" s="184" t="s">
        <v>633</v>
      </c>
      <c r="B50" s="189">
        <v>77.778000000000006</v>
      </c>
      <c r="C50" s="189">
        <v>196.48699999999999</v>
      </c>
      <c r="D50" s="189">
        <v>47.715000000000003</v>
      </c>
      <c r="E50" s="189">
        <v>-44.314999999999998</v>
      </c>
      <c r="F50" s="189">
        <v>271.02766666666673</v>
      </c>
      <c r="G50" s="189">
        <v>205.41300000000001</v>
      </c>
      <c r="H50" s="189">
        <v>11.760999999999999</v>
      </c>
      <c r="I50" s="189">
        <v>32.381999999999998</v>
      </c>
      <c r="J50" s="189">
        <v>377.72899999999998</v>
      </c>
      <c r="K50" s="189">
        <v>584.601</v>
      </c>
      <c r="L50" s="187" t="s">
        <v>634</v>
      </c>
      <c r="M50" s="187"/>
    </row>
    <row r="51" spans="1:13" s="120" customFormat="1" ht="15" customHeight="1" x14ac:dyDescent="0.2">
      <c r="A51" s="184" t="s">
        <v>635</v>
      </c>
      <c r="B51" s="189">
        <v>1720.0930000000001</v>
      </c>
      <c r="C51" s="189">
        <v>1776.492</v>
      </c>
      <c r="D51" s="189">
        <v>1677.5709999999999</v>
      </c>
      <c r="E51" s="189">
        <v>1834.81</v>
      </c>
      <c r="F51" s="189">
        <v>1872.019</v>
      </c>
      <c r="G51" s="189">
        <v>1563.5918422137427</v>
      </c>
      <c r="H51" s="189">
        <v>1486.6175082461839</v>
      </c>
      <c r="I51" s="189">
        <v>1588.2576364902136</v>
      </c>
      <c r="J51" s="189">
        <v>1489.552337877117</v>
      </c>
      <c r="K51" s="189">
        <v>1327.9304891518364</v>
      </c>
      <c r="L51" s="187" t="s">
        <v>636</v>
      </c>
      <c r="M51" s="187"/>
    </row>
    <row r="52" spans="1:13" s="120" customFormat="1" ht="15" customHeight="1" x14ac:dyDescent="0.2">
      <c r="A52" s="184"/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7"/>
      <c r="M52" s="187"/>
    </row>
    <row r="53" spans="1:13" s="120" customFormat="1" ht="15" customHeight="1" x14ac:dyDescent="0.2">
      <c r="A53" s="184" t="s">
        <v>637</v>
      </c>
      <c r="B53" s="189">
        <v>49929.172337324417</v>
      </c>
      <c r="C53" s="189">
        <v>51964.044263845222</v>
      </c>
      <c r="D53" s="189">
        <v>53232.673712609023</v>
      </c>
      <c r="E53" s="189">
        <v>57161.921947581053</v>
      </c>
      <c r="F53" s="189">
        <v>59031.177430676304</v>
      </c>
      <c r="G53" s="189">
        <v>59983.22907914302</v>
      </c>
      <c r="H53" s="189">
        <v>61178.739712673603</v>
      </c>
      <c r="I53" s="189">
        <v>62227.093909269854</v>
      </c>
      <c r="J53" s="189">
        <v>64257.712531119854</v>
      </c>
      <c r="K53" s="189">
        <v>63778.843931413248</v>
      </c>
      <c r="L53" s="187" t="s">
        <v>638</v>
      </c>
      <c r="M53" s="187"/>
    </row>
    <row r="54" spans="1:13" s="193" customFormat="1" ht="15" customHeight="1" x14ac:dyDescent="0.2">
      <c r="A54" s="127"/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92"/>
    </row>
    <row r="55" spans="1:13" x14ac:dyDescent="0.2">
      <c r="A55" s="185"/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</row>
    <row r="56" spans="1:13" x14ac:dyDescent="0.2">
      <c r="A56" s="108" t="s">
        <v>249</v>
      </c>
      <c r="G56" s="108" t="s">
        <v>639</v>
      </c>
      <c r="I56" s="194"/>
    </row>
    <row r="57" spans="1:13" x14ac:dyDescent="0.2">
      <c r="A57" s="108" t="s">
        <v>250</v>
      </c>
      <c r="G57" s="108" t="s">
        <v>640</v>
      </c>
      <c r="H57" s="108" t="s">
        <v>206</v>
      </c>
      <c r="I57" s="194"/>
    </row>
    <row r="58" spans="1:13" x14ac:dyDescent="0.2">
      <c r="A58" s="108" t="s">
        <v>363</v>
      </c>
      <c r="G58" s="108" t="s">
        <v>364</v>
      </c>
    </row>
    <row r="59" spans="1:13" x14ac:dyDescent="0.2">
      <c r="A59" s="108" t="s">
        <v>641</v>
      </c>
      <c r="G59" s="108" t="s">
        <v>642</v>
      </c>
    </row>
    <row r="61" spans="1:13" ht="15" x14ac:dyDescent="0.25">
      <c r="A61" s="195" t="s">
        <v>643</v>
      </c>
      <c r="B61" s="134"/>
      <c r="C61" s="134"/>
      <c r="D61" s="134"/>
      <c r="E61" s="134"/>
      <c r="F61" s="134"/>
      <c r="G61" s="30" t="s">
        <v>162</v>
      </c>
      <c r="H61" s="195"/>
    </row>
    <row r="62" spans="1:13" ht="15" x14ac:dyDescent="0.25">
      <c r="A62" s="195" t="s">
        <v>644</v>
      </c>
      <c r="B62" s="134"/>
      <c r="C62" s="134"/>
      <c r="D62" s="134"/>
      <c r="E62" s="134"/>
      <c r="F62" s="134"/>
      <c r="G62" s="30" t="s">
        <v>164</v>
      </c>
      <c r="H62" s="195"/>
    </row>
    <row r="63" spans="1:13" x14ac:dyDescent="0.2">
      <c r="A63" s="108" t="s">
        <v>645</v>
      </c>
    </row>
  </sheetData>
  <pageMargins left="0.7" right="0.7" top="0.75" bottom="0.75" header="0.3" footer="0.3"/>
  <pageSetup scale="5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48"/>
  <sheetViews>
    <sheetView view="pageBreakPreview" zoomScale="80" zoomScaleNormal="100" zoomScaleSheetLayoutView="80" workbookViewId="0">
      <selection activeCell="F11" sqref="F11:K11"/>
    </sheetView>
  </sheetViews>
  <sheetFormatPr defaultColWidth="12.5703125" defaultRowHeight="12.75" x14ac:dyDescent="0.2"/>
  <cols>
    <col min="1" max="1" width="62.28515625" style="194" customWidth="1"/>
    <col min="2" max="11" width="10.7109375" style="194" customWidth="1"/>
    <col min="12" max="12" width="61.7109375" style="194" customWidth="1"/>
    <col min="13" max="16384" width="12.5703125" style="194"/>
  </cols>
  <sheetData>
    <row r="1" spans="1:12" ht="15" x14ac:dyDescent="0.2">
      <c r="A1" s="196" t="s">
        <v>646</v>
      </c>
    </row>
    <row r="2" spans="1:12" ht="15" x14ac:dyDescent="0.2">
      <c r="A2" s="196" t="s">
        <v>647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2" ht="14.25" x14ac:dyDescent="0.2">
      <c r="A3" s="198" t="s">
        <v>307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</row>
    <row r="4" spans="1:12" x14ac:dyDescent="0.2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2" s="145" customFormat="1" ht="15" x14ac:dyDescent="0.2">
      <c r="A5" s="199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</row>
    <row r="6" spans="1:12" s="145" customFormat="1" ht="15" x14ac:dyDescent="0.2">
      <c r="A6" s="200"/>
      <c r="B6" s="3">
        <v>2005</v>
      </c>
      <c r="C6" s="3">
        <v>2006</v>
      </c>
      <c r="D6" s="3">
        <v>2007</v>
      </c>
      <c r="E6" s="3">
        <v>2008</v>
      </c>
      <c r="F6" s="3">
        <v>2009</v>
      </c>
      <c r="G6" s="3">
        <v>2010</v>
      </c>
      <c r="H6" s="3">
        <v>2011</v>
      </c>
      <c r="I6" s="3" t="s">
        <v>0</v>
      </c>
      <c r="J6" s="3" t="s">
        <v>700</v>
      </c>
      <c r="K6" s="3" t="s">
        <v>701</v>
      </c>
      <c r="L6" s="201"/>
    </row>
    <row r="7" spans="1:12" s="145" customFormat="1" ht="15" x14ac:dyDescent="0.2">
      <c r="A7" s="202" t="s">
        <v>206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2"/>
    </row>
    <row r="8" spans="1:12" s="145" customFormat="1" ht="15" customHeight="1" x14ac:dyDescent="0.2">
      <c r="A8" s="196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</row>
    <row r="9" spans="1:12" s="145" customFormat="1" ht="15" customHeight="1" x14ac:dyDescent="0.2">
      <c r="A9" s="196" t="s">
        <v>648</v>
      </c>
      <c r="B9" s="204">
        <v>49929.172337324417</v>
      </c>
      <c r="C9" s="204">
        <v>51964.044263845222</v>
      </c>
      <c r="D9" s="204">
        <v>53232.673712609023</v>
      </c>
      <c r="E9" s="204">
        <v>57161.921947581053</v>
      </c>
      <c r="F9" s="204">
        <v>59031.177430676304</v>
      </c>
      <c r="G9" s="204">
        <v>59983.22907914302</v>
      </c>
      <c r="H9" s="204">
        <v>61178.739712673603</v>
      </c>
      <c r="I9" s="204">
        <v>62227.093909269854</v>
      </c>
      <c r="J9" s="204">
        <v>64257.712531119854</v>
      </c>
      <c r="K9" s="204">
        <v>63778.843931413248</v>
      </c>
      <c r="L9" s="189" t="s">
        <v>649</v>
      </c>
    </row>
    <row r="10" spans="1:12" s="145" customFormat="1" ht="15" customHeight="1" x14ac:dyDescent="0.2">
      <c r="A10" s="196"/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189"/>
    </row>
    <row r="11" spans="1:12" s="145" customFormat="1" ht="15" customHeight="1" x14ac:dyDescent="0.2">
      <c r="A11" s="196" t="s">
        <v>650</v>
      </c>
      <c r="B11" s="204">
        <v>29371.5</v>
      </c>
      <c r="C11" s="204">
        <v>30027.011999999999</v>
      </c>
      <c r="D11" s="204">
        <v>30234.188031810605</v>
      </c>
      <c r="E11" s="204">
        <v>30868.804</v>
      </c>
      <c r="F11" s="204">
        <v>30676.881000000001</v>
      </c>
      <c r="G11" s="204">
        <v>29870.445</v>
      </c>
      <c r="H11" s="204">
        <v>29289.962</v>
      </c>
      <c r="I11" s="204">
        <v>29671.17</v>
      </c>
      <c r="J11" s="204">
        <v>29878.817999999999</v>
      </c>
      <c r="K11" s="204">
        <v>29777.008999999998</v>
      </c>
      <c r="L11" s="189" t="s">
        <v>651</v>
      </c>
    </row>
    <row r="12" spans="1:12" s="145" customFormat="1" ht="15" customHeight="1" x14ac:dyDescent="0.2">
      <c r="A12" s="196"/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189"/>
    </row>
    <row r="13" spans="1:12" s="145" customFormat="1" ht="15" customHeight="1" x14ac:dyDescent="0.2">
      <c r="A13" s="196" t="s">
        <v>652</v>
      </c>
      <c r="B13" s="189">
        <v>20137.438999999998</v>
      </c>
      <c r="C13" s="189">
        <v>20566.107</v>
      </c>
      <c r="D13" s="189">
        <v>20702.962031810603</v>
      </c>
      <c r="E13" s="189">
        <v>21107.144</v>
      </c>
      <c r="F13" s="189">
        <v>20505.29</v>
      </c>
      <c r="G13" s="189">
        <v>20363.282999999999</v>
      </c>
      <c r="H13" s="189">
        <v>19922.348999999998</v>
      </c>
      <c r="I13" s="189">
        <v>20193.143</v>
      </c>
      <c r="J13" s="189">
        <v>20439.405999999999</v>
      </c>
      <c r="K13" s="189">
        <v>20788.418000000001</v>
      </c>
      <c r="L13" s="189" t="s">
        <v>653</v>
      </c>
    </row>
    <row r="14" spans="1:12" s="145" customFormat="1" ht="15" customHeight="1" x14ac:dyDescent="0.2">
      <c r="A14" s="196" t="s">
        <v>654</v>
      </c>
      <c r="B14" s="204">
        <v>8150.5259999999998</v>
      </c>
      <c r="C14" s="204">
        <v>8424.1830000000009</v>
      </c>
      <c r="D14" s="204">
        <v>8584.857</v>
      </c>
      <c r="E14" s="204">
        <v>8762.2119999999995</v>
      </c>
      <c r="F14" s="204">
        <v>9047.3940000000002</v>
      </c>
      <c r="G14" s="204">
        <v>8349.92</v>
      </c>
      <c r="H14" s="204">
        <v>8215.8719999999994</v>
      </c>
      <c r="I14" s="204">
        <v>8277.7070000000003</v>
      </c>
      <c r="J14" s="204">
        <v>8237.5360000000001</v>
      </c>
      <c r="K14" s="204">
        <v>7829.6459999999997</v>
      </c>
      <c r="L14" s="189" t="s">
        <v>655</v>
      </c>
    </row>
    <row r="15" spans="1:12" s="145" customFormat="1" ht="15" customHeight="1" x14ac:dyDescent="0.2">
      <c r="A15" s="196" t="s">
        <v>656</v>
      </c>
      <c r="B15" s="204">
        <v>1083.5350000000001</v>
      </c>
      <c r="C15" s="204">
        <v>1036.722</v>
      </c>
      <c r="D15" s="204">
        <v>946.36900000000003</v>
      </c>
      <c r="E15" s="204">
        <v>999.44799999999998</v>
      </c>
      <c r="F15" s="204">
        <v>1124.1969999999999</v>
      </c>
      <c r="G15" s="204">
        <v>1157.242</v>
      </c>
      <c r="H15" s="204">
        <v>1151.741</v>
      </c>
      <c r="I15" s="204">
        <v>1200.32</v>
      </c>
      <c r="J15" s="204">
        <v>1201.876</v>
      </c>
      <c r="K15" s="204">
        <v>1158.9449999999999</v>
      </c>
      <c r="L15" s="189" t="s">
        <v>657</v>
      </c>
    </row>
    <row r="16" spans="1:12" s="145" customFormat="1" ht="15" customHeight="1" x14ac:dyDescent="0.2">
      <c r="A16" s="196"/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189"/>
    </row>
    <row r="17" spans="1:12" s="145" customFormat="1" ht="15" customHeight="1" x14ac:dyDescent="0.2">
      <c r="A17" s="196" t="s">
        <v>586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189" t="s">
        <v>587</v>
      </c>
    </row>
    <row r="18" spans="1:12" s="145" customFormat="1" ht="15" customHeight="1" x14ac:dyDescent="0.2">
      <c r="A18" s="196" t="s">
        <v>658</v>
      </c>
      <c r="B18" s="204">
        <v>5245.0264999999999</v>
      </c>
      <c r="C18" s="204">
        <v>5409.0280000000002</v>
      </c>
      <c r="D18" s="204">
        <v>5295.2740999999996</v>
      </c>
      <c r="E18" s="204">
        <v>5233.4210000000003</v>
      </c>
      <c r="F18" s="204">
        <v>5380.973</v>
      </c>
      <c r="G18" s="204">
        <v>5240.4070000000002</v>
      </c>
      <c r="H18" s="204">
        <v>4954.165</v>
      </c>
      <c r="I18" s="204">
        <v>5255.9579999999996</v>
      </c>
      <c r="J18" s="204">
        <v>5328.7669999999998</v>
      </c>
      <c r="K18" s="204">
        <v>5284.7560000000003</v>
      </c>
      <c r="L18" s="189" t="s">
        <v>659</v>
      </c>
    </row>
    <row r="19" spans="1:12" s="145" customFormat="1" ht="15" customHeight="1" x14ac:dyDescent="0.2">
      <c r="A19" s="196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189"/>
    </row>
    <row r="20" spans="1:12" s="145" customFormat="1" ht="15" customHeight="1" x14ac:dyDescent="0.2">
      <c r="A20" s="196" t="s">
        <v>660</v>
      </c>
      <c r="B20" s="204">
        <v>2181.0025000000001</v>
      </c>
      <c r="C20" s="204">
        <v>2241.9140000000002</v>
      </c>
      <c r="D20" s="204">
        <v>2221.19</v>
      </c>
      <c r="E20" s="204">
        <v>2167.4549999999999</v>
      </c>
      <c r="F20" s="204">
        <v>2233.029</v>
      </c>
      <c r="G20" s="204">
        <v>2207.58</v>
      </c>
      <c r="H20" s="204">
        <v>1951.749</v>
      </c>
      <c r="I20" s="204">
        <v>2155.3429999999998</v>
      </c>
      <c r="J20" s="204">
        <v>2152.6669999999999</v>
      </c>
      <c r="K20" s="204">
        <v>2181.77</v>
      </c>
      <c r="L20" s="189" t="s">
        <v>661</v>
      </c>
    </row>
    <row r="21" spans="1:12" s="145" customFormat="1" ht="15" customHeight="1" x14ac:dyDescent="0.2">
      <c r="A21" s="196" t="s">
        <v>662</v>
      </c>
      <c r="B21" s="204">
        <v>3064.0239999999999</v>
      </c>
      <c r="C21" s="204">
        <v>3167.114</v>
      </c>
      <c r="D21" s="204">
        <v>3074.0841</v>
      </c>
      <c r="E21" s="204">
        <v>3065.9659999999999</v>
      </c>
      <c r="F21" s="204">
        <v>3147.944</v>
      </c>
      <c r="G21" s="204">
        <v>3032.8270000000002</v>
      </c>
      <c r="H21" s="204">
        <v>3002.4160000000002</v>
      </c>
      <c r="I21" s="204">
        <v>3100.6149999999998</v>
      </c>
      <c r="J21" s="204">
        <v>3176.1</v>
      </c>
      <c r="K21" s="204">
        <v>3102.9859999999999</v>
      </c>
      <c r="L21" s="189" t="s">
        <v>663</v>
      </c>
    </row>
    <row r="22" spans="1:12" s="145" customFormat="1" ht="15" customHeight="1" x14ac:dyDescent="0.2">
      <c r="A22" s="196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189"/>
    </row>
    <row r="23" spans="1:12" s="145" customFormat="1" ht="15" customHeight="1" x14ac:dyDescent="0.2">
      <c r="A23" s="196" t="s">
        <v>664</v>
      </c>
      <c r="B23" s="204">
        <v>11209.686837324416</v>
      </c>
      <c r="C23" s="204">
        <v>12384.3412772023</v>
      </c>
      <c r="D23" s="204">
        <v>12023.503780798423</v>
      </c>
      <c r="E23" s="204">
        <v>12289.779947581057</v>
      </c>
      <c r="F23" s="204">
        <v>12765.126264009637</v>
      </c>
      <c r="G23" s="204">
        <v>12021.551079143019</v>
      </c>
      <c r="H23" s="204">
        <v>13258.803712673605</v>
      </c>
      <c r="I23" s="204">
        <v>14377.419531669857</v>
      </c>
      <c r="J23" s="204">
        <v>15046.641531119847</v>
      </c>
      <c r="K23" s="204">
        <v>14873.164931413245</v>
      </c>
      <c r="L23" s="189" t="s">
        <v>665</v>
      </c>
    </row>
    <row r="24" spans="1:12" s="145" customFormat="1" ht="15" customHeight="1" x14ac:dyDescent="0.2">
      <c r="A24" s="196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189"/>
    </row>
    <row r="25" spans="1:12" s="145" customFormat="1" ht="15" customHeight="1" x14ac:dyDescent="0.2">
      <c r="A25" s="196" t="s">
        <v>666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189" t="s">
        <v>667</v>
      </c>
    </row>
    <row r="26" spans="1:12" s="145" customFormat="1" ht="15" customHeight="1" x14ac:dyDescent="0.2">
      <c r="A26" s="196" t="s">
        <v>668</v>
      </c>
      <c r="B26" s="204">
        <v>2686.9870000000001</v>
      </c>
      <c r="C26" s="204">
        <v>2832.1080000000002</v>
      </c>
      <c r="D26" s="204">
        <v>2219.7872506776193</v>
      </c>
      <c r="E26" s="204">
        <v>2334.2329938449861</v>
      </c>
      <c r="F26" s="204">
        <v>2399.957755585121</v>
      </c>
      <c r="G26" s="204">
        <v>2371.464878159441</v>
      </c>
      <c r="H26" s="204">
        <v>2421.2824724559746</v>
      </c>
      <c r="I26" s="204">
        <v>2516.6829350534977</v>
      </c>
      <c r="J26" s="204">
        <v>2598.1681190302279</v>
      </c>
      <c r="K26" s="204">
        <v>2679.4804663776308</v>
      </c>
      <c r="L26" s="189" t="s">
        <v>669</v>
      </c>
    </row>
    <row r="27" spans="1:12" s="145" customFormat="1" ht="15" customHeight="1" x14ac:dyDescent="0.2">
      <c r="A27" s="196" t="s">
        <v>670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189" t="s">
        <v>671</v>
      </c>
    </row>
    <row r="28" spans="1:12" s="145" customFormat="1" ht="15" customHeight="1" x14ac:dyDescent="0.2">
      <c r="A28" s="196" t="s">
        <v>672</v>
      </c>
      <c r="B28" s="204">
        <v>286.65898121372021</v>
      </c>
      <c r="C28" s="204">
        <v>304.33305719511151</v>
      </c>
      <c r="D28" s="204">
        <v>322.10630881533916</v>
      </c>
      <c r="E28" s="204">
        <v>351.92091667150862</v>
      </c>
      <c r="F28" s="204">
        <v>355.6109843119101</v>
      </c>
      <c r="G28" s="204">
        <v>271.99694086576426</v>
      </c>
      <c r="H28" s="204">
        <v>259.74002720033133</v>
      </c>
      <c r="I28" s="204">
        <v>249.45528554490343</v>
      </c>
      <c r="J28" s="204">
        <v>239.31274238824847</v>
      </c>
      <c r="K28" s="204">
        <v>224.91323142168596</v>
      </c>
      <c r="L28" s="189" t="s">
        <v>673</v>
      </c>
    </row>
    <row r="29" spans="1:12" s="145" customFormat="1" ht="15" customHeight="1" x14ac:dyDescent="0.2">
      <c r="A29" s="196" t="s">
        <v>674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189" t="s">
        <v>675</v>
      </c>
    </row>
    <row r="30" spans="1:12" s="145" customFormat="1" ht="15" customHeight="1" x14ac:dyDescent="0.2">
      <c r="A30" s="196" t="s">
        <v>676</v>
      </c>
      <c r="B30" s="204">
        <v>13.367000000000001</v>
      </c>
      <c r="C30" s="204">
        <v>13.361000000000001</v>
      </c>
      <c r="D30" s="204">
        <v>9.9440000000000008</v>
      </c>
      <c r="E30" s="204">
        <v>17.113</v>
      </c>
      <c r="F30" s="204">
        <v>7.8129999999999997</v>
      </c>
      <c r="G30" s="204">
        <v>6.1360000000000001</v>
      </c>
      <c r="H30" s="204">
        <v>7.3170000000000002</v>
      </c>
      <c r="I30" s="204">
        <v>5.7450000000000001</v>
      </c>
      <c r="J30" s="204">
        <v>5.7249999999999996</v>
      </c>
      <c r="K30" s="204">
        <v>7.0250000000000004</v>
      </c>
      <c r="L30" s="189" t="s">
        <v>677</v>
      </c>
    </row>
    <row r="31" spans="1:12" s="145" customFormat="1" ht="15" customHeight="1" x14ac:dyDescent="0.2">
      <c r="A31" s="196" t="s">
        <v>678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189" t="s">
        <v>679</v>
      </c>
    </row>
    <row r="32" spans="1:12" s="145" customFormat="1" ht="15" customHeight="1" x14ac:dyDescent="0.2">
      <c r="A32" s="196" t="s">
        <v>680</v>
      </c>
      <c r="B32" s="204">
        <v>5307.2721894440274</v>
      </c>
      <c r="C32" s="204">
        <v>5506.0962781642902</v>
      </c>
      <c r="D32" s="204">
        <v>6648.5682436701281</v>
      </c>
      <c r="E32" s="204">
        <v>6863.2294118421678</v>
      </c>
      <c r="F32" s="204">
        <v>7518.0588949085177</v>
      </c>
      <c r="G32" s="204">
        <v>7460.2504229865444</v>
      </c>
      <c r="H32" s="204">
        <v>8552.0390000000007</v>
      </c>
      <c r="I32" s="204">
        <v>9672.0139999999992</v>
      </c>
      <c r="J32" s="204">
        <v>9667.1200000000008</v>
      </c>
      <c r="K32" s="204">
        <v>9589.35</v>
      </c>
      <c r="L32" s="189" t="s">
        <v>681</v>
      </c>
    </row>
    <row r="33" spans="1:12" s="145" customFormat="1" ht="15" customHeight="1" x14ac:dyDescent="0.2">
      <c r="A33" s="196" t="s">
        <v>682</v>
      </c>
      <c r="B33" s="204">
        <v>2915.4016666666671</v>
      </c>
      <c r="C33" s="204">
        <v>3728.442941842899</v>
      </c>
      <c r="D33" s="204">
        <v>2823.0979776353342</v>
      </c>
      <c r="E33" s="204">
        <v>2723.2836252223938</v>
      </c>
      <c r="F33" s="204">
        <v>2483.6856292040898</v>
      </c>
      <c r="G33" s="204">
        <v>1911.7028371312686</v>
      </c>
      <c r="H33" s="204">
        <v>2018.4252130172983</v>
      </c>
      <c r="I33" s="204">
        <v>1933.5223110714564</v>
      </c>
      <c r="J33" s="204">
        <v>2536.3156697013719</v>
      </c>
      <c r="K33" s="204">
        <v>2372.396233613928</v>
      </c>
      <c r="L33" s="189" t="s">
        <v>683</v>
      </c>
    </row>
    <row r="34" spans="1:12" s="145" customFormat="1" ht="15" customHeight="1" x14ac:dyDescent="0.2">
      <c r="A34" s="196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189"/>
    </row>
    <row r="35" spans="1:12" s="145" customFormat="1" ht="15" customHeight="1" x14ac:dyDescent="0.2">
      <c r="A35" s="196" t="s">
        <v>684</v>
      </c>
      <c r="B35" s="204">
        <v>14593.012000000001</v>
      </c>
      <c r="C35" s="204">
        <v>14961.71898664292</v>
      </c>
      <c r="D35" s="204">
        <v>16270.255999999999</v>
      </c>
      <c r="E35" s="204">
        <v>19236.758999999998</v>
      </c>
      <c r="F35" s="204">
        <v>20970.143166666665</v>
      </c>
      <c r="G35" s="204">
        <v>23331.64</v>
      </c>
      <c r="H35" s="204">
        <v>23584.138999999999</v>
      </c>
      <c r="I35" s="204">
        <v>23434.462377600001</v>
      </c>
      <c r="J35" s="204">
        <v>24661.02</v>
      </c>
      <c r="K35" s="204">
        <v>24413.425999999999</v>
      </c>
      <c r="L35" s="189" t="s">
        <v>685</v>
      </c>
    </row>
    <row r="36" spans="1:12" s="145" customFormat="1" ht="15" customHeight="1" x14ac:dyDescent="0.2">
      <c r="A36" s="196"/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189"/>
    </row>
    <row r="37" spans="1:12" s="145" customFormat="1" ht="15" customHeight="1" x14ac:dyDescent="0.2">
      <c r="A37" s="196" t="s">
        <v>686</v>
      </c>
      <c r="B37" s="204">
        <v>3323.451</v>
      </c>
      <c r="C37" s="204">
        <v>3390.6930000000002</v>
      </c>
      <c r="D37" s="204">
        <v>3569.5010000000002</v>
      </c>
      <c r="E37" s="204">
        <v>4040.576</v>
      </c>
      <c r="F37" s="204">
        <v>4471.6571666666659</v>
      </c>
      <c r="G37" s="204">
        <v>4866.7049999999999</v>
      </c>
      <c r="H37" s="204">
        <v>5190.1180000000004</v>
      </c>
      <c r="I37" s="204">
        <v>5281.3459999999995</v>
      </c>
      <c r="J37" s="204">
        <v>5468.2030000000004</v>
      </c>
      <c r="K37" s="204">
        <v>5742.2659999999996</v>
      </c>
      <c r="L37" s="189" t="s">
        <v>687</v>
      </c>
    </row>
    <row r="38" spans="1:12" s="145" customFormat="1" ht="15" customHeight="1" x14ac:dyDescent="0.2">
      <c r="A38" s="196" t="s">
        <v>688</v>
      </c>
      <c r="B38" s="204">
        <v>9243.7189999999991</v>
      </c>
      <c r="C38" s="204">
        <v>9725.9240000000009</v>
      </c>
      <c r="D38" s="204">
        <v>10327.072</v>
      </c>
      <c r="E38" s="204">
        <v>12279.317999999999</v>
      </c>
      <c r="F38" s="204">
        <v>13598.837</v>
      </c>
      <c r="G38" s="204">
        <v>14959.612999999999</v>
      </c>
      <c r="H38" s="204">
        <v>15352.26</v>
      </c>
      <c r="I38" s="204">
        <v>15822.0293776</v>
      </c>
      <c r="J38" s="204">
        <v>16760.701000000001</v>
      </c>
      <c r="K38" s="204">
        <v>16653.444</v>
      </c>
      <c r="L38" s="189" t="s">
        <v>689</v>
      </c>
    </row>
    <row r="39" spans="1:12" s="145" customFormat="1" ht="15" customHeight="1" x14ac:dyDescent="0.2">
      <c r="A39" s="196" t="s">
        <v>690</v>
      </c>
      <c r="B39" s="204">
        <v>14.863</v>
      </c>
      <c r="C39" s="204">
        <v>17.617999999999999</v>
      </c>
      <c r="D39" s="204">
        <v>22.744</v>
      </c>
      <c r="E39" s="204">
        <v>24.071999999999999</v>
      </c>
      <c r="F39" s="204">
        <v>24.998999999999999</v>
      </c>
      <c r="G39" s="204">
        <v>29.437000000000001</v>
      </c>
      <c r="H39" s="204">
        <v>24.1</v>
      </c>
      <c r="I39" s="204">
        <v>20.206</v>
      </c>
      <c r="J39" s="204">
        <v>29.911999999999999</v>
      </c>
      <c r="K39" s="204">
        <v>29.582999999999998</v>
      </c>
      <c r="L39" s="189" t="s">
        <v>691</v>
      </c>
    </row>
    <row r="40" spans="1:12" s="145" customFormat="1" ht="15" customHeight="1" x14ac:dyDescent="0.2">
      <c r="A40" s="196" t="s">
        <v>692</v>
      </c>
      <c r="B40" s="204">
        <v>1190.7049999999999</v>
      </c>
      <c r="C40" s="204">
        <v>1184.9039866429209</v>
      </c>
      <c r="D40" s="204">
        <v>1740.9590000000001</v>
      </c>
      <c r="E40" s="204">
        <v>2301.1</v>
      </c>
      <c r="F40" s="204">
        <v>2381.0419999999999</v>
      </c>
      <c r="G40" s="204">
        <v>2982.299</v>
      </c>
      <c r="H40" s="204">
        <v>2567.7809999999999</v>
      </c>
      <c r="I40" s="204">
        <v>1897.6890000000001</v>
      </c>
      <c r="J40" s="204">
        <v>1984.2629999999999</v>
      </c>
      <c r="K40" s="204">
        <v>1561.6420000000001</v>
      </c>
      <c r="L40" s="189" t="s">
        <v>693</v>
      </c>
    </row>
    <row r="41" spans="1:12" s="145" customFormat="1" ht="15" customHeight="1" x14ac:dyDescent="0.2">
      <c r="A41" s="196" t="s">
        <v>694</v>
      </c>
      <c r="B41" s="204">
        <v>820.274</v>
      </c>
      <c r="C41" s="204">
        <v>642.58000000000004</v>
      </c>
      <c r="D41" s="204">
        <v>609.98</v>
      </c>
      <c r="E41" s="204">
        <v>591.69299999999998</v>
      </c>
      <c r="F41" s="204">
        <v>493.608</v>
      </c>
      <c r="G41" s="204">
        <v>493.58600000000001</v>
      </c>
      <c r="H41" s="204">
        <v>449.88</v>
      </c>
      <c r="I41" s="204">
        <v>413.19200000000001</v>
      </c>
      <c r="J41" s="204">
        <v>417.94099999999997</v>
      </c>
      <c r="K41" s="204">
        <v>426.49099999999999</v>
      </c>
      <c r="L41" s="189" t="s">
        <v>695</v>
      </c>
    </row>
    <row r="42" spans="1:12" s="207" customFormat="1" ht="15" customHeight="1" x14ac:dyDescent="0.2">
      <c r="A42" s="205"/>
      <c r="B42" s="205"/>
      <c r="C42" s="206"/>
      <c r="D42" s="205"/>
      <c r="E42" s="205"/>
      <c r="F42" s="205"/>
      <c r="G42" s="205"/>
      <c r="H42" s="205"/>
      <c r="I42" s="205"/>
      <c r="J42" s="205"/>
      <c r="K42" s="205"/>
      <c r="L42" s="205"/>
    </row>
    <row r="43" spans="1:12" x14ac:dyDescent="0.2">
      <c r="A43" s="197"/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</row>
    <row r="44" spans="1:12" x14ac:dyDescent="0.2">
      <c r="A44" s="194" t="s">
        <v>399</v>
      </c>
      <c r="G44" s="194" t="s">
        <v>696</v>
      </c>
    </row>
    <row r="45" spans="1:12" x14ac:dyDescent="0.2">
      <c r="A45" s="194" t="s">
        <v>250</v>
      </c>
      <c r="G45" s="194" t="s">
        <v>640</v>
      </c>
    </row>
    <row r="47" spans="1:12" ht="15" x14ac:dyDescent="0.25">
      <c r="A47" s="208" t="s">
        <v>365</v>
      </c>
      <c r="B47" s="209"/>
      <c r="C47" s="209"/>
      <c r="D47" s="209"/>
      <c r="E47" s="209"/>
      <c r="F47" s="209"/>
      <c r="G47" s="30" t="s">
        <v>697</v>
      </c>
      <c r="H47" s="208"/>
    </row>
    <row r="48" spans="1:12" ht="15" x14ac:dyDescent="0.25">
      <c r="A48" s="208" t="s">
        <v>698</v>
      </c>
      <c r="B48" s="209"/>
      <c r="C48" s="209"/>
      <c r="D48" s="209"/>
      <c r="E48" s="209"/>
      <c r="F48" s="209"/>
      <c r="G48" s="30" t="s">
        <v>699</v>
      </c>
      <c r="H48" s="208"/>
    </row>
  </sheetData>
  <pageMargins left="0.7" right="0.7" top="0.75" bottom="0.75" header="0.3" footer="0.3"/>
  <pageSetup scale="5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47"/>
  <sheetViews>
    <sheetView view="pageBreakPreview" zoomScale="80" zoomScaleNormal="100" zoomScaleSheetLayoutView="80" workbookViewId="0">
      <selection activeCell="H7" sqref="H7"/>
    </sheetView>
  </sheetViews>
  <sheetFormatPr defaultRowHeight="12.75" x14ac:dyDescent="0.2"/>
  <cols>
    <col min="1" max="1" width="46.140625" style="213" customWidth="1"/>
    <col min="2" max="5" width="10.7109375" style="213" bestFit="1" customWidth="1"/>
    <col min="6" max="6" width="11.42578125" style="213" customWidth="1"/>
    <col min="7" max="7" width="11.7109375" style="213" customWidth="1"/>
    <col min="8" max="8" width="12" style="213" customWidth="1"/>
    <col min="9" max="11" width="12.7109375" style="213" customWidth="1"/>
    <col min="12" max="12" width="47.7109375" style="213" customWidth="1"/>
    <col min="13" max="252" width="9.140625" style="213"/>
    <col min="253" max="253" width="45.28515625" style="213" customWidth="1"/>
    <col min="254" max="257" width="0" style="213" hidden="1" customWidth="1"/>
    <col min="258" max="258" width="11.28515625" style="213" customWidth="1"/>
    <col min="259" max="259" width="10.28515625" style="213" customWidth="1"/>
    <col min="260" max="263" width="9.140625" style="213"/>
    <col min="264" max="264" width="11.42578125" style="213" customWidth="1"/>
    <col min="265" max="265" width="11.7109375" style="213" customWidth="1"/>
    <col min="266" max="266" width="12" style="213" customWidth="1"/>
    <col min="267" max="267" width="12.7109375" style="213" customWidth="1"/>
    <col min="268" max="268" width="40.7109375" style="213" customWidth="1"/>
    <col min="269" max="508" width="9.140625" style="213"/>
    <col min="509" max="509" width="45.28515625" style="213" customWidth="1"/>
    <col min="510" max="513" width="0" style="213" hidden="1" customWidth="1"/>
    <col min="514" max="514" width="11.28515625" style="213" customWidth="1"/>
    <col min="515" max="515" width="10.28515625" style="213" customWidth="1"/>
    <col min="516" max="519" width="9.140625" style="213"/>
    <col min="520" max="520" width="11.42578125" style="213" customWidth="1"/>
    <col min="521" max="521" width="11.7109375" style="213" customWidth="1"/>
    <col min="522" max="522" width="12" style="213" customWidth="1"/>
    <col min="523" max="523" width="12.7109375" style="213" customWidth="1"/>
    <col min="524" max="524" width="40.7109375" style="213" customWidth="1"/>
    <col min="525" max="764" width="9.140625" style="213"/>
    <col min="765" max="765" width="45.28515625" style="213" customWidth="1"/>
    <col min="766" max="769" width="0" style="213" hidden="1" customWidth="1"/>
    <col min="770" max="770" width="11.28515625" style="213" customWidth="1"/>
    <col min="771" max="771" width="10.28515625" style="213" customWidth="1"/>
    <col min="772" max="775" width="9.140625" style="213"/>
    <col min="776" max="776" width="11.42578125" style="213" customWidth="1"/>
    <col min="777" max="777" width="11.7109375" style="213" customWidth="1"/>
    <col min="778" max="778" width="12" style="213" customWidth="1"/>
    <col min="779" max="779" width="12.7109375" style="213" customWidth="1"/>
    <col min="780" max="780" width="40.7109375" style="213" customWidth="1"/>
    <col min="781" max="1020" width="9.140625" style="213"/>
    <col min="1021" max="1021" width="45.28515625" style="213" customWidth="1"/>
    <col min="1022" max="1025" width="0" style="213" hidden="1" customWidth="1"/>
    <col min="1026" max="1026" width="11.28515625" style="213" customWidth="1"/>
    <col min="1027" max="1027" width="10.28515625" style="213" customWidth="1"/>
    <col min="1028" max="1031" width="9.140625" style="213"/>
    <col min="1032" max="1032" width="11.42578125" style="213" customWidth="1"/>
    <col min="1033" max="1033" width="11.7109375" style="213" customWidth="1"/>
    <col min="1034" max="1034" width="12" style="213" customWidth="1"/>
    <col min="1035" max="1035" width="12.7109375" style="213" customWidth="1"/>
    <col min="1036" max="1036" width="40.7109375" style="213" customWidth="1"/>
    <col min="1037" max="1276" width="9.140625" style="213"/>
    <col min="1277" max="1277" width="45.28515625" style="213" customWidth="1"/>
    <col min="1278" max="1281" width="0" style="213" hidden="1" customWidth="1"/>
    <col min="1282" max="1282" width="11.28515625" style="213" customWidth="1"/>
    <col min="1283" max="1283" width="10.28515625" style="213" customWidth="1"/>
    <col min="1284" max="1287" width="9.140625" style="213"/>
    <col min="1288" max="1288" width="11.42578125" style="213" customWidth="1"/>
    <col min="1289" max="1289" width="11.7109375" style="213" customWidth="1"/>
    <col min="1290" max="1290" width="12" style="213" customWidth="1"/>
    <col min="1291" max="1291" width="12.7109375" style="213" customWidth="1"/>
    <col min="1292" max="1292" width="40.7109375" style="213" customWidth="1"/>
    <col min="1293" max="1532" width="9.140625" style="213"/>
    <col min="1533" max="1533" width="45.28515625" style="213" customWidth="1"/>
    <col min="1534" max="1537" width="0" style="213" hidden="1" customWidth="1"/>
    <col min="1538" max="1538" width="11.28515625" style="213" customWidth="1"/>
    <col min="1539" max="1539" width="10.28515625" style="213" customWidth="1"/>
    <col min="1540" max="1543" width="9.140625" style="213"/>
    <col min="1544" max="1544" width="11.42578125" style="213" customWidth="1"/>
    <col min="1545" max="1545" width="11.7109375" style="213" customWidth="1"/>
    <col min="1546" max="1546" width="12" style="213" customWidth="1"/>
    <col min="1547" max="1547" width="12.7109375" style="213" customWidth="1"/>
    <col min="1548" max="1548" width="40.7109375" style="213" customWidth="1"/>
    <col min="1549" max="1788" width="9.140625" style="213"/>
    <col min="1789" max="1789" width="45.28515625" style="213" customWidth="1"/>
    <col min="1790" max="1793" width="0" style="213" hidden="1" customWidth="1"/>
    <col min="1794" max="1794" width="11.28515625" style="213" customWidth="1"/>
    <col min="1795" max="1795" width="10.28515625" style="213" customWidth="1"/>
    <col min="1796" max="1799" width="9.140625" style="213"/>
    <col min="1800" max="1800" width="11.42578125" style="213" customWidth="1"/>
    <col min="1801" max="1801" width="11.7109375" style="213" customWidth="1"/>
    <col min="1802" max="1802" width="12" style="213" customWidth="1"/>
    <col min="1803" max="1803" width="12.7109375" style="213" customWidth="1"/>
    <col min="1804" max="1804" width="40.7109375" style="213" customWidth="1"/>
    <col min="1805" max="2044" width="9.140625" style="213"/>
    <col min="2045" max="2045" width="45.28515625" style="213" customWidth="1"/>
    <col min="2046" max="2049" width="0" style="213" hidden="1" customWidth="1"/>
    <col min="2050" max="2050" width="11.28515625" style="213" customWidth="1"/>
    <col min="2051" max="2051" width="10.28515625" style="213" customWidth="1"/>
    <col min="2052" max="2055" width="9.140625" style="213"/>
    <col min="2056" max="2056" width="11.42578125" style="213" customWidth="1"/>
    <col min="2057" max="2057" width="11.7109375" style="213" customWidth="1"/>
    <col min="2058" max="2058" width="12" style="213" customWidth="1"/>
    <col min="2059" max="2059" width="12.7109375" style="213" customWidth="1"/>
    <col min="2060" max="2060" width="40.7109375" style="213" customWidth="1"/>
    <col min="2061" max="2300" width="9.140625" style="213"/>
    <col min="2301" max="2301" width="45.28515625" style="213" customWidth="1"/>
    <col min="2302" max="2305" width="0" style="213" hidden="1" customWidth="1"/>
    <col min="2306" max="2306" width="11.28515625" style="213" customWidth="1"/>
    <col min="2307" max="2307" width="10.28515625" style="213" customWidth="1"/>
    <col min="2308" max="2311" width="9.140625" style="213"/>
    <col min="2312" max="2312" width="11.42578125" style="213" customWidth="1"/>
    <col min="2313" max="2313" width="11.7109375" style="213" customWidth="1"/>
    <col min="2314" max="2314" width="12" style="213" customWidth="1"/>
    <col min="2315" max="2315" width="12.7109375" style="213" customWidth="1"/>
    <col min="2316" max="2316" width="40.7109375" style="213" customWidth="1"/>
    <col min="2317" max="2556" width="9.140625" style="213"/>
    <col min="2557" max="2557" width="45.28515625" style="213" customWidth="1"/>
    <col min="2558" max="2561" width="0" style="213" hidden="1" customWidth="1"/>
    <col min="2562" max="2562" width="11.28515625" style="213" customWidth="1"/>
    <col min="2563" max="2563" width="10.28515625" style="213" customWidth="1"/>
    <col min="2564" max="2567" width="9.140625" style="213"/>
    <col min="2568" max="2568" width="11.42578125" style="213" customWidth="1"/>
    <col min="2569" max="2569" width="11.7109375" style="213" customWidth="1"/>
    <col min="2570" max="2570" width="12" style="213" customWidth="1"/>
    <col min="2571" max="2571" width="12.7109375" style="213" customWidth="1"/>
    <col min="2572" max="2572" width="40.7109375" style="213" customWidth="1"/>
    <col min="2573" max="2812" width="9.140625" style="213"/>
    <col min="2813" max="2813" width="45.28515625" style="213" customWidth="1"/>
    <col min="2814" max="2817" width="0" style="213" hidden="1" customWidth="1"/>
    <col min="2818" max="2818" width="11.28515625" style="213" customWidth="1"/>
    <col min="2819" max="2819" width="10.28515625" style="213" customWidth="1"/>
    <col min="2820" max="2823" width="9.140625" style="213"/>
    <col min="2824" max="2824" width="11.42578125" style="213" customWidth="1"/>
    <col min="2825" max="2825" width="11.7109375" style="213" customWidth="1"/>
    <col min="2826" max="2826" width="12" style="213" customWidth="1"/>
    <col min="2827" max="2827" width="12.7109375" style="213" customWidth="1"/>
    <col min="2828" max="2828" width="40.7109375" style="213" customWidth="1"/>
    <col min="2829" max="3068" width="9.140625" style="213"/>
    <col min="3069" max="3069" width="45.28515625" style="213" customWidth="1"/>
    <col min="3070" max="3073" width="0" style="213" hidden="1" customWidth="1"/>
    <col min="3074" max="3074" width="11.28515625" style="213" customWidth="1"/>
    <col min="3075" max="3075" width="10.28515625" style="213" customWidth="1"/>
    <col min="3076" max="3079" width="9.140625" style="213"/>
    <col min="3080" max="3080" width="11.42578125" style="213" customWidth="1"/>
    <col min="3081" max="3081" width="11.7109375" style="213" customWidth="1"/>
    <col min="3082" max="3082" width="12" style="213" customWidth="1"/>
    <col min="3083" max="3083" width="12.7109375" style="213" customWidth="1"/>
    <col min="3084" max="3084" width="40.7109375" style="213" customWidth="1"/>
    <col min="3085" max="3324" width="9.140625" style="213"/>
    <col min="3325" max="3325" width="45.28515625" style="213" customWidth="1"/>
    <col min="3326" max="3329" width="0" style="213" hidden="1" customWidth="1"/>
    <col min="3330" max="3330" width="11.28515625" style="213" customWidth="1"/>
    <col min="3331" max="3331" width="10.28515625" style="213" customWidth="1"/>
    <col min="3332" max="3335" width="9.140625" style="213"/>
    <col min="3336" max="3336" width="11.42578125" style="213" customWidth="1"/>
    <col min="3337" max="3337" width="11.7109375" style="213" customWidth="1"/>
    <col min="3338" max="3338" width="12" style="213" customWidth="1"/>
    <col min="3339" max="3339" width="12.7109375" style="213" customWidth="1"/>
    <col min="3340" max="3340" width="40.7109375" style="213" customWidth="1"/>
    <col min="3341" max="3580" width="9.140625" style="213"/>
    <col min="3581" max="3581" width="45.28515625" style="213" customWidth="1"/>
    <col min="3582" max="3585" width="0" style="213" hidden="1" customWidth="1"/>
    <col min="3586" max="3586" width="11.28515625" style="213" customWidth="1"/>
    <col min="3587" max="3587" width="10.28515625" style="213" customWidth="1"/>
    <col min="3588" max="3591" width="9.140625" style="213"/>
    <col min="3592" max="3592" width="11.42578125" style="213" customWidth="1"/>
    <col min="3593" max="3593" width="11.7109375" style="213" customWidth="1"/>
    <col min="3594" max="3594" width="12" style="213" customWidth="1"/>
    <col min="3595" max="3595" width="12.7109375" style="213" customWidth="1"/>
    <col min="3596" max="3596" width="40.7109375" style="213" customWidth="1"/>
    <col min="3597" max="3836" width="9.140625" style="213"/>
    <col min="3837" max="3837" width="45.28515625" style="213" customWidth="1"/>
    <col min="3838" max="3841" width="0" style="213" hidden="1" customWidth="1"/>
    <col min="3842" max="3842" width="11.28515625" style="213" customWidth="1"/>
    <col min="3843" max="3843" width="10.28515625" style="213" customWidth="1"/>
    <col min="3844" max="3847" width="9.140625" style="213"/>
    <col min="3848" max="3848" width="11.42578125" style="213" customWidth="1"/>
    <col min="3849" max="3849" width="11.7109375" style="213" customWidth="1"/>
    <col min="3850" max="3850" width="12" style="213" customWidth="1"/>
    <col min="3851" max="3851" width="12.7109375" style="213" customWidth="1"/>
    <col min="3852" max="3852" width="40.7109375" style="213" customWidth="1"/>
    <col min="3853" max="4092" width="9.140625" style="213"/>
    <col min="4093" max="4093" width="45.28515625" style="213" customWidth="1"/>
    <col min="4094" max="4097" width="0" style="213" hidden="1" customWidth="1"/>
    <col min="4098" max="4098" width="11.28515625" style="213" customWidth="1"/>
    <col min="4099" max="4099" width="10.28515625" style="213" customWidth="1"/>
    <col min="4100" max="4103" width="9.140625" style="213"/>
    <col min="4104" max="4104" width="11.42578125" style="213" customWidth="1"/>
    <col min="4105" max="4105" width="11.7109375" style="213" customWidth="1"/>
    <col min="4106" max="4106" width="12" style="213" customWidth="1"/>
    <col min="4107" max="4107" width="12.7109375" style="213" customWidth="1"/>
    <col min="4108" max="4108" width="40.7109375" style="213" customWidth="1"/>
    <col min="4109" max="4348" width="9.140625" style="213"/>
    <col min="4349" max="4349" width="45.28515625" style="213" customWidth="1"/>
    <col min="4350" max="4353" width="0" style="213" hidden="1" customWidth="1"/>
    <col min="4354" max="4354" width="11.28515625" style="213" customWidth="1"/>
    <col min="4355" max="4355" width="10.28515625" style="213" customWidth="1"/>
    <col min="4356" max="4359" width="9.140625" style="213"/>
    <col min="4360" max="4360" width="11.42578125" style="213" customWidth="1"/>
    <col min="4361" max="4361" width="11.7109375" style="213" customWidth="1"/>
    <col min="4362" max="4362" width="12" style="213" customWidth="1"/>
    <col min="4363" max="4363" width="12.7109375" style="213" customWidth="1"/>
    <col min="4364" max="4364" width="40.7109375" style="213" customWidth="1"/>
    <col min="4365" max="4604" width="9.140625" style="213"/>
    <col min="4605" max="4605" width="45.28515625" style="213" customWidth="1"/>
    <col min="4606" max="4609" width="0" style="213" hidden="1" customWidth="1"/>
    <col min="4610" max="4610" width="11.28515625" style="213" customWidth="1"/>
    <col min="4611" max="4611" width="10.28515625" style="213" customWidth="1"/>
    <col min="4612" max="4615" width="9.140625" style="213"/>
    <col min="4616" max="4616" width="11.42578125" style="213" customWidth="1"/>
    <col min="4617" max="4617" width="11.7109375" style="213" customWidth="1"/>
    <col min="4618" max="4618" width="12" style="213" customWidth="1"/>
    <col min="4619" max="4619" width="12.7109375" style="213" customWidth="1"/>
    <col min="4620" max="4620" width="40.7109375" style="213" customWidth="1"/>
    <col min="4621" max="4860" width="9.140625" style="213"/>
    <col min="4861" max="4861" width="45.28515625" style="213" customWidth="1"/>
    <col min="4862" max="4865" width="0" style="213" hidden="1" customWidth="1"/>
    <col min="4866" max="4866" width="11.28515625" style="213" customWidth="1"/>
    <col min="4867" max="4867" width="10.28515625" style="213" customWidth="1"/>
    <col min="4868" max="4871" width="9.140625" style="213"/>
    <col min="4872" max="4872" width="11.42578125" style="213" customWidth="1"/>
    <col min="4873" max="4873" width="11.7109375" style="213" customWidth="1"/>
    <col min="4874" max="4874" width="12" style="213" customWidth="1"/>
    <col min="4875" max="4875" width="12.7109375" style="213" customWidth="1"/>
    <col min="4876" max="4876" width="40.7109375" style="213" customWidth="1"/>
    <col min="4877" max="5116" width="9.140625" style="213"/>
    <col min="5117" max="5117" width="45.28515625" style="213" customWidth="1"/>
    <col min="5118" max="5121" width="0" style="213" hidden="1" customWidth="1"/>
    <col min="5122" max="5122" width="11.28515625" style="213" customWidth="1"/>
    <col min="5123" max="5123" width="10.28515625" style="213" customWidth="1"/>
    <col min="5124" max="5127" width="9.140625" style="213"/>
    <col min="5128" max="5128" width="11.42578125" style="213" customWidth="1"/>
    <col min="5129" max="5129" width="11.7109375" style="213" customWidth="1"/>
    <col min="5130" max="5130" width="12" style="213" customWidth="1"/>
    <col min="5131" max="5131" width="12.7109375" style="213" customWidth="1"/>
    <col min="5132" max="5132" width="40.7109375" style="213" customWidth="1"/>
    <col min="5133" max="5372" width="9.140625" style="213"/>
    <col min="5373" max="5373" width="45.28515625" style="213" customWidth="1"/>
    <col min="5374" max="5377" width="0" style="213" hidden="1" customWidth="1"/>
    <col min="5378" max="5378" width="11.28515625" style="213" customWidth="1"/>
    <col min="5379" max="5379" width="10.28515625" style="213" customWidth="1"/>
    <col min="5380" max="5383" width="9.140625" style="213"/>
    <col min="5384" max="5384" width="11.42578125" style="213" customWidth="1"/>
    <col min="5385" max="5385" width="11.7109375" style="213" customWidth="1"/>
    <col min="5386" max="5386" width="12" style="213" customWidth="1"/>
    <col min="5387" max="5387" width="12.7109375" style="213" customWidth="1"/>
    <col min="5388" max="5388" width="40.7109375" style="213" customWidth="1"/>
    <col min="5389" max="5628" width="9.140625" style="213"/>
    <col min="5629" max="5629" width="45.28515625" style="213" customWidth="1"/>
    <col min="5630" max="5633" width="0" style="213" hidden="1" customWidth="1"/>
    <col min="5634" max="5634" width="11.28515625" style="213" customWidth="1"/>
    <col min="5635" max="5635" width="10.28515625" style="213" customWidth="1"/>
    <col min="5636" max="5639" width="9.140625" style="213"/>
    <col min="5640" max="5640" width="11.42578125" style="213" customWidth="1"/>
    <col min="5641" max="5641" width="11.7109375" style="213" customWidth="1"/>
    <col min="5642" max="5642" width="12" style="213" customWidth="1"/>
    <col min="5643" max="5643" width="12.7109375" style="213" customWidth="1"/>
    <col min="5644" max="5644" width="40.7109375" style="213" customWidth="1"/>
    <col min="5645" max="5884" width="9.140625" style="213"/>
    <col min="5885" max="5885" width="45.28515625" style="213" customWidth="1"/>
    <col min="5886" max="5889" width="0" style="213" hidden="1" customWidth="1"/>
    <col min="5890" max="5890" width="11.28515625" style="213" customWidth="1"/>
    <col min="5891" max="5891" width="10.28515625" style="213" customWidth="1"/>
    <col min="5892" max="5895" width="9.140625" style="213"/>
    <col min="5896" max="5896" width="11.42578125" style="213" customWidth="1"/>
    <col min="5897" max="5897" width="11.7109375" style="213" customWidth="1"/>
    <col min="5898" max="5898" width="12" style="213" customWidth="1"/>
    <col min="5899" max="5899" width="12.7109375" style="213" customWidth="1"/>
    <col min="5900" max="5900" width="40.7109375" style="213" customWidth="1"/>
    <col min="5901" max="6140" width="9.140625" style="213"/>
    <col min="6141" max="6141" width="45.28515625" style="213" customWidth="1"/>
    <col min="6142" max="6145" width="0" style="213" hidden="1" customWidth="1"/>
    <col min="6146" max="6146" width="11.28515625" style="213" customWidth="1"/>
    <col min="6147" max="6147" width="10.28515625" style="213" customWidth="1"/>
    <col min="6148" max="6151" width="9.140625" style="213"/>
    <col min="6152" max="6152" width="11.42578125" style="213" customWidth="1"/>
    <col min="6153" max="6153" width="11.7109375" style="213" customWidth="1"/>
    <col min="6154" max="6154" width="12" style="213" customWidth="1"/>
    <col min="6155" max="6155" width="12.7109375" style="213" customWidth="1"/>
    <col min="6156" max="6156" width="40.7109375" style="213" customWidth="1"/>
    <col min="6157" max="6396" width="9.140625" style="213"/>
    <col min="6397" max="6397" width="45.28515625" style="213" customWidth="1"/>
    <col min="6398" max="6401" width="0" style="213" hidden="1" customWidth="1"/>
    <col min="6402" max="6402" width="11.28515625" style="213" customWidth="1"/>
    <col min="6403" max="6403" width="10.28515625" style="213" customWidth="1"/>
    <col min="6404" max="6407" width="9.140625" style="213"/>
    <col min="6408" max="6408" width="11.42578125" style="213" customWidth="1"/>
    <col min="6409" max="6409" width="11.7109375" style="213" customWidth="1"/>
    <col min="6410" max="6410" width="12" style="213" customWidth="1"/>
    <col min="6411" max="6411" width="12.7109375" style="213" customWidth="1"/>
    <col min="6412" max="6412" width="40.7109375" style="213" customWidth="1"/>
    <col min="6413" max="6652" width="9.140625" style="213"/>
    <col min="6653" max="6653" width="45.28515625" style="213" customWidth="1"/>
    <col min="6654" max="6657" width="0" style="213" hidden="1" customWidth="1"/>
    <col min="6658" max="6658" width="11.28515625" style="213" customWidth="1"/>
    <col min="6659" max="6659" width="10.28515625" style="213" customWidth="1"/>
    <col min="6660" max="6663" width="9.140625" style="213"/>
    <col min="6664" max="6664" width="11.42578125" style="213" customWidth="1"/>
    <col min="6665" max="6665" width="11.7109375" style="213" customWidth="1"/>
    <col min="6666" max="6666" width="12" style="213" customWidth="1"/>
    <col min="6667" max="6667" width="12.7109375" style="213" customWidth="1"/>
    <col min="6668" max="6668" width="40.7109375" style="213" customWidth="1"/>
    <col min="6669" max="6908" width="9.140625" style="213"/>
    <col min="6909" max="6909" width="45.28515625" style="213" customWidth="1"/>
    <col min="6910" max="6913" width="0" style="213" hidden="1" customWidth="1"/>
    <col min="6914" max="6914" width="11.28515625" style="213" customWidth="1"/>
    <col min="6915" max="6915" width="10.28515625" style="213" customWidth="1"/>
    <col min="6916" max="6919" width="9.140625" style="213"/>
    <col min="6920" max="6920" width="11.42578125" style="213" customWidth="1"/>
    <col min="6921" max="6921" width="11.7109375" style="213" customWidth="1"/>
    <col min="6922" max="6922" width="12" style="213" customWidth="1"/>
    <col min="6923" max="6923" width="12.7109375" style="213" customWidth="1"/>
    <col min="6924" max="6924" width="40.7109375" style="213" customWidth="1"/>
    <col min="6925" max="7164" width="9.140625" style="213"/>
    <col min="7165" max="7165" width="45.28515625" style="213" customWidth="1"/>
    <col min="7166" max="7169" width="0" style="213" hidden="1" customWidth="1"/>
    <col min="7170" max="7170" width="11.28515625" style="213" customWidth="1"/>
    <col min="7171" max="7171" width="10.28515625" style="213" customWidth="1"/>
    <col min="7172" max="7175" width="9.140625" style="213"/>
    <col min="7176" max="7176" width="11.42578125" style="213" customWidth="1"/>
    <col min="7177" max="7177" width="11.7109375" style="213" customWidth="1"/>
    <col min="7178" max="7178" width="12" style="213" customWidth="1"/>
    <col min="7179" max="7179" width="12.7109375" style="213" customWidth="1"/>
    <col min="7180" max="7180" width="40.7109375" style="213" customWidth="1"/>
    <col min="7181" max="7420" width="9.140625" style="213"/>
    <col min="7421" max="7421" width="45.28515625" style="213" customWidth="1"/>
    <col min="7422" max="7425" width="0" style="213" hidden="1" customWidth="1"/>
    <col min="7426" max="7426" width="11.28515625" style="213" customWidth="1"/>
    <col min="7427" max="7427" width="10.28515625" style="213" customWidth="1"/>
    <col min="7428" max="7431" width="9.140625" style="213"/>
    <col min="7432" max="7432" width="11.42578125" style="213" customWidth="1"/>
    <col min="7433" max="7433" width="11.7109375" style="213" customWidth="1"/>
    <col min="7434" max="7434" width="12" style="213" customWidth="1"/>
    <col min="7435" max="7435" width="12.7109375" style="213" customWidth="1"/>
    <col min="7436" max="7436" width="40.7109375" style="213" customWidth="1"/>
    <col min="7437" max="7676" width="9.140625" style="213"/>
    <col min="7677" max="7677" width="45.28515625" style="213" customWidth="1"/>
    <col min="7678" max="7681" width="0" style="213" hidden="1" customWidth="1"/>
    <col min="7682" max="7682" width="11.28515625" style="213" customWidth="1"/>
    <col min="7683" max="7683" width="10.28515625" style="213" customWidth="1"/>
    <col min="7684" max="7687" width="9.140625" style="213"/>
    <col min="7688" max="7688" width="11.42578125" style="213" customWidth="1"/>
    <col min="7689" max="7689" width="11.7109375" style="213" customWidth="1"/>
    <col min="7690" max="7690" width="12" style="213" customWidth="1"/>
    <col min="7691" max="7691" width="12.7109375" style="213" customWidth="1"/>
    <col min="7692" max="7692" width="40.7109375" style="213" customWidth="1"/>
    <col min="7693" max="7932" width="9.140625" style="213"/>
    <col min="7933" max="7933" width="45.28515625" style="213" customWidth="1"/>
    <col min="7934" max="7937" width="0" style="213" hidden="1" customWidth="1"/>
    <col min="7938" max="7938" width="11.28515625" style="213" customWidth="1"/>
    <col min="7939" max="7939" width="10.28515625" style="213" customWidth="1"/>
    <col min="7940" max="7943" width="9.140625" style="213"/>
    <col min="7944" max="7944" width="11.42578125" style="213" customWidth="1"/>
    <col min="7945" max="7945" width="11.7109375" style="213" customWidth="1"/>
    <col min="7946" max="7946" width="12" style="213" customWidth="1"/>
    <col min="7947" max="7947" width="12.7109375" style="213" customWidth="1"/>
    <col min="7948" max="7948" width="40.7109375" style="213" customWidth="1"/>
    <col min="7949" max="8188" width="9.140625" style="213"/>
    <col min="8189" max="8189" width="45.28515625" style="213" customWidth="1"/>
    <col min="8190" max="8193" width="0" style="213" hidden="1" customWidth="1"/>
    <col min="8194" max="8194" width="11.28515625" style="213" customWidth="1"/>
    <col min="8195" max="8195" width="10.28515625" style="213" customWidth="1"/>
    <col min="8196" max="8199" width="9.140625" style="213"/>
    <col min="8200" max="8200" width="11.42578125" style="213" customWidth="1"/>
    <col min="8201" max="8201" width="11.7109375" style="213" customWidth="1"/>
    <col min="8202" max="8202" width="12" style="213" customWidth="1"/>
    <col min="8203" max="8203" width="12.7109375" style="213" customWidth="1"/>
    <col min="8204" max="8204" width="40.7109375" style="213" customWidth="1"/>
    <col min="8205" max="8444" width="9.140625" style="213"/>
    <col min="8445" max="8445" width="45.28515625" style="213" customWidth="1"/>
    <col min="8446" max="8449" width="0" style="213" hidden="1" customWidth="1"/>
    <col min="8450" max="8450" width="11.28515625" style="213" customWidth="1"/>
    <col min="8451" max="8451" width="10.28515625" style="213" customWidth="1"/>
    <col min="8452" max="8455" width="9.140625" style="213"/>
    <col min="8456" max="8456" width="11.42578125" style="213" customWidth="1"/>
    <col min="8457" max="8457" width="11.7109375" style="213" customWidth="1"/>
    <col min="8458" max="8458" width="12" style="213" customWidth="1"/>
    <col min="8459" max="8459" width="12.7109375" style="213" customWidth="1"/>
    <col min="8460" max="8460" width="40.7109375" style="213" customWidth="1"/>
    <col min="8461" max="8700" width="9.140625" style="213"/>
    <col min="8701" max="8701" width="45.28515625" style="213" customWidth="1"/>
    <col min="8702" max="8705" width="0" style="213" hidden="1" customWidth="1"/>
    <col min="8706" max="8706" width="11.28515625" style="213" customWidth="1"/>
    <col min="8707" max="8707" width="10.28515625" style="213" customWidth="1"/>
    <col min="8708" max="8711" width="9.140625" style="213"/>
    <col min="8712" max="8712" width="11.42578125" style="213" customWidth="1"/>
    <col min="8713" max="8713" width="11.7109375" style="213" customWidth="1"/>
    <col min="8714" max="8714" width="12" style="213" customWidth="1"/>
    <col min="8715" max="8715" width="12.7109375" style="213" customWidth="1"/>
    <col min="8716" max="8716" width="40.7109375" style="213" customWidth="1"/>
    <col min="8717" max="8956" width="9.140625" style="213"/>
    <col min="8957" max="8957" width="45.28515625" style="213" customWidth="1"/>
    <col min="8958" max="8961" width="0" style="213" hidden="1" customWidth="1"/>
    <col min="8962" max="8962" width="11.28515625" style="213" customWidth="1"/>
    <col min="8963" max="8963" width="10.28515625" style="213" customWidth="1"/>
    <col min="8964" max="8967" width="9.140625" style="213"/>
    <col min="8968" max="8968" width="11.42578125" style="213" customWidth="1"/>
    <col min="8969" max="8969" width="11.7109375" style="213" customWidth="1"/>
    <col min="8970" max="8970" width="12" style="213" customWidth="1"/>
    <col min="8971" max="8971" width="12.7109375" style="213" customWidth="1"/>
    <col min="8972" max="8972" width="40.7109375" style="213" customWidth="1"/>
    <col min="8973" max="9212" width="9.140625" style="213"/>
    <col min="9213" max="9213" width="45.28515625" style="213" customWidth="1"/>
    <col min="9214" max="9217" width="0" style="213" hidden="1" customWidth="1"/>
    <col min="9218" max="9218" width="11.28515625" style="213" customWidth="1"/>
    <col min="9219" max="9219" width="10.28515625" style="213" customWidth="1"/>
    <col min="9220" max="9223" width="9.140625" style="213"/>
    <col min="9224" max="9224" width="11.42578125" style="213" customWidth="1"/>
    <col min="9225" max="9225" width="11.7109375" style="213" customWidth="1"/>
    <col min="9226" max="9226" width="12" style="213" customWidth="1"/>
    <col min="9227" max="9227" width="12.7109375" style="213" customWidth="1"/>
    <col min="9228" max="9228" width="40.7109375" style="213" customWidth="1"/>
    <col min="9229" max="9468" width="9.140625" style="213"/>
    <col min="9469" max="9469" width="45.28515625" style="213" customWidth="1"/>
    <col min="9470" max="9473" width="0" style="213" hidden="1" customWidth="1"/>
    <col min="9474" max="9474" width="11.28515625" style="213" customWidth="1"/>
    <col min="9475" max="9475" width="10.28515625" style="213" customWidth="1"/>
    <col min="9476" max="9479" width="9.140625" style="213"/>
    <col min="9480" max="9480" width="11.42578125" style="213" customWidth="1"/>
    <col min="9481" max="9481" width="11.7109375" style="213" customWidth="1"/>
    <col min="9482" max="9482" width="12" style="213" customWidth="1"/>
    <col min="9483" max="9483" width="12.7109375" style="213" customWidth="1"/>
    <col min="9484" max="9484" width="40.7109375" style="213" customWidth="1"/>
    <col min="9485" max="9724" width="9.140625" style="213"/>
    <col min="9725" max="9725" width="45.28515625" style="213" customWidth="1"/>
    <col min="9726" max="9729" width="0" style="213" hidden="1" customWidth="1"/>
    <col min="9730" max="9730" width="11.28515625" style="213" customWidth="1"/>
    <col min="9731" max="9731" width="10.28515625" style="213" customWidth="1"/>
    <col min="9732" max="9735" width="9.140625" style="213"/>
    <col min="9736" max="9736" width="11.42578125" style="213" customWidth="1"/>
    <col min="9737" max="9737" width="11.7109375" style="213" customWidth="1"/>
    <col min="9738" max="9738" width="12" style="213" customWidth="1"/>
    <col min="9739" max="9739" width="12.7109375" style="213" customWidth="1"/>
    <col min="9740" max="9740" width="40.7109375" style="213" customWidth="1"/>
    <col min="9741" max="9980" width="9.140625" style="213"/>
    <col min="9981" max="9981" width="45.28515625" style="213" customWidth="1"/>
    <col min="9982" max="9985" width="0" style="213" hidden="1" customWidth="1"/>
    <col min="9986" max="9986" width="11.28515625" style="213" customWidth="1"/>
    <col min="9987" max="9987" width="10.28515625" style="213" customWidth="1"/>
    <col min="9988" max="9991" width="9.140625" style="213"/>
    <col min="9992" max="9992" width="11.42578125" style="213" customWidth="1"/>
    <col min="9993" max="9993" width="11.7109375" style="213" customWidth="1"/>
    <col min="9994" max="9994" width="12" style="213" customWidth="1"/>
    <col min="9995" max="9995" width="12.7109375" style="213" customWidth="1"/>
    <col min="9996" max="9996" width="40.7109375" style="213" customWidth="1"/>
    <col min="9997" max="10236" width="9.140625" style="213"/>
    <col min="10237" max="10237" width="45.28515625" style="213" customWidth="1"/>
    <col min="10238" max="10241" width="0" style="213" hidden="1" customWidth="1"/>
    <col min="10242" max="10242" width="11.28515625" style="213" customWidth="1"/>
    <col min="10243" max="10243" width="10.28515625" style="213" customWidth="1"/>
    <col min="10244" max="10247" width="9.140625" style="213"/>
    <col min="10248" max="10248" width="11.42578125" style="213" customWidth="1"/>
    <col min="10249" max="10249" width="11.7109375" style="213" customWidth="1"/>
    <col min="10250" max="10250" width="12" style="213" customWidth="1"/>
    <col min="10251" max="10251" width="12.7109375" style="213" customWidth="1"/>
    <col min="10252" max="10252" width="40.7109375" style="213" customWidth="1"/>
    <col min="10253" max="10492" width="9.140625" style="213"/>
    <col min="10493" max="10493" width="45.28515625" style="213" customWidth="1"/>
    <col min="10494" max="10497" width="0" style="213" hidden="1" customWidth="1"/>
    <col min="10498" max="10498" width="11.28515625" style="213" customWidth="1"/>
    <col min="10499" max="10499" width="10.28515625" style="213" customWidth="1"/>
    <col min="10500" max="10503" width="9.140625" style="213"/>
    <col min="10504" max="10504" width="11.42578125" style="213" customWidth="1"/>
    <col min="10505" max="10505" width="11.7109375" style="213" customWidth="1"/>
    <col min="10506" max="10506" width="12" style="213" customWidth="1"/>
    <col min="10507" max="10507" width="12.7109375" style="213" customWidth="1"/>
    <col min="10508" max="10508" width="40.7109375" style="213" customWidth="1"/>
    <col min="10509" max="10748" width="9.140625" style="213"/>
    <col min="10749" max="10749" width="45.28515625" style="213" customWidth="1"/>
    <col min="10750" max="10753" width="0" style="213" hidden="1" customWidth="1"/>
    <col min="10754" max="10754" width="11.28515625" style="213" customWidth="1"/>
    <col min="10755" max="10755" width="10.28515625" style="213" customWidth="1"/>
    <col min="10756" max="10759" width="9.140625" style="213"/>
    <col min="10760" max="10760" width="11.42578125" style="213" customWidth="1"/>
    <col min="10761" max="10761" width="11.7109375" style="213" customWidth="1"/>
    <col min="10762" max="10762" width="12" style="213" customWidth="1"/>
    <col min="10763" max="10763" width="12.7109375" style="213" customWidth="1"/>
    <col min="10764" max="10764" width="40.7109375" style="213" customWidth="1"/>
    <col min="10765" max="11004" width="9.140625" style="213"/>
    <col min="11005" max="11005" width="45.28515625" style="213" customWidth="1"/>
    <col min="11006" max="11009" width="0" style="213" hidden="1" customWidth="1"/>
    <col min="11010" max="11010" width="11.28515625" style="213" customWidth="1"/>
    <col min="11011" max="11011" width="10.28515625" style="213" customWidth="1"/>
    <col min="11012" max="11015" width="9.140625" style="213"/>
    <col min="11016" max="11016" width="11.42578125" style="213" customWidth="1"/>
    <col min="11017" max="11017" width="11.7109375" style="213" customWidth="1"/>
    <col min="11018" max="11018" width="12" style="213" customWidth="1"/>
    <col min="11019" max="11019" width="12.7109375" style="213" customWidth="1"/>
    <col min="11020" max="11020" width="40.7109375" style="213" customWidth="1"/>
    <col min="11021" max="11260" width="9.140625" style="213"/>
    <col min="11261" max="11261" width="45.28515625" style="213" customWidth="1"/>
    <col min="11262" max="11265" width="0" style="213" hidden="1" customWidth="1"/>
    <col min="11266" max="11266" width="11.28515625" style="213" customWidth="1"/>
    <col min="11267" max="11267" width="10.28515625" style="213" customWidth="1"/>
    <col min="11268" max="11271" width="9.140625" style="213"/>
    <col min="11272" max="11272" width="11.42578125" style="213" customWidth="1"/>
    <col min="11273" max="11273" width="11.7109375" style="213" customWidth="1"/>
    <col min="11274" max="11274" width="12" style="213" customWidth="1"/>
    <col min="11275" max="11275" width="12.7109375" style="213" customWidth="1"/>
    <col min="11276" max="11276" width="40.7109375" style="213" customWidth="1"/>
    <col min="11277" max="11516" width="9.140625" style="213"/>
    <col min="11517" max="11517" width="45.28515625" style="213" customWidth="1"/>
    <col min="11518" max="11521" width="0" style="213" hidden="1" customWidth="1"/>
    <col min="11522" max="11522" width="11.28515625" style="213" customWidth="1"/>
    <col min="11523" max="11523" width="10.28515625" style="213" customWidth="1"/>
    <col min="11524" max="11527" width="9.140625" style="213"/>
    <col min="11528" max="11528" width="11.42578125" style="213" customWidth="1"/>
    <col min="11529" max="11529" width="11.7109375" style="213" customWidth="1"/>
    <col min="11530" max="11530" width="12" style="213" customWidth="1"/>
    <col min="11531" max="11531" width="12.7109375" style="213" customWidth="1"/>
    <col min="11532" max="11532" width="40.7109375" style="213" customWidth="1"/>
    <col min="11533" max="11772" width="9.140625" style="213"/>
    <col min="11773" max="11773" width="45.28515625" style="213" customWidth="1"/>
    <col min="11774" max="11777" width="0" style="213" hidden="1" customWidth="1"/>
    <col min="11778" max="11778" width="11.28515625" style="213" customWidth="1"/>
    <col min="11779" max="11779" width="10.28515625" style="213" customWidth="1"/>
    <col min="11780" max="11783" width="9.140625" style="213"/>
    <col min="11784" max="11784" width="11.42578125" style="213" customWidth="1"/>
    <col min="11785" max="11785" width="11.7109375" style="213" customWidth="1"/>
    <col min="11786" max="11786" width="12" style="213" customWidth="1"/>
    <col min="11787" max="11787" width="12.7109375" style="213" customWidth="1"/>
    <col min="11788" max="11788" width="40.7109375" style="213" customWidth="1"/>
    <col min="11789" max="12028" width="9.140625" style="213"/>
    <col min="12029" max="12029" width="45.28515625" style="213" customWidth="1"/>
    <col min="12030" max="12033" width="0" style="213" hidden="1" customWidth="1"/>
    <col min="12034" max="12034" width="11.28515625" style="213" customWidth="1"/>
    <col min="12035" max="12035" width="10.28515625" style="213" customWidth="1"/>
    <col min="12036" max="12039" width="9.140625" style="213"/>
    <col min="12040" max="12040" width="11.42578125" style="213" customWidth="1"/>
    <col min="12041" max="12041" width="11.7109375" style="213" customWidth="1"/>
    <col min="12042" max="12042" width="12" style="213" customWidth="1"/>
    <col min="12043" max="12043" width="12.7109375" style="213" customWidth="1"/>
    <col min="12044" max="12044" width="40.7109375" style="213" customWidth="1"/>
    <col min="12045" max="12284" width="9.140625" style="213"/>
    <col min="12285" max="12285" width="45.28515625" style="213" customWidth="1"/>
    <col min="12286" max="12289" width="0" style="213" hidden="1" customWidth="1"/>
    <col min="12290" max="12290" width="11.28515625" style="213" customWidth="1"/>
    <col min="12291" max="12291" width="10.28515625" style="213" customWidth="1"/>
    <col min="12292" max="12295" width="9.140625" style="213"/>
    <col min="12296" max="12296" width="11.42578125" style="213" customWidth="1"/>
    <col min="12297" max="12297" width="11.7109375" style="213" customWidth="1"/>
    <col min="12298" max="12298" width="12" style="213" customWidth="1"/>
    <col min="12299" max="12299" width="12.7109375" style="213" customWidth="1"/>
    <col min="12300" max="12300" width="40.7109375" style="213" customWidth="1"/>
    <col min="12301" max="12540" width="9.140625" style="213"/>
    <col min="12541" max="12541" width="45.28515625" style="213" customWidth="1"/>
    <col min="12542" max="12545" width="0" style="213" hidden="1" customWidth="1"/>
    <col min="12546" max="12546" width="11.28515625" style="213" customWidth="1"/>
    <col min="12547" max="12547" width="10.28515625" style="213" customWidth="1"/>
    <col min="12548" max="12551" width="9.140625" style="213"/>
    <col min="12552" max="12552" width="11.42578125" style="213" customWidth="1"/>
    <col min="12553" max="12553" width="11.7109375" style="213" customWidth="1"/>
    <col min="12554" max="12554" width="12" style="213" customWidth="1"/>
    <col min="12555" max="12555" width="12.7109375" style="213" customWidth="1"/>
    <col min="12556" max="12556" width="40.7109375" style="213" customWidth="1"/>
    <col min="12557" max="12796" width="9.140625" style="213"/>
    <col min="12797" max="12797" width="45.28515625" style="213" customWidth="1"/>
    <col min="12798" max="12801" width="0" style="213" hidden="1" customWidth="1"/>
    <col min="12802" max="12802" width="11.28515625" style="213" customWidth="1"/>
    <col min="12803" max="12803" width="10.28515625" style="213" customWidth="1"/>
    <col min="12804" max="12807" width="9.140625" style="213"/>
    <col min="12808" max="12808" width="11.42578125" style="213" customWidth="1"/>
    <col min="12809" max="12809" width="11.7109375" style="213" customWidth="1"/>
    <col min="12810" max="12810" width="12" style="213" customWidth="1"/>
    <col min="12811" max="12811" width="12.7109375" style="213" customWidth="1"/>
    <col min="12812" max="12812" width="40.7109375" style="213" customWidth="1"/>
    <col min="12813" max="13052" width="9.140625" style="213"/>
    <col min="13053" max="13053" width="45.28515625" style="213" customWidth="1"/>
    <col min="13054" max="13057" width="0" style="213" hidden="1" customWidth="1"/>
    <col min="13058" max="13058" width="11.28515625" style="213" customWidth="1"/>
    <col min="13059" max="13059" width="10.28515625" style="213" customWidth="1"/>
    <col min="13060" max="13063" width="9.140625" style="213"/>
    <col min="13064" max="13064" width="11.42578125" style="213" customWidth="1"/>
    <col min="13065" max="13065" width="11.7109375" style="213" customWidth="1"/>
    <col min="13066" max="13066" width="12" style="213" customWidth="1"/>
    <col min="13067" max="13067" width="12.7109375" style="213" customWidth="1"/>
    <col min="13068" max="13068" width="40.7109375" style="213" customWidth="1"/>
    <col min="13069" max="13308" width="9.140625" style="213"/>
    <col min="13309" max="13309" width="45.28515625" style="213" customWidth="1"/>
    <col min="13310" max="13313" width="0" style="213" hidden="1" customWidth="1"/>
    <col min="13314" max="13314" width="11.28515625" style="213" customWidth="1"/>
    <col min="13315" max="13315" width="10.28515625" style="213" customWidth="1"/>
    <col min="13316" max="13319" width="9.140625" style="213"/>
    <col min="13320" max="13320" width="11.42578125" style="213" customWidth="1"/>
    <col min="13321" max="13321" width="11.7109375" style="213" customWidth="1"/>
    <col min="13322" max="13322" width="12" style="213" customWidth="1"/>
    <col min="13323" max="13323" width="12.7109375" style="213" customWidth="1"/>
    <col min="13324" max="13324" width="40.7109375" style="213" customWidth="1"/>
    <col min="13325" max="13564" width="9.140625" style="213"/>
    <col min="13565" max="13565" width="45.28515625" style="213" customWidth="1"/>
    <col min="13566" max="13569" width="0" style="213" hidden="1" customWidth="1"/>
    <col min="13570" max="13570" width="11.28515625" style="213" customWidth="1"/>
    <col min="13571" max="13571" width="10.28515625" style="213" customWidth="1"/>
    <col min="13572" max="13575" width="9.140625" style="213"/>
    <col min="13576" max="13576" width="11.42578125" style="213" customWidth="1"/>
    <col min="13577" max="13577" width="11.7109375" style="213" customWidth="1"/>
    <col min="13578" max="13578" width="12" style="213" customWidth="1"/>
    <col min="13579" max="13579" width="12.7109375" style="213" customWidth="1"/>
    <col min="13580" max="13580" width="40.7109375" style="213" customWidth="1"/>
    <col min="13581" max="13820" width="9.140625" style="213"/>
    <col min="13821" max="13821" width="45.28515625" style="213" customWidth="1"/>
    <col min="13822" max="13825" width="0" style="213" hidden="1" customWidth="1"/>
    <col min="13826" max="13826" width="11.28515625" style="213" customWidth="1"/>
    <col min="13827" max="13827" width="10.28515625" style="213" customWidth="1"/>
    <col min="13828" max="13831" width="9.140625" style="213"/>
    <col min="13832" max="13832" width="11.42578125" style="213" customWidth="1"/>
    <col min="13833" max="13833" width="11.7109375" style="213" customWidth="1"/>
    <col min="13834" max="13834" width="12" style="213" customWidth="1"/>
    <col min="13835" max="13835" width="12.7109375" style="213" customWidth="1"/>
    <col min="13836" max="13836" width="40.7109375" style="213" customWidth="1"/>
    <col min="13837" max="14076" width="9.140625" style="213"/>
    <col min="14077" max="14077" width="45.28515625" style="213" customWidth="1"/>
    <col min="14078" max="14081" width="0" style="213" hidden="1" customWidth="1"/>
    <col min="14082" max="14082" width="11.28515625" style="213" customWidth="1"/>
    <col min="14083" max="14083" width="10.28515625" style="213" customWidth="1"/>
    <col min="14084" max="14087" width="9.140625" style="213"/>
    <col min="14088" max="14088" width="11.42578125" style="213" customWidth="1"/>
    <col min="14089" max="14089" width="11.7109375" style="213" customWidth="1"/>
    <col min="14090" max="14090" width="12" style="213" customWidth="1"/>
    <col min="14091" max="14091" width="12.7109375" style="213" customWidth="1"/>
    <col min="14092" max="14092" width="40.7109375" style="213" customWidth="1"/>
    <col min="14093" max="14332" width="9.140625" style="213"/>
    <col min="14333" max="14333" width="45.28515625" style="213" customWidth="1"/>
    <col min="14334" max="14337" width="0" style="213" hidden="1" customWidth="1"/>
    <col min="14338" max="14338" width="11.28515625" style="213" customWidth="1"/>
    <col min="14339" max="14339" width="10.28515625" style="213" customWidth="1"/>
    <col min="14340" max="14343" width="9.140625" style="213"/>
    <col min="14344" max="14344" width="11.42578125" style="213" customWidth="1"/>
    <col min="14345" max="14345" width="11.7109375" style="213" customWidth="1"/>
    <col min="14346" max="14346" width="12" style="213" customWidth="1"/>
    <col min="14347" max="14347" width="12.7109375" style="213" customWidth="1"/>
    <col min="14348" max="14348" width="40.7109375" style="213" customWidth="1"/>
    <col min="14349" max="14588" width="9.140625" style="213"/>
    <col min="14589" max="14589" width="45.28515625" style="213" customWidth="1"/>
    <col min="14590" max="14593" width="0" style="213" hidden="1" customWidth="1"/>
    <col min="14594" max="14594" width="11.28515625" style="213" customWidth="1"/>
    <col min="14595" max="14595" width="10.28515625" style="213" customWidth="1"/>
    <col min="14596" max="14599" width="9.140625" style="213"/>
    <col min="14600" max="14600" width="11.42578125" style="213" customWidth="1"/>
    <col min="14601" max="14601" width="11.7109375" style="213" customWidth="1"/>
    <col min="14602" max="14602" width="12" style="213" customWidth="1"/>
    <col min="14603" max="14603" width="12.7109375" style="213" customWidth="1"/>
    <col min="14604" max="14604" width="40.7109375" style="213" customWidth="1"/>
    <col min="14605" max="14844" width="9.140625" style="213"/>
    <col min="14845" max="14845" width="45.28515625" style="213" customWidth="1"/>
    <col min="14846" max="14849" width="0" style="213" hidden="1" customWidth="1"/>
    <col min="14850" max="14850" width="11.28515625" style="213" customWidth="1"/>
    <col min="14851" max="14851" width="10.28515625" style="213" customWidth="1"/>
    <col min="14852" max="14855" width="9.140625" style="213"/>
    <col min="14856" max="14856" width="11.42578125" style="213" customWidth="1"/>
    <col min="14857" max="14857" width="11.7109375" style="213" customWidth="1"/>
    <col min="14858" max="14858" width="12" style="213" customWidth="1"/>
    <col min="14859" max="14859" width="12.7109375" style="213" customWidth="1"/>
    <col min="14860" max="14860" width="40.7109375" style="213" customWidth="1"/>
    <col min="14861" max="15100" width="9.140625" style="213"/>
    <col min="15101" max="15101" width="45.28515625" style="213" customWidth="1"/>
    <col min="15102" max="15105" width="0" style="213" hidden="1" customWidth="1"/>
    <col min="15106" max="15106" width="11.28515625" style="213" customWidth="1"/>
    <col min="15107" max="15107" width="10.28515625" style="213" customWidth="1"/>
    <col min="15108" max="15111" width="9.140625" style="213"/>
    <col min="15112" max="15112" width="11.42578125" style="213" customWidth="1"/>
    <col min="15113" max="15113" width="11.7109375" style="213" customWidth="1"/>
    <col min="15114" max="15114" width="12" style="213" customWidth="1"/>
    <col min="15115" max="15115" width="12.7109375" style="213" customWidth="1"/>
    <col min="15116" max="15116" width="40.7109375" style="213" customWidth="1"/>
    <col min="15117" max="15356" width="9.140625" style="213"/>
    <col min="15357" max="15357" width="45.28515625" style="213" customWidth="1"/>
    <col min="15358" max="15361" width="0" style="213" hidden="1" customWidth="1"/>
    <col min="15362" max="15362" width="11.28515625" style="213" customWidth="1"/>
    <col min="15363" max="15363" width="10.28515625" style="213" customWidth="1"/>
    <col min="15364" max="15367" width="9.140625" style="213"/>
    <col min="15368" max="15368" width="11.42578125" style="213" customWidth="1"/>
    <col min="15369" max="15369" width="11.7109375" style="213" customWidth="1"/>
    <col min="15370" max="15370" width="12" style="213" customWidth="1"/>
    <col min="15371" max="15371" width="12.7109375" style="213" customWidth="1"/>
    <col min="15372" max="15372" width="40.7109375" style="213" customWidth="1"/>
    <col min="15373" max="15612" width="9.140625" style="213"/>
    <col min="15613" max="15613" width="45.28515625" style="213" customWidth="1"/>
    <col min="15614" max="15617" width="0" style="213" hidden="1" customWidth="1"/>
    <col min="15618" max="15618" width="11.28515625" style="213" customWidth="1"/>
    <col min="15619" max="15619" width="10.28515625" style="213" customWidth="1"/>
    <col min="15620" max="15623" width="9.140625" style="213"/>
    <col min="15624" max="15624" width="11.42578125" style="213" customWidth="1"/>
    <col min="15625" max="15625" width="11.7109375" style="213" customWidth="1"/>
    <col min="15626" max="15626" width="12" style="213" customWidth="1"/>
    <col min="15627" max="15627" width="12.7109375" style="213" customWidth="1"/>
    <col min="15628" max="15628" width="40.7109375" style="213" customWidth="1"/>
    <col min="15629" max="15868" width="9.140625" style="213"/>
    <col min="15869" max="15869" width="45.28515625" style="213" customWidth="1"/>
    <col min="15870" max="15873" width="0" style="213" hidden="1" customWidth="1"/>
    <col min="15874" max="15874" width="11.28515625" style="213" customWidth="1"/>
    <col min="15875" max="15875" width="10.28515625" style="213" customWidth="1"/>
    <col min="15876" max="15879" width="9.140625" style="213"/>
    <col min="15880" max="15880" width="11.42578125" style="213" customWidth="1"/>
    <col min="15881" max="15881" width="11.7109375" style="213" customWidth="1"/>
    <col min="15882" max="15882" width="12" style="213" customWidth="1"/>
    <col min="15883" max="15883" width="12.7109375" style="213" customWidth="1"/>
    <col min="15884" max="15884" width="40.7109375" style="213" customWidth="1"/>
    <col min="15885" max="16124" width="9.140625" style="213"/>
    <col min="16125" max="16125" width="45.28515625" style="213" customWidth="1"/>
    <col min="16126" max="16129" width="0" style="213" hidden="1" customWidth="1"/>
    <col min="16130" max="16130" width="11.28515625" style="213" customWidth="1"/>
    <col min="16131" max="16131" width="10.28515625" style="213" customWidth="1"/>
    <col min="16132" max="16135" width="9.140625" style="213"/>
    <col min="16136" max="16136" width="11.42578125" style="213" customWidth="1"/>
    <col min="16137" max="16137" width="11.7109375" style="213" customWidth="1"/>
    <col min="16138" max="16138" width="12" style="213" customWidth="1"/>
    <col min="16139" max="16139" width="12.7109375" style="213" customWidth="1"/>
    <col min="16140" max="16140" width="40.7109375" style="213" customWidth="1"/>
    <col min="16141" max="16383" width="9.140625" style="213"/>
    <col min="16384" max="16384" width="9.28515625" style="213" customWidth="1"/>
  </cols>
  <sheetData>
    <row r="1" spans="1:12" ht="15" x14ac:dyDescent="0.2">
      <c r="A1" s="236" t="s">
        <v>737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2" ht="15" x14ac:dyDescent="0.2">
      <c r="A2" s="236" t="s">
        <v>736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2" ht="14.25" x14ac:dyDescent="0.2">
      <c r="A3" s="235" t="s">
        <v>307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</row>
    <row r="4" spans="1:12" x14ac:dyDescent="0.2">
      <c r="A4" s="234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</row>
    <row r="5" spans="1:12" s="224" customFormat="1" ht="15" x14ac:dyDescent="0.2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2" s="224" customFormat="1" ht="15" x14ac:dyDescent="0.2">
      <c r="A6" s="231"/>
      <c r="B6" s="232">
        <v>2005</v>
      </c>
      <c r="C6" s="232">
        <v>2006</v>
      </c>
      <c r="D6" s="232">
        <v>2007</v>
      </c>
      <c r="E6" s="232">
        <v>2008</v>
      </c>
      <c r="F6" s="232">
        <v>2009</v>
      </c>
      <c r="G6" s="232">
        <v>2010</v>
      </c>
      <c r="H6" s="232">
        <v>2011</v>
      </c>
      <c r="I6" s="232" t="s">
        <v>0</v>
      </c>
      <c r="J6" s="232" t="s">
        <v>700</v>
      </c>
      <c r="K6" s="232" t="s">
        <v>701</v>
      </c>
      <c r="L6" s="231"/>
    </row>
    <row r="7" spans="1:12" s="228" customFormat="1" ht="15" x14ac:dyDescent="0.2">
      <c r="A7" s="229"/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29"/>
    </row>
    <row r="8" spans="1:12" s="228" customFormat="1" ht="15" customHeight="1" x14ac:dyDescent="0.2">
      <c r="A8" s="225"/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</row>
    <row r="9" spans="1:12" s="224" customFormat="1" ht="15" customHeight="1" x14ac:dyDescent="0.2">
      <c r="A9" s="225" t="s">
        <v>735</v>
      </c>
      <c r="B9" s="226">
        <v>42253.9</v>
      </c>
      <c r="C9" s="226">
        <v>46604.7</v>
      </c>
      <c r="D9" s="226">
        <v>49328.5</v>
      </c>
      <c r="E9" s="226">
        <v>52629.4</v>
      </c>
      <c r="F9" s="226">
        <v>53166.1</v>
      </c>
      <c r="G9" s="226">
        <v>46593.3</v>
      </c>
      <c r="H9" s="226">
        <v>46385.3</v>
      </c>
      <c r="I9" s="226">
        <v>46567.6</v>
      </c>
      <c r="J9" s="226">
        <v>46077.551969747205</v>
      </c>
      <c r="K9" s="226">
        <v>45289.523208604267</v>
      </c>
      <c r="L9" s="225" t="s">
        <v>734</v>
      </c>
    </row>
    <row r="10" spans="1:12" s="224" customFormat="1" ht="15" customHeight="1" x14ac:dyDescent="0.2">
      <c r="A10" s="225"/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5"/>
    </row>
    <row r="11" spans="1:12" s="224" customFormat="1" ht="15" customHeight="1" x14ac:dyDescent="0.2">
      <c r="A11" s="225"/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5"/>
    </row>
    <row r="12" spans="1:12" s="224" customFormat="1" ht="15" customHeight="1" x14ac:dyDescent="0.2">
      <c r="A12" s="225"/>
      <c r="B12" s="226"/>
      <c r="C12" s="226"/>
      <c r="D12" s="226"/>
      <c r="E12" s="226"/>
      <c r="F12" s="226"/>
      <c r="G12" s="226"/>
      <c r="H12" s="226"/>
      <c r="I12" s="226"/>
      <c r="J12" s="226"/>
      <c r="K12" s="226"/>
      <c r="L12" s="225"/>
    </row>
    <row r="13" spans="1:12" s="224" customFormat="1" ht="15" customHeight="1" x14ac:dyDescent="0.2">
      <c r="A13" s="225" t="s">
        <v>733</v>
      </c>
      <c r="B13" s="226">
        <v>26414.5</v>
      </c>
      <c r="C13" s="226">
        <v>28062.9</v>
      </c>
      <c r="D13" s="226">
        <v>29706.7</v>
      </c>
      <c r="E13" s="226">
        <v>32474.2</v>
      </c>
      <c r="F13" s="226">
        <v>32672.400000000001</v>
      </c>
      <c r="G13" s="226">
        <v>25027.1</v>
      </c>
      <c r="H13" s="226">
        <v>23990</v>
      </c>
      <c r="I13" s="226">
        <v>22943.9</v>
      </c>
      <c r="J13" s="226">
        <v>22022.789000000001</v>
      </c>
      <c r="K13" s="226">
        <v>20789.537</v>
      </c>
      <c r="L13" s="225" t="s">
        <v>732</v>
      </c>
    </row>
    <row r="14" spans="1:12" s="224" customFormat="1" ht="15" customHeight="1" x14ac:dyDescent="0.2">
      <c r="A14" s="225"/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5"/>
    </row>
    <row r="15" spans="1:12" s="224" customFormat="1" ht="15" customHeight="1" x14ac:dyDescent="0.2">
      <c r="A15" s="225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5"/>
    </row>
    <row r="16" spans="1:12" s="224" customFormat="1" ht="15" x14ac:dyDescent="0.2">
      <c r="A16" s="225" t="s">
        <v>731</v>
      </c>
      <c r="B16" s="226">
        <v>0</v>
      </c>
      <c r="C16" s="226">
        <v>0</v>
      </c>
      <c r="D16" s="226">
        <v>0</v>
      </c>
      <c r="E16" s="226">
        <v>0</v>
      </c>
      <c r="F16" s="226">
        <v>0</v>
      </c>
      <c r="G16" s="226">
        <v>0</v>
      </c>
      <c r="H16" s="226">
        <v>0</v>
      </c>
      <c r="I16" s="226">
        <v>0</v>
      </c>
      <c r="J16" s="226">
        <v>0</v>
      </c>
      <c r="K16" s="226">
        <v>0</v>
      </c>
      <c r="L16" s="225" t="s">
        <v>730</v>
      </c>
    </row>
    <row r="17" spans="1:12" s="224" customFormat="1" ht="15" customHeight="1" x14ac:dyDescent="0.2">
      <c r="A17" s="225"/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5"/>
    </row>
    <row r="18" spans="1:12" s="224" customFormat="1" ht="15" customHeight="1" x14ac:dyDescent="0.2">
      <c r="A18" s="225"/>
      <c r="B18" s="226"/>
      <c r="C18" s="226"/>
      <c r="D18" s="226"/>
      <c r="E18" s="226"/>
      <c r="F18" s="226"/>
      <c r="G18" s="226"/>
      <c r="H18" s="226"/>
      <c r="I18" s="226"/>
      <c r="J18" s="226"/>
      <c r="K18" s="226"/>
      <c r="L18" s="225"/>
    </row>
    <row r="19" spans="1:12" s="224" customFormat="1" ht="15" customHeight="1" x14ac:dyDescent="0.2">
      <c r="A19" s="225" t="s">
        <v>729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5" t="s">
        <v>728</v>
      </c>
    </row>
    <row r="20" spans="1:12" s="224" customFormat="1" ht="15" customHeight="1" x14ac:dyDescent="0.2">
      <c r="A20" s="225" t="s">
        <v>727</v>
      </c>
      <c r="B20" s="227">
        <v>1548.7</v>
      </c>
      <c r="C20" s="227">
        <v>1657.4</v>
      </c>
      <c r="D20" s="227">
        <v>1739</v>
      </c>
      <c r="E20" s="227">
        <v>1837</v>
      </c>
      <c r="F20" s="227">
        <v>1953</v>
      </c>
      <c r="G20" s="227">
        <v>2005</v>
      </c>
      <c r="H20" s="227">
        <v>1997.9</v>
      </c>
      <c r="I20" s="227">
        <v>2067.1</v>
      </c>
      <c r="J20" s="227">
        <v>2101.1999999999998</v>
      </c>
      <c r="K20" s="227">
        <v>2041.3710000000001</v>
      </c>
      <c r="L20" s="225" t="s">
        <v>726</v>
      </c>
    </row>
    <row r="21" spans="1:12" s="224" customFormat="1" ht="15" customHeight="1" x14ac:dyDescent="0.2">
      <c r="A21" s="225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5"/>
    </row>
    <row r="22" spans="1:12" s="224" customFormat="1" ht="15" customHeight="1" x14ac:dyDescent="0.2">
      <c r="A22" s="225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5"/>
    </row>
    <row r="23" spans="1:12" s="224" customFormat="1" ht="15" customHeight="1" x14ac:dyDescent="0.2">
      <c r="A23" s="225" t="s">
        <v>725</v>
      </c>
      <c r="B23" s="226">
        <v>6296.1</v>
      </c>
      <c r="C23" s="226">
        <v>6214.4</v>
      </c>
      <c r="D23" s="226">
        <v>6418.8</v>
      </c>
      <c r="E23" s="226">
        <v>6689.1</v>
      </c>
      <c r="F23" s="226">
        <v>6988</v>
      </c>
      <c r="G23" s="226">
        <v>7415.9</v>
      </c>
      <c r="H23" s="226">
        <v>7721.4</v>
      </c>
      <c r="I23" s="226">
        <v>8083.9</v>
      </c>
      <c r="J23" s="226">
        <v>8335.2000000000007</v>
      </c>
      <c r="K23" s="226">
        <v>8442.7960000000003</v>
      </c>
      <c r="L23" s="225" t="s">
        <v>724</v>
      </c>
    </row>
    <row r="24" spans="1:12" s="224" customFormat="1" ht="15" customHeight="1" x14ac:dyDescent="0.2">
      <c r="A24" s="225"/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5"/>
    </row>
    <row r="25" spans="1:12" s="224" customFormat="1" ht="15" customHeight="1" x14ac:dyDescent="0.2">
      <c r="A25" s="225"/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5"/>
    </row>
    <row r="26" spans="1:12" s="224" customFormat="1" ht="15" customHeight="1" x14ac:dyDescent="0.2">
      <c r="A26" s="225" t="s">
        <v>723</v>
      </c>
      <c r="B26" s="226">
        <v>471.7</v>
      </c>
      <c r="C26" s="226">
        <v>440.5</v>
      </c>
      <c r="D26" s="226">
        <v>385.6</v>
      </c>
      <c r="E26" s="226">
        <v>409.6</v>
      </c>
      <c r="F26" s="226">
        <v>436.2</v>
      </c>
      <c r="G26" s="226">
        <v>452.4</v>
      </c>
      <c r="H26" s="226">
        <v>461</v>
      </c>
      <c r="I26" s="226">
        <v>498.5</v>
      </c>
      <c r="J26" s="226">
        <v>529</v>
      </c>
      <c r="K26" s="226">
        <v>562.697</v>
      </c>
      <c r="L26" s="225" t="s">
        <v>722</v>
      </c>
    </row>
    <row r="27" spans="1:12" s="224" customFormat="1" ht="15" customHeight="1" x14ac:dyDescent="0.2">
      <c r="A27" s="225"/>
      <c r="B27" s="226"/>
      <c r="C27" s="226"/>
      <c r="D27" s="226"/>
      <c r="E27" s="226"/>
      <c r="F27" s="226"/>
      <c r="G27" s="226"/>
      <c r="H27" s="226"/>
      <c r="I27" s="226"/>
      <c r="J27" s="226"/>
      <c r="K27" s="226"/>
      <c r="L27" s="225"/>
    </row>
    <row r="28" spans="1:12" s="224" customFormat="1" ht="15" customHeight="1" x14ac:dyDescent="0.2">
      <c r="A28" s="225"/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225"/>
    </row>
    <row r="29" spans="1:12" s="224" customFormat="1" ht="15" customHeight="1" x14ac:dyDescent="0.2">
      <c r="A29" s="225" t="s">
        <v>721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6"/>
      <c r="L29" s="225" t="s">
        <v>720</v>
      </c>
    </row>
    <row r="30" spans="1:12" s="224" customFormat="1" ht="15" customHeight="1" x14ac:dyDescent="0.2">
      <c r="A30" s="225" t="s">
        <v>719</v>
      </c>
      <c r="B30" s="226">
        <v>6369</v>
      </c>
      <c r="C30" s="226">
        <v>9080.7000000000007</v>
      </c>
      <c r="D30" s="226">
        <v>9926.1</v>
      </c>
      <c r="E30" s="226">
        <v>10063.9</v>
      </c>
      <c r="F30" s="226">
        <v>9961.6</v>
      </c>
      <c r="G30" s="226">
        <v>10540.2</v>
      </c>
      <c r="H30" s="226">
        <v>10664</v>
      </c>
      <c r="I30" s="226">
        <v>11475.1</v>
      </c>
      <c r="J30" s="226">
        <v>11652.3</v>
      </c>
      <c r="K30" s="226">
        <v>12075.529</v>
      </c>
      <c r="L30" s="225" t="s">
        <v>718</v>
      </c>
    </row>
    <row r="31" spans="1:12" s="224" customFormat="1" ht="15" customHeight="1" x14ac:dyDescent="0.2">
      <c r="A31" s="225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5"/>
    </row>
    <row r="32" spans="1:12" s="224" customFormat="1" ht="15" customHeight="1" x14ac:dyDescent="0.2">
      <c r="A32" s="225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5"/>
    </row>
    <row r="33" spans="1:13" s="224" customFormat="1" ht="15" customHeight="1" x14ac:dyDescent="0.2">
      <c r="A33" s="225" t="s">
        <v>717</v>
      </c>
      <c r="B33" s="226">
        <v>1153.9000000000001</v>
      </c>
      <c r="C33" s="226">
        <v>1148.8</v>
      </c>
      <c r="D33" s="226">
        <v>1152.3</v>
      </c>
      <c r="E33" s="226">
        <v>1155.5999999999999</v>
      </c>
      <c r="F33" s="226">
        <v>1154.9000000000001</v>
      </c>
      <c r="G33" s="226">
        <v>1152.7</v>
      </c>
      <c r="H33" s="226">
        <v>1551</v>
      </c>
      <c r="I33" s="226">
        <v>1499.1</v>
      </c>
      <c r="J33" s="226">
        <v>1437.0629697472061</v>
      </c>
      <c r="K33" s="226">
        <v>1377.593208604269</v>
      </c>
      <c r="L33" s="225" t="s">
        <v>716</v>
      </c>
    </row>
    <row r="34" spans="1:13" ht="15" customHeight="1" x14ac:dyDescent="0.2">
      <c r="A34" s="223"/>
      <c r="B34" s="222"/>
      <c r="C34" s="222"/>
      <c r="D34" s="222"/>
      <c r="E34" s="222"/>
      <c r="F34" s="222"/>
      <c r="G34" s="222"/>
      <c r="H34" s="222"/>
      <c r="I34" s="222"/>
      <c r="J34" s="222"/>
      <c r="K34" s="221"/>
      <c r="L34" s="220"/>
      <c r="M34" s="219"/>
    </row>
    <row r="35" spans="1:13" x14ac:dyDescent="0.2">
      <c r="A35" s="218"/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</row>
    <row r="36" spans="1:13" x14ac:dyDescent="0.2">
      <c r="A36" s="213" t="s">
        <v>249</v>
      </c>
      <c r="G36" s="213" t="s">
        <v>639</v>
      </c>
    </row>
    <row r="37" spans="1:13" x14ac:dyDescent="0.2">
      <c r="A37" s="213" t="s">
        <v>250</v>
      </c>
      <c r="G37" s="213" t="s">
        <v>715</v>
      </c>
    </row>
    <row r="38" spans="1:13" x14ac:dyDescent="0.2">
      <c r="A38" s="213" t="s">
        <v>714</v>
      </c>
      <c r="G38" s="213" t="s">
        <v>713</v>
      </c>
    </row>
    <row r="39" spans="1:13" x14ac:dyDescent="0.2">
      <c r="A39" s="213" t="s">
        <v>712</v>
      </c>
      <c r="G39" s="213" t="s">
        <v>711</v>
      </c>
    </row>
    <row r="40" spans="1:13" x14ac:dyDescent="0.2">
      <c r="A40" s="213" t="s">
        <v>710</v>
      </c>
      <c r="G40" s="213" t="s">
        <v>709</v>
      </c>
    </row>
    <row r="42" spans="1:13" ht="15" x14ac:dyDescent="0.25">
      <c r="A42" s="215" t="s">
        <v>708</v>
      </c>
      <c r="B42" s="217"/>
      <c r="C42" s="217"/>
      <c r="D42" s="217"/>
      <c r="E42" s="217"/>
      <c r="F42" s="217"/>
      <c r="G42" s="216" t="s">
        <v>697</v>
      </c>
      <c r="H42" s="215"/>
    </row>
    <row r="43" spans="1:13" ht="15" x14ac:dyDescent="0.25">
      <c r="A43" s="215" t="s">
        <v>698</v>
      </c>
      <c r="B43" s="217"/>
      <c r="C43" s="217"/>
      <c r="D43" s="217"/>
      <c r="E43" s="217"/>
      <c r="F43" s="217"/>
      <c r="G43" s="216" t="s">
        <v>699</v>
      </c>
      <c r="H43" s="215"/>
    </row>
    <row r="47" spans="1:13" x14ac:dyDescent="0.2">
      <c r="H47" s="214"/>
      <c r="I47" s="214"/>
      <c r="J47" s="214"/>
      <c r="K47" s="214"/>
    </row>
  </sheetData>
  <pageMargins left="0.7" right="0.7" top="0.75" bottom="0.75" header="0.3" footer="0.3"/>
  <pageSetup scale="5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55"/>
  <sheetViews>
    <sheetView view="pageBreakPreview" zoomScale="80" zoomScaleNormal="90" zoomScaleSheetLayoutView="80" workbookViewId="0">
      <selection activeCell="P26" sqref="P26"/>
    </sheetView>
  </sheetViews>
  <sheetFormatPr defaultColWidth="13.7109375" defaultRowHeight="12.75" x14ac:dyDescent="0.2"/>
  <cols>
    <col min="1" max="1" width="48.7109375" style="213" customWidth="1"/>
    <col min="2" max="4" width="11.5703125" style="213" customWidth="1"/>
    <col min="5" max="5" width="11.28515625" style="213" customWidth="1"/>
    <col min="6" max="6" width="11.7109375" style="213" customWidth="1"/>
    <col min="7" max="7" width="11.28515625" style="213" customWidth="1"/>
    <col min="8" max="8" width="11.7109375" style="213" customWidth="1"/>
    <col min="9" max="9" width="11.42578125" style="213" customWidth="1"/>
    <col min="10" max="11" width="11.7109375" style="213" customWidth="1"/>
    <col min="12" max="12" width="48.28515625" style="213" customWidth="1"/>
    <col min="13" max="252" width="13.7109375" style="213"/>
    <col min="253" max="253" width="43.7109375" style="213" customWidth="1"/>
    <col min="254" max="257" width="0" style="213" hidden="1" customWidth="1"/>
    <col min="258" max="258" width="12.7109375" style="213" customWidth="1"/>
    <col min="259" max="260" width="11.28515625" style="213" customWidth="1"/>
    <col min="261" max="261" width="10" style="213" customWidth="1"/>
    <col min="262" max="262" width="12.28515625" style="213" customWidth="1"/>
    <col min="263" max="263" width="10.5703125" style="213" customWidth="1"/>
    <col min="264" max="264" width="11" style="213" customWidth="1"/>
    <col min="265" max="265" width="12" style="213" customWidth="1"/>
    <col min="266" max="267" width="13" style="213" customWidth="1"/>
    <col min="268" max="268" width="45.7109375" style="213" customWidth="1"/>
    <col min="269" max="508" width="13.7109375" style="213"/>
    <col min="509" max="509" width="43.7109375" style="213" customWidth="1"/>
    <col min="510" max="513" width="0" style="213" hidden="1" customWidth="1"/>
    <col min="514" max="514" width="12.7109375" style="213" customWidth="1"/>
    <col min="515" max="516" width="11.28515625" style="213" customWidth="1"/>
    <col min="517" max="517" width="10" style="213" customWidth="1"/>
    <col min="518" max="518" width="12.28515625" style="213" customWidth="1"/>
    <col min="519" max="519" width="10.5703125" style="213" customWidth="1"/>
    <col min="520" max="520" width="11" style="213" customWidth="1"/>
    <col min="521" max="521" width="12" style="213" customWidth="1"/>
    <col min="522" max="523" width="13" style="213" customWidth="1"/>
    <col min="524" max="524" width="45.7109375" style="213" customWidth="1"/>
    <col min="525" max="764" width="13.7109375" style="213"/>
    <col min="765" max="765" width="43.7109375" style="213" customWidth="1"/>
    <col min="766" max="769" width="0" style="213" hidden="1" customWidth="1"/>
    <col min="770" max="770" width="12.7109375" style="213" customWidth="1"/>
    <col min="771" max="772" width="11.28515625" style="213" customWidth="1"/>
    <col min="773" max="773" width="10" style="213" customWidth="1"/>
    <col min="774" max="774" width="12.28515625" style="213" customWidth="1"/>
    <col min="775" max="775" width="10.5703125" style="213" customWidth="1"/>
    <col min="776" max="776" width="11" style="213" customWidth="1"/>
    <col min="777" max="777" width="12" style="213" customWidth="1"/>
    <col min="778" max="779" width="13" style="213" customWidth="1"/>
    <col min="780" max="780" width="45.7109375" style="213" customWidth="1"/>
    <col min="781" max="1020" width="13.7109375" style="213"/>
    <col min="1021" max="1021" width="43.7109375" style="213" customWidth="1"/>
    <col min="1022" max="1025" width="0" style="213" hidden="1" customWidth="1"/>
    <col min="1026" max="1026" width="12.7109375" style="213" customWidth="1"/>
    <col min="1027" max="1028" width="11.28515625" style="213" customWidth="1"/>
    <col min="1029" max="1029" width="10" style="213" customWidth="1"/>
    <col min="1030" max="1030" width="12.28515625" style="213" customWidth="1"/>
    <col min="1031" max="1031" width="10.5703125" style="213" customWidth="1"/>
    <col min="1032" max="1032" width="11" style="213" customWidth="1"/>
    <col min="1033" max="1033" width="12" style="213" customWidth="1"/>
    <col min="1034" max="1035" width="13" style="213" customWidth="1"/>
    <col min="1036" max="1036" width="45.7109375" style="213" customWidth="1"/>
    <col min="1037" max="1276" width="13.7109375" style="213"/>
    <col min="1277" max="1277" width="43.7109375" style="213" customWidth="1"/>
    <col min="1278" max="1281" width="0" style="213" hidden="1" customWidth="1"/>
    <col min="1282" max="1282" width="12.7109375" style="213" customWidth="1"/>
    <col min="1283" max="1284" width="11.28515625" style="213" customWidth="1"/>
    <col min="1285" max="1285" width="10" style="213" customWidth="1"/>
    <col min="1286" max="1286" width="12.28515625" style="213" customWidth="1"/>
    <col min="1287" max="1287" width="10.5703125" style="213" customWidth="1"/>
    <col min="1288" max="1288" width="11" style="213" customWidth="1"/>
    <col min="1289" max="1289" width="12" style="213" customWidth="1"/>
    <col min="1290" max="1291" width="13" style="213" customWidth="1"/>
    <col min="1292" max="1292" width="45.7109375" style="213" customWidth="1"/>
    <col min="1293" max="1532" width="13.7109375" style="213"/>
    <col min="1533" max="1533" width="43.7109375" style="213" customWidth="1"/>
    <col min="1534" max="1537" width="0" style="213" hidden="1" customWidth="1"/>
    <col min="1538" max="1538" width="12.7109375" style="213" customWidth="1"/>
    <col min="1539" max="1540" width="11.28515625" style="213" customWidth="1"/>
    <col min="1541" max="1541" width="10" style="213" customWidth="1"/>
    <col min="1542" max="1542" width="12.28515625" style="213" customWidth="1"/>
    <col min="1543" max="1543" width="10.5703125" style="213" customWidth="1"/>
    <col min="1544" max="1544" width="11" style="213" customWidth="1"/>
    <col min="1545" max="1545" width="12" style="213" customWidth="1"/>
    <col min="1546" max="1547" width="13" style="213" customWidth="1"/>
    <col min="1548" max="1548" width="45.7109375" style="213" customWidth="1"/>
    <col min="1549" max="1788" width="13.7109375" style="213"/>
    <col min="1789" max="1789" width="43.7109375" style="213" customWidth="1"/>
    <col min="1790" max="1793" width="0" style="213" hidden="1" customWidth="1"/>
    <col min="1794" max="1794" width="12.7109375" style="213" customWidth="1"/>
    <col min="1795" max="1796" width="11.28515625" style="213" customWidth="1"/>
    <col min="1797" max="1797" width="10" style="213" customWidth="1"/>
    <col min="1798" max="1798" width="12.28515625" style="213" customWidth="1"/>
    <col min="1799" max="1799" width="10.5703125" style="213" customWidth="1"/>
    <col min="1800" max="1800" width="11" style="213" customWidth="1"/>
    <col min="1801" max="1801" width="12" style="213" customWidth="1"/>
    <col min="1802" max="1803" width="13" style="213" customWidth="1"/>
    <col min="1804" max="1804" width="45.7109375" style="213" customWidth="1"/>
    <col min="1805" max="2044" width="13.7109375" style="213"/>
    <col min="2045" max="2045" width="43.7109375" style="213" customWidth="1"/>
    <col min="2046" max="2049" width="0" style="213" hidden="1" customWidth="1"/>
    <col min="2050" max="2050" width="12.7109375" style="213" customWidth="1"/>
    <col min="2051" max="2052" width="11.28515625" style="213" customWidth="1"/>
    <col min="2053" max="2053" width="10" style="213" customWidth="1"/>
    <col min="2054" max="2054" width="12.28515625" style="213" customWidth="1"/>
    <col min="2055" max="2055" width="10.5703125" style="213" customWidth="1"/>
    <col min="2056" max="2056" width="11" style="213" customWidth="1"/>
    <col min="2057" max="2057" width="12" style="213" customWidth="1"/>
    <col min="2058" max="2059" width="13" style="213" customWidth="1"/>
    <col min="2060" max="2060" width="45.7109375" style="213" customWidth="1"/>
    <col min="2061" max="2300" width="13.7109375" style="213"/>
    <col min="2301" max="2301" width="43.7109375" style="213" customWidth="1"/>
    <col min="2302" max="2305" width="0" style="213" hidden="1" customWidth="1"/>
    <col min="2306" max="2306" width="12.7109375" style="213" customWidth="1"/>
    <col min="2307" max="2308" width="11.28515625" style="213" customWidth="1"/>
    <col min="2309" max="2309" width="10" style="213" customWidth="1"/>
    <col min="2310" max="2310" width="12.28515625" style="213" customWidth="1"/>
    <col min="2311" max="2311" width="10.5703125" style="213" customWidth="1"/>
    <col min="2312" max="2312" width="11" style="213" customWidth="1"/>
    <col min="2313" max="2313" width="12" style="213" customWidth="1"/>
    <col min="2314" max="2315" width="13" style="213" customWidth="1"/>
    <col min="2316" max="2316" width="45.7109375" style="213" customWidth="1"/>
    <col min="2317" max="2556" width="13.7109375" style="213"/>
    <col min="2557" max="2557" width="43.7109375" style="213" customWidth="1"/>
    <col min="2558" max="2561" width="0" style="213" hidden="1" customWidth="1"/>
    <col min="2562" max="2562" width="12.7109375" style="213" customWidth="1"/>
    <col min="2563" max="2564" width="11.28515625" style="213" customWidth="1"/>
    <col min="2565" max="2565" width="10" style="213" customWidth="1"/>
    <col min="2566" max="2566" width="12.28515625" style="213" customWidth="1"/>
    <col min="2567" max="2567" width="10.5703125" style="213" customWidth="1"/>
    <col min="2568" max="2568" width="11" style="213" customWidth="1"/>
    <col min="2569" max="2569" width="12" style="213" customWidth="1"/>
    <col min="2570" max="2571" width="13" style="213" customWidth="1"/>
    <col min="2572" max="2572" width="45.7109375" style="213" customWidth="1"/>
    <col min="2573" max="2812" width="13.7109375" style="213"/>
    <col min="2813" max="2813" width="43.7109375" style="213" customWidth="1"/>
    <col min="2814" max="2817" width="0" style="213" hidden="1" customWidth="1"/>
    <col min="2818" max="2818" width="12.7109375" style="213" customWidth="1"/>
    <col min="2819" max="2820" width="11.28515625" style="213" customWidth="1"/>
    <col min="2821" max="2821" width="10" style="213" customWidth="1"/>
    <col min="2822" max="2822" width="12.28515625" style="213" customWidth="1"/>
    <col min="2823" max="2823" width="10.5703125" style="213" customWidth="1"/>
    <col min="2824" max="2824" width="11" style="213" customWidth="1"/>
    <col min="2825" max="2825" width="12" style="213" customWidth="1"/>
    <col min="2826" max="2827" width="13" style="213" customWidth="1"/>
    <col min="2828" max="2828" width="45.7109375" style="213" customWidth="1"/>
    <col min="2829" max="3068" width="13.7109375" style="213"/>
    <col min="3069" max="3069" width="43.7109375" style="213" customWidth="1"/>
    <col min="3070" max="3073" width="0" style="213" hidden="1" customWidth="1"/>
    <col min="3074" max="3074" width="12.7109375" style="213" customWidth="1"/>
    <col min="3075" max="3076" width="11.28515625" style="213" customWidth="1"/>
    <col min="3077" max="3077" width="10" style="213" customWidth="1"/>
    <col min="3078" max="3078" width="12.28515625" style="213" customWidth="1"/>
    <col min="3079" max="3079" width="10.5703125" style="213" customWidth="1"/>
    <col min="3080" max="3080" width="11" style="213" customWidth="1"/>
    <col min="3081" max="3081" width="12" style="213" customWidth="1"/>
    <col min="3082" max="3083" width="13" style="213" customWidth="1"/>
    <col min="3084" max="3084" width="45.7109375" style="213" customWidth="1"/>
    <col min="3085" max="3324" width="13.7109375" style="213"/>
    <col min="3325" max="3325" width="43.7109375" style="213" customWidth="1"/>
    <col min="3326" max="3329" width="0" style="213" hidden="1" customWidth="1"/>
    <col min="3330" max="3330" width="12.7109375" style="213" customWidth="1"/>
    <col min="3331" max="3332" width="11.28515625" style="213" customWidth="1"/>
    <col min="3333" max="3333" width="10" style="213" customWidth="1"/>
    <col min="3334" max="3334" width="12.28515625" style="213" customWidth="1"/>
    <col min="3335" max="3335" width="10.5703125" style="213" customWidth="1"/>
    <col min="3336" max="3336" width="11" style="213" customWidth="1"/>
    <col min="3337" max="3337" width="12" style="213" customWidth="1"/>
    <col min="3338" max="3339" width="13" style="213" customWidth="1"/>
    <col min="3340" max="3340" width="45.7109375" style="213" customWidth="1"/>
    <col min="3341" max="3580" width="13.7109375" style="213"/>
    <col min="3581" max="3581" width="43.7109375" style="213" customWidth="1"/>
    <col min="3582" max="3585" width="0" style="213" hidden="1" customWidth="1"/>
    <col min="3586" max="3586" width="12.7109375" style="213" customWidth="1"/>
    <col min="3587" max="3588" width="11.28515625" style="213" customWidth="1"/>
    <col min="3589" max="3589" width="10" style="213" customWidth="1"/>
    <col min="3590" max="3590" width="12.28515625" style="213" customWidth="1"/>
    <col min="3591" max="3591" width="10.5703125" style="213" customWidth="1"/>
    <col min="3592" max="3592" width="11" style="213" customWidth="1"/>
    <col min="3593" max="3593" width="12" style="213" customWidth="1"/>
    <col min="3594" max="3595" width="13" style="213" customWidth="1"/>
    <col min="3596" max="3596" width="45.7109375" style="213" customWidth="1"/>
    <col min="3597" max="3836" width="13.7109375" style="213"/>
    <col min="3837" max="3837" width="43.7109375" style="213" customWidth="1"/>
    <col min="3838" max="3841" width="0" style="213" hidden="1" customWidth="1"/>
    <col min="3842" max="3842" width="12.7109375" style="213" customWidth="1"/>
    <col min="3843" max="3844" width="11.28515625" style="213" customWidth="1"/>
    <col min="3845" max="3845" width="10" style="213" customWidth="1"/>
    <col min="3846" max="3846" width="12.28515625" style="213" customWidth="1"/>
    <col min="3847" max="3847" width="10.5703125" style="213" customWidth="1"/>
    <col min="3848" max="3848" width="11" style="213" customWidth="1"/>
    <col min="3849" max="3849" width="12" style="213" customWidth="1"/>
    <col min="3850" max="3851" width="13" style="213" customWidth="1"/>
    <col min="3852" max="3852" width="45.7109375" style="213" customWidth="1"/>
    <col min="3853" max="4092" width="13.7109375" style="213"/>
    <col min="4093" max="4093" width="43.7109375" style="213" customWidth="1"/>
    <col min="4094" max="4097" width="0" style="213" hidden="1" customWidth="1"/>
    <col min="4098" max="4098" width="12.7109375" style="213" customWidth="1"/>
    <col min="4099" max="4100" width="11.28515625" style="213" customWidth="1"/>
    <col min="4101" max="4101" width="10" style="213" customWidth="1"/>
    <col min="4102" max="4102" width="12.28515625" style="213" customWidth="1"/>
    <col min="4103" max="4103" width="10.5703125" style="213" customWidth="1"/>
    <col min="4104" max="4104" width="11" style="213" customWidth="1"/>
    <col min="4105" max="4105" width="12" style="213" customWidth="1"/>
    <col min="4106" max="4107" width="13" style="213" customWidth="1"/>
    <col min="4108" max="4108" width="45.7109375" style="213" customWidth="1"/>
    <col min="4109" max="4348" width="13.7109375" style="213"/>
    <col min="4349" max="4349" width="43.7109375" style="213" customWidth="1"/>
    <col min="4350" max="4353" width="0" style="213" hidden="1" customWidth="1"/>
    <col min="4354" max="4354" width="12.7109375" style="213" customWidth="1"/>
    <col min="4355" max="4356" width="11.28515625" style="213" customWidth="1"/>
    <col min="4357" max="4357" width="10" style="213" customWidth="1"/>
    <col min="4358" max="4358" width="12.28515625" style="213" customWidth="1"/>
    <col min="4359" max="4359" width="10.5703125" style="213" customWidth="1"/>
    <col min="4360" max="4360" width="11" style="213" customWidth="1"/>
    <col min="4361" max="4361" width="12" style="213" customWidth="1"/>
    <col min="4362" max="4363" width="13" style="213" customWidth="1"/>
    <col min="4364" max="4364" width="45.7109375" style="213" customWidth="1"/>
    <col min="4365" max="4604" width="13.7109375" style="213"/>
    <col min="4605" max="4605" width="43.7109375" style="213" customWidth="1"/>
    <col min="4606" max="4609" width="0" style="213" hidden="1" customWidth="1"/>
    <col min="4610" max="4610" width="12.7109375" style="213" customWidth="1"/>
    <col min="4611" max="4612" width="11.28515625" style="213" customWidth="1"/>
    <col min="4613" max="4613" width="10" style="213" customWidth="1"/>
    <col min="4614" max="4614" width="12.28515625" style="213" customWidth="1"/>
    <col min="4615" max="4615" width="10.5703125" style="213" customWidth="1"/>
    <col min="4616" max="4616" width="11" style="213" customWidth="1"/>
    <col min="4617" max="4617" width="12" style="213" customWidth="1"/>
    <col min="4618" max="4619" width="13" style="213" customWidth="1"/>
    <col min="4620" max="4620" width="45.7109375" style="213" customWidth="1"/>
    <col min="4621" max="4860" width="13.7109375" style="213"/>
    <col min="4861" max="4861" width="43.7109375" style="213" customWidth="1"/>
    <col min="4862" max="4865" width="0" style="213" hidden="1" customWidth="1"/>
    <col min="4866" max="4866" width="12.7109375" style="213" customWidth="1"/>
    <col min="4867" max="4868" width="11.28515625" style="213" customWidth="1"/>
    <col min="4869" max="4869" width="10" style="213" customWidth="1"/>
    <col min="4870" max="4870" width="12.28515625" style="213" customWidth="1"/>
    <col min="4871" max="4871" width="10.5703125" style="213" customWidth="1"/>
    <col min="4872" max="4872" width="11" style="213" customWidth="1"/>
    <col min="4873" max="4873" width="12" style="213" customWidth="1"/>
    <col min="4874" max="4875" width="13" style="213" customWidth="1"/>
    <col min="4876" max="4876" width="45.7109375" style="213" customWidth="1"/>
    <col min="4877" max="5116" width="13.7109375" style="213"/>
    <col min="5117" max="5117" width="43.7109375" style="213" customWidth="1"/>
    <col min="5118" max="5121" width="0" style="213" hidden="1" customWidth="1"/>
    <col min="5122" max="5122" width="12.7109375" style="213" customWidth="1"/>
    <col min="5123" max="5124" width="11.28515625" style="213" customWidth="1"/>
    <col min="5125" max="5125" width="10" style="213" customWidth="1"/>
    <col min="5126" max="5126" width="12.28515625" style="213" customWidth="1"/>
    <col min="5127" max="5127" width="10.5703125" style="213" customWidth="1"/>
    <col min="5128" max="5128" width="11" style="213" customWidth="1"/>
    <col min="5129" max="5129" width="12" style="213" customWidth="1"/>
    <col min="5130" max="5131" width="13" style="213" customWidth="1"/>
    <col min="5132" max="5132" width="45.7109375" style="213" customWidth="1"/>
    <col min="5133" max="5372" width="13.7109375" style="213"/>
    <col min="5373" max="5373" width="43.7109375" style="213" customWidth="1"/>
    <col min="5374" max="5377" width="0" style="213" hidden="1" customWidth="1"/>
    <col min="5378" max="5378" width="12.7109375" style="213" customWidth="1"/>
    <col min="5379" max="5380" width="11.28515625" style="213" customWidth="1"/>
    <col min="5381" max="5381" width="10" style="213" customWidth="1"/>
    <col min="5382" max="5382" width="12.28515625" style="213" customWidth="1"/>
    <col min="5383" max="5383" width="10.5703125" style="213" customWidth="1"/>
    <col min="5384" max="5384" width="11" style="213" customWidth="1"/>
    <col min="5385" max="5385" width="12" style="213" customWidth="1"/>
    <col min="5386" max="5387" width="13" style="213" customWidth="1"/>
    <col min="5388" max="5388" width="45.7109375" style="213" customWidth="1"/>
    <col min="5389" max="5628" width="13.7109375" style="213"/>
    <col min="5629" max="5629" width="43.7109375" style="213" customWidth="1"/>
    <col min="5630" max="5633" width="0" style="213" hidden="1" customWidth="1"/>
    <col min="5634" max="5634" width="12.7109375" style="213" customWidth="1"/>
    <col min="5635" max="5636" width="11.28515625" style="213" customWidth="1"/>
    <col min="5637" max="5637" width="10" style="213" customWidth="1"/>
    <col min="5638" max="5638" width="12.28515625" style="213" customWidth="1"/>
    <col min="5639" max="5639" width="10.5703125" style="213" customWidth="1"/>
    <col min="5640" max="5640" width="11" style="213" customWidth="1"/>
    <col min="5641" max="5641" width="12" style="213" customWidth="1"/>
    <col min="5642" max="5643" width="13" style="213" customWidth="1"/>
    <col min="5644" max="5644" width="45.7109375" style="213" customWidth="1"/>
    <col min="5645" max="5884" width="13.7109375" style="213"/>
    <col min="5885" max="5885" width="43.7109375" style="213" customWidth="1"/>
    <col min="5886" max="5889" width="0" style="213" hidden="1" customWidth="1"/>
    <col min="5890" max="5890" width="12.7109375" style="213" customWidth="1"/>
    <col min="5891" max="5892" width="11.28515625" style="213" customWidth="1"/>
    <col min="5893" max="5893" width="10" style="213" customWidth="1"/>
    <col min="5894" max="5894" width="12.28515625" style="213" customWidth="1"/>
    <col min="5895" max="5895" width="10.5703125" style="213" customWidth="1"/>
    <col min="5896" max="5896" width="11" style="213" customWidth="1"/>
    <col min="5897" max="5897" width="12" style="213" customWidth="1"/>
    <col min="5898" max="5899" width="13" style="213" customWidth="1"/>
    <col min="5900" max="5900" width="45.7109375" style="213" customWidth="1"/>
    <col min="5901" max="6140" width="13.7109375" style="213"/>
    <col min="6141" max="6141" width="43.7109375" style="213" customWidth="1"/>
    <col min="6142" max="6145" width="0" style="213" hidden="1" customWidth="1"/>
    <col min="6146" max="6146" width="12.7109375" style="213" customWidth="1"/>
    <col min="6147" max="6148" width="11.28515625" style="213" customWidth="1"/>
    <col min="6149" max="6149" width="10" style="213" customWidth="1"/>
    <col min="6150" max="6150" width="12.28515625" style="213" customWidth="1"/>
    <col min="6151" max="6151" width="10.5703125" style="213" customWidth="1"/>
    <col min="6152" max="6152" width="11" style="213" customWidth="1"/>
    <col min="6153" max="6153" width="12" style="213" customWidth="1"/>
    <col min="6154" max="6155" width="13" style="213" customWidth="1"/>
    <col min="6156" max="6156" width="45.7109375" style="213" customWidth="1"/>
    <col min="6157" max="6396" width="13.7109375" style="213"/>
    <col min="6397" max="6397" width="43.7109375" style="213" customWidth="1"/>
    <col min="6398" max="6401" width="0" style="213" hidden="1" customWidth="1"/>
    <col min="6402" max="6402" width="12.7109375" style="213" customWidth="1"/>
    <col min="6403" max="6404" width="11.28515625" style="213" customWidth="1"/>
    <col min="6405" max="6405" width="10" style="213" customWidth="1"/>
    <col min="6406" max="6406" width="12.28515625" style="213" customWidth="1"/>
    <col min="6407" max="6407" width="10.5703125" style="213" customWidth="1"/>
    <col min="6408" max="6408" width="11" style="213" customWidth="1"/>
    <col min="6409" max="6409" width="12" style="213" customWidth="1"/>
    <col min="6410" max="6411" width="13" style="213" customWidth="1"/>
    <col min="6412" max="6412" width="45.7109375" style="213" customWidth="1"/>
    <col min="6413" max="6652" width="13.7109375" style="213"/>
    <col min="6653" max="6653" width="43.7109375" style="213" customWidth="1"/>
    <col min="6654" max="6657" width="0" style="213" hidden="1" customWidth="1"/>
    <col min="6658" max="6658" width="12.7109375" style="213" customWidth="1"/>
    <col min="6659" max="6660" width="11.28515625" style="213" customWidth="1"/>
    <col min="6661" max="6661" width="10" style="213" customWidth="1"/>
    <col min="6662" max="6662" width="12.28515625" style="213" customWidth="1"/>
    <col min="6663" max="6663" width="10.5703125" style="213" customWidth="1"/>
    <col min="6664" max="6664" width="11" style="213" customWidth="1"/>
    <col min="6665" max="6665" width="12" style="213" customWidth="1"/>
    <col min="6666" max="6667" width="13" style="213" customWidth="1"/>
    <col min="6668" max="6668" width="45.7109375" style="213" customWidth="1"/>
    <col min="6669" max="6908" width="13.7109375" style="213"/>
    <col min="6909" max="6909" width="43.7109375" style="213" customWidth="1"/>
    <col min="6910" max="6913" width="0" style="213" hidden="1" customWidth="1"/>
    <col min="6914" max="6914" width="12.7109375" style="213" customWidth="1"/>
    <col min="6915" max="6916" width="11.28515625" style="213" customWidth="1"/>
    <col min="6917" max="6917" width="10" style="213" customWidth="1"/>
    <col min="6918" max="6918" width="12.28515625" style="213" customWidth="1"/>
    <col min="6919" max="6919" width="10.5703125" style="213" customWidth="1"/>
    <col min="6920" max="6920" width="11" style="213" customWidth="1"/>
    <col min="6921" max="6921" width="12" style="213" customWidth="1"/>
    <col min="6922" max="6923" width="13" style="213" customWidth="1"/>
    <col min="6924" max="6924" width="45.7109375" style="213" customWidth="1"/>
    <col min="6925" max="7164" width="13.7109375" style="213"/>
    <col min="7165" max="7165" width="43.7109375" style="213" customWidth="1"/>
    <col min="7166" max="7169" width="0" style="213" hidden="1" customWidth="1"/>
    <col min="7170" max="7170" width="12.7109375" style="213" customWidth="1"/>
    <col min="7171" max="7172" width="11.28515625" style="213" customWidth="1"/>
    <col min="7173" max="7173" width="10" style="213" customWidth="1"/>
    <col min="7174" max="7174" width="12.28515625" style="213" customWidth="1"/>
    <col min="7175" max="7175" width="10.5703125" style="213" customWidth="1"/>
    <col min="7176" max="7176" width="11" style="213" customWidth="1"/>
    <col min="7177" max="7177" width="12" style="213" customWidth="1"/>
    <col min="7178" max="7179" width="13" style="213" customWidth="1"/>
    <col min="7180" max="7180" width="45.7109375" style="213" customWidth="1"/>
    <col min="7181" max="7420" width="13.7109375" style="213"/>
    <col min="7421" max="7421" width="43.7109375" style="213" customWidth="1"/>
    <col min="7422" max="7425" width="0" style="213" hidden="1" customWidth="1"/>
    <col min="7426" max="7426" width="12.7109375" style="213" customWidth="1"/>
    <col min="7427" max="7428" width="11.28515625" style="213" customWidth="1"/>
    <col min="7429" max="7429" width="10" style="213" customWidth="1"/>
    <col min="7430" max="7430" width="12.28515625" style="213" customWidth="1"/>
    <col min="7431" max="7431" width="10.5703125" style="213" customWidth="1"/>
    <col min="7432" max="7432" width="11" style="213" customWidth="1"/>
    <col min="7433" max="7433" width="12" style="213" customWidth="1"/>
    <col min="7434" max="7435" width="13" style="213" customWidth="1"/>
    <col min="7436" max="7436" width="45.7109375" style="213" customWidth="1"/>
    <col min="7437" max="7676" width="13.7109375" style="213"/>
    <col min="7677" max="7677" width="43.7109375" style="213" customWidth="1"/>
    <col min="7678" max="7681" width="0" style="213" hidden="1" customWidth="1"/>
    <col min="7682" max="7682" width="12.7109375" style="213" customWidth="1"/>
    <col min="7683" max="7684" width="11.28515625" style="213" customWidth="1"/>
    <col min="7685" max="7685" width="10" style="213" customWidth="1"/>
    <col min="7686" max="7686" width="12.28515625" style="213" customWidth="1"/>
    <col min="7687" max="7687" width="10.5703125" style="213" customWidth="1"/>
    <col min="7688" max="7688" width="11" style="213" customWidth="1"/>
    <col min="7689" max="7689" width="12" style="213" customWidth="1"/>
    <col min="7690" max="7691" width="13" style="213" customWidth="1"/>
    <col min="7692" max="7692" width="45.7109375" style="213" customWidth="1"/>
    <col min="7693" max="7932" width="13.7109375" style="213"/>
    <col min="7933" max="7933" width="43.7109375" style="213" customWidth="1"/>
    <col min="7934" max="7937" width="0" style="213" hidden="1" customWidth="1"/>
    <col min="7938" max="7938" width="12.7109375" style="213" customWidth="1"/>
    <col min="7939" max="7940" width="11.28515625" style="213" customWidth="1"/>
    <col min="7941" max="7941" width="10" style="213" customWidth="1"/>
    <col min="7942" max="7942" width="12.28515625" style="213" customWidth="1"/>
    <col min="7943" max="7943" width="10.5703125" style="213" customWidth="1"/>
    <col min="7944" max="7944" width="11" style="213" customWidth="1"/>
    <col min="7945" max="7945" width="12" style="213" customWidth="1"/>
    <col min="7946" max="7947" width="13" style="213" customWidth="1"/>
    <col min="7948" max="7948" width="45.7109375" style="213" customWidth="1"/>
    <col min="7949" max="8188" width="13.7109375" style="213"/>
    <col min="8189" max="8189" width="43.7109375" style="213" customWidth="1"/>
    <col min="8190" max="8193" width="0" style="213" hidden="1" customWidth="1"/>
    <col min="8194" max="8194" width="12.7109375" style="213" customWidth="1"/>
    <col min="8195" max="8196" width="11.28515625" style="213" customWidth="1"/>
    <col min="8197" max="8197" width="10" style="213" customWidth="1"/>
    <col min="8198" max="8198" width="12.28515625" style="213" customWidth="1"/>
    <col min="8199" max="8199" width="10.5703125" style="213" customWidth="1"/>
    <col min="8200" max="8200" width="11" style="213" customWidth="1"/>
    <col min="8201" max="8201" width="12" style="213" customWidth="1"/>
    <col min="8202" max="8203" width="13" style="213" customWidth="1"/>
    <col min="8204" max="8204" width="45.7109375" style="213" customWidth="1"/>
    <col min="8205" max="8444" width="13.7109375" style="213"/>
    <col min="8445" max="8445" width="43.7109375" style="213" customWidth="1"/>
    <col min="8446" max="8449" width="0" style="213" hidden="1" customWidth="1"/>
    <col min="8450" max="8450" width="12.7109375" style="213" customWidth="1"/>
    <col min="8451" max="8452" width="11.28515625" style="213" customWidth="1"/>
    <col min="8453" max="8453" width="10" style="213" customWidth="1"/>
    <col min="8454" max="8454" width="12.28515625" style="213" customWidth="1"/>
    <col min="8455" max="8455" width="10.5703125" style="213" customWidth="1"/>
    <col min="8456" max="8456" width="11" style="213" customWidth="1"/>
    <col min="8457" max="8457" width="12" style="213" customWidth="1"/>
    <col min="8458" max="8459" width="13" style="213" customWidth="1"/>
    <col min="8460" max="8460" width="45.7109375" style="213" customWidth="1"/>
    <col min="8461" max="8700" width="13.7109375" style="213"/>
    <col min="8701" max="8701" width="43.7109375" style="213" customWidth="1"/>
    <col min="8702" max="8705" width="0" style="213" hidden="1" customWidth="1"/>
    <col min="8706" max="8706" width="12.7109375" style="213" customWidth="1"/>
    <col min="8707" max="8708" width="11.28515625" style="213" customWidth="1"/>
    <col min="8709" max="8709" width="10" style="213" customWidth="1"/>
    <col min="8710" max="8710" width="12.28515625" style="213" customWidth="1"/>
    <col min="8711" max="8711" width="10.5703125" style="213" customWidth="1"/>
    <col min="8712" max="8712" width="11" style="213" customWidth="1"/>
    <col min="8713" max="8713" width="12" style="213" customWidth="1"/>
    <col min="8714" max="8715" width="13" style="213" customWidth="1"/>
    <col min="8716" max="8716" width="45.7109375" style="213" customWidth="1"/>
    <col min="8717" max="8956" width="13.7109375" style="213"/>
    <col min="8957" max="8957" width="43.7109375" style="213" customWidth="1"/>
    <col min="8958" max="8961" width="0" style="213" hidden="1" customWidth="1"/>
    <col min="8962" max="8962" width="12.7109375" style="213" customWidth="1"/>
    <col min="8963" max="8964" width="11.28515625" style="213" customWidth="1"/>
    <col min="8965" max="8965" width="10" style="213" customWidth="1"/>
    <col min="8966" max="8966" width="12.28515625" style="213" customWidth="1"/>
    <col min="8967" max="8967" width="10.5703125" style="213" customWidth="1"/>
    <col min="8968" max="8968" width="11" style="213" customWidth="1"/>
    <col min="8969" max="8969" width="12" style="213" customWidth="1"/>
    <col min="8970" max="8971" width="13" style="213" customWidth="1"/>
    <col min="8972" max="8972" width="45.7109375" style="213" customWidth="1"/>
    <col min="8973" max="9212" width="13.7109375" style="213"/>
    <col min="9213" max="9213" width="43.7109375" style="213" customWidth="1"/>
    <col min="9214" max="9217" width="0" style="213" hidden="1" customWidth="1"/>
    <col min="9218" max="9218" width="12.7109375" style="213" customWidth="1"/>
    <col min="9219" max="9220" width="11.28515625" style="213" customWidth="1"/>
    <col min="9221" max="9221" width="10" style="213" customWidth="1"/>
    <col min="9222" max="9222" width="12.28515625" style="213" customWidth="1"/>
    <col min="9223" max="9223" width="10.5703125" style="213" customWidth="1"/>
    <col min="9224" max="9224" width="11" style="213" customWidth="1"/>
    <col min="9225" max="9225" width="12" style="213" customWidth="1"/>
    <col min="9226" max="9227" width="13" style="213" customWidth="1"/>
    <col min="9228" max="9228" width="45.7109375" style="213" customWidth="1"/>
    <col min="9229" max="9468" width="13.7109375" style="213"/>
    <col min="9469" max="9469" width="43.7109375" style="213" customWidth="1"/>
    <col min="9470" max="9473" width="0" style="213" hidden="1" customWidth="1"/>
    <col min="9474" max="9474" width="12.7109375" style="213" customWidth="1"/>
    <col min="9475" max="9476" width="11.28515625" style="213" customWidth="1"/>
    <col min="9477" max="9477" width="10" style="213" customWidth="1"/>
    <col min="9478" max="9478" width="12.28515625" style="213" customWidth="1"/>
    <col min="9479" max="9479" width="10.5703125" style="213" customWidth="1"/>
    <col min="9480" max="9480" width="11" style="213" customWidth="1"/>
    <col min="9481" max="9481" width="12" style="213" customWidth="1"/>
    <col min="9482" max="9483" width="13" style="213" customWidth="1"/>
    <col min="9484" max="9484" width="45.7109375" style="213" customWidth="1"/>
    <col min="9485" max="9724" width="13.7109375" style="213"/>
    <col min="9725" max="9725" width="43.7109375" style="213" customWidth="1"/>
    <col min="9726" max="9729" width="0" style="213" hidden="1" customWidth="1"/>
    <col min="9730" max="9730" width="12.7109375" style="213" customWidth="1"/>
    <col min="9731" max="9732" width="11.28515625" style="213" customWidth="1"/>
    <col min="9733" max="9733" width="10" style="213" customWidth="1"/>
    <col min="9734" max="9734" width="12.28515625" style="213" customWidth="1"/>
    <col min="9735" max="9735" width="10.5703125" style="213" customWidth="1"/>
    <col min="9736" max="9736" width="11" style="213" customWidth="1"/>
    <col min="9737" max="9737" width="12" style="213" customWidth="1"/>
    <col min="9738" max="9739" width="13" style="213" customWidth="1"/>
    <col min="9740" max="9740" width="45.7109375" style="213" customWidth="1"/>
    <col min="9741" max="9980" width="13.7109375" style="213"/>
    <col min="9981" max="9981" width="43.7109375" style="213" customWidth="1"/>
    <col min="9982" max="9985" width="0" style="213" hidden="1" customWidth="1"/>
    <col min="9986" max="9986" width="12.7109375" style="213" customWidth="1"/>
    <col min="9987" max="9988" width="11.28515625" style="213" customWidth="1"/>
    <col min="9989" max="9989" width="10" style="213" customWidth="1"/>
    <col min="9990" max="9990" width="12.28515625" style="213" customWidth="1"/>
    <col min="9991" max="9991" width="10.5703125" style="213" customWidth="1"/>
    <col min="9992" max="9992" width="11" style="213" customWidth="1"/>
    <col min="9993" max="9993" width="12" style="213" customWidth="1"/>
    <col min="9994" max="9995" width="13" style="213" customWidth="1"/>
    <col min="9996" max="9996" width="45.7109375" style="213" customWidth="1"/>
    <col min="9997" max="10236" width="13.7109375" style="213"/>
    <col min="10237" max="10237" width="43.7109375" style="213" customWidth="1"/>
    <col min="10238" max="10241" width="0" style="213" hidden="1" customWidth="1"/>
    <col min="10242" max="10242" width="12.7109375" style="213" customWidth="1"/>
    <col min="10243" max="10244" width="11.28515625" style="213" customWidth="1"/>
    <col min="10245" max="10245" width="10" style="213" customWidth="1"/>
    <col min="10246" max="10246" width="12.28515625" style="213" customWidth="1"/>
    <col min="10247" max="10247" width="10.5703125" style="213" customWidth="1"/>
    <col min="10248" max="10248" width="11" style="213" customWidth="1"/>
    <col min="10249" max="10249" width="12" style="213" customWidth="1"/>
    <col min="10250" max="10251" width="13" style="213" customWidth="1"/>
    <col min="10252" max="10252" width="45.7109375" style="213" customWidth="1"/>
    <col min="10253" max="10492" width="13.7109375" style="213"/>
    <col min="10493" max="10493" width="43.7109375" style="213" customWidth="1"/>
    <col min="10494" max="10497" width="0" style="213" hidden="1" customWidth="1"/>
    <col min="10498" max="10498" width="12.7109375" style="213" customWidth="1"/>
    <col min="10499" max="10500" width="11.28515625" style="213" customWidth="1"/>
    <col min="10501" max="10501" width="10" style="213" customWidth="1"/>
    <col min="10502" max="10502" width="12.28515625" style="213" customWidth="1"/>
    <col min="10503" max="10503" width="10.5703125" style="213" customWidth="1"/>
    <col min="10504" max="10504" width="11" style="213" customWidth="1"/>
    <col min="10505" max="10505" width="12" style="213" customWidth="1"/>
    <col min="10506" max="10507" width="13" style="213" customWidth="1"/>
    <col min="10508" max="10508" width="45.7109375" style="213" customWidth="1"/>
    <col min="10509" max="10748" width="13.7109375" style="213"/>
    <col min="10749" max="10749" width="43.7109375" style="213" customWidth="1"/>
    <col min="10750" max="10753" width="0" style="213" hidden="1" customWidth="1"/>
    <col min="10754" max="10754" width="12.7109375" style="213" customWidth="1"/>
    <col min="10755" max="10756" width="11.28515625" style="213" customWidth="1"/>
    <col min="10757" max="10757" width="10" style="213" customWidth="1"/>
    <col min="10758" max="10758" width="12.28515625" style="213" customWidth="1"/>
    <col min="10759" max="10759" width="10.5703125" style="213" customWidth="1"/>
    <col min="10760" max="10760" width="11" style="213" customWidth="1"/>
    <col min="10761" max="10761" width="12" style="213" customWidth="1"/>
    <col min="10762" max="10763" width="13" style="213" customWidth="1"/>
    <col min="10764" max="10764" width="45.7109375" style="213" customWidth="1"/>
    <col min="10765" max="11004" width="13.7109375" style="213"/>
    <col min="11005" max="11005" width="43.7109375" style="213" customWidth="1"/>
    <col min="11006" max="11009" width="0" style="213" hidden="1" customWidth="1"/>
    <col min="11010" max="11010" width="12.7109375" style="213" customWidth="1"/>
    <col min="11011" max="11012" width="11.28515625" style="213" customWidth="1"/>
    <col min="11013" max="11013" width="10" style="213" customWidth="1"/>
    <col min="11014" max="11014" width="12.28515625" style="213" customWidth="1"/>
    <col min="11015" max="11015" width="10.5703125" style="213" customWidth="1"/>
    <col min="11016" max="11016" width="11" style="213" customWidth="1"/>
    <col min="11017" max="11017" width="12" style="213" customWidth="1"/>
    <col min="11018" max="11019" width="13" style="213" customWidth="1"/>
    <col min="11020" max="11020" width="45.7109375" style="213" customWidth="1"/>
    <col min="11021" max="11260" width="13.7109375" style="213"/>
    <col min="11261" max="11261" width="43.7109375" style="213" customWidth="1"/>
    <col min="11262" max="11265" width="0" style="213" hidden="1" customWidth="1"/>
    <col min="11266" max="11266" width="12.7109375" style="213" customWidth="1"/>
    <col min="11267" max="11268" width="11.28515625" style="213" customWidth="1"/>
    <col min="11269" max="11269" width="10" style="213" customWidth="1"/>
    <col min="11270" max="11270" width="12.28515625" style="213" customWidth="1"/>
    <col min="11271" max="11271" width="10.5703125" style="213" customWidth="1"/>
    <col min="11272" max="11272" width="11" style="213" customWidth="1"/>
    <col min="11273" max="11273" width="12" style="213" customWidth="1"/>
    <col min="11274" max="11275" width="13" style="213" customWidth="1"/>
    <col min="11276" max="11276" width="45.7109375" style="213" customWidth="1"/>
    <col min="11277" max="11516" width="13.7109375" style="213"/>
    <col min="11517" max="11517" width="43.7109375" style="213" customWidth="1"/>
    <col min="11518" max="11521" width="0" style="213" hidden="1" customWidth="1"/>
    <col min="11522" max="11522" width="12.7109375" style="213" customWidth="1"/>
    <col min="11523" max="11524" width="11.28515625" style="213" customWidth="1"/>
    <col min="11525" max="11525" width="10" style="213" customWidth="1"/>
    <col min="11526" max="11526" width="12.28515625" style="213" customWidth="1"/>
    <col min="11527" max="11527" width="10.5703125" style="213" customWidth="1"/>
    <col min="11528" max="11528" width="11" style="213" customWidth="1"/>
    <col min="11529" max="11529" width="12" style="213" customWidth="1"/>
    <col min="11530" max="11531" width="13" style="213" customWidth="1"/>
    <col min="11532" max="11532" width="45.7109375" style="213" customWidth="1"/>
    <col min="11533" max="11772" width="13.7109375" style="213"/>
    <col min="11773" max="11773" width="43.7109375" style="213" customWidth="1"/>
    <col min="11774" max="11777" width="0" style="213" hidden="1" customWidth="1"/>
    <col min="11778" max="11778" width="12.7109375" style="213" customWidth="1"/>
    <col min="11779" max="11780" width="11.28515625" style="213" customWidth="1"/>
    <col min="11781" max="11781" width="10" style="213" customWidth="1"/>
    <col min="11782" max="11782" width="12.28515625" style="213" customWidth="1"/>
    <col min="11783" max="11783" width="10.5703125" style="213" customWidth="1"/>
    <col min="11784" max="11784" width="11" style="213" customWidth="1"/>
    <col min="11785" max="11785" width="12" style="213" customWidth="1"/>
    <col min="11786" max="11787" width="13" style="213" customWidth="1"/>
    <col min="11788" max="11788" width="45.7109375" style="213" customWidth="1"/>
    <col min="11789" max="12028" width="13.7109375" style="213"/>
    <col min="12029" max="12029" width="43.7109375" style="213" customWidth="1"/>
    <col min="12030" max="12033" width="0" style="213" hidden="1" customWidth="1"/>
    <col min="12034" max="12034" width="12.7109375" style="213" customWidth="1"/>
    <col min="12035" max="12036" width="11.28515625" style="213" customWidth="1"/>
    <col min="12037" max="12037" width="10" style="213" customWidth="1"/>
    <col min="12038" max="12038" width="12.28515625" style="213" customWidth="1"/>
    <col min="12039" max="12039" width="10.5703125" style="213" customWidth="1"/>
    <col min="12040" max="12040" width="11" style="213" customWidth="1"/>
    <col min="12041" max="12041" width="12" style="213" customWidth="1"/>
    <col min="12042" max="12043" width="13" style="213" customWidth="1"/>
    <col min="12044" max="12044" width="45.7109375" style="213" customWidth="1"/>
    <col min="12045" max="12284" width="13.7109375" style="213"/>
    <col min="12285" max="12285" width="43.7109375" style="213" customWidth="1"/>
    <col min="12286" max="12289" width="0" style="213" hidden="1" customWidth="1"/>
    <col min="12290" max="12290" width="12.7109375" style="213" customWidth="1"/>
    <col min="12291" max="12292" width="11.28515625" style="213" customWidth="1"/>
    <col min="12293" max="12293" width="10" style="213" customWidth="1"/>
    <col min="12294" max="12294" width="12.28515625" style="213" customWidth="1"/>
    <col min="12295" max="12295" width="10.5703125" style="213" customWidth="1"/>
    <col min="12296" max="12296" width="11" style="213" customWidth="1"/>
    <col min="12297" max="12297" width="12" style="213" customWidth="1"/>
    <col min="12298" max="12299" width="13" style="213" customWidth="1"/>
    <col min="12300" max="12300" width="45.7109375" style="213" customWidth="1"/>
    <col min="12301" max="12540" width="13.7109375" style="213"/>
    <col min="12541" max="12541" width="43.7109375" style="213" customWidth="1"/>
    <col min="12542" max="12545" width="0" style="213" hidden="1" customWidth="1"/>
    <col min="12546" max="12546" width="12.7109375" style="213" customWidth="1"/>
    <col min="12547" max="12548" width="11.28515625" style="213" customWidth="1"/>
    <col min="12549" max="12549" width="10" style="213" customWidth="1"/>
    <col min="12550" max="12550" width="12.28515625" style="213" customWidth="1"/>
    <col min="12551" max="12551" width="10.5703125" style="213" customWidth="1"/>
    <col min="12552" max="12552" width="11" style="213" customWidth="1"/>
    <col min="12553" max="12553" width="12" style="213" customWidth="1"/>
    <col min="12554" max="12555" width="13" style="213" customWidth="1"/>
    <col min="12556" max="12556" width="45.7109375" style="213" customWidth="1"/>
    <col min="12557" max="12796" width="13.7109375" style="213"/>
    <col min="12797" max="12797" width="43.7109375" style="213" customWidth="1"/>
    <col min="12798" max="12801" width="0" style="213" hidden="1" customWidth="1"/>
    <col min="12802" max="12802" width="12.7109375" style="213" customWidth="1"/>
    <col min="12803" max="12804" width="11.28515625" style="213" customWidth="1"/>
    <col min="12805" max="12805" width="10" style="213" customWidth="1"/>
    <col min="12806" max="12806" width="12.28515625" style="213" customWidth="1"/>
    <col min="12807" max="12807" width="10.5703125" style="213" customWidth="1"/>
    <col min="12808" max="12808" width="11" style="213" customWidth="1"/>
    <col min="12809" max="12809" width="12" style="213" customWidth="1"/>
    <col min="12810" max="12811" width="13" style="213" customWidth="1"/>
    <col min="12812" max="12812" width="45.7109375" style="213" customWidth="1"/>
    <col min="12813" max="13052" width="13.7109375" style="213"/>
    <col min="13053" max="13053" width="43.7109375" style="213" customWidth="1"/>
    <col min="13054" max="13057" width="0" style="213" hidden="1" customWidth="1"/>
    <col min="13058" max="13058" width="12.7109375" style="213" customWidth="1"/>
    <col min="13059" max="13060" width="11.28515625" style="213" customWidth="1"/>
    <col min="13061" max="13061" width="10" style="213" customWidth="1"/>
    <col min="13062" max="13062" width="12.28515625" style="213" customWidth="1"/>
    <col min="13063" max="13063" width="10.5703125" style="213" customWidth="1"/>
    <col min="13064" max="13064" width="11" style="213" customWidth="1"/>
    <col min="13065" max="13065" width="12" style="213" customWidth="1"/>
    <col min="13066" max="13067" width="13" style="213" customWidth="1"/>
    <col min="13068" max="13068" width="45.7109375" style="213" customWidth="1"/>
    <col min="13069" max="13308" width="13.7109375" style="213"/>
    <col min="13309" max="13309" width="43.7109375" style="213" customWidth="1"/>
    <col min="13310" max="13313" width="0" style="213" hidden="1" customWidth="1"/>
    <col min="13314" max="13314" width="12.7109375" style="213" customWidth="1"/>
    <col min="13315" max="13316" width="11.28515625" style="213" customWidth="1"/>
    <col min="13317" max="13317" width="10" style="213" customWidth="1"/>
    <col min="13318" max="13318" width="12.28515625" style="213" customWidth="1"/>
    <col min="13319" max="13319" width="10.5703125" style="213" customWidth="1"/>
    <col min="13320" max="13320" width="11" style="213" customWidth="1"/>
    <col min="13321" max="13321" width="12" style="213" customWidth="1"/>
    <col min="13322" max="13323" width="13" style="213" customWidth="1"/>
    <col min="13324" max="13324" width="45.7109375" style="213" customWidth="1"/>
    <col min="13325" max="13564" width="13.7109375" style="213"/>
    <col min="13565" max="13565" width="43.7109375" style="213" customWidth="1"/>
    <col min="13566" max="13569" width="0" style="213" hidden="1" customWidth="1"/>
    <col min="13570" max="13570" width="12.7109375" style="213" customWidth="1"/>
    <col min="13571" max="13572" width="11.28515625" style="213" customWidth="1"/>
    <col min="13573" max="13573" width="10" style="213" customWidth="1"/>
    <col min="13574" max="13574" width="12.28515625" style="213" customWidth="1"/>
    <col min="13575" max="13575" width="10.5703125" style="213" customWidth="1"/>
    <col min="13576" max="13576" width="11" style="213" customWidth="1"/>
    <col min="13577" max="13577" width="12" style="213" customWidth="1"/>
    <col min="13578" max="13579" width="13" style="213" customWidth="1"/>
    <col min="13580" max="13580" width="45.7109375" style="213" customWidth="1"/>
    <col min="13581" max="13820" width="13.7109375" style="213"/>
    <col min="13821" max="13821" width="43.7109375" style="213" customWidth="1"/>
    <col min="13822" max="13825" width="0" style="213" hidden="1" customWidth="1"/>
    <col min="13826" max="13826" width="12.7109375" style="213" customWidth="1"/>
    <col min="13827" max="13828" width="11.28515625" style="213" customWidth="1"/>
    <col min="13829" max="13829" width="10" style="213" customWidth="1"/>
    <col min="13830" max="13830" width="12.28515625" style="213" customWidth="1"/>
    <col min="13831" max="13831" width="10.5703125" style="213" customWidth="1"/>
    <col min="13832" max="13832" width="11" style="213" customWidth="1"/>
    <col min="13833" max="13833" width="12" style="213" customWidth="1"/>
    <col min="13834" max="13835" width="13" style="213" customWidth="1"/>
    <col min="13836" max="13836" width="45.7109375" style="213" customWidth="1"/>
    <col min="13837" max="14076" width="13.7109375" style="213"/>
    <col min="14077" max="14077" width="43.7109375" style="213" customWidth="1"/>
    <col min="14078" max="14081" width="0" style="213" hidden="1" customWidth="1"/>
    <col min="14082" max="14082" width="12.7109375" style="213" customWidth="1"/>
    <col min="14083" max="14084" width="11.28515625" style="213" customWidth="1"/>
    <col min="14085" max="14085" width="10" style="213" customWidth="1"/>
    <col min="14086" max="14086" width="12.28515625" style="213" customWidth="1"/>
    <col min="14087" max="14087" width="10.5703125" style="213" customWidth="1"/>
    <col min="14088" max="14088" width="11" style="213" customWidth="1"/>
    <col min="14089" max="14089" width="12" style="213" customWidth="1"/>
    <col min="14090" max="14091" width="13" style="213" customWidth="1"/>
    <col min="14092" max="14092" width="45.7109375" style="213" customWidth="1"/>
    <col min="14093" max="14332" width="13.7109375" style="213"/>
    <col min="14333" max="14333" width="43.7109375" style="213" customWidth="1"/>
    <col min="14334" max="14337" width="0" style="213" hidden="1" customWidth="1"/>
    <col min="14338" max="14338" width="12.7109375" style="213" customWidth="1"/>
    <col min="14339" max="14340" width="11.28515625" style="213" customWidth="1"/>
    <col min="14341" max="14341" width="10" style="213" customWidth="1"/>
    <col min="14342" max="14342" width="12.28515625" style="213" customWidth="1"/>
    <col min="14343" max="14343" width="10.5703125" style="213" customWidth="1"/>
    <col min="14344" max="14344" width="11" style="213" customWidth="1"/>
    <col min="14345" max="14345" width="12" style="213" customWidth="1"/>
    <col min="14346" max="14347" width="13" style="213" customWidth="1"/>
    <col min="14348" max="14348" width="45.7109375" style="213" customWidth="1"/>
    <col min="14349" max="14588" width="13.7109375" style="213"/>
    <col min="14589" max="14589" width="43.7109375" style="213" customWidth="1"/>
    <col min="14590" max="14593" width="0" style="213" hidden="1" customWidth="1"/>
    <col min="14594" max="14594" width="12.7109375" style="213" customWidth="1"/>
    <col min="14595" max="14596" width="11.28515625" style="213" customWidth="1"/>
    <col min="14597" max="14597" width="10" style="213" customWidth="1"/>
    <col min="14598" max="14598" width="12.28515625" style="213" customWidth="1"/>
    <col min="14599" max="14599" width="10.5703125" style="213" customWidth="1"/>
    <col min="14600" max="14600" width="11" style="213" customWidth="1"/>
    <col min="14601" max="14601" width="12" style="213" customWidth="1"/>
    <col min="14602" max="14603" width="13" style="213" customWidth="1"/>
    <col min="14604" max="14604" width="45.7109375" style="213" customWidth="1"/>
    <col min="14605" max="14844" width="13.7109375" style="213"/>
    <col min="14845" max="14845" width="43.7109375" style="213" customWidth="1"/>
    <col min="14846" max="14849" width="0" style="213" hidden="1" customWidth="1"/>
    <col min="14850" max="14850" width="12.7109375" style="213" customWidth="1"/>
    <col min="14851" max="14852" width="11.28515625" style="213" customWidth="1"/>
    <col min="14853" max="14853" width="10" style="213" customWidth="1"/>
    <col min="14854" max="14854" width="12.28515625" style="213" customWidth="1"/>
    <col min="14855" max="14855" width="10.5703125" style="213" customWidth="1"/>
    <col min="14856" max="14856" width="11" style="213" customWidth="1"/>
    <col min="14857" max="14857" width="12" style="213" customWidth="1"/>
    <col min="14858" max="14859" width="13" style="213" customWidth="1"/>
    <col min="14860" max="14860" width="45.7109375" style="213" customWidth="1"/>
    <col min="14861" max="15100" width="13.7109375" style="213"/>
    <col min="15101" max="15101" width="43.7109375" style="213" customWidth="1"/>
    <col min="15102" max="15105" width="0" style="213" hidden="1" customWidth="1"/>
    <col min="15106" max="15106" width="12.7109375" style="213" customWidth="1"/>
    <col min="15107" max="15108" width="11.28515625" style="213" customWidth="1"/>
    <col min="15109" max="15109" width="10" style="213" customWidth="1"/>
    <col min="15110" max="15110" width="12.28515625" style="213" customWidth="1"/>
    <col min="15111" max="15111" width="10.5703125" style="213" customWidth="1"/>
    <col min="15112" max="15112" width="11" style="213" customWidth="1"/>
    <col min="15113" max="15113" width="12" style="213" customWidth="1"/>
    <col min="15114" max="15115" width="13" style="213" customWidth="1"/>
    <col min="15116" max="15116" width="45.7109375" style="213" customWidth="1"/>
    <col min="15117" max="15356" width="13.7109375" style="213"/>
    <col min="15357" max="15357" width="43.7109375" style="213" customWidth="1"/>
    <col min="15358" max="15361" width="0" style="213" hidden="1" customWidth="1"/>
    <col min="15362" max="15362" width="12.7109375" style="213" customWidth="1"/>
    <col min="15363" max="15364" width="11.28515625" style="213" customWidth="1"/>
    <col min="15365" max="15365" width="10" style="213" customWidth="1"/>
    <col min="15366" max="15366" width="12.28515625" style="213" customWidth="1"/>
    <col min="15367" max="15367" width="10.5703125" style="213" customWidth="1"/>
    <col min="15368" max="15368" width="11" style="213" customWidth="1"/>
    <col min="15369" max="15369" width="12" style="213" customWidth="1"/>
    <col min="15370" max="15371" width="13" style="213" customWidth="1"/>
    <col min="15372" max="15372" width="45.7109375" style="213" customWidth="1"/>
    <col min="15373" max="15612" width="13.7109375" style="213"/>
    <col min="15613" max="15613" width="43.7109375" style="213" customWidth="1"/>
    <col min="15614" max="15617" width="0" style="213" hidden="1" customWidth="1"/>
    <col min="15618" max="15618" width="12.7109375" style="213" customWidth="1"/>
    <col min="15619" max="15620" width="11.28515625" style="213" customWidth="1"/>
    <col min="15621" max="15621" width="10" style="213" customWidth="1"/>
    <col min="15622" max="15622" width="12.28515625" style="213" customWidth="1"/>
    <col min="15623" max="15623" width="10.5703125" style="213" customWidth="1"/>
    <col min="15624" max="15624" width="11" style="213" customWidth="1"/>
    <col min="15625" max="15625" width="12" style="213" customWidth="1"/>
    <col min="15626" max="15627" width="13" style="213" customWidth="1"/>
    <col min="15628" max="15628" width="45.7109375" style="213" customWidth="1"/>
    <col min="15629" max="15868" width="13.7109375" style="213"/>
    <col min="15869" max="15869" width="43.7109375" style="213" customWidth="1"/>
    <col min="15870" max="15873" width="0" style="213" hidden="1" customWidth="1"/>
    <col min="15874" max="15874" width="12.7109375" style="213" customWidth="1"/>
    <col min="15875" max="15876" width="11.28515625" style="213" customWidth="1"/>
    <col min="15877" max="15877" width="10" style="213" customWidth="1"/>
    <col min="15878" max="15878" width="12.28515625" style="213" customWidth="1"/>
    <col min="15879" max="15879" width="10.5703125" style="213" customWidth="1"/>
    <col min="15880" max="15880" width="11" style="213" customWidth="1"/>
    <col min="15881" max="15881" width="12" style="213" customWidth="1"/>
    <col min="15882" max="15883" width="13" style="213" customWidth="1"/>
    <col min="15884" max="15884" width="45.7109375" style="213" customWidth="1"/>
    <col min="15885" max="16124" width="13.7109375" style="213"/>
    <col min="16125" max="16125" width="43.7109375" style="213" customWidth="1"/>
    <col min="16126" max="16129" width="0" style="213" hidden="1" customWidth="1"/>
    <col min="16130" max="16130" width="12.7109375" style="213" customWidth="1"/>
    <col min="16131" max="16132" width="11.28515625" style="213" customWidth="1"/>
    <col min="16133" max="16133" width="10" style="213" customWidth="1"/>
    <col min="16134" max="16134" width="12.28515625" style="213" customWidth="1"/>
    <col min="16135" max="16135" width="10.5703125" style="213" customWidth="1"/>
    <col min="16136" max="16136" width="11" style="213" customWidth="1"/>
    <col min="16137" max="16137" width="12" style="213" customWidth="1"/>
    <col min="16138" max="16139" width="13" style="213" customWidth="1"/>
    <col min="16140" max="16140" width="45.7109375" style="213" customWidth="1"/>
    <col min="16141" max="16384" width="13.7109375" style="213"/>
  </cols>
  <sheetData>
    <row r="1" spans="1:18" ht="15" x14ac:dyDescent="0.2">
      <c r="A1" s="236" t="s">
        <v>790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</row>
    <row r="2" spans="1:18" ht="15" x14ac:dyDescent="0.2">
      <c r="A2" s="236" t="s">
        <v>789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</row>
    <row r="3" spans="1:18" ht="14.25" x14ac:dyDescent="0.2">
      <c r="A3" s="235" t="s">
        <v>307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</row>
    <row r="4" spans="1:18" x14ac:dyDescent="0.2">
      <c r="A4" s="234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</row>
    <row r="5" spans="1:18" s="224" customFormat="1" ht="15" x14ac:dyDescent="0.2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6"/>
      <c r="N5" s="236"/>
      <c r="O5" s="236"/>
      <c r="P5" s="236"/>
      <c r="Q5" s="236"/>
      <c r="R5" s="236"/>
    </row>
    <row r="6" spans="1:18" s="224" customFormat="1" ht="15" x14ac:dyDescent="0.2">
      <c r="A6" s="231"/>
      <c r="B6" s="232">
        <v>2005</v>
      </c>
      <c r="C6" s="232">
        <v>2006</v>
      </c>
      <c r="D6" s="232">
        <v>2007</v>
      </c>
      <c r="E6" s="232">
        <v>2008</v>
      </c>
      <c r="F6" s="232">
        <v>2009</v>
      </c>
      <c r="G6" s="232">
        <v>2010</v>
      </c>
      <c r="H6" s="232">
        <v>2011</v>
      </c>
      <c r="I6" s="232" t="s">
        <v>0</v>
      </c>
      <c r="J6" s="232" t="s">
        <v>700</v>
      </c>
      <c r="K6" s="232" t="s">
        <v>701</v>
      </c>
      <c r="L6" s="231"/>
      <c r="M6" s="236"/>
      <c r="N6" s="236"/>
      <c r="O6" s="236"/>
      <c r="P6" s="236"/>
      <c r="Q6" s="236"/>
      <c r="R6" s="236"/>
    </row>
    <row r="7" spans="1:18" s="224" customFormat="1" ht="15" x14ac:dyDescent="0.2">
      <c r="A7" s="229"/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29"/>
      <c r="M7" s="236"/>
      <c r="N7" s="236"/>
      <c r="O7" s="236"/>
      <c r="P7" s="236"/>
      <c r="Q7" s="236"/>
      <c r="R7" s="236"/>
    </row>
    <row r="8" spans="1:18" s="224" customFormat="1" ht="15" customHeight="1" x14ac:dyDescent="0.2">
      <c r="A8" s="225"/>
      <c r="B8" s="243"/>
      <c r="C8" s="243"/>
      <c r="D8" s="243"/>
      <c r="E8" s="243"/>
      <c r="F8" s="242"/>
      <c r="G8" s="242"/>
      <c r="H8" s="242"/>
      <c r="I8" s="242"/>
      <c r="J8" s="242"/>
      <c r="L8" s="225"/>
      <c r="M8" s="236"/>
      <c r="N8" s="236"/>
      <c r="O8" s="236"/>
      <c r="P8" s="236"/>
      <c r="Q8" s="236"/>
      <c r="R8" s="236"/>
    </row>
    <row r="9" spans="1:18" s="224" customFormat="1" ht="15" customHeight="1" x14ac:dyDescent="0.2">
      <c r="A9" s="225" t="s">
        <v>788</v>
      </c>
      <c r="B9" s="238">
        <v>19724.8</v>
      </c>
      <c r="C9" s="238">
        <v>21596.5</v>
      </c>
      <c r="D9" s="238">
        <v>22264.3</v>
      </c>
      <c r="E9" s="238">
        <v>22582.3</v>
      </c>
      <c r="F9" s="238">
        <v>22596</v>
      </c>
      <c r="G9" s="238">
        <v>22135.400000000005</v>
      </c>
      <c r="H9" s="238">
        <v>21722.192000000003</v>
      </c>
      <c r="I9" s="238">
        <v>22578.699999999997</v>
      </c>
      <c r="J9" s="238">
        <v>22349.95143227166</v>
      </c>
      <c r="K9" s="238">
        <v>22785.770369699909</v>
      </c>
      <c r="L9" s="225" t="s">
        <v>787</v>
      </c>
      <c r="M9" s="236"/>
      <c r="N9" s="236"/>
      <c r="O9" s="236"/>
      <c r="P9" s="236"/>
      <c r="Q9" s="236"/>
      <c r="R9" s="236"/>
    </row>
    <row r="10" spans="1:18" s="224" customFormat="1" ht="15" customHeight="1" x14ac:dyDescent="0.2">
      <c r="A10" s="225"/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25"/>
      <c r="M10" s="236"/>
      <c r="N10" s="236"/>
      <c r="O10" s="239"/>
      <c r="P10" s="239"/>
      <c r="Q10" s="236"/>
      <c r="R10" s="241"/>
    </row>
    <row r="11" spans="1:18" s="224" customFormat="1" ht="15" customHeight="1" x14ac:dyDescent="0.2">
      <c r="A11" s="225"/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25"/>
      <c r="M11" s="236"/>
      <c r="N11" s="236"/>
      <c r="O11" s="239"/>
      <c r="P11" s="239"/>
      <c r="Q11" s="236"/>
      <c r="R11" s="241"/>
    </row>
    <row r="12" spans="1:18" s="224" customFormat="1" ht="15" customHeight="1" x14ac:dyDescent="0.2">
      <c r="A12" s="225" t="s">
        <v>786</v>
      </c>
      <c r="B12" s="240">
        <v>6462</v>
      </c>
      <c r="C12" s="240">
        <v>7132.1</v>
      </c>
      <c r="D12" s="240">
        <v>7140.7</v>
      </c>
      <c r="E12" s="240">
        <v>6975.7</v>
      </c>
      <c r="F12" s="240">
        <v>6700.3</v>
      </c>
      <c r="G12" s="240">
        <v>5883.1</v>
      </c>
      <c r="H12" s="240">
        <v>5467.9</v>
      </c>
      <c r="I12" s="240">
        <v>6200.7</v>
      </c>
      <c r="J12" s="240">
        <v>6403.3</v>
      </c>
      <c r="K12" s="240">
        <v>6741.4</v>
      </c>
      <c r="L12" s="225" t="s">
        <v>785</v>
      </c>
      <c r="M12" s="236"/>
      <c r="N12" s="236"/>
      <c r="O12" s="239"/>
      <c r="P12" s="239"/>
      <c r="Q12" s="236"/>
      <c r="R12" s="241"/>
    </row>
    <row r="13" spans="1:18" s="224" customFormat="1" ht="15" customHeight="1" x14ac:dyDescent="0.2">
      <c r="A13" s="225"/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25"/>
      <c r="M13" s="236"/>
      <c r="N13" s="236"/>
      <c r="O13" s="239"/>
      <c r="P13" s="239"/>
      <c r="Q13" s="236"/>
      <c r="R13" s="241"/>
    </row>
    <row r="14" spans="1:18" s="224" customFormat="1" ht="15" customHeight="1" x14ac:dyDescent="0.2">
      <c r="A14" s="225" t="s">
        <v>784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40"/>
      <c r="L14" s="225" t="s">
        <v>783</v>
      </c>
      <c r="M14" s="236"/>
      <c r="N14" s="236"/>
      <c r="O14" s="239"/>
      <c r="P14" s="239"/>
      <c r="Q14" s="236"/>
      <c r="R14" s="241"/>
    </row>
    <row r="15" spans="1:18" s="224" customFormat="1" ht="15" customHeight="1" x14ac:dyDescent="0.2">
      <c r="A15" s="225" t="s">
        <v>782</v>
      </c>
      <c r="B15" s="240">
        <v>1141.0999999999999</v>
      </c>
      <c r="C15" s="240">
        <v>1204.5</v>
      </c>
      <c r="D15" s="240">
        <v>1178.5</v>
      </c>
      <c r="E15" s="240">
        <v>960.2</v>
      </c>
      <c r="F15" s="240">
        <v>680.1</v>
      </c>
      <c r="G15" s="240">
        <v>613.5</v>
      </c>
      <c r="H15" s="240">
        <v>594.5</v>
      </c>
      <c r="I15" s="240">
        <v>535.9</v>
      </c>
      <c r="J15" s="240">
        <v>460.8</v>
      </c>
      <c r="K15" s="240">
        <v>432.238</v>
      </c>
      <c r="L15" s="225" t="s">
        <v>781</v>
      </c>
      <c r="M15" s="236"/>
      <c r="N15" s="236"/>
      <c r="O15" s="239"/>
      <c r="P15" s="239"/>
      <c r="Q15" s="236"/>
      <c r="R15" s="241"/>
    </row>
    <row r="16" spans="1:18" s="224" customFormat="1" ht="15" customHeight="1" x14ac:dyDescent="0.2">
      <c r="A16" s="225"/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25"/>
      <c r="M16" s="236"/>
      <c r="N16" s="236"/>
      <c r="O16" s="239"/>
      <c r="P16" s="239"/>
      <c r="Q16" s="236"/>
      <c r="R16" s="241"/>
    </row>
    <row r="17" spans="1:18" s="224" customFormat="1" ht="15" customHeight="1" x14ac:dyDescent="0.2">
      <c r="A17" s="225" t="s">
        <v>780</v>
      </c>
      <c r="B17" s="240">
        <v>0</v>
      </c>
      <c r="C17" s="240">
        <v>0</v>
      </c>
      <c r="D17" s="240">
        <v>0</v>
      </c>
      <c r="E17" s="240">
        <v>0</v>
      </c>
      <c r="F17" s="240">
        <v>0</v>
      </c>
      <c r="G17" s="240">
        <v>0</v>
      </c>
      <c r="H17" s="240">
        <v>0</v>
      </c>
      <c r="I17" s="240">
        <v>0</v>
      </c>
      <c r="J17" s="240">
        <v>0</v>
      </c>
      <c r="K17" s="240">
        <v>0</v>
      </c>
      <c r="L17" s="225" t="s">
        <v>779</v>
      </c>
      <c r="M17" s="236"/>
      <c r="N17" s="236"/>
      <c r="O17" s="239"/>
      <c r="P17" s="239"/>
      <c r="Q17" s="236"/>
      <c r="R17" s="241"/>
    </row>
    <row r="18" spans="1:18" s="224" customFormat="1" ht="15" customHeight="1" x14ac:dyDescent="0.2">
      <c r="A18" s="225"/>
      <c r="B18" s="240"/>
      <c r="C18" s="240"/>
      <c r="D18" s="240"/>
      <c r="E18" s="240"/>
      <c r="F18" s="240"/>
      <c r="G18" s="240"/>
      <c r="H18" s="240"/>
      <c r="I18" s="240"/>
      <c r="J18" s="240"/>
      <c r="K18" s="240"/>
      <c r="L18" s="225"/>
      <c r="M18" s="236"/>
      <c r="N18" s="236"/>
      <c r="O18" s="239"/>
      <c r="P18" s="239"/>
      <c r="Q18" s="236"/>
      <c r="R18" s="241"/>
    </row>
    <row r="19" spans="1:18" s="224" customFormat="1" ht="15" customHeight="1" x14ac:dyDescent="0.2">
      <c r="A19" s="225" t="s">
        <v>778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40"/>
      <c r="L19" s="225" t="s">
        <v>777</v>
      </c>
      <c r="M19" s="236"/>
      <c r="N19" s="236"/>
      <c r="O19" s="239"/>
      <c r="P19" s="239"/>
      <c r="Q19" s="236"/>
      <c r="R19" s="241"/>
    </row>
    <row r="20" spans="1:18" s="224" customFormat="1" ht="15" customHeight="1" x14ac:dyDescent="0.2">
      <c r="A20" s="225" t="s">
        <v>776</v>
      </c>
      <c r="B20" s="240">
        <v>1218.4000000000001</v>
      </c>
      <c r="C20" s="240">
        <v>1302</v>
      </c>
      <c r="D20" s="240">
        <v>1350</v>
      </c>
      <c r="E20" s="240">
        <v>1411</v>
      </c>
      <c r="F20" s="240">
        <v>1522</v>
      </c>
      <c r="G20" s="240">
        <v>1544</v>
      </c>
      <c r="H20" s="240">
        <v>1470.2</v>
      </c>
      <c r="I20" s="240">
        <v>1495</v>
      </c>
      <c r="J20" s="240">
        <v>1506.9</v>
      </c>
      <c r="K20" s="240">
        <v>1458.6669999999999</v>
      </c>
      <c r="L20" s="225" t="s">
        <v>775</v>
      </c>
      <c r="M20" s="236"/>
      <c r="N20" s="236"/>
      <c r="O20" s="239"/>
      <c r="P20" s="239"/>
      <c r="Q20" s="236"/>
      <c r="R20" s="241"/>
    </row>
    <row r="21" spans="1:18" s="224" customFormat="1" ht="15" customHeight="1" x14ac:dyDescent="0.2">
      <c r="A21" s="225"/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25"/>
      <c r="M21" s="236"/>
      <c r="N21" s="236"/>
      <c r="O21" s="239"/>
      <c r="P21" s="239"/>
      <c r="Q21" s="236"/>
      <c r="R21" s="241"/>
    </row>
    <row r="22" spans="1:18" s="224" customFormat="1" ht="15" customHeight="1" x14ac:dyDescent="0.2">
      <c r="A22" s="225" t="s">
        <v>774</v>
      </c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25" t="s">
        <v>773</v>
      </c>
      <c r="M22" s="236"/>
      <c r="N22" s="236"/>
      <c r="O22" s="239"/>
      <c r="P22" s="239"/>
      <c r="Q22" s="236"/>
      <c r="R22" s="241"/>
    </row>
    <row r="23" spans="1:18" s="224" customFormat="1" ht="15" customHeight="1" x14ac:dyDescent="0.2">
      <c r="A23" s="225" t="s">
        <v>770</v>
      </c>
      <c r="B23" s="238">
        <v>276.89999999999998</v>
      </c>
      <c r="C23" s="238">
        <v>249.1</v>
      </c>
      <c r="D23" s="238">
        <v>280.7</v>
      </c>
      <c r="E23" s="238">
        <v>309</v>
      </c>
      <c r="F23" s="238">
        <v>310.39999999999998</v>
      </c>
      <c r="G23" s="238">
        <v>320.5</v>
      </c>
      <c r="H23" s="238">
        <v>346.3</v>
      </c>
      <c r="I23" s="238">
        <v>347.9</v>
      </c>
      <c r="J23" s="238">
        <v>353.7</v>
      </c>
      <c r="K23" s="238">
        <v>388.76600000000002</v>
      </c>
      <c r="L23" s="225" t="s">
        <v>769</v>
      </c>
      <c r="M23" s="236"/>
      <c r="N23" s="236"/>
      <c r="O23" s="237"/>
      <c r="P23" s="237"/>
      <c r="Q23" s="236"/>
      <c r="R23" s="241"/>
    </row>
    <row r="24" spans="1:18" s="224" customFormat="1" ht="15" customHeight="1" x14ac:dyDescent="0.2">
      <c r="A24" s="225"/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25"/>
      <c r="M24" s="236"/>
      <c r="N24" s="236"/>
      <c r="O24" s="239"/>
      <c r="P24" s="239"/>
      <c r="Q24" s="239"/>
      <c r="R24" s="239"/>
    </row>
    <row r="25" spans="1:18" s="224" customFormat="1" ht="15" customHeight="1" x14ac:dyDescent="0.2">
      <c r="A25" s="225" t="s">
        <v>772</v>
      </c>
      <c r="B25" s="238"/>
      <c r="C25" s="238"/>
      <c r="D25" s="238"/>
      <c r="E25" s="238"/>
      <c r="F25" s="238"/>
      <c r="G25" s="238"/>
      <c r="H25" s="238"/>
      <c r="I25" s="238"/>
      <c r="J25" s="238"/>
      <c r="K25" s="238"/>
      <c r="L25" s="225" t="s">
        <v>771</v>
      </c>
      <c r="M25" s="236"/>
      <c r="N25" s="236"/>
      <c r="O25" s="237"/>
      <c r="P25" s="237"/>
      <c r="Q25" s="237"/>
      <c r="R25" s="237"/>
    </row>
    <row r="26" spans="1:18" s="224" customFormat="1" ht="15" customHeight="1" x14ac:dyDescent="0.2">
      <c r="A26" s="225" t="s">
        <v>770</v>
      </c>
      <c r="B26" s="238">
        <v>3783.3</v>
      </c>
      <c r="C26" s="238">
        <v>3987.2</v>
      </c>
      <c r="D26" s="238">
        <v>4165.3</v>
      </c>
      <c r="E26" s="238">
        <v>4223.8999999999996</v>
      </c>
      <c r="F26" s="238">
        <v>4294.1000000000004</v>
      </c>
      <c r="G26" s="238">
        <v>4365.1000000000004</v>
      </c>
      <c r="H26" s="238">
        <v>4359.3</v>
      </c>
      <c r="I26" s="238">
        <v>4345.2</v>
      </c>
      <c r="J26" s="238">
        <v>4391.1000000000004</v>
      </c>
      <c r="K26" s="238">
        <v>4498.5529999999999</v>
      </c>
      <c r="L26" s="225" t="s">
        <v>769</v>
      </c>
      <c r="M26" s="236"/>
      <c r="N26" s="236"/>
      <c r="O26" s="237"/>
      <c r="P26" s="237"/>
      <c r="Q26" s="239"/>
      <c r="R26" s="239"/>
    </row>
    <row r="27" spans="1:18" s="224" customFormat="1" ht="15" customHeight="1" x14ac:dyDescent="0.2">
      <c r="A27" s="225"/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25"/>
      <c r="M27" s="236"/>
      <c r="N27" s="236"/>
      <c r="O27" s="239"/>
      <c r="P27" s="239"/>
      <c r="Q27" s="237"/>
      <c r="R27" s="237"/>
    </row>
    <row r="28" spans="1:18" s="224" customFormat="1" ht="15" customHeight="1" x14ac:dyDescent="0.2">
      <c r="A28" s="225" t="s">
        <v>768</v>
      </c>
      <c r="B28" s="238">
        <v>847.9</v>
      </c>
      <c r="C28" s="238">
        <v>920.1</v>
      </c>
      <c r="D28" s="238">
        <v>979.7</v>
      </c>
      <c r="E28" s="238">
        <v>1337.2</v>
      </c>
      <c r="F28" s="238">
        <v>1527.5</v>
      </c>
      <c r="G28" s="238">
        <v>1646.2</v>
      </c>
      <c r="H28" s="238">
        <v>1682.3520000000001</v>
      </c>
      <c r="I28" s="238">
        <v>1683.3</v>
      </c>
      <c r="J28" s="238">
        <v>1167.9000000000001</v>
      </c>
      <c r="K28" s="238">
        <v>991.202</v>
      </c>
      <c r="L28" s="225" t="s">
        <v>767</v>
      </c>
      <c r="M28" s="236"/>
      <c r="N28" s="236"/>
      <c r="O28" s="237"/>
      <c r="P28" s="237"/>
      <c r="Q28" s="237"/>
      <c r="R28" s="237"/>
    </row>
    <row r="29" spans="1:18" s="224" customFormat="1" ht="15" customHeight="1" x14ac:dyDescent="0.2">
      <c r="A29" s="225"/>
      <c r="B29" s="240"/>
      <c r="C29" s="240"/>
      <c r="D29" s="240"/>
      <c r="E29" s="240"/>
      <c r="F29" s="240"/>
      <c r="G29" s="240"/>
      <c r="H29" s="240"/>
      <c r="I29" s="240"/>
      <c r="J29" s="240"/>
      <c r="K29" s="240"/>
      <c r="L29" s="225"/>
      <c r="M29" s="236"/>
      <c r="N29" s="236"/>
      <c r="O29" s="239"/>
      <c r="P29" s="239"/>
      <c r="Q29" s="239"/>
      <c r="R29" s="239"/>
    </row>
    <row r="30" spans="1:18" s="224" customFormat="1" ht="15" customHeight="1" x14ac:dyDescent="0.2">
      <c r="A30" s="225" t="s">
        <v>766</v>
      </c>
      <c r="B30" s="238">
        <v>163.9</v>
      </c>
      <c r="C30" s="238">
        <v>192</v>
      </c>
      <c r="D30" s="238">
        <v>170</v>
      </c>
      <c r="E30" s="238">
        <v>174.7</v>
      </c>
      <c r="F30" s="238">
        <v>186.8</v>
      </c>
      <c r="G30" s="238">
        <v>189.4</v>
      </c>
      <c r="H30" s="238">
        <v>192.2</v>
      </c>
      <c r="I30" s="238">
        <v>190.5</v>
      </c>
      <c r="J30" s="238">
        <v>198.01143227166023</v>
      </c>
      <c r="K30" s="238">
        <v>196.43756969991412</v>
      </c>
      <c r="L30" s="225" t="s">
        <v>765</v>
      </c>
      <c r="M30" s="236"/>
      <c r="N30" s="236"/>
      <c r="O30" s="237"/>
      <c r="P30" s="237"/>
      <c r="Q30" s="237"/>
      <c r="R30" s="237"/>
    </row>
    <row r="31" spans="1:18" s="224" customFormat="1" ht="15" customHeight="1" x14ac:dyDescent="0.2">
      <c r="A31" s="225"/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25"/>
      <c r="M31" s="236"/>
      <c r="N31" s="236"/>
      <c r="O31" s="239"/>
      <c r="P31" s="239"/>
      <c r="Q31" s="239"/>
      <c r="R31" s="239"/>
    </row>
    <row r="32" spans="1:18" s="224" customFormat="1" ht="15" customHeight="1" x14ac:dyDescent="0.2">
      <c r="A32" s="225" t="s">
        <v>764</v>
      </c>
      <c r="B32" s="238">
        <v>4924.2</v>
      </c>
      <c r="C32" s="238">
        <v>5617.1</v>
      </c>
      <c r="D32" s="238">
        <v>5949.9</v>
      </c>
      <c r="E32" s="238">
        <v>6080</v>
      </c>
      <c r="F32" s="238">
        <v>6189</v>
      </c>
      <c r="G32" s="238">
        <v>6312</v>
      </c>
      <c r="H32" s="238">
        <v>6438.24</v>
      </c>
      <c r="I32" s="238">
        <v>6567</v>
      </c>
      <c r="J32" s="238">
        <v>6698.34</v>
      </c>
      <c r="K32" s="238">
        <v>6832.3068000000003</v>
      </c>
      <c r="L32" s="225" t="s">
        <v>763</v>
      </c>
      <c r="M32" s="236"/>
      <c r="N32" s="236"/>
      <c r="O32" s="237"/>
      <c r="P32" s="237"/>
      <c r="Q32" s="237"/>
      <c r="R32" s="237"/>
    </row>
    <row r="33" spans="1:18" s="224" customFormat="1" ht="15" customHeight="1" x14ac:dyDescent="0.2">
      <c r="A33" s="225"/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25"/>
      <c r="M33" s="236"/>
      <c r="N33" s="236"/>
      <c r="O33" s="239"/>
      <c r="P33" s="239"/>
      <c r="Q33" s="239"/>
      <c r="R33" s="239"/>
    </row>
    <row r="34" spans="1:18" s="224" customFormat="1" ht="15" customHeight="1" x14ac:dyDescent="0.2">
      <c r="A34" s="225" t="s">
        <v>762</v>
      </c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25" t="s">
        <v>761</v>
      </c>
      <c r="M34" s="236"/>
      <c r="N34" s="236"/>
      <c r="O34" s="237"/>
      <c r="P34" s="237"/>
      <c r="Q34" s="237"/>
      <c r="R34" s="237"/>
    </row>
    <row r="35" spans="1:18" s="224" customFormat="1" ht="15" customHeight="1" x14ac:dyDescent="0.2">
      <c r="A35" s="225" t="s">
        <v>760</v>
      </c>
      <c r="B35" s="240">
        <v>642</v>
      </c>
      <c r="C35" s="240">
        <v>667</v>
      </c>
      <c r="D35" s="240">
        <v>693</v>
      </c>
      <c r="E35" s="240">
        <v>720</v>
      </c>
      <c r="F35" s="240">
        <v>748.1</v>
      </c>
      <c r="G35" s="240">
        <v>777.2</v>
      </c>
      <c r="H35" s="240">
        <v>807.5</v>
      </c>
      <c r="I35" s="240">
        <v>838.9</v>
      </c>
      <c r="J35" s="240">
        <v>871.6</v>
      </c>
      <c r="K35" s="240">
        <v>905.6</v>
      </c>
      <c r="L35" s="225" t="s">
        <v>759</v>
      </c>
      <c r="M35" s="236"/>
      <c r="N35" s="236"/>
      <c r="O35" s="239"/>
      <c r="P35" s="239"/>
      <c r="Q35" s="239"/>
      <c r="R35" s="239"/>
    </row>
    <row r="36" spans="1:18" s="224" customFormat="1" ht="15" customHeight="1" x14ac:dyDescent="0.2">
      <c r="A36" s="225"/>
      <c r="B36" s="238"/>
      <c r="C36" s="238"/>
      <c r="D36" s="238"/>
      <c r="E36" s="238"/>
      <c r="F36" s="238"/>
      <c r="G36" s="238"/>
      <c r="H36" s="238"/>
      <c r="I36" s="238"/>
      <c r="J36" s="238"/>
      <c r="K36" s="238"/>
      <c r="L36" s="225"/>
      <c r="M36" s="236"/>
      <c r="N36" s="236"/>
      <c r="O36" s="237"/>
      <c r="P36" s="237"/>
      <c r="Q36" s="237"/>
      <c r="R36" s="237"/>
    </row>
    <row r="37" spans="1:18" s="224" customFormat="1" ht="15" customHeight="1" x14ac:dyDescent="0.2">
      <c r="A37" s="225"/>
      <c r="B37" s="240"/>
      <c r="C37" s="240"/>
      <c r="D37" s="240"/>
      <c r="E37" s="240"/>
      <c r="F37" s="240"/>
      <c r="G37" s="240"/>
      <c r="H37" s="240"/>
      <c r="I37" s="240"/>
      <c r="J37" s="240"/>
      <c r="K37" s="240"/>
      <c r="L37" s="225"/>
      <c r="M37" s="236"/>
      <c r="N37" s="236"/>
      <c r="O37" s="239"/>
      <c r="P37" s="239"/>
      <c r="Q37" s="239"/>
      <c r="R37" s="239"/>
    </row>
    <row r="38" spans="1:18" s="224" customFormat="1" ht="15" customHeight="1" x14ac:dyDescent="0.2">
      <c r="A38" s="225" t="s">
        <v>758</v>
      </c>
      <c r="B38" s="238">
        <v>265.10000000000002</v>
      </c>
      <c r="C38" s="238">
        <v>325.39999999999998</v>
      </c>
      <c r="D38" s="238">
        <v>356.5</v>
      </c>
      <c r="E38" s="238">
        <v>390.6</v>
      </c>
      <c r="F38" s="238">
        <v>437.7</v>
      </c>
      <c r="G38" s="238">
        <v>484.4</v>
      </c>
      <c r="H38" s="238">
        <v>363.7</v>
      </c>
      <c r="I38" s="238">
        <v>374.3</v>
      </c>
      <c r="J38" s="238">
        <v>298.3</v>
      </c>
      <c r="K38" s="238">
        <v>340.6</v>
      </c>
      <c r="L38" s="225" t="s">
        <v>757</v>
      </c>
      <c r="M38" s="236"/>
      <c r="N38" s="236"/>
      <c r="O38" s="237"/>
      <c r="P38" s="237"/>
      <c r="Q38" s="237"/>
      <c r="R38" s="237"/>
    </row>
    <row r="39" spans="1:18" ht="15" customHeight="1" x14ac:dyDescent="0.2">
      <c r="A39" s="223"/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3"/>
    </row>
    <row r="41" spans="1:18" x14ac:dyDescent="0.2">
      <c r="A41" s="213" t="s">
        <v>249</v>
      </c>
      <c r="G41" s="213" t="s">
        <v>639</v>
      </c>
    </row>
    <row r="42" spans="1:18" x14ac:dyDescent="0.2">
      <c r="A42" s="213" t="s">
        <v>250</v>
      </c>
      <c r="G42" s="213" t="s">
        <v>155</v>
      </c>
    </row>
    <row r="43" spans="1:18" x14ac:dyDescent="0.2">
      <c r="A43" s="213" t="s">
        <v>756</v>
      </c>
      <c r="G43" s="213" t="s">
        <v>755</v>
      </c>
    </row>
    <row r="44" spans="1:18" x14ac:dyDescent="0.2">
      <c r="A44" s="213" t="s">
        <v>754</v>
      </c>
      <c r="G44" s="213" t="s">
        <v>753</v>
      </c>
    </row>
    <row r="45" spans="1:18" x14ac:dyDescent="0.2">
      <c r="A45" s="213" t="s">
        <v>752</v>
      </c>
      <c r="G45" s="213" t="s">
        <v>751</v>
      </c>
    </row>
    <row r="46" spans="1:18" x14ac:dyDescent="0.2">
      <c r="A46" s="213" t="s">
        <v>750</v>
      </c>
    </row>
    <row r="47" spans="1:18" x14ac:dyDescent="0.2">
      <c r="A47" s="213" t="s">
        <v>712</v>
      </c>
      <c r="G47" s="213" t="s">
        <v>711</v>
      </c>
    </row>
    <row r="48" spans="1:18" x14ac:dyDescent="0.2">
      <c r="A48" s="213" t="s">
        <v>710</v>
      </c>
      <c r="G48" s="213" t="s">
        <v>709</v>
      </c>
    </row>
    <row r="49" spans="1:7" x14ac:dyDescent="0.2">
      <c r="A49" s="213" t="s">
        <v>749</v>
      </c>
      <c r="G49" s="213" t="s">
        <v>748</v>
      </c>
    </row>
    <row r="51" spans="1:7" ht="15" x14ac:dyDescent="0.25">
      <c r="A51" s="215" t="s">
        <v>747</v>
      </c>
      <c r="B51" s="217"/>
      <c r="C51" s="217"/>
      <c r="D51" s="217"/>
      <c r="E51" s="217"/>
      <c r="F51" s="217"/>
      <c r="G51" s="215" t="s">
        <v>746</v>
      </c>
    </row>
    <row r="52" spans="1:7" ht="15" x14ac:dyDescent="0.25">
      <c r="A52" s="215" t="s">
        <v>745</v>
      </c>
      <c r="B52" s="217"/>
      <c r="C52" s="217"/>
      <c r="D52" s="217"/>
      <c r="E52" s="217"/>
      <c r="F52" s="217"/>
      <c r="G52" s="215" t="s">
        <v>744</v>
      </c>
    </row>
    <row r="53" spans="1:7" ht="15" x14ac:dyDescent="0.25">
      <c r="A53" s="215" t="s">
        <v>743</v>
      </c>
      <c r="B53" s="217"/>
      <c r="C53" s="217"/>
      <c r="D53" s="217"/>
      <c r="E53" s="217"/>
      <c r="F53" s="217"/>
      <c r="G53" s="215" t="s">
        <v>742</v>
      </c>
    </row>
    <row r="54" spans="1:7" ht="15" x14ac:dyDescent="0.25">
      <c r="A54" s="215" t="s">
        <v>741</v>
      </c>
      <c r="B54" s="217"/>
      <c r="C54" s="217"/>
      <c r="D54" s="217"/>
      <c r="E54" s="217"/>
      <c r="F54" s="217"/>
      <c r="G54" s="215" t="s">
        <v>740</v>
      </c>
    </row>
    <row r="55" spans="1:7" ht="15" x14ac:dyDescent="0.25">
      <c r="A55" s="215" t="s">
        <v>739</v>
      </c>
      <c r="B55" s="217"/>
      <c r="C55" s="217"/>
      <c r="D55" s="217"/>
      <c r="E55" s="217"/>
      <c r="F55" s="217"/>
      <c r="G55" s="215" t="s">
        <v>738</v>
      </c>
    </row>
  </sheetData>
  <pageMargins left="0.7" right="0.7" top="0.75" bottom="0.75" header="0.3" footer="0.3"/>
  <pageSetup scale="5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L67"/>
  <sheetViews>
    <sheetView view="pageBreakPreview" topLeftCell="C19" zoomScale="80" zoomScaleNormal="100" zoomScaleSheetLayoutView="80" workbookViewId="0">
      <selection activeCell="G73" sqref="G73:G74"/>
    </sheetView>
  </sheetViews>
  <sheetFormatPr defaultColWidth="12.5703125" defaultRowHeight="15" customHeight="1" x14ac:dyDescent="0.2"/>
  <cols>
    <col min="1" max="1" width="56.7109375" style="213" customWidth="1"/>
    <col min="2" max="5" width="11.28515625" style="213" bestFit="1" customWidth="1"/>
    <col min="6" max="10" width="11.28515625" style="213" customWidth="1"/>
    <col min="11" max="11" width="11.28515625" style="224" customWidth="1"/>
    <col min="12" max="12" width="52" style="213" bestFit="1" customWidth="1"/>
    <col min="13" max="16384" width="12.5703125" style="213"/>
  </cols>
  <sheetData>
    <row r="1" spans="1:12" ht="17.25" customHeight="1" x14ac:dyDescent="0.2">
      <c r="A1" s="236" t="s">
        <v>864</v>
      </c>
      <c r="B1" s="234"/>
      <c r="C1" s="234"/>
      <c r="D1" s="234"/>
      <c r="E1" s="234"/>
      <c r="F1" s="234"/>
      <c r="G1" s="234"/>
      <c r="H1" s="234"/>
      <c r="I1" s="234"/>
      <c r="J1" s="234"/>
      <c r="K1" s="236"/>
      <c r="L1" s="234"/>
    </row>
    <row r="2" spans="1:12" ht="17.25" customHeight="1" x14ac:dyDescent="0.2">
      <c r="A2" s="236" t="s">
        <v>863</v>
      </c>
      <c r="B2" s="234"/>
      <c r="C2" s="234"/>
      <c r="D2" s="234"/>
      <c r="E2" s="234"/>
      <c r="F2" s="234"/>
      <c r="G2" s="234"/>
      <c r="H2" s="234"/>
      <c r="I2" s="234"/>
      <c r="J2" s="234"/>
      <c r="K2" s="236"/>
      <c r="L2" s="234"/>
    </row>
    <row r="3" spans="1:12" ht="16.5" customHeight="1" x14ac:dyDescent="0.2">
      <c r="A3" s="235" t="s">
        <v>307</v>
      </c>
      <c r="B3" s="234"/>
      <c r="C3" s="234"/>
      <c r="D3" s="234"/>
      <c r="E3" s="234"/>
      <c r="F3" s="234"/>
      <c r="G3" s="234"/>
      <c r="H3" s="234"/>
      <c r="I3" s="234"/>
      <c r="J3" s="234"/>
      <c r="K3" s="236"/>
      <c r="L3" s="234"/>
    </row>
    <row r="4" spans="1:12" ht="17.25" customHeight="1" x14ac:dyDescent="0.2">
      <c r="A4" s="234"/>
      <c r="B4" s="234"/>
      <c r="C4" s="234"/>
      <c r="D4" s="234"/>
      <c r="E4" s="234"/>
      <c r="F4" s="234"/>
      <c r="G4" s="234"/>
      <c r="H4" s="234"/>
      <c r="I4" s="234"/>
      <c r="J4" s="234"/>
      <c r="K4" s="236"/>
      <c r="L4" s="234"/>
    </row>
    <row r="5" spans="1:12" ht="15" customHeight="1" x14ac:dyDescent="0.2">
      <c r="A5" s="256"/>
      <c r="B5" s="256"/>
      <c r="C5" s="256"/>
      <c r="D5" s="256"/>
      <c r="E5" s="256"/>
      <c r="F5" s="256"/>
      <c r="G5" s="256"/>
      <c r="H5" s="256"/>
      <c r="I5" s="256"/>
      <c r="J5" s="256"/>
      <c r="K5" s="233"/>
      <c r="L5" s="256"/>
    </row>
    <row r="6" spans="1:12" ht="15" customHeight="1" x14ac:dyDescent="0.2">
      <c r="A6" s="255"/>
      <c r="B6" s="232">
        <v>2005</v>
      </c>
      <c r="C6" s="232">
        <v>2006</v>
      </c>
      <c r="D6" s="232">
        <v>2007</v>
      </c>
      <c r="E6" s="232">
        <v>2008</v>
      </c>
      <c r="F6" s="232">
        <v>2009</v>
      </c>
      <c r="G6" s="232">
        <v>2010</v>
      </c>
      <c r="H6" s="232">
        <v>2011</v>
      </c>
      <c r="I6" s="232" t="s">
        <v>0</v>
      </c>
      <c r="J6" s="232" t="s">
        <v>700</v>
      </c>
      <c r="K6" s="232" t="s">
        <v>701</v>
      </c>
      <c r="L6" s="255"/>
    </row>
    <row r="7" spans="1:12" s="219" customFormat="1" ht="15" customHeight="1" x14ac:dyDescent="0.2">
      <c r="A7" s="253"/>
      <c r="B7" s="254"/>
      <c r="C7" s="254"/>
      <c r="D7" s="254"/>
      <c r="E7" s="254"/>
      <c r="F7" s="254"/>
      <c r="G7" s="254"/>
      <c r="H7" s="254"/>
      <c r="I7" s="254"/>
      <c r="J7" s="254"/>
      <c r="K7" s="230"/>
      <c r="L7" s="253"/>
    </row>
    <row r="8" spans="1:12" ht="15" customHeight="1" x14ac:dyDescent="0.2">
      <c r="A8" s="218"/>
      <c r="B8" s="252"/>
      <c r="C8" s="252"/>
      <c r="D8" s="251"/>
      <c r="F8" s="250"/>
      <c r="G8" s="250"/>
      <c r="H8" s="250"/>
      <c r="I8" s="250"/>
      <c r="J8" s="250"/>
      <c r="L8" s="218"/>
    </row>
    <row r="9" spans="1:12" ht="15" customHeight="1" x14ac:dyDescent="0.2">
      <c r="A9" s="225" t="s">
        <v>862</v>
      </c>
      <c r="B9" s="238">
        <v>68247.078999999998</v>
      </c>
      <c r="C9" s="238">
        <v>72233.828999999998</v>
      </c>
      <c r="D9" s="238">
        <v>72567.831000000006</v>
      </c>
      <c r="E9" s="249">
        <v>76266.096999999994</v>
      </c>
      <c r="F9" s="249">
        <v>73839.182000000001</v>
      </c>
      <c r="G9" s="249">
        <v>73965.372000000003</v>
      </c>
      <c r="H9" s="249">
        <v>76218.481</v>
      </c>
      <c r="I9" s="249">
        <v>74487.751999999993</v>
      </c>
      <c r="J9" s="249">
        <v>74528.434999999998</v>
      </c>
      <c r="K9" s="248">
        <v>74741.134999999995</v>
      </c>
      <c r="L9" s="225" t="s">
        <v>861</v>
      </c>
    </row>
    <row r="10" spans="1:12" ht="15" customHeight="1" x14ac:dyDescent="0.2">
      <c r="A10" s="225" t="s">
        <v>850</v>
      </c>
      <c r="B10" s="238">
        <v>59900.502999999997</v>
      </c>
      <c r="C10" s="238">
        <v>63588.271999999997</v>
      </c>
      <c r="D10" s="238">
        <v>64203.150999999998</v>
      </c>
      <c r="E10" s="248">
        <v>67550.95</v>
      </c>
      <c r="F10" s="248">
        <v>66474.869000000006</v>
      </c>
      <c r="G10" s="248">
        <v>67213.202000000005</v>
      </c>
      <c r="H10" s="248">
        <v>69891.790999999997</v>
      </c>
      <c r="I10" s="248">
        <v>67993.945000000007</v>
      </c>
      <c r="J10" s="248">
        <v>68008.804999999993</v>
      </c>
      <c r="K10" s="248">
        <v>68198.368000000002</v>
      </c>
      <c r="L10" s="225" t="s">
        <v>849</v>
      </c>
    </row>
    <row r="11" spans="1:12" ht="15" customHeight="1" x14ac:dyDescent="0.2">
      <c r="A11" s="225" t="s">
        <v>848</v>
      </c>
      <c r="B11" s="238">
        <v>512.54399999999998</v>
      </c>
      <c r="C11" s="238">
        <v>516.697</v>
      </c>
      <c r="D11" s="238">
        <v>523.27599999999995</v>
      </c>
      <c r="E11" s="238">
        <v>540.476</v>
      </c>
      <c r="F11" s="238">
        <v>470.22199999999998</v>
      </c>
      <c r="G11" s="238">
        <v>438.58600000000001</v>
      </c>
      <c r="H11" s="238">
        <v>433.584</v>
      </c>
      <c r="I11" s="238">
        <v>455.87400000000002</v>
      </c>
      <c r="J11" s="238">
        <v>445.33300000000003</v>
      </c>
      <c r="K11" s="248">
        <v>445.59800000000001</v>
      </c>
      <c r="L11" s="225" t="s">
        <v>847</v>
      </c>
    </row>
    <row r="12" spans="1:12" ht="15" customHeight="1" x14ac:dyDescent="0.2">
      <c r="A12" s="225" t="s">
        <v>860</v>
      </c>
      <c r="B12" s="238">
        <v>3238.558</v>
      </c>
      <c r="C12" s="238">
        <v>3369.2689999999998</v>
      </c>
      <c r="D12" s="238">
        <v>3413.9140000000002</v>
      </c>
      <c r="E12" s="238">
        <v>3534.9609999999998</v>
      </c>
      <c r="F12" s="238">
        <v>3175.7640000000001</v>
      </c>
      <c r="G12" s="238">
        <v>3210.7379999999998</v>
      </c>
      <c r="H12" s="238">
        <v>3142.7979999999998</v>
      </c>
      <c r="I12" s="238">
        <v>3192.884</v>
      </c>
      <c r="J12" s="238">
        <v>3310.607</v>
      </c>
      <c r="K12" s="248">
        <v>3438.085</v>
      </c>
      <c r="L12" s="225" t="s">
        <v>859</v>
      </c>
    </row>
    <row r="13" spans="1:12" ht="15" customHeight="1" x14ac:dyDescent="0.2">
      <c r="A13" s="225" t="s">
        <v>844</v>
      </c>
      <c r="B13" s="238">
        <v>2003.8119999999999</v>
      </c>
      <c r="C13" s="238">
        <v>2458.971</v>
      </c>
      <c r="D13" s="238">
        <v>1670.8040000000001</v>
      </c>
      <c r="E13" s="238">
        <v>1767.991</v>
      </c>
      <c r="F13" s="238">
        <v>1158.4469999999999</v>
      </c>
      <c r="G13" s="238">
        <v>792.51800000000003</v>
      </c>
      <c r="H13" s="238">
        <v>570.06500000000005</v>
      </c>
      <c r="I13" s="238">
        <v>507.084</v>
      </c>
      <c r="J13" s="238">
        <v>486.3</v>
      </c>
      <c r="K13" s="248">
        <v>419.21699999999998</v>
      </c>
      <c r="L13" s="225" t="s">
        <v>858</v>
      </c>
    </row>
    <row r="14" spans="1:12" ht="15" customHeight="1" x14ac:dyDescent="0.2">
      <c r="A14" s="225" t="s">
        <v>857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48"/>
      <c r="L14" s="225" t="s">
        <v>856</v>
      </c>
    </row>
    <row r="15" spans="1:12" ht="15" customHeight="1" x14ac:dyDescent="0.2">
      <c r="A15" s="225" t="s">
        <v>855</v>
      </c>
      <c r="B15" s="238">
        <v>1163.1690000000001</v>
      </c>
      <c r="C15" s="238">
        <v>1113.963</v>
      </c>
      <c r="D15" s="238">
        <v>972.91499999999996</v>
      </c>
      <c r="E15" s="238">
        <v>1242.171</v>
      </c>
      <c r="F15" s="238">
        <v>1412.5139999999999</v>
      </c>
      <c r="G15" s="238">
        <v>1480.8810000000001</v>
      </c>
      <c r="H15" s="238">
        <v>1408.0050000000001</v>
      </c>
      <c r="I15" s="238">
        <v>1694.5940000000001</v>
      </c>
      <c r="J15" s="238">
        <v>1697.377</v>
      </c>
      <c r="K15" s="248">
        <v>1650.8689999999999</v>
      </c>
      <c r="L15" s="225" t="s">
        <v>854</v>
      </c>
    </row>
    <row r="16" spans="1:12" ht="15" customHeight="1" x14ac:dyDescent="0.2">
      <c r="A16" s="225" t="s">
        <v>842</v>
      </c>
      <c r="B16" s="238">
        <v>1428.4929999999999</v>
      </c>
      <c r="C16" s="238">
        <v>1186.6569999999999</v>
      </c>
      <c r="D16" s="238">
        <v>1783.771</v>
      </c>
      <c r="E16" s="238">
        <v>1629.548</v>
      </c>
      <c r="F16" s="238">
        <v>1147.366</v>
      </c>
      <c r="G16" s="238">
        <v>829.447</v>
      </c>
      <c r="H16" s="238">
        <v>772.23800000000006</v>
      </c>
      <c r="I16" s="238">
        <v>643.37099999999998</v>
      </c>
      <c r="J16" s="238">
        <v>580.01300000000003</v>
      </c>
      <c r="K16" s="248">
        <v>588.99800000000005</v>
      </c>
      <c r="L16" s="225" t="s">
        <v>853</v>
      </c>
    </row>
    <row r="17" spans="1:12" ht="15" customHeight="1" x14ac:dyDescent="0.2">
      <c r="A17" s="225"/>
      <c r="B17" s="238"/>
      <c r="C17" s="238"/>
      <c r="D17" s="238"/>
      <c r="E17" s="238"/>
      <c r="F17" s="238"/>
      <c r="G17" s="238"/>
      <c r="H17" s="238"/>
      <c r="I17" s="238"/>
      <c r="J17" s="238"/>
      <c r="K17" s="248"/>
      <c r="L17" s="225"/>
    </row>
    <row r="18" spans="1:12" ht="15" customHeight="1" x14ac:dyDescent="0.2">
      <c r="A18" s="225" t="s">
        <v>852</v>
      </c>
      <c r="B18" s="238">
        <v>82764.311146421605</v>
      </c>
      <c r="C18" s="238">
        <v>87069.152053327023</v>
      </c>
      <c r="D18" s="238">
        <v>86511.89538280906</v>
      </c>
      <c r="E18" s="249">
        <v>90008.527000000002</v>
      </c>
      <c r="F18" s="249">
        <v>86498.99</v>
      </c>
      <c r="G18" s="249">
        <v>86308.644</v>
      </c>
      <c r="H18" s="249">
        <v>89264.232000000004</v>
      </c>
      <c r="I18" s="249">
        <v>88589.83</v>
      </c>
      <c r="J18" s="249">
        <v>88445.741999999998</v>
      </c>
      <c r="K18" s="248">
        <v>87865.601999999999</v>
      </c>
      <c r="L18" s="225" t="s">
        <v>851</v>
      </c>
    </row>
    <row r="19" spans="1:12" ht="15" customHeight="1" x14ac:dyDescent="0.2">
      <c r="A19" s="225" t="s">
        <v>850</v>
      </c>
      <c r="B19" s="238">
        <v>45673.898999999998</v>
      </c>
      <c r="C19" s="238">
        <v>49204.843999999997</v>
      </c>
      <c r="D19" s="238">
        <v>50055.555</v>
      </c>
      <c r="E19" s="238">
        <v>51006.326000000001</v>
      </c>
      <c r="F19" s="238">
        <v>47087.31</v>
      </c>
      <c r="G19" s="238">
        <v>46200.17</v>
      </c>
      <c r="H19" s="238">
        <v>48909.957000000002</v>
      </c>
      <c r="I19" s="238">
        <v>49400.014000000003</v>
      </c>
      <c r="J19" s="238">
        <v>48997.811999999998</v>
      </c>
      <c r="K19" s="248">
        <v>47923.586000000003</v>
      </c>
      <c r="L19" s="225" t="s">
        <v>849</v>
      </c>
    </row>
    <row r="20" spans="1:12" ht="15" customHeight="1" x14ac:dyDescent="0.2">
      <c r="A20" s="225" t="s">
        <v>848</v>
      </c>
      <c r="B20" s="238">
        <v>2365.683</v>
      </c>
      <c r="C20" s="238">
        <v>2442.1729999999998</v>
      </c>
      <c r="D20" s="238">
        <v>2541.4960000000001</v>
      </c>
      <c r="E20" s="238">
        <v>2480.971</v>
      </c>
      <c r="F20" s="238">
        <v>2156.3739999999998</v>
      </c>
      <c r="G20" s="238">
        <v>2015.9359999999999</v>
      </c>
      <c r="H20" s="238">
        <v>2063.355</v>
      </c>
      <c r="I20" s="238">
        <v>2106.0050000000001</v>
      </c>
      <c r="J20" s="238">
        <v>2047.231</v>
      </c>
      <c r="K20" s="248">
        <v>2001.7570000000001</v>
      </c>
      <c r="L20" s="225" t="s">
        <v>847</v>
      </c>
    </row>
    <row r="21" spans="1:12" ht="15" customHeight="1" x14ac:dyDescent="0.2">
      <c r="A21" s="225" t="s">
        <v>846</v>
      </c>
      <c r="B21" s="238">
        <v>1142.4860000000001</v>
      </c>
      <c r="C21" s="238">
        <v>1204.808</v>
      </c>
      <c r="D21" s="238">
        <v>1192.3679999999999</v>
      </c>
      <c r="E21" s="238">
        <v>1213.3389999999999</v>
      </c>
      <c r="F21" s="238">
        <v>919.09100000000001</v>
      </c>
      <c r="G21" s="238">
        <v>808.90599999999995</v>
      </c>
      <c r="H21" s="238">
        <v>815.83399999999995</v>
      </c>
      <c r="I21" s="238">
        <v>787.02599999999995</v>
      </c>
      <c r="J21" s="238">
        <v>781.86500000000001</v>
      </c>
      <c r="K21" s="248">
        <v>763.18200000000002</v>
      </c>
      <c r="L21" s="225" t="s">
        <v>845</v>
      </c>
    </row>
    <row r="22" spans="1:12" ht="15" customHeight="1" x14ac:dyDescent="0.2">
      <c r="A22" s="225" t="s">
        <v>844</v>
      </c>
      <c r="B22" s="238">
        <v>32139.988000000001</v>
      </c>
      <c r="C22" s="238">
        <v>32917.538</v>
      </c>
      <c r="D22" s="238">
        <v>31498.594000000001</v>
      </c>
      <c r="E22" s="238">
        <v>33703.688999999998</v>
      </c>
      <c r="F22" s="238">
        <v>35050.345999999998</v>
      </c>
      <c r="G22" s="238">
        <v>36036.466</v>
      </c>
      <c r="H22" s="238">
        <v>36352.771000000001</v>
      </c>
      <c r="I22" s="238">
        <v>35186.51</v>
      </c>
      <c r="J22" s="238">
        <v>35446.036</v>
      </c>
      <c r="K22" s="248">
        <v>36052.190999999999</v>
      </c>
      <c r="L22" s="225" t="s">
        <v>843</v>
      </c>
    </row>
    <row r="23" spans="1:12" ht="15" customHeight="1" x14ac:dyDescent="0.2">
      <c r="A23" s="225" t="s">
        <v>842</v>
      </c>
      <c r="B23" s="238">
        <v>1442.2551464216147</v>
      </c>
      <c r="C23" s="238">
        <v>1299.789053327017</v>
      </c>
      <c r="D23" s="238">
        <v>1223.8823828090583</v>
      </c>
      <c r="E23" s="238">
        <v>1604.202</v>
      </c>
      <c r="F23" s="238">
        <v>1285.8689999999999</v>
      </c>
      <c r="G23" s="238">
        <v>1247.1659999999999</v>
      </c>
      <c r="H23" s="238">
        <v>1122.3150000000001</v>
      </c>
      <c r="I23" s="238">
        <v>1110.2750000000001</v>
      </c>
      <c r="J23" s="238">
        <v>1172.798</v>
      </c>
      <c r="K23" s="248">
        <v>1124.886</v>
      </c>
      <c r="L23" s="225" t="s">
        <v>841</v>
      </c>
    </row>
    <row r="24" spans="1:12" ht="15" customHeight="1" x14ac:dyDescent="0.2">
      <c r="A24" s="225"/>
      <c r="B24" s="238"/>
      <c r="C24" s="238"/>
      <c r="D24" s="238"/>
      <c r="E24" s="238"/>
      <c r="F24" s="238"/>
      <c r="G24" s="238"/>
      <c r="H24" s="238"/>
      <c r="I24" s="238"/>
      <c r="J24" s="238"/>
      <c r="K24" s="248"/>
      <c r="L24" s="225"/>
    </row>
    <row r="25" spans="1:12" ht="15" customHeight="1" x14ac:dyDescent="0.2">
      <c r="A25" s="225" t="s">
        <v>840</v>
      </c>
      <c r="B25" s="238"/>
      <c r="C25" s="238"/>
      <c r="D25" s="238"/>
      <c r="E25" s="238"/>
      <c r="F25" s="238"/>
      <c r="G25" s="238"/>
      <c r="H25" s="238"/>
      <c r="I25" s="238"/>
      <c r="J25" s="238"/>
      <c r="K25" s="248"/>
      <c r="L25" s="225" t="s">
        <v>839</v>
      </c>
    </row>
    <row r="26" spans="1:12" ht="15" customHeight="1" x14ac:dyDescent="0.2">
      <c r="A26" s="225" t="s">
        <v>838</v>
      </c>
      <c r="B26" s="238">
        <v>-14517.232146421611</v>
      </c>
      <c r="C26" s="238">
        <v>-14835.323053327023</v>
      </c>
      <c r="D26" s="238">
        <v>-13944.064382809058</v>
      </c>
      <c r="E26" s="249">
        <v>-13742.43</v>
      </c>
      <c r="F26" s="249">
        <v>-12659.808000000001</v>
      </c>
      <c r="G26" s="249">
        <v>-12343.272000000001</v>
      </c>
      <c r="H26" s="249">
        <v>-13045.751</v>
      </c>
      <c r="I26" s="249">
        <v>-14102.078</v>
      </c>
      <c r="J26" s="249">
        <v>-13917.307000000001</v>
      </c>
      <c r="K26" s="248">
        <v>-13124.467000000001</v>
      </c>
      <c r="L26" s="225" t="s">
        <v>837</v>
      </c>
    </row>
    <row r="27" spans="1:12" ht="15" customHeight="1" x14ac:dyDescent="0.2">
      <c r="A27" s="225"/>
      <c r="B27" s="238"/>
      <c r="C27" s="238"/>
      <c r="D27" s="238"/>
      <c r="E27" s="238"/>
      <c r="F27" s="238"/>
      <c r="G27" s="238"/>
      <c r="H27" s="238"/>
      <c r="I27" s="238"/>
      <c r="J27" s="238"/>
      <c r="K27" s="248"/>
      <c r="L27" s="225"/>
    </row>
    <row r="28" spans="1:12" ht="15" customHeight="1" x14ac:dyDescent="0.2">
      <c r="A28" s="225" t="s">
        <v>836</v>
      </c>
      <c r="B28" s="238"/>
      <c r="C28" s="238"/>
      <c r="D28" s="238"/>
      <c r="E28" s="238"/>
      <c r="F28" s="238"/>
      <c r="G28" s="238"/>
      <c r="H28" s="238"/>
      <c r="I28" s="238"/>
      <c r="J28" s="238"/>
      <c r="K28" s="248"/>
      <c r="L28" s="225" t="s">
        <v>835</v>
      </c>
    </row>
    <row r="29" spans="1:12" ht="15" customHeight="1" x14ac:dyDescent="0.2">
      <c r="A29" s="225" t="s">
        <v>834</v>
      </c>
      <c r="B29" s="238">
        <v>-354.96300000000002</v>
      </c>
      <c r="C29" s="238">
        <v>-336.07900000000001</v>
      </c>
      <c r="D29" s="238">
        <v>-407.029</v>
      </c>
      <c r="E29" s="238">
        <v>-498.322</v>
      </c>
      <c r="F29" s="238">
        <v>-115.20099999999999</v>
      </c>
      <c r="G29" s="238">
        <v>-198.86699999999999</v>
      </c>
      <c r="H29" s="238">
        <v>-250.06200000000001</v>
      </c>
      <c r="I29" s="238">
        <v>-335.911</v>
      </c>
      <c r="J29" s="238">
        <v>41.674999999999997</v>
      </c>
      <c r="K29" s="248">
        <v>-16.841000000000001</v>
      </c>
      <c r="L29" s="225" t="s">
        <v>833</v>
      </c>
    </row>
    <row r="30" spans="1:12" ht="15" customHeight="1" x14ac:dyDescent="0.2">
      <c r="A30" s="225"/>
      <c r="B30" s="238"/>
      <c r="C30" s="238"/>
      <c r="D30" s="238"/>
      <c r="E30" s="238"/>
      <c r="F30" s="238"/>
      <c r="G30" s="238"/>
      <c r="H30" s="238"/>
      <c r="I30" s="238"/>
      <c r="J30" s="238"/>
      <c r="K30" s="248"/>
      <c r="L30" s="225"/>
    </row>
    <row r="31" spans="1:12" ht="15" customHeight="1" x14ac:dyDescent="0.2">
      <c r="A31" s="225" t="s">
        <v>832</v>
      </c>
      <c r="B31" s="238">
        <v>9651.6270000000004</v>
      </c>
      <c r="C31" s="238">
        <v>10518.272000000001</v>
      </c>
      <c r="D31" s="238">
        <v>11426.999</v>
      </c>
      <c r="E31" s="238">
        <v>13513.300999999999</v>
      </c>
      <c r="F31" s="238">
        <v>15323.341</v>
      </c>
      <c r="G31" s="238">
        <v>17742.014999999999</v>
      </c>
      <c r="H31" s="238">
        <v>18868.911</v>
      </c>
      <c r="I31" s="238">
        <v>17997.5823776</v>
      </c>
      <c r="J31" s="238">
        <v>18804.451000000001</v>
      </c>
      <c r="K31" s="248">
        <v>18223.782532600002</v>
      </c>
      <c r="L31" s="225" t="s">
        <v>831</v>
      </c>
    </row>
    <row r="32" spans="1:12" ht="15" customHeight="1" x14ac:dyDescent="0.2">
      <c r="A32" s="225" t="s">
        <v>830</v>
      </c>
      <c r="B32" s="238">
        <v>508.24200000000002</v>
      </c>
      <c r="C32" s="238">
        <v>489.74299999999999</v>
      </c>
      <c r="D32" s="238">
        <v>477.916</v>
      </c>
      <c r="E32" s="238">
        <v>458.04399999999998</v>
      </c>
      <c r="F32" s="238">
        <v>364.45699999999999</v>
      </c>
      <c r="G32" s="238">
        <v>337.39499999999998</v>
      </c>
      <c r="H32" s="238">
        <v>287.47899999999998</v>
      </c>
      <c r="I32" s="238">
        <v>300.34199999999998</v>
      </c>
      <c r="J32" s="238">
        <v>312.99599999999998</v>
      </c>
      <c r="K32" s="248">
        <v>323.77699999999999</v>
      </c>
      <c r="L32" s="225" t="s">
        <v>829</v>
      </c>
    </row>
    <row r="33" spans="1:12" ht="15" customHeight="1" x14ac:dyDescent="0.2">
      <c r="A33" s="225" t="s">
        <v>688</v>
      </c>
      <c r="B33" s="238">
        <v>8332.5640000000003</v>
      </c>
      <c r="C33" s="238">
        <v>9061.8320000000003</v>
      </c>
      <c r="D33" s="238">
        <v>9828.8150000000005</v>
      </c>
      <c r="E33" s="238">
        <v>11994.644</v>
      </c>
      <c r="F33" s="238">
        <v>13884.269</v>
      </c>
      <c r="G33" s="238">
        <v>16703.664000000001</v>
      </c>
      <c r="H33" s="238">
        <v>17850.95</v>
      </c>
      <c r="I33" s="238">
        <v>16825.330377599999</v>
      </c>
      <c r="J33" s="238">
        <v>17443.643</v>
      </c>
      <c r="K33" s="248">
        <v>16895.882532600001</v>
      </c>
      <c r="L33" s="225" t="s">
        <v>828</v>
      </c>
    </row>
    <row r="34" spans="1:12" ht="15" customHeight="1" x14ac:dyDescent="0.2">
      <c r="A34" s="225" t="s">
        <v>827</v>
      </c>
      <c r="B34" s="238">
        <v>2175.6680000000001</v>
      </c>
      <c r="C34" s="238">
        <v>2418.4589999999998</v>
      </c>
      <c r="D34" s="238">
        <v>2612.1759999999999</v>
      </c>
      <c r="E34" s="238">
        <v>2724.8519999999999</v>
      </c>
      <c r="F34" s="238">
        <v>3225.1089999999999</v>
      </c>
      <c r="G34" s="238">
        <v>4704.692</v>
      </c>
      <c r="H34" s="238">
        <v>5240.8360000000002</v>
      </c>
      <c r="I34" s="238">
        <v>3985.623</v>
      </c>
      <c r="J34" s="238">
        <v>3711.25</v>
      </c>
      <c r="K34" s="248">
        <v>3245.6725326000001</v>
      </c>
      <c r="L34" s="225" t="s">
        <v>826</v>
      </c>
    </row>
    <row r="35" spans="1:12" ht="15" customHeight="1" x14ac:dyDescent="0.2">
      <c r="A35" s="225" t="s">
        <v>825</v>
      </c>
      <c r="B35" s="238">
        <v>6156.8959999999997</v>
      </c>
      <c r="C35" s="238">
        <v>6643.3729999999996</v>
      </c>
      <c r="D35" s="238">
        <v>7216.6390000000001</v>
      </c>
      <c r="E35" s="238">
        <v>9269.7919999999995</v>
      </c>
      <c r="F35" s="238">
        <v>10659.16</v>
      </c>
      <c r="G35" s="238">
        <v>11998.972</v>
      </c>
      <c r="H35" s="238">
        <v>12610.114</v>
      </c>
      <c r="I35" s="238">
        <v>12839.7073776</v>
      </c>
      <c r="J35" s="238">
        <v>13732.393</v>
      </c>
      <c r="K35" s="248">
        <v>13650.21</v>
      </c>
      <c r="L35" s="225" t="s">
        <v>824</v>
      </c>
    </row>
    <row r="36" spans="1:12" ht="15" customHeight="1" x14ac:dyDescent="0.2">
      <c r="A36" s="225" t="s">
        <v>823</v>
      </c>
      <c r="B36" s="238">
        <v>9.5549999999999997</v>
      </c>
      <c r="C36" s="238">
        <v>14.502000000000001</v>
      </c>
      <c r="D36" s="238">
        <v>19.702999999999999</v>
      </c>
      <c r="E36" s="238">
        <v>20.920999999999999</v>
      </c>
      <c r="F36" s="238">
        <v>21.452000000000002</v>
      </c>
      <c r="G36" s="238">
        <v>25.861000000000001</v>
      </c>
      <c r="H36" s="238">
        <v>20.186</v>
      </c>
      <c r="I36" s="238">
        <v>15.914999999999999</v>
      </c>
      <c r="J36" s="238">
        <v>26.986000000000001</v>
      </c>
      <c r="K36" s="248">
        <v>26.641999999999999</v>
      </c>
      <c r="L36" s="225" t="s">
        <v>822</v>
      </c>
    </row>
    <row r="37" spans="1:12" ht="15" customHeight="1" x14ac:dyDescent="0.2">
      <c r="A37" s="225" t="s">
        <v>694</v>
      </c>
      <c r="B37" s="238">
        <v>801.26599999999996</v>
      </c>
      <c r="C37" s="238">
        <v>952.19500000000005</v>
      </c>
      <c r="D37" s="238">
        <v>1100.5650000000001</v>
      </c>
      <c r="E37" s="238">
        <v>1039.692</v>
      </c>
      <c r="F37" s="238">
        <v>1053.163</v>
      </c>
      <c r="G37" s="238">
        <v>675.09500000000003</v>
      </c>
      <c r="H37" s="238">
        <v>710.29600000000005</v>
      </c>
      <c r="I37" s="238">
        <v>855.995</v>
      </c>
      <c r="J37" s="238">
        <v>1020.826</v>
      </c>
      <c r="K37" s="248">
        <v>977.48099999999999</v>
      </c>
      <c r="L37" s="225" t="s">
        <v>821</v>
      </c>
    </row>
    <row r="38" spans="1:12" ht="15" customHeight="1" x14ac:dyDescent="0.2">
      <c r="A38" s="225"/>
      <c r="B38" s="238"/>
      <c r="C38" s="238"/>
      <c r="D38" s="238"/>
      <c r="E38" s="238"/>
      <c r="F38" s="238"/>
      <c r="G38" s="238"/>
      <c r="H38" s="238"/>
      <c r="I38" s="238"/>
      <c r="J38" s="238"/>
      <c r="K38" s="248"/>
      <c r="L38" s="225"/>
    </row>
    <row r="39" spans="1:12" ht="15" customHeight="1" x14ac:dyDescent="0.2">
      <c r="A39" s="225" t="s">
        <v>820</v>
      </c>
      <c r="B39" s="238"/>
      <c r="C39" s="238"/>
      <c r="D39" s="238"/>
      <c r="E39" s="238"/>
      <c r="F39" s="238"/>
      <c r="G39" s="238"/>
      <c r="H39" s="238"/>
      <c r="I39" s="238"/>
      <c r="J39" s="238"/>
      <c r="K39" s="248"/>
      <c r="L39" s="225" t="s">
        <v>819</v>
      </c>
    </row>
    <row r="40" spans="1:12" ht="15" customHeight="1" x14ac:dyDescent="0.2">
      <c r="A40" s="225" t="s">
        <v>818</v>
      </c>
      <c r="B40" s="238"/>
      <c r="C40" s="238"/>
      <c r="D40" s="238"/>
      <c r="E40" s="238"/>
      <c r="F40" s="238"/>
      <c r="G40" s="238"/>
      <c r="H40" s="238"/>
      <c r="I40" s="238"/>
      <c r="J40" s="238"/>
      <c r="K40" s="248"/>
      <c r="L40" s="225" t="s">
        <v>817</v>
      </c>
    </row>
    <row r="41" spans="1:12" ht="15" customHeight="1" x14ac:dyDescent="0.2">
      <c r="A41" s="225" t="s">
        <v>816</v>
      </c>
      <c r="B41" s="238">
        <v>-5220.5681464216113</v>
      </c>
      <c r="C41" s="238">
        <v>-4653.1300533270241</v>
      </c>
      <c r="D41" s="238">
        <v>-2924.0943828090576</v>
      </c>
      <c r="E41" s="249">
        <v>-727.45100000000002</v>
      </c>
      <c r="F41" s="249">
        <v>2548.3319999999999</v>
      </c>
      <c r="G41" s="249">
        <v>5199.8760000000002</v>
      </c>
      <c r="H41" s="249">
        <v>5573.098</v>
      </c>
      <c r="I41" s="249">
        <v>3559.5933775999993</v>
      </c>
      <c r="J41" s="249">
        <v>4928.8190000000004</v>
      </c>
      <c r="K41" s="248">
        <v>5082.4745326000002</v>
      </c>
      <c r="L41" s="225" t="s">
        <v>815</v>
      </c>
    </row>
    <row r="42" spans="1:12" ht="15" customHeight="1" x14ac:dyDescent="0.2">
      <c r="A42" s="225"/>
      <c r="B42" s="238"/>
      <c r="C42" s="238"/>
      <c r="D42" s="238"/>
      <c r="E42" s="238"/>
      <c r="F42" s="238"/>
      <c r="G42" s="238"/>
      <c r="H42" s="238"/>
      <c r="I42" s="238"/>
      <c r="J42" s="238"/>
      <c r="K42" s="248"/>
      <c r="L42" s="225"/>
    </row>
    <row r="43" spans="1:12" ht="15" customHeight="1" x14ac:dyDescent="0.2">
      <c r="A43" s="225" t="s">
        <v>814</v>
      </c>
      <c r="B43" s="238">
        <v>5631.393</v>
      </c>
      <c r="C43" s="238">
        <v>-59.58</v>
      </c>
      <c r="D43" s="238">
        <v>5119.6750000000002</v>
      </c>
      <c r="E43" s="238">
        <v>7030.1480000000001</v>
      </c>
      <c r="F43" s="238">
        <v>7539.1130000000003</v>
      </c>
      <c r="G43" s="238">
        <v>7155.5529999999999</v>
      </c>
      <c r="H43" s="238">
        <v>7650.5619999999999</v>
      </c>
      <c r="I43" s="238">
        <v>-2425.239</v>
      </c>
      <c r="J43" s="238">
        <v>-5021.2219999999998</v>
      </c>
      <c r="K43" s="248">
        <v>-4907.5069999999996</v>
      </c>
      <c r="L43" s="225" t="s">
        <v>813</v>
      </c>
    </row>
    <row r="44" spans="1:12" ht="15" customHeight="1" x14ac:dyDescent="0.2">
      <c r="A44" s="225" t="s">
        <v>812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48"/>
      <c r="L44" s="225" t="s">
        <v>811</v>
      </c>
    </row>
    <row r="45" spans="1:12" ht="15" customHeight="1" x14ac:dyDescent="0.2">
      <c r="A45" s="225" t="s">
        <v>810</v>
      </c>
      <c r="B45" s="238">
        <v>5512.9160000000002</v>
      </c>
      <c r="C45" s="238">
        <v>1326.288</v>
      </c>
      <c r="D45" s="238">
        <v>1539.375</v>
      </c>
      <c r="E45" s="238">
        <v>9391.8680000000004</v>
      </c>
      <c r="F45" s="238">
        <v>5563.18</v>
      </c>
      <c r="G45" s="238">
        <v>2816.2710000000002</v>
      </c>
      <c r="H45" s="238">
        <v>5177.2359999999999</v>
      </c>
      <c r="I45" s="238">
        <v>-4047.28</v>
      </c>
      <c r="J45" s="238">
        <v>-9234.9310000000005</v>
      </c>
      <c r="K45" s="248">
        <v>-3607.9029999999998</v>
      </c>
      <c r="L45" s="225" t="s">
        <v>809</v>
      </c>
    </row>
    <row r="46" spans="1:12" ht="15" customHeight="1" x14ac:dyDescent="0.2">
      <c r="A46" s="225" t="s">
        <v>808</v>
      </c>
      <c r="B46" s="238">
        <v>2656.1619999999998</v>
      </c>
      <c r="C46" s="238">
        <v>3345.114</v>
      </c>
      <c r="D46" s="238">
        <v>4229.665</v>
      </c>
      <c r="E46" s="238">
        <v>13312.607</v>
      </c>
      <c r="F46" s="238">
        <v>9700.6409999999996</v>
      </c>
      <c r="G46" s="238">
        <v>5710.2879999999996</v>
      </c>
      <c r="H46" s="238">
        <v>9309.7620000000006</v>
      </c>
      <c r="I46" s="238">
        <v>-3749.491</v>
      </c>
      <c r="J46" s="238">
        <v>-5540.4570000000003</v>
      </c>
      <c r="K46" s="248">
        <v>-1749.3820000000001</v>
      </c>
      <c r="L46" s="225" t="s">
        <v>807</v>
      </c>
    </row>
    <row r="47" spans="1:12" ht="15" customHeight="1" x14ac:dyDescent="0.2">
      <c r="A47" s="225" t="s">
        <v>800</v>
      </c>
      <c r="B47" s="238">
        <v>2856.7539999999999</v>
      </c>
      <c r="C47" s="238">
        <v>-2018.826</v>
      </c>
      <c r="D47" s="238">
        <v>-2690.29</v>
      </c>
      <c r="E47" s="238">
        <v>-3920.739</v>
      </c>
      <c r="F47" s="238">
        <v>-4137.4610000000002</v>
      </c>
      <c r="G47" s="238">
        <v>-2894.0169999999998</v>
      </c>
      <c r="H47" s="238">
        <v>-4132.5259999999998</v>
      </c>
      <c r="I47" s="238">
        <v>-297.78899999999999</v>
      </c>
      <c r="J47" s="238">
        <v>-3694.4740000000002</v>
      </c>
      <c r="K47" s="248">
        <v>-1858.521</v>
      </c>
      <c r="L47" s="225" t="s">
        <v>799</v>
      </c>
    </row>
    <row r="48" spans="1:12" ht="15" customHeight="1" x14ac:dyDescent="0.2">
      <c r="A48" s="225" t="s">
        <v>806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48"/>
      <c r="L48" s="225" t="s">
        <v>805</v>
      </c>
    </row>
    <row r="49" spans="1:12" ht="15" customHeight="1" x14ac:dyDescent="0.2">
      <c r="A49" s="225" t="s">
        <v>804</v>
      </c>
      <c r="B49" s="238">
        <v>118.477</v>
      </c>
      <c r="C49" s="238">
        <v>-1385.8679999999999</v>
      </c>
      <c r="D49" s="238">
        <v>3580.3</v>
      </c>
      <c r="E49" s="238">
        <v>-2361.7199999999998</v>
      </c>
      <c r="F49" s="238">
        <v>1975.933</v>
      </c>
      <c r="G49" s="238">
        <v>4339.2820000000002</v>
      </c>
      <c r="H49" s="238">
        <v>2473.326</v>
      </c>
      <c r="I49" s="238">
        <v>1622.0409999999999</v>
      </c>
      <c r="J49" s="238">
        <v>4213.7089999999998</v>
      </c>
      <c r="K49" s="248">
        <v>-1299.604</v>
      </c>
      <c r="L49" s="225" t="s">
        <v>803</v>
      </c>
    </row>
    <row r="50" spans="1:12" ht="15" customHeight="1" x14ac:dyDescent="0.2">
      <c r="A50" s="225" t="s">
        <v>802</v>
      </c>
      <c r="B50" s="238">
        <v>-15.603999999999999</v>
      </c>
      <c r="C50" s="238">
        <v>-623.07299999999998</v>
      </c>
      <c r="D50" s="238">
        <v>-601.822</v>
      </c>
      <c r="E50" s="237">
        <v>-2159.1260000000002</v>
      </c>
      <c r="F50" s="237">
        <v>1452.883</v>
      </c>
      <c r="G50" s="237">
        <v>1222.06</v>
      </c>
      <c r="H50" s="237">
        <v>-3881.259</v>
      </c>
      <c r="I50" s="237">
        <v>14.484</v>
      </c>
      <c r="J50" s="237">
        <v>2306.8519999999999</v>
      </c>
      <c r="K50" s="248">
        <v>-884.32799999999997</v>
      </c>
      <c r="L50" s="225" t="s">
        <v>801</v>
      </c>
    </row>
    <row r="51" spans="1:12" ht="15" customHeight="1" x14ac:dyDescent="0.2">
      <c r="A51" s="225" t="s">
        <v>800</v>
      </c>
      <c r="B51" s="238">
        <v>134.08099999999999</v>
      </c>
      <c r="C51" s="238">
        <v>-762.79499999999996</v>
      </c>
      <c r="D51" s="238">
        <v>4182.1220000000003</v>
      </c>
      <c r="E51" s="237">
        <v>-202.59399999999999</v>
      </c>
      <c r="F51" s="237">
        <v>523.04999999999995</v>
      </c>
      <c r="G51" s="237">
        <v>3117.2220000000002</v>
      </c>
      <c r="H51" s="237">
        <v>6354.585</v>
      </c>
      <c r="I51" s="237">
        <v>1607.557</v>
      </c>
      <c r="J51" s="237">
        <v>1906.857</v>
      </c>
      <c r="K51" s="248">
        <v>-415.27600000000001</v>
      </c>
      <c r="L51" s="225" t="s">
        <v>799</v>
      </c>
    </row>
    <row r="52" spans="1:12" ht="15" customHeight="1" x14ac:dyDescent="0.2">
      <c r="A52" s="225"/>
      <c r="B52" s="238"/>
      <c r="C52" s="238"/>
      <c r="D52" s="238"/>
      <c r="E52" s="248"/>
      <c r="F52" s="248"/>
      <c r="G52" s="248"/>
      <c r="H52" s="248"/>
      <c r="I52" s="248"/>
      <c r="J52" s="248"/>
      <c r="K52" s="248"/>
      <c r="L52" s="225"/>
    </row>
    <row r="53" spans="1:12" ht="15" customHeight="1" x14ac:dyDescent="0.2">
      <c r="A53" s="225" t="s">
        <v>798</v>
      </c>
      <c r="B53" s="238">
        <v>-410.82485357838868</v>
      </c>
      <c r="C53" s="238">
        <v>4712.7100533270241</v>
      </c>
      <c r="D53" s="238">
        <v>-2195.5806171909421</v>
      </c>
      <c r="E53" s="248">
        <v>-6302.6970000000001</v>
      </c>
      <c r="F53" s="248">
        <v>-10087.445</v>
      </c>
      <c r="G53" s="248">
        <v>-12355.429</v>
      </c>
      <c r="H53" s="248">
        <v>-13223.66</v>
      </c>
      <c r="I53" s="248">
        <v>-1134.3543775999992</v>
      </c>
      <c r="J53" s="248">
        <v>92.403000000000006</v>
      </c>
      <c r="K53" s="248">
        <v>-174.96753260000051</v>
      </c>
      <c r="L53" s="225" t="s">
        <v>797</v>
      </c>
    </row>
    <row r="54" spans="1:12" s="219" customFormat="1" ht="15" customHeight="1" x14ac:dyDescent="0.2">
      <c r="A54" s="223"/>
      <c r="B54" s="222"/>
      <c r="C54" s="222"/>
      <c r="D54" s="222"/>
      <c r="E54" s="222"/>
      <c r="F54" s="222"/>
      <c r="G54" s="222"/>
      <c r="H54" s="247"/>
      <c r="I54" s="247"/>
      <c r="J54" s="247"/>
      <c r="K54" s="444"/>
      <c r="L54" s="223"/>
    </row>
    <row r="55" spans="1:12" ht="15" customHeight="1" x14ac:dyDescent="0.2">
      <c r="A55" s="234"/>
      <c r="B55" s="234"/>
      <c r="C55" s="234"/>
      <c r="D55" s="234"/>
      <c r="E55" s="234"/>
      <c r="F55" s="234"/>
      <c r="G55" s="234"/>
      <c r="L55" s="234"/>
    </row>
    <row r="56" spans="1:12" ht="15" customHeight="1" x14ac:dyDescent="0.2">
      <c r="A56" s="245" t="s">
        <v>249</v>
      </c>
      <c r="G56" s="234" t="s">
        <v>189</v>
      </c>
      <c r="H56" s="234"/>
      <c r="L56" s="234"/>
    </row>
    <row r="57" spans="1:12" ht="15" customHeight="1" x14ac:dyDescent="0.2">
      <c r="A57" s="245" t="s">
        <v>250</v>
      </c>
      <c r="G57" s="234" t="s">
        <v>191</v>
      </c>
      <c r="H57" s="234"/>
      <c r="I57" s="234"/>
      <c r="J57" s="234"/>
      <c r="K57" s="236"/>
      <c r="L57" s="234"/>
    </row>
    <row r="58" spans="1:12" ht="15" customHeight="1" x14ac:dyDescent="0.2">
      <c r="A58" s="245" t="s">
        <v>796</v>
      </c>
      <c r="G58" s="234" t="s">
        <v>795</v>
      </c>
      <c r="H58" s="234"/>
      <c r="I58" s="234"/>
      <c r="J58" s="234"/>
      <c r="K58" s="236"/>
      <c r="L58" s="234"/>
    </row>
    <row r="59" spans="1:12" ht="15" customHeight="1" x14ac:dyDescent="0.2">
      <c r="A59" s="245" t="s">
        <v>363</v>
      </c>
      <c r="G59" s="246" t="s">
        <v>364</v>
      </c>
      <c r="H59" s="234"/>
      <c r="I59" s="234"/>
      <c r="J59" s="234"/>
      <c r="K59" s="236"/>
      <c r="L59" s="234"/>
    </row>
    <row r="60" spans="1:12" ht="15" customHeight="1" x14ac:dyDescent="0.2">
      <c r="A60" s="245" t="s">
        <v>794</v>
      </c>
      <c r="G60" s="245" t="s">
        <v>793</v>
      </c>
      <c r="H60" s="234"/>
      <c r="I60" s="234"/>
      <c r="J60" s="234"/>
      <c r="K60" s="236"/>
      <c r="L60" s="234"/>
    </row>
    <row r="61" spans="1:12" ht="15" customHeight="1" x14ac:dyDescent="0.2">
      <c r="A61" s="234" t="s">
        <v>792</v>
      </c>
      <c r="G61" s="234" t="s">
        <v>791</v>
      </c>
      <c r="H61" s="234"/>
      <c r="I61" s="234"/>
      <c r="J61" s="234"/>
      <c r="K61" s="236"/>
      <c r="L61" s="234"/>
    </row>
    <row r="62" spans="1:12" ht="15" customHeight="1" x14ac:dyDescent="0.2">
      <c r="A62" s="234"/>
      <c r="E62" s="234"/>
      <c r="G62" s="234"/>
      <c r="H62" s="234"/>
      <c r="I62" s="234"/>
      <c r="J62" s="234"/>
      <c r="K62" s="236"/>
      <c r="L62" s="234"/>
    </row>
    <row r="63" spans="1:12" ht="15" customHeight="1" x14ac:dyDescent="0.25">
      <c r="A63" s="244" t="s">
        <v>97</v>
      </c>
      <c r="B63" s="217"/>
      <c r="C63" s="217"/>
      <c r="D63" s="217"/>
      <c r="E63" s="217"/>
      <c r="F63" s="217"/>
      <c r="G63" s="216" t="s">
        <v>697</v>
      </c>
      <c r="H63" s="244"/>
      <c r="I63" s="234"/>
      <c r="J63" s="234"/>
      <c r="K63" s="236"/>
      <c r="L63" s="234"/>
    </row>
    <row r="64" spans="1:12" ht="15" customHeight="1" x14ac:dyDescent="0.25">
      <c r="A64" s="244" t="s">
        <v>163</v>
      </c>
      <c r="B64" s="217"/>
      <c r="C64" s="217"/>
      <c r="D64" s="217"/>
      <c r="E64" s="217"/>
      <c r="F64" s="217"/>
      <c r="G64" s="216" t="s">
        <v>699</v>
      </c>
      <c r="H64" s="244"/>
      <c r="I64" s="234"/>
      <c r="J64" s="234"/>
      <c r="K64" s="236"/>
      <c r="L64" s="234"/>
    </row>
    <row r="67" spans="1:12" ht="15" customHeight="1" x14ac:dyDescent="0.2">
      <c r="A67" s="234"/>
      <c r="B67" s="234"/>
      <c r="C67" s="234"/>
      <c r="D67" s="234"/>
      <c r="E67" s="234"/>
      <c r="F67" s="234"/>
      <c r="G67" s="234"/>
      <c r="H67" s="234"/>
      <c r="I67" s="234"/>
      <c r="J67" s="234"/>
      <c r="K67" s="236"/>
      <c r="L67" s="234"/>
    </row>
  </sheetData>
  <pageMargins left="0.7" right="0.7" top="0.75" bottom="0.75" header="0.3" footer="0.3"/>
  <pageSetup scale="5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L50"/>
  <sheetViews>
    <sheetView view="pageBreakPreview" zoomScale="80" zoomScaleNormal="100" zoomScaleSheetLayoutView="80" workbookViewId="0">
      <selection activeCell="H6" sqref="H6"/>
    </sheetView>
  </sheetViews>
  <sheetFormatPr defaultColWidth="9.28515625" defaultRowHeight="12.75" x14ac:dyDescent="0.2"/>
  <cols>
    <col min="1" max="1" width="39.28515625" style="257" customWidth="1"/>
    <col min="2" max="5" width="9.7109375" style="257" customWidth="1"/>
    <col min="6" max="6" width="10.28515625" style="257" bestFit="1" customWidth="1"/>
    <col min="7" max="7" width="11" style="257" customWidth="1"/>
    <col min="8" max="8" width="10.5703125" style="257" customWidth="1"/>
    <col min="9" max="9" width="10.28515625" style="257" customWidth="1"/>
    <col min="10" max="10" width="10.5703125" style="257" customWidth="1"/>
    <col min="11" max="11" width="10.140625" style="257" customWidth="1"/>
    <col min="12" max="12" width="43" style="257" bestFit="1" customWidth="1"/>
    <col min="13" max="16384" width="9.28515625" style="257"/>
  </cols>
  <sheetData>
    <row r="1" spans="1:12" ht="15" x14ac:dyDescent="0.2">
      <c r="A1" s="261" t="s">
        <v>906</v>
      </c>
    </row>
    <row r="2" spans="1:12" ht="15" x14ac:dyDescent="0.2">
      <c r="A2" s="261" t="s">
        <v>905</v>
      </c>
    </row>
    <row r="4" spans="1:12" x14ac:dyDescent="0.2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</row>
    <row r="5" spans="1:12" ht="15" x14ac:dyDescent="0.2">
      <c r="A5" s="266"/>
      <c r="B5" s="232">
        <v>2005</v>
      </c>
      <c r="C5" s="232">
        <v>2006</v>
      </c>
      <c r="D5" s="232">
        <v>2007</v>
      </c>
      <c r="E5" s="232">
        <v>2008</v>
      </c>
      <c r="F5" s="232">
        <v>2009</v>
      </c>
      <c r="G5" s="232">
        <v>2010</v>
      </c>
      <c r="H5" s="232">
        <v>2011</v>
      </c>
      <c r="I5" s="232" t="s">
        <v>0</v>
      </c>
      <c r="J5" s="232" t="s">
        <v>700</v>
      </c>
      <c r="K5" s="232" t="s">
        <v>701</v>
      </c>
      <c r="L5" s="266"/>
    </row>
    <row r="6" spans="1:12" x14ac:dyDescent="0.2">
      <c r="A6" s="264"/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4"/>
    </row>
    <row r="7" spans="1:12" ht="15" customHeight="1" x14ac:dyDescent="0.2"/>
    <row r="8" spans="1:12" ht="15" customHeight="1" x14ac:dyDescent="0.2">
      <c r="A8" s="261" t="s">
        <v>904</v>
      </c>
      <c r="B8" s="263">
        <v>5072.8419999999996</v>
      </c>
      <c r="C8" s="263">
        <v>5022.12</v>
      </c>
      <c r="D8" s="263">
        <v>5062.4059999999999</v>
      </c>
      <c r="E8" s="249">
        <v>5213.0990000000002</v>
      </c>
      <c r="F8" s="262">
        <v>4415.2619999999997</v>
      </c>
      <c r="G8" s="262">
        <v>4379.1549999999997</v>
      </c>
      <c r="H8" s="262">
        <v>4213.6729999999998</v>
      </c>
      <c r="I8" s="262">
        <v>4196.9290000000001</v>
      </c>
      <c r="J8" s="262">
        <v>4237.6959999999999</v>
      </c>
      <c r="K8" s="262">
        <v>4455.201</v>
      </c>
      <c r="L8" s="261" t="s">
        <v>903</v>
      </c>
    </row>
    <row r="9" spans="1:12" ht="15" customHeight="1" x14ac:dyDescent="0.2">
      <c r="A9" s="261" t="s">
        <v>902</v>
      </c>
      <c r="B9" s="263"/>
      <c r="C9" s="263"/>
      <c r="D9" s="263"/>
      <c r="E9" s="261"/>
      <c r="F9" s="262"/>
      <c r="G9" s="262"/>
      <c r="H9" s="262"/>
      <c r="I9" s="262"/>
      <c r="J9" s="262"/>
      <c r="K9" s="262"/>
      <c r="L9" s="261" t="s">
        <v>901</v>
      </c>
    </row>
    <row r="10" spans="1:12" ht="15" customHeight="1" x14ac:dyDescent="0.2">
      <c r="A10" s="261"/>
      <c r="B10" s="263"/>
      <c r="C10" s="263"/>
      <c r="D10" s="263"/>
      <c r="E10" s="261"/>
      <c r="F10" s="83"/>
      <c r="G10" s="83"/>
      <c r="H10" s="83"/>
      <c r="I10" s="83"/>
      <c r="J10" s="83"/>
      <c r="K10" s="83"/>
      <c r="L10" s="261"/>
    </row>
    <row r="11" spans="1:12" ht="15" customHeight="1" x14ac:dyDescent="0.2">
      <c r="A11" s="261" t="s">
        <v>894</v>
      </c>
      <c r="B11" s="263">
        <v>3685.9169999999999</v>
      </c>
      <c r="C11" s="263">
        <v>3722.0050000000001</v>
      </c>
      <c r="D11" s="263">
        <v>3686.973</v>
      </c>
      <c r="E11" s="249">
        <v>3716.2460000000001</v>
      </c>
      <c r="F11" s="83">
        <v>3183.252</v>
      </c>
      <c r="G11" s="83">
        <v>3185.6060000000002</v>
      </c>
      <c r="H11" s="83">
        <v>3047.915</v>
      </c>
      <c r="I11" s="83">
        <v>3069.087</v>
      </c>
      <c r="J11" s="83">
        <v>3199.672</v>
      </c>
      <c r="K11" s="83">
        <v>3246.0050000000001</v>
      </c>
      <c r="L11" s="261" t="s">
        <v>893</v>
      </c>
    </row>
    <row r="12" spans="1:12" ht="15" customHeight="1" x14ac:dyDescent="0.2">
      <c r="A12" s="261" t="s">
        <v>892</v>
      </c>
      <c r="B12" s="263">
        <v>1361.643</v>
      </c>
      <c r="C12" s="263">
        <v>1424.1659999999999</v>
      </c>
      <c r="D12" s="263">
        <v>1353.376</v>
      </c>
      <c r="E12" s="249">
        <v>1342.81</v>
      </c>
      <c r="F12" s="262">
        <v>1277.749</v>
      </c>
      <c r="G12" s="262">
        <v>1349.4490000000001</v>
      </c>
      <c r="H12" s="262">
        <v>1408.5360000000001</v>
      </c>
      <c r="I12" s="262">
        <v>1507.9839999999999</v>
      </c>
      <c r="J12" s="262">
        <v>1586.0889999999999</v>
      </c>
      <c r="K12" s="262">
        <v>1633.249</v>
      </c>
      <c r="L12" s="261" t="s">
        <v>900</v>
      </c>
    </row>
    <row r="13" spans="1:12" ht="15" customHeight="1" x14ac:dyDescent="0.2">
      <c r="A13" s="261" t="s">
        <v>890</v>
      </c>
      <c r="B13" s="263">
        <v>2324.2739999999999</v>
      </c>
      <c r="C13" s="263">
        <v>2297.8389999999999</v>
      </c>
      <c r="D13" s="263">
        <v>2333.5970000000002</v>
      </c>
      <c r="E13" s="249">
        <v>2373.4360000000001</v>
      </c>
      <c r="F13" s="262">
        <v>1905.5029999999999</v>
      </c>
      <c r="G13" s="262">
        <v>1836.1569999999999</v>
      </c>
      <c r="H13" s="262">
        <v>1639.3789999999999</v>
      </c>
      <c r="I13" s="262">
        <v>1561.1030000000001</v>
      </c>
      <c r="J13" s="262">
        <v>1613.5830000000001</v>
      </c>
      <c r="K13" s="262">
        <v>1612.7560000000001</v>
      </c>
      <c r="L13" s="261" t="s">
        <v>899</v>
      </c>
    </row>
    <row r="14" spans="1:12" ht="15" customHeight="1" x14ac:dyDescent="0.2">
      <c r="A14" s="261"/>
      <c r="B14" s="263"/>
      <c r="C14" s="263"/>
      <c r="D14" s="263"/>
      <c r="E14" s="261"/>
      <c r="F14" s="83"/>
      <c r="G14" s="83"/>
      <c r="H14" s="83"/>
      <c r="I14" s="83"/>
      <c r="J14" s="83"/>
      <c r="K14" s="83"/>
      <c r="L14" s="261"/>
    </row>
    <row r="15" spans="1:12" ht="15" customHeight="1" x14ac:dyDescent="0.2">
      <c r="A15" s="261" t="s">
        <v>888</v>
      </c>
      <c r="B15" s="263">
        <v>1386.925</v>
      </c>
      <c r="C15" s="263">
        <v>1300.115</v>
      </c>
      <c r="D15" s="263">
        <v>1375.433</v>
      </c>
      <c r="E15" s="249">
        <v>1496.8530000000001</v>
      </c>
      <c r="F15" s="262">
        <v>1232.01</v>
      </c>
      <c r="G15" s="262">
        <v>1193.549</v>
      </c>
      <c r="H15" s="262">
        <v>1165.758</v>
      </c>
      <c r="I15" s="262">
        <v>1127.8420000000001</v>
      </c>
      <c r="J15" s="262">
        <v>1038.0239999999999</v>
      </c>
      <c r="K15" s="262">
        <v>1209.1959999999999</v>
      </c>
      <c r="L15" s="261" t="s">
        <v>887</v>
      </c>
    </row>
    <row r="16" spans="1:12" ht="15" customHeight="1" x14ac:dyDescent="0.2">
      <c r="A16" s="261"/>
      <c r="B16" s="263"/>
      <c r="C16" s="263"/>
      <c r="D16" s="263"/>
      <c r="E16" s="261"/>
      <c r="F16" s="262"/>
      <c r="G16" s="262"/>
      <c r="H16" s="262"/>
      <c r="I16" s="262"/>
      <c r="J16" s="262"/>
      <c r="K16" s="262"/>
      <c r="L16" s="261"/>
    </row>
    <row r="17" spans="1:12" ht="15" customHeight="1" x14ac:dyDescent="0.2">
      <c r="A17" s="261"/>
      <c r="B17" s="263"/>
      <c r="C17" s="263"/>
      <c r="D17" s="263"/>
      <c r="E17" s="261"/>
      <c r="F17" s="262"/>
      <c r="G17" s="262"/>
      <c r="H17" s="262"/>
      <c r="I17" s="262"/>
      <c r="J17" s="262"/>
      <c r="K17" s="262"/>
      <c r="L17" s="261"/>
    </row>
    <row r="18" spans="1:12" ht="15" customHeight="1" x14ac:dyDescent="0.2">
      <c r="A18" s="261" t="s">
        <v>898</v>
      </c>
      <c r="B18" s="263">
        <v>3238.558571869451</v>
      </c>
      <c r="C18" s="263">
        <v>3369.2682876700001</v>
      </c>
      <c r="D18" s="263">
        <v>3413.9139143647076</v>
      </c>
      <c r="E18" s="249">
        <v>3534.9604884800005</v>
      </c>
      <c r="F18" s="83">
        <v>3175.7640000000001</v>
      </c>
      <c r="G18" s="83">
        <v>3210.7379999999998</v>
      </c>
      <c r="H18" s="83">
        <v>3142.7979999999998</v>
      </c>
      <c r="I18" s="83">
        <v>3192.884</v>
      </c>
      <c r="J18" s="83">
        <v>3333.547</v>
      </c>
      <c r="K18" s="83">
        <v>3438.085</v>
      </c>
      <c r="L18" s="261" t="s">
        <v>897</v>
      </c>
    </row>
    <row r="19" spans="1:12" ht="15" customHeight="1" x14ac:dyDescent="0.2">
      <c r="A19" s="261" t="s">
        <v>896</v>
      </c>
      <c r="B19" s="263"/>
      <c r="C19" s="263"/>
      <c r="D19" s="263"/>
      <c r="E19" s="261"/>
      <c r="F19" s="83"/>
      <c r="G19" s="83"/>
      <c r="H19" s="83"/>
      <c r="I19" s="83"/>
      <c r="J19" s="83"/>
      <c r="K19" s="83"/>
      <c r="L19" s="261" t="s">
        <v>895</v>
      </c>
    </row>
    <row r="20" spans="1:12" ht="15" customHeight="1" x14ac:dyDescent="0.2">
      <c r="A20" s="261"/>
      <c r="B20" s="263"/>
      <c r="C20" s="263"/>
      <c r="D20" s="263"/>
      <c r="E20" s="261"/>
      <c r="F20" s="83"/>
      <c r="G20" s="83"/>
      <c r="H20" s="83"/>
      <c r="I20" s="83"/>
      <c r="J20" s="83"/>
      <c r="K20" s="83"/>
      <c r="L20" s="261"/>
    </row>
    <row r="21" spans="1:12" ht="15" customHeight="1" x14ac:dyDescent="0.2">
      <c r="A21" s="261" t="s">
        <v>894</v>
      </c>
      <c r="B21" s="263">
        <v>3071.4450950844512</v>
      </c>
      <c r="C21" s="263">
        <v>3208.39024023</v>
      </c>
      <c r="D21" s="263">
        <v>3241.7182813447075</v>
      </c>
      <c r="E21" s="249">
        <v>3340.6122130000003</v>
      </c>
      <c r="F21" s="262">
        <v>3002.0810000000001</v>
      </c>
      <c r="G21" s="262">
        <v>3039.3510000000001</v>
      </c>
      <c r="H21" s="262">
        <v>2973.4569999999999</v>
      </c>
      <c r="I21" s="262">
        <v>3025.2020000000002</v>
      </c>
      <c r="J21" s="262">
        <v>3177.5880000000002</v>
      </c>
      <c r="K21" s="262">
        <v>3255.91</v>
      </c>
      <c r="L21" s="261" t="s">
        <v>893</v>
      </c>
    </row>
    <row r="22" spans="1:12" ht="15" customHeight="1" x14ac:dyDescent="0.2">
      <c r="A22" s="261" t="s">
        <v>892</v>
      </c>
      <c r="B22" s="263">
        <v>1428.3614041248202</v>
      </c>
      <c r="C22" s="263">
        <v>1537.6677852600001</v>
      </c>
      <c r="D22" s="263">
        <v>1501.5826706364207</v>
      </c>
      <c r="E22" s="249">
        <v>1526.26665</v>
      </c>
      <c r="F22" s="83">
        <v>1464.3869999999999</v>
      </c>
      <c r="G22" s="83">
        <v>1541.7919999999999</v>
      </c>
      <c r="H22" s="83">
        <v>1618.9290000000001</v>
      </c>
      <c r="I22" s="83">
        <v>1706.9259999999999</v>
      </c>
      <c r="J22" s="83">
        <v>1811.769</v>
      </c>
      <c r="K22" s="83">
        <v>1872.2639999999999</v>
      </c>
      <c r="L22" s="261" t="s">
        <v>891</v>
      </c>
    </row>
    <row r="23" spans="1:12" ht="15" customHeight="1" x14ac:dyDescent="0.2">
      <c r="A23" s="261" t="s">
        <v>890</v>
      </c>
      <c r="B23" s="263">
        <v>1643.083690959631</v>
      </c>
      <c r="C23" s="263">
        <v>1670.7224549700002</v>
      </c>
      <c r="D23" s="263">
        <v>1740.1356107082868</v>
      </c>
      <c r="E23" s="249">
        <v>1814.3455630000001</v>
      </c>
      <c r="F23" s="83">
        <v>1537.694</v>
      </c>
      <c r="G23" s="83">
        <v>1497.559</v>
      </c>
      <c r="H23" s="83">
        <v>1354.528</v>
      </c>
      <c r="I23" s="83">
        <v>1318.2760000000001</v>
      </c>
      <c r="J23" s="83">
        <v>1365.819</v>
      </c>
      <c r="K23" s="83">
        <v>1383.646</v>
      </c>
      <c r="L23" s="261" t="s">
        <v>889</v>
      </c>
    </row>
    <row r="24" spans="1:12" ht="15" customHeight="1" x14ac:dyDescent="0.2">
      <c r="A24" s="261"/>
      <c r="B24" s="263"/>
      <c r="C24" s="263"/>
      <c r="D24" s="263"/>
      <c r="E24" s="261"/>
      <c r="F24" s="83"/>
      <c r="G24" s="83"/>
      <c r="H24" s="83"/>
      <c r="I24" s="83"/>
      <c r="J24" s="83"/>
      <c r="K24" s="83"/>
      <c r="L24" s="261"/>
    </row>
    <row r="25" spans="1:12" ht="15" customHeight="1" x14ac:dyDescent="0.2">
      <c r="A25" s="261" t="s">
        <v>888</v>
      </c>
      <c r="B25" s="263">
        <v>167.11347678499999</v>
      </c>
      <c r="C25" s="263">
        <v>160.87804743999999</v>
      </c>
      <c r="D25" s="263">
        <v>172.19563301999997</v>
      </c>
      <c r="E25" s="249">
        <v>194.34827548000001</v>
      </c>
      <c r="F25" s="262">
        <v>173.68299999999999</v>
      </c>
      <c r="G25" s="262">
        <v>171.387</v>
      </c>
      <c r="H25" s="262">
        <v>169.34100000000001</v>
      </c>
      <c r="I25" s="262">
        <v>167.68199999999999</v>
      </c>
      <c r="J25" s="262">
        <v>155.959</v>
      </c>
      <c r="K25" s="262">
        <v>182.17500000000001</v>
      </c>
      <c r="L25" s="261" t="s">
        <v>887</v>
      </c>
    </row>
    <row r="26" spans="1:12" ht="15" customHeight="1" x14ac:dyDescent="0.2">
      <c r="A26" s="261"/>
      <c r="B26" s="263"/>
      <c r="C26" s="263"/>
      <c r="D26" s="263"/>
      <c r="E26" s="261"/>
      <c r="F26" s="83"/>
      <c r="G26" s="83"/>
      <c r="H26" s="83"/>
      <c r="I26" s="83"/>
      <c r="J26" s="83"/>
      <c r="K26" s="83"/>
      <c r="L26" s="261"/>
    </row>
    <row r="27" spans="1:12" ht="15" customHeight="1" x14ac:dyDescent="0.2">
      <c r="A27" s="261" t="s">
        <v>886</v>
      </c>
      <c r="B27" s="263"/>
      <c r="C27" s="263"/>
      <c r="D27" s="263"/>
      <c r="E27" s="261"/>
      <c r="F27" s="83"/>
      <c r="G27" s="83"/>
      <c r="H27" s="83"/>
      <c r="I27" s="83"/>
      <c r="J27" s="83"/>
      <c r="K27" s="83"/>
      <c r="L27" s="261" t="s">
        <v>885</v>
      </c>
    </row>
    <row r="28" spans="1:12" ht="15" customHeight="1" x14ac:dyDescent="0.2">
      <c r="A28" s="261" t="s">
        <v>884</v>
      </c>
      <c r="B28" s="263"/>
      <c r="C28" s="263"/>
      <c r="D28" s="263"/>
      <c r="E28" s="261"/>
      <c r="F28" s="83"/>
      <c r="G28" s="83"/>
      <c r="H28" s="83"/>
      <c r="I28" s="83"/>
      <c r="J28" s="83"/>
      <c r="K28" s="83"/>
      <c r="L28" s="261" t="s">
        <v>883</v>
      </c>
    </row>
    <row r="29" spans="1:12" ht="15" customHeight="1" x14ac:dyDescent="0.2">
      <c r="A29" s="261"/>
      <c r="B29" s="263"/>
      <c r="C29" s="263"/>
      <c r="D29" s="263"/>
      <c r="E29" s="261"/>
      <c r="F29" s="83"/>
      <c r="G29" s="83"/>
      <c r="H29" s="83"/>
      <c r="I29" s="83"/>
      <c r="J29" s="83"/>
      <c r="K29" s="83"/>
      <c r="L29" s="261"/>
    </row>
    <row r="30" spans="1:12" ht="15" customHeight="1" x14ac:dyDescent="0.2">
      <c r="A30" s="261" t="s">
        <v>882</v>
      </c>
      <c r="B30" s="263"/>
      <c r="C30" s="263"/>
      <c r="D30" s="263"/>
      <c r="E30" s="261"/>
      <c r="F30" s="83"/>
      <c r="G30" s="83"/>
      <c r="H30" s="83"/>
      <c r="I30" s="83"/>
      <c r="J30" s="83"/>
      <c r="K30" s="83"/>
      <c r="L30" s="261" t="s">
        <v>881</v>
      </c>
    </row>
    <row r="31" spans="1:12" ht="15" customHeight="1" x14ac:dyDescent="0.2">
      <c r="A31" s="261" t="s">
        <v>876</v>
      </c>
      <c r="B31" s="263">
        <v>2828.6179999999999</v>
      </c>
      <c r="C31" s="263">
        <v>2910.6930000000002</v>
      </c>
      <c r="D31" s="263">
        <v>2867.2930000000001</v>
      </c>
      <c r="E31" s="249">
        <v>2894.82</v>
      </c>
      <c r="F31" s="83">
        <v>2691.067</v>
      </c>
      <c r="G31" s="83">
        <v>2630.8980000000001</v>
      </c>
      <c r="H31" s="83">
        <v>2586.6060000000002</v>
      </c>
      <c r="I31" s="83">
        <v>2581.018</v>
      </c>
      <c r="J31" s="83">
        <v>2730.3780000000002</v>
      </c>
      <c r="K31" s="83">
        <v>2776.1260000000002</v>
      </c>
      <c r="L31" s="261" t="s">
        <v>875</v>
      </c>
    </row>
    <row r="32" spans="1:12" ht="15" customHeight="1" x14ac:dyDescent="0.2">
      <c r="A32" s="261" t="s">
        <v>874</v>
      </c>
      <c r="B32" s="263">
        <v>2357.9359469999999</v>
      </c>
      <c r="C32" s="263">
        <v>2510.5831842300004</v>
      </c>
      <c r="D32" s="263">
        <v>2521.8829689999998</v>
      </c>
      <c r="E32" s="249">
        <v>2602.8496409999998</v>
      </c>
      <c r="F32" s="83">
        <v>2538.241</v>
      </c>
      <c r="G32" s="83">
        <v>2510.027</v>
      </c>
      <c r="H32" s="83">
        <v>2523.154</v>
      </c>
      <c r="I32" s="83">
        <v>2543.7710000000002</v>
      </c>
      <c r="J32" s="83">
        <v>2710.7510000000002</v>
      </c>
      <c r="K32" s="83">
        <v>2785.027</v>
      </c>
      <c r="L32" s="261" t="s">
        <v>873</v>
      </c>
    </row>
    <row r="33" spans="1:12" ht="15" customHeight="1" x14ac:dyDescent="0.2">
      <c r="A33" s="261"/>
      <c r="B33" s="263"/>
      <c r="C33" s="263"/>
      <c r="D33" s="263"/>
      <c r="E33" s="261"/>
      <c r="F33" s="83"/>
      <c r="G33" s="83"/>
      <c r="H33" s="83"/>
      <c r="I33" s="83"/>
      <c r="J33" s="83"/>
      <c r="K33" s="83"/>
      <c r="L33" s="261"/>
    </row>
    <row r="34" spans="1:12" ht="15" customHeight="1" x14ac:dyDescent="0.2">
      <c r="A34" s="261" t="s">
        <v>880</v>
      </c>
      <c r="B34" s="263"/>
      <c r="C34" s="263"/>
      <c r="D34" s="263"/>
      <c r="E34" s="261"/>
      <c r="F34" s="83"/>
      <c r="G34" s="83"/>
      <c r="H34" s="83"/>
      <c r="I34" s="83"/>
      <c r="J34" s="83"/>
      <c r="K34" s="83"/>
      <c r="L34" s="261" t="s">
        <v>879</v>
      </c>
    </row>
    <row r="35" spans="1:12" ht="15" customHeight="1" x14ac:dyDescent="0.2">
      <c r="A35" s="261" t="s">
        <v>876</v>
      </c>
      <c r="B35" s="263">
        <v>838.52</v>
      </c>
      <c r="C35" s="263">
        <v>792.09199999999998</v>
      </c>
      <c r="D35" s="263">
        <v>800.27</v>
      </c>
      <c r="E35" s="249">
        <v>804.27200000000005</v>
      </c>
      <c r="F35" s="262">
        <v>479.178</v>
      </c>
      <c r="G35" s="262">
        <v>545.88499999999999</v>
      </c>
      <c r="H35" s="262">
        <v>454.07799999999997</v>
      </c>
      <c r="I35" s="262">
        <v>481.14499999999998</v>
      </c>
      <c r="J35" s="262">
        <v>461.05</v>
      </c>
      <c r="K35" s="262">
        <v>462.50599999999997</v>
      </c>
      <c r="L35" s="261" t="s">
        <v>875</v>
      </c>
    </row>
    <row r="36" spans="1:12" ht="15" customHeight="1" x14ac:dyDescent="0.2">
      <c r="A36" s="261" t="s">
        <v>874</v>
      </c>
      <c r="B36" s="263">
        <v>697.85084300000005</v>
      </c>
      <c r="C36" s="263">
        <v>681.20231699999999</v>
      </c>
      <c r="D36" s="263">
        <v>702.74435300000005</v>
      </c>
      <c r="E36" s="249">
        <v>722.30347099999994</v>
      </c>
      <c r="F36" s="262">
        <v>451.548</v>
      </c>
      <c r="G36" s="262">
        <v>520.89099999999996</v>
      </c>
      <c r="H36" s="262">
        <v>443.22500000000002</v>
      </c>
      <c r="I36" s="262">
        <v>474.55799999999999</v>
      </c>
      <c r="J36" s="262">
        <v>458.60700000000003</v>
      </c>
      <c r="K36" s="262">
        <v>463.48399999999998</v>
      </c>
      <c r="L36" s="261" t="s">
        <v>873</v>
      </c>
    </row>
    <row r="37" spans="1:12" ht="15" customHeight="1" x14ac:dyDescent="0.2">
      <c r="A37" s="261"/>
      <c r="B37" s="263"/>
      <c r="C37" s="263"/>
      <c r="D37" s="263"/>
      <c r="E37" s="261"/>
      <c r="F37" s="83"/>
      <c r="G37" s="83"/>
      <c r="H37" s="83"/>
      <c r="I37" s="83"/>
      <c r="J37" s="83"/>
      <c r="K37" s="83"/>
      <c r="L37" s="261"/>
    </row>
    <row r="38" spans="1:12" ht="15" customHeight="1" x14ac:dyDescent="0.2">
      <c r="A38" s="261" t="s">
        <v>878</v>
      </c>
      <c r="B38" s="263"/>
      <c r="C38" s="263"/>
      <c r="D38" s="263"/>
      <c r="E38" s="261"/>
      <c r="F38" s="83"/>
      <c r="G38" s="83"/>
      <c r="H38" s="83"/>
      <c r="I38" s="83"/>
      <c r="J38" s="83"/>
      <c r="K38" s="83"/>
      <c r="L38" s="261" t="s">
        <v>877</v>
      </c>
    </row>
    <row r="39" spans="1:12" ht="15" customHeight="1" x14ac:dyDescent="0.2">
      <c r="A39" s="261" t="s">
        <v>876</v>
      </c>
      <c r="B39" s="263">
        <v>18.779</v>
      </c>
      <c r="C39" s="263">
        <v>19.22</v>
      </c>
      <c r="D39" s="263">
        <v>19.41</v>
      </c>
      <c r="E39" s="249">
        <v>17.154</v>
      </c>
      <c r="F39" s="262">
        <v>13.007</v>
      </c>
      <c r="G39" s="262">
        <v>8.8230000000000004</v>
      </c>
      <c r="H39" s="262">
        <v>7.2309999999999999</v>
      </c>
      <c r="I39" s="262">
        <v>6.9240000000000004</v>
      </c>
      <c r="J39" s="262">
        <v>8.2439999999999998</v>
      </c>
      <c r="K39" s="262">
        <v>7.3730000000000002</v>
      </c>
      <c r="L39" s="261" t="s">
        <v>875</v>
      </c>
    </row>
    <row r="40" spans="1:12" ht="15" customHeight="1" x14ac:dyDescent="0.2">
      <c r="A40" s="261" t="s">
        <v>874</v>
      </c>
      <c r="B40" s="263">
        <v>15.658303</v>
      </c>
      <c r="C40" s="263">
        <v>16.604739000000002</v>
      </c>
      <c r="D40" s="263">
        <v>17.090959999999999</v>
      </c>
      <c r="E40" s="249">
        <v>15.459101</v>
      </c>
      <c r="F40" s="262">
        <v>12.292</v>
      </c>
      <c r="G40" s="262">
        <v>8.4329999999999998</v>
      </c>
      <c r="H40" s="262">
        <v>7.0780000000000003</v>
      </c>
      <c r="I40" s="262">
        <v>6.8730000000000002</v>
      </c>
      <c r="J40" s="262">
        <v>8.23</v>
      </c>
      <c r="K40" s="262">
        <v>7.399</v>
      </c>
      <c r="L40" s="261" t="s">
        <v>873</v>
      </c>
    </row>
    <row r="41" spans="1:12" ht="15" customHeight="1" x14ac:dyDescent="0.2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59"/>
    </row>
    <row r="43" spans="1:12" x14ac:dyDescent="0.2">
      <c r="A43" s="257" t="s">
        <v>872</v>
      </c>
      <c r="G43" s="257" t="s">
        <v>871</v>
      </c>
    </row>
    <row r="44" spans="1:12" x14ac:dyDescent="0.2">
      <c r="A44" s="257" t="s">
        <v>190</v>
      </c>
      <c r="G44" s="257" t="s">
        <v>401</v>
      </c>
    </row>
    <row r="45" spans="1:12" x14ac:dyDescent="0.2">
      <c r="A45" s="257" t="s">
        <v>870</v>
      </c>
      <c r="G45" s="257" t="s">
        <v>869</v>
      </c>
    </row>
    <row r="46" spans="1:12" x14ac:dyDescent="0.2">
      <c r="A46" s="257" t="s">
        <v>868</v>
      </c>
      <c r="G46" s="257" t="s">
        <v>867</v>
      </c>
    </row>
    <row r="47" spans="1:12" x14ac:dyDescent="0.2">
      <c r="A47" s="257" t="s">
        <v>866</v>
      </c>
      <c r="G47" s="257" t="s">
        <v>865</v>
      </c>
    </row>
    <row r="49" spans="1:8" ht="15" x14ac:dyDescent="0.25">
      <c r="A49" s="216" t="s">
        <v>97</v>
      </c>
      <c r="B49" s="258"/>
      <c r="C49" s="258"/>
      <c r="D49" s="258"/>
      <c r="E49" s="258"/>
      <c r="F49" s="258"/>
      <c r="G49" s="216" t="s">
        <v>697</v>
      </c>
      <c r="H49" s="216"/>
    </row>
    <row r="50" spans="1:8" ht="15" x14ac:dyDescent="0.25">
      <c r="A50" s="216" t="s">
        <v>163</v>
      </c>
      <c r="B50" s="258"/>
      <c r="C50" s="258"/>
      <c r="D50" s="258"/>
      <c r="E50" s="258"/>
      <c r="F50" s="258"/>
      <c r="G50" s="216" t="s">
        <v>699</v>
      </c>
      <c r="H50" s="216"/>
    </row>
  </sheetData>
  <pageMargins left="0.7" right="0.7" top="0.75" bottom="0.75" header="0.3" footer="0.3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M57"/>
  <sheetViews>
    <sheetView view="pageBreakPreview" zoomScale="80" zoomScaleNormal="100" zoomScaleSheetLayoutView="80" workbookViewId="0">
      <selection activeCell="K27" sqref="K27:K28"/>
    </sheetView>
  </sheetViews>
  <sheetFormatPr defaultColWidth="9.28515625" defaultRowHeight="12.75" x14ac:dyDescent="0.2"/>
  <cols>
    <col min="1" max="1" width="40.7109375" style="33" customWidth="1"/>
    <col min="2" max="4" width="11.5703125" style="33" customWidth="1"/>
    <col min="5" max="5" width="11.5703125" style="33" bestFit="1" customWidth="1"/>
    <col min="6" max="6" width="11.5703125" style="33" customWidth="1"/>
    <col min="7" max="9" width="11.5703125" style="33" bestFit="1" customWidth="1"/>
    <col min="10" max="11" width="12.7109375" style="33" customWidth="1"/>
    <col min="12" max="12" width="54.140625" style="33" customWidth="1"/>
    <col min="13" max="16384" width="9.28515625" style="33"/>
  </cols>
  <sheetData>
    <row r="1" spans="1:13" ht="15" x14ac:dyDescent="0.2">
      <c r="A1" s="31" t="s">
        <v>101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3" ht="15" x14ac:dyDescent="0.2">
      <c r="A2" s="31" t="s">
        <v>102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14.25" x14ac:dyDescent="0.2">
      <c r="A3" s="34" t="s">
        <v>103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3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3" s="36" customFormat="1" ht="15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3" s="38" customFormat="1" ht="15" x14ac:dyDescent="0.2">
      <c r="A6" s="37"/>
      <c r="B6" s="3">
        <v>2005</v>
      </c>
      <c r="C6" s="3">
        <v>2006</v>
      </c>
      <c r="D6" s="3">
        <v>2007</v>
      </c>
      <c r="E6" s="3">
        <v>2008</v>
      </c>
      <c r="F6" s="3">
        <v>2009</v>
      </c>
      <c r="G6" s="3">
        <v>2010</v>
      </c>
      <c r="H6" s="3">
        <v>2011</v>
      </c>
      <c r="I6" s="3" t="s">
        <v>0</v>
      </c>
      <c r="J6" s="3" t="s">
        <v>700</v>
      </c>
      <c r="K6" s="3" t="s">
        <v>701</v>
      </c>
      <c r="L6" s="37"/>
    </row>
    <row r="7" spans="1:13" s="41" customFormat="1" ht="15" x14ac:dyDescent="0.2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39"/>
    </row>
    <row r="8" spans="1:13" s="41" customFormat="1" ht="15" customHeight="1" x14ac:dyDescent="0.2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3" s="36" customFormat="1" ht="15" customHeight="1" x14ac:dyDescent="0.2">
      <c r="A9" s="42" t="s">
        <v>104</v>
      </c>
      <c r="B9" s="43">
        <v>54861.880340543081</v>
      </c>
      <c r="C9" s="43">
        <v>57854.31936463881</v>
      </c>
      <c r="D9" s="43">
        <v>60642.710617190925</v>
      </c>
      <c r="E9" s="43">
        <v>62703.066000000006</v>
      </c>
      <c r="F9" s="43">
        <v>63617.936000000016</v>
      </c>
      <c r="G9" s="43">
        <v>64294.561999999991</v>
      </c>
      <c r="H9" s="43">
        <v>65720.705000000002</v>
      </c>
      <c r="I9" s="43">
        <v>68085.741999999998</v>
      </c>
      <c r="J9" s="43">
        <v>68768.23000000001</v>
      </c>
      <c r="K9" s="43">
        <v>69201.644</v>
      </c>
      <c r="L9" s="42" t="s">
        <v>105</v>
      </c>
    </row>
    <row r="10" spans="1:13" s="36" customFormat="1" ht="15" customHeight="1" x14ac:dyDescent="0.2">
      <c r="A10" s="42"/>
      <c r="B10" s="44"/>
      <c r="C10" s="44"/>
      <c r="D10" s="44"/>
      <c r="E10" s="43"/>
      <c r="F10" s="43"/>
      <c r="G10" s="43"/>
      <c r="H10" s="43"/>
      <c r="I10" s="43"/>
      <c r="J10" s="43"/>
      <c r="K10" s="43"/>
      <c r="L10" s="42"/>
    </row>
    <row r="11" spans="1:13" s="36" customFormat="1" ht="15" customHeight="1" x14ac:dyDescent="0.2">
      <c r="A11" s="42" t="s">
        <v>14</v>
      </c>
      <c r="B11" s="44">
        <v>47065.146000000001</v>
      </c>
      <c r="C11" s="44">
        <v>50148.828999999998</v>
      </c>
      <c r="D11" s="44">
        <v>52086.574999999997</v>
      </c>
      <c r="E11" s="43">
        <v>54553.796999999999</v>
      </c>
      <c r="F11" s="43">
        <v>55122.124000000003</v>
      </c>
      <c r="G11" s="43">
        <v>56783.828000000001</v>
      </c>
      <c r="H11" s="43">
        <v>58154.750999999997</v>
      </c>
      <c r="I11" s="43">
        <v>60896.956000000006</v>
      </c>
      <c r="J11" s="43">
        <v>62341.131999999998</v>
      </c>
      <c r="K11" s="43">
        <v>62324.366999999998</v>
      </c>
      <c r="L11" s="42" t="s">
        <v>15</v>
      </c>
    </row>
    <row r="12" spans="1:13" s="36" customFormat="1" ht="15" customHeight="1" x14ac:dyDescent="0.2">
      <c r="A12" s="42" t="s">
        <v>106</v>
      </c>
      <c r="B12" s="43">
        <v>5692.7460000000001</v>
      </c>
      <c r="C12" s="43">
        <v>5902.8869999999997</v>
      </c>
      <c r="D12" s="43">
        <v>5682.2039999999997</v>
      </c>
      <c r="E12" s="43">
        <v>5563.9589999999998</v>
      </c>
      <c r="F12" s="43">
        <v>5204.7060000000001</v>
      </c>
      <c r="G12" s="43">
        <v>5368.549</v>
      </c>
      <c r="H12" s="43">
        <v>5677.2790000000005</v>
      </c>
      <c r="I12" s="43">
        <v>6107.2749999999996</v>
      </c>
      <c r="J12" s="43">
        <v>6546.9790000000003</v>
      </c>
      <c r="K12" s="43">
        <v>6173.9589999999998</v>
      </c>
      <c r="L12" s="42" t="s">
        <v>107</v>
      </c>
    </row>
    <row r="13" spans="1:13" s="36" customFormat="1" ht="15" customHeight="1" x14ac:dyDescent="0.2">
      <c r="A13" s="42" t="s">
        <v>108</v>
      </c>
      <c r="B13" s="43">
        <v>17743.16</v>
      </c>
      <c r="C13" s="43">
        <v>19250.892</v>
      </c>
      <c r="D13" s="43">
        <v>20449.904999999999</v>
      </c>
      <c r="E13" s="43">
        <v>21684.714</v>
      </c>
      <c r="F13" s="43">
        <v>21958.726999999999</v>
      </c>
      <c r="G13" s="43">
        <v>22924.595000000001</v>
      </c>
      <c r="H13" s="43">
        <v>23655.588</v>
      </c>
      <c r="I13" s="43">
        <v>24793.851999999999</v>
      </c>
      <c r="J13" s="43">
        <v>25088.007000000001</v>
      </c>
      <c r="K13" s="43">
        <v>25131.584999999999</v>
      </c>
      <c r="L13" s="42" t="s">
        <v>109</v>
      </c>
    </row>
    <row r="14" spans="1:13" s="36" customFormat="1" ht="15" customHeight="1" x14ac:dyDescent="0.2">
      <c r="A14" s="42" t="s">
        <v>110</v>
      </c>
      <c r="B14" s="43">
        <v>23629.24</v>
      </c>
      <c r="C14" s="43">
        <v>24995.05</v>
      </c>
      <c r="D14" s="43">
        <v>25954.466</v>
      </c>
      <c r="E14" s="43">
        <v>27305.124</v>
      </c>
      <c r="F14" s="43">
        <v>27958.690999999999</v>
      </c>
      <c r="G14" s="43">
        <v>28490.684000000001</v>
      </c>
      <c r="H14" s="43">
        <v>28821.883999999998</v>
      </c>
      <c r="I14" s="43">
        <v>29995.829000000002</v>
      </c>
      <c r="J14" s="43">
        <v>30706.146000000001</v>
      </c>
      <c r="K14" s="43">
        <v>31018.823</v>
      </c>
      <c r="L14" s="42" t="s">
        <v>111</v>
      </c>
      <c r="M14" s="43"/>
    </row>
    <row r="15" spans="1:13" s="36" customFormat="1" ht="15" customHeight="1" x14ac:dyDescent="0.2">
      <c r="A15" s="42"/>
      <c r="B15" s="44"/>
      <c r="C15" s="44"/>
      <c r="D15" s="44"/>
      <c r="E15" s="43"/>
      <c r="F15" s="43"/>
      <c r="G15" s="43"/>
      <c r="H15" s="43"/>
      <c r="I15" s="43"/>
      <c r="J15" s="43"/>
      <c r="K15" s="43"/>
      <c r="L15" s="42"/>
    </row>
    <row r="16" spans="1:13" s="36" customFormat="1" ht="15" customHeight="1" x14ac:dyDescent="0.2">
      <c r="A16" s="42" t="s">
        <v>112</v>
      </c>
      <c r="B16" s="43">
        <v>10065.445</v>
      </c>
      <c r="C16" s="43">
        <v>10329.601999999999</v>
      </c>
      <c r="D16" s="43">
        <v>10512.405999999999</v>
      </c>
      <c r="E16" s="43">
        <v>10518.120999999999</v>
      </c>
      <c r="F16" s="43">
        <v>11101.698</v>
      </c>
      <c r="G16" s="43">
        <v>10841.936</v>
      </c>
      <c r="H16" s="43">
        <v>10506.598</v>
      </c>
      <c r="I16" s="43">
        <v>10794.645</v>
      </c>
      <c r="J16" s="43">
        <v>10588.939</v>
      </c>
      <c r="K16" s="43">
        <v>10936.040999999999</v>
      </c>
      <c r="L16" s="42" t="s">
        <v>113</v>
      </c>
    </row>
    <row r="17" spans="1:12" s="36" customFormat="1" ht="15" customHeight="1" x14ac:dyDescent="0.2">
      <c r="A17" s="42" t="s">
        <v>114</v>
      </c>
      <c r="B17" s="43">
        <v>8244.0519999999997</v>
      </c>
      <c r="C17" s="43">
        <v>8298.8449999999993</v>
      </c>
      <c r="D17" s="43">
        <v>8295.4689999999991</v>
      </c>
      <c r="E17" s="43">
        <v>8204.5959999999995</v>
      </c>
      <c r="F17" s="43">
        <v>8536.8019999999997</v>
      </c>
      <c r="G17" s="43">
        <v>8129.7969999999996</v>
      </c>
      <c r="H17" s="43">
        <v>7799.1729999999998</v>
      </c>
      <c r="I17" s="43">
        <v>7963.098</v>
      </c>
      <c r="J17" s="43">
        <v>7769.2219999999998</v>
      </c>
      <c r="K17" s="43">
        <v>8119.9589999999998</v>
      </c>
      <c r="L17" s="42" t="s">
        <v>115</v>
      </c>
    </row>
    <row r="18" spans="1:12" s="36" customFormat="1" ht="15" customHeight="1" x14ac:dyDescent="0.2">
      <c r="A18" s="42" t="s">
        <v>116</v>
      </c>
      <c r="B18" s="43">
        <v>1821.393</v>
      </c>
      <c r="C18" s="43">
        <v>2030.7570000000001</v>
      </c>
      <c r="D18" s="43">
        <v>2216.9369999999999</v>
      </c>
      <c r="E18" s="43">
        <v>2313.5250000000001</v>
      </c>
      <c r="F18" s="43">
        <v>2564.8960000000002</v>
      </c>
      <c r="G18" s="43">
        <v>2712.1390000000001</v>
      </c>
      <c r="H18" s="43">
        <v>2707.4250000000002</v>
      </c>
      <c r="I18" s="43">
        <v>2831.547</v>
      </c>
      <c r="J18" s="43">
        <v>2819.7170000000001</v>
      </c>
      <c r="K18" s="43">
        <v>2816.0819999999999</v>
      </c>
      <c r="L18" s="42" t="s">
        <v>117</v>
      </c>
    </row>
    <row r="19" spans="1:12" s="36" customFormat="1" ht="15" customHeight="1" x14ac:dyDescent="0.2">
      <c r="A19" s="42"/>
      <c r="B19" s="44"/>
      <c r="C19" s="44"/>
      <c r="D19" s="44"/>
      <c r="E19" s="43"/>
      <c r="F19" s="43"/>
      <c r="G19" s="43"/>
      <c r="H19" s="43"/>
      <c r="I19" s="43"/>
      <c r="J19" s="43"/>
      <c r="K19" s="43"/>
      <c r="L19" s="42"/>
    </row>
    <row r="20" spans="1:12" s="36" customFormat="1" ht="15" customHeight="1" x14ac:dyDescent="0.2">
      <c r="A20" s="42" t="s">
        <v>118</v>
      </c>
      <c r="B20" s="44">
        <v>12248.520999999999</v>
      </c>
      <c r="C20" s="44">
        <v>12211.212</v>
      </c>
      <c r="D20" s="44">
        <v>11987.794</v>
      </c>
      <c r="E20" s="43">
        <v>11373.578000000001</v>
      </c>
      <c r="F20" s="43">
        <v>10053.921999999999</v>
      </c>
      <c r="G20" s="43">
        <v>9012.07</v>
      </c>
      <c r="H20" s="43">
        <v>10105.107000000002</v>
      </c>
      <c r="I20" s="43">
        <v>10496.219000000001</v>
      </c>
      <c r="J20" s="43">
        <v>9755.4660000000003</v>
      </c>
      <c r="K20" s="43">
        <v>9065.7029999999977</v>
      </c>
      <c r="L20" s="42" t="s">
        <v>119</v>
      </c>
    </row>
    <row r="21" spans="1:12" s="36" customFormat="1" ht="15" customHeight="1" x14ac:dyDescent="0.2">
      <c r="A21" s="42" t="s">
        <v>120</v>
      </c>
      <c r="B21" s="43">
        <v>346.97800000000001</v>
      </c>
      <c r="C21" s="43">
        <v>377.83</v>
      </c>
      <c r="D21" s="43">
        <v>313.37400000000002</v>
      </c>
      <c r="E21" s="43">
        <v>399.267</v>
      </c>
      <c r="F21" s="43">
        <v>354.964</v>
      </c>
      <c r="G21" s="43">
        <v>93.596999999999994</v>
      </c>
      <c r="H21" s="43">
        <v>499.97699999999998</v>
      </c>
      <c r="I21" s="43">
        <v>140.161</v>
      </c>
      <c r="J21" s="43">
        <v>100.214</v>
      </c>
      <c r="K21" s="43">
        <v>122.032</v>
      </c>
      <c r="L21" s="42" t="s">
        <v>121</v>
      </c>
    </row>
    <row r="22" spans="1:12" s="36" customFormat="1" ht="15" customHeight="1" x14ac:dyDescent="0.2">
      <c r="A22" s="42" t="s">
        <v>122</v>
      </c>
      <c r="B22" s="44"/>
      <c r="C22" s="44"/>
      <c r="D22" s="44"/>
      <c r="E22" s="43"/>
      <c r="F22" s="43"/>
      <c r="G22" s="43"/>
      <c r="H22" s="43"/>
      <c r="I22" s="43"/>
      <c r="J22" s="43"/>
      <c r="K22" s="43"/>
      <c r="L22" s="42" t="s">
        <v>123</v>
      </c>
    </row>
    <row r="23" spans="1:12" s="36" customFormat="1" ht="15" customHeight="1" x14ac:dyDescent="0.2">
      <c r="A23" s="42" t="s">
        <v>124</v>
      </c>
      <c r="B23" s="43">
        <v>11901.543</v>
      </c>
      <c r="C23" s="43">
        <v>11833.382</v>
      </c>
      <c r="D23" s="43">
        <v>11674.42</v>
      </c>
      <c r="E23" s="43">
        <v>10974.311000000002</v>
      </c>
      <c r="F23" s="43">
        <v>9698.9579999999987</v>
      </c>
      <c r="G23" s="43">
        <v>8918.473</v>
      </c>
      <c r="H23" s="43">
        <v>9605.130000000001</v>
      </c>
      <c r="I23" s="43">
        <v>10356.058000000001</v>
      </c>
      <c r="J23" s="43">
        <v>9655.2520000000004</v>
      </c>
      <c r="K23" s="43">
        <v>8943.6709999999985</v>
      </c>
      <c r="L23" s="42" t="s">
        <v>125</v>
      </c>
    </row>
    <row r="24" spans="1:12" s="36" customFormat="1" ht="15" customHeight="1" x14ac:dyDescent="0.2">
      <c r="A24" s="42"/>
      <c r="B24" s="44"/>
      <c r="C24" s="44"/>
      <c r="D24" s="44"/>
      <c r="E24" s="43"/>
      <c r="F24" s="43"/>
      <c r="G24" s="43"/>
      <c r="H24" s="43"/>
      <c r="I24" s="43"/>
      <c r="J24" s="43"/>
      <c r="K24" s="43"/>
      <c r="L24" s="42"/>
    </row>
    <row r="25" spans="1:12" s="36" customFormat="1" ht="15" customHeight="1" x14ac:dyDescent="0.2">
      <c r="A25" s="42" t="s">
        <v>126</v>
      </c>
      <c r="B25" s="43">
        <v>6513.607</v>
      </c>
      <c r="C25" s="43">
        <v>6028.5929999999998</v>
      </c>
      <c r="D25" s="43">
        <v>5750.098</v>
      </c>
      <c r="E25" s="43">
        <v>5390.5410000000002</v>
      </c>
      <c r="F25" s="43">
        <v>4255.799</v>
      </c>
      <c r="G25" s="43">
        <v>3668.4589999999998</v>
      </c>
      <c r="H25" s="43">
        <v>3860.29</v>
      </c>
      <c r="I25" s="43">
        <v>4558.51</v>
      </c>
      <c r="J25" s="43">
        <v>3963.0249999999996</v>
      </c>
      <c r="K25" s="43">
        <v>3534.4489999999996</v>
      </c>
      <c r="L25" s="42" t="s">
        <v>127</v>
      </c>
    </row>
    <row r="26" spans="1:12" s="36" customFormat="1" ht="15" customHeight="1" x14ac:dyDescent="0.2">
      <c r="A26" s="42" t="s">
        <v>128</v>
      </c>
      <c r="B26" s="43">
        <v>3641.1129999999998</v>
      </c>
      <c r="C26" s="43">
        <v>3324.3</v>
      </c>
      <c r="D26" s="43">
        <v>3278.6970000000001</v>
      </c>
      <c r="E26" s="43">
        <v>2686.6750000000002</v>
      </c>
      <c r="F26" s="43">
        <v>1922.905</v>
      </c>
      <c r="G26" s="43">
        <v>1830.58</v>
      </c>
      <c r="H26" s="43">
        <v>1801.674</v>
      </c>
      <c r="I26" s="43">
        <v>2056.2860000000001</v>
      </c>
      <c r="J26" s="43">
        <v>1920.94</v>
      </c>
      <c r="K26" s="43">
        <v>1707.7909999999999</v>
      </c>
      <c r="L26" s="42" t="s">
        <v>129</v>
      </c>
    </row>
    <row r="27" spans="1:12" s="36" customFormat="1" ht="15" customHeight="1" x14ac:dyDescent="0.2">
      <c r="A27" s="42" t="s">
        <v>130</v>
      </c>
      <c r="B27" s="43">
        <v>1770.492</v>
      </c>
      <c r="C27" s="43">
        <v>1691.1780000000001</v>
      </c>
      <c r="D27" s="43">
        <v>1668.0029999999999</v>
      </c>
      <c r="E27" s="43">
        <v>1669.316</v>
      </c>
      <c r="F27" s="43">
        <v>1519.15</v>
      </c>
      <c r="G27" s="43">
        <v>1204.1990000000001</v>
      </c>
      <c r="H27" s="43">
        <v>1170.422</v>
      </c>
      <c r="I27" s="43">
        <v>1464.835</v>
      </c>
      <c r="J27" s="43">
        <v>1259.22</v>
      </c>
      <c r="K27" s="43">
        <v>1088.329</v>
      </c>
      <c r="L27" s="42" t="s">
        <v>131</v>
      </c>
    </row>
    <row r="28" spans="1:12" s="36" customFormat="1" ht="15" customHeight="1" x14ac:dyDescent="0.2">
      <c r="A28" s="42" t="s">
        <v>132</v>
      </c>
      <c r="B28" s="43">
        <v>1102.002</v>
      </c>
      <c r="C28" s="43">
        <v>1013.115</v>
      </c>
      <c r="D28" s="43">
        <v>803.39799999999991</v>
      </c>
      <c r="E28" s="43">
        <v>1034.55</v>
      </c>
      <c r="F28" s="43">
        <v>813.74399999999991</v>
      </c>
      <c r="G28" s="43">
        <v>633.68000000000006</v>
      </c>
      <c r="H28" s="43">
        <v>888.19399999999996</v>
      </c>
      <c r="I28" s="43">
        <v>1037.3889999999999</v>
      </c>
      <c r="J28" s="43">
        <v>782.86500000000001</v>
      </c>
      <c r="K28" s="43">
        <v>738.32899999999995</v>
      </c>
      <c r="L28" s="42" t="s">
        <v>133</v>
      </c>
    </row>
    <row r="29" spans="1:12" s="36" customFormat="1" ht="15" customHeight="1" x14ac:dyDescent="0.2">
      <c r="A29" s="42" t="s">
        <v>134</v>
      </c>
      <c r="B29" s="43">
        <v>679.73</v>
      </c>
      <c r="C29" s="43">
        <v>594.58900000000006</v>
      </c>
      <c r="D29" s="43">
        <v>393.36399999999998</v>
      </c>
      <c r="E29" s="43">
        <v>498.78899999999999</v>
      </c>
      <c r="F29" s="43">
        <v>415.56099999999998</v>
      </c>
      <c r="G29" s="43">
        <v>352.96199999999999</v>
      </c>
      <c r="H29" s="43">
        <v>562.58399999999995</v>
      </c>
      <c r="I29" s="43">
        <v>707.17499999999995</v>
      </c>
      <c r="J29" s="43">
        <v>499.24400000000003</v>
      </c>
      <c r="K29" s="43">
        <v>504.49299999999999</v>
      </c>
      <c r="L29" s="42" t="s">
        <v>135</v>
      </c>
    </row>
    <row r="30" spans="1:12" s="36" customFormat="1" ht="15" customHeight="1" x14ac:dyDescent="0.2">
      <c r="A30" s="42" t="s">
        <v>136</v>
      </c>
      <c r="B30" s="43">
        <v>422.27199999999999</v>
      </c>
      <c r="C30" s="43">
        <v>418.52600000000001</v>
      </c>
      <c r="D30" s="43">
        <v>410.03399999999999</v>
      </c>
      <c r="E30" s="43">
        <v>535.76099999999997</v>
      </c>
      <c r="F30" s="43">
        <v>398.18299999999999</v>
      </c>
      <c r="G30" s="43">
        <v>280.71800000000002</v>
      </c>
      <c r="H30" s="43">
        <v>325.61</v>
      </c>
      <c r="I30" s="43">
        <v>330.214</v>
      </c>
      <c r="J30" s="43">
        <v>283.62099999999998</v>
      </c>
      <c r="K30" s="43">
        <v>233.83600000000001</v>
      </c>
      <c r="L30" s="42" t="s">
        <v>137</v>
      </c>
    </row>
    <row r="31" spans="1:12" s="36" customFormat="1" ht="15" customHeight="1" x14ac:dyDescent="0.2">
      <c r="A31" s="42"/>
      <c r="B31" s="44"/>
      <c r="C31" s="44"/>
      <c r="D31" s="44"/>
      <c r="E31" s="43"/>
      <c r="F31" s="43"/>
      <c r="G31" s="43"/>
      <c r="H31" s="43"/>
      <c r="I31" s="43"/>
      <c r="J31" s="43"/>
      <c r="K31" s="43"/>
      <c r="L31" s="42"/>
    </row>
    <row r="32" spans="1:12" s="36" customFormat="1" ht="15" customHeight="1" x14ac:dyDescent="0.2">
      <c r="A32" s="42" t="s">
        <v>138</v>
      </c>
      <c r="B32" s="43">
        <v>5387.9359999999997</v>
      </c>
      <c r="C32" s="43">
        <v>5804.7889999999998</v>
      </c>
      <c r="D32" s="43">
        <v>5924.3220000000001</v>
      </c>
      <c r="E32" s="43">
        <v>5583.77</v>
      </c>
      <c r="F32" s="43">
        <v>5443.1589999999997</v>
      </c>
      <c r="G32" s="43">
        <v>5250.0140000000001</v>
      </c>
      <c r="H32" s="43">
        <v>5744.84</v>
      </c>
      <c r="I32" s="43">
        <v>5797.5479999999998</v>
      </c>
      <c r="J32" s="43">
        <v>5692.2270000000008</v>
      </c>
      <c r="K32" s="43">
        <v>5409.2219999999998</v>
      </c>
      <c r="L32" s="42" t="s">
        <v>139</v>
      </c>
    </row>
    <row r="33" spans="1:12" s="36" customFormat="1" ht="15" customHeight="1" x14ac:dyDescent="0.2">
      <c r="A33" s="42" t="s">
        <v>128</v>
      </c>
      <c r="B33" s="43">
        <v>5147.18</v>
      </c>
      <c r="C33" s="43">
        <v>5643.2560000000003</v>
      </c>
      <c r="D33" s="43">
        <v>5712.4129999999996</v>
      </c>
      <c r="E33" s="43">
        <v>5397.1350000000002</v>
      </c>
      <c r="F33" s="43">
        <v>5237.8980000000001</v>
      </c>
      <c r="G33" s="43">
        <v>5058.1970000000001</v>
      </c>
      <c r="H33" s="43">
        <v>5458.7030000000004</v>
      </c>
      <c r="I33" s="43">
        <v>5528.8950000000004</v>
      </c>
      <c r="J33" s="43">
        <v>5479.4530000000004</v>
      </c>
      <c r="K33" s="43">
        <v>5223.7539999999999</v>
      </c>
      <c r="L33" s="42" t="s">
        <v>129</v>
      </c>
    </row>
    <row r="34" spans="1:12" s="36" customFormat="1" ht="15" customHeight="1" x14ac:dyDescent="0.2">
      <c r="A34" s="42" t="s">
        <v>140</v>
      </c>
      <c r="B34" s="43">
        <v>90.484999999999999</v>
      </c>
      <c r="C34" s="43">
        <v>58.874000000000002</v>
      </c>
      <c r="D34" s="43">
        <v>86.108999999999995</v>
      </c>
      <c r="E34" s="43">
        <v>82.734999999999999</v>
      </c>
      <c r="F34" s="43">
        <v>71.259</v>
      </c>
      <c r="G34" s="43">
        <v>79.352000000000004</v>
      </c>
      <c r="H34" s="43">
        <v>90.76</v>
      </c>
      <c r="I34" s="43">
        <v>84.155000000000001</v>
      </c>
      <c r="J34" s="43">
        <v>55.587000000000003</v>
      </c>
      <c r="K34" s="43">
        <v>43.134</v>
      </c>
      <c r="L34" s="42" t="s">
        <v>141</v>
      </c>
    </row>
    <row r="35" spans="1:12" s="36" customFormat="1" ht="15" customHeight="1" x14ac:dyDescent="0.2">
      <c r="A35" s="42" t="s">
        <v>132</v>
      </c>
      <c r="B35" s="43">
        <v>150.27099999999999</v>
      </c>
      <c r="C35" s="43">
        <v>102.65900000000001</v>
      </c>
      <c r="D35" s="43">
        <v>125.8</v>
      </c>
      <c r="E35" s="43">
        <v>103.9</v>
      </c>
      <c r="F35" s="43">
        <v>134.00200000000001</v>
      </c>
      <c r="G35" s="43">
        <v>112.465</v>
      </c>
      <c r="H35" s="43">
        <v>195.37700000000001</v>
      </c>
      <c r="I35" s="43">
        <v>184.49799999999999</v>
      </c>
      <c r="J35" s="43">
        <v>157.18700000000001</v>
      </c>
      <c r="K35" s="43">
        <v>142.334</v>
      </c>
      <c r="L35" s="42" t="s">
        <v>133</v>
      </c>
    </row>
    <row r="36" spans="1:12" s="36" customFormat="1" ht="15" customHeight="1" x14ac:dyDescent="0.2">
      <c r="A36" s="42" t="s">
        <v>134</v>
      </c>
      <c r="B36" s="43">
        <v>114.15900000000001</v>
      </c>
      <c r="C36" s="43">
        <v>63.061999999999998</v>
      </c>
      <c r="D36" s="43">
        <v>83.442999999999998</v>
      </c>
      <c r="E36" s="43">
        <v>57.938000000000002</v>
      </c>
      <c r="F36" s="43">
        <v>85.891999999999996</v>
      </c>
      <c r="G36" s="43">
        <v>64.096000000000004</v>
      </c>
      <c r="H36" s="43">
        <v>146.39699999999999</v>
      </c>
      <c r="I36" s="43">
        <v>133.458</v>
      </c>
      <c r="J36" s="43">
        <v>107.074</v>
      </c>
      <c r="K36" s="43">
        <v>93.13</v>
      </c>
      <c r="L36" s="42" t="s">
        <v>135</v>
      </c>
    </row>
    <row r="37" spans="1:12" s="36" customFormat="1" ht="15" customHeight="1" x14ac:dyDescent="0.2">
      <c r="A37" s="42" t="s">
        <v>136</v>
      </c>
      <c r="B37" s="43">
        <v>36.112000000000002</v>
      </c>
      <c r="C37" s="43">
        <v>39.597000000000001</v>
      </c>
      <c r="D37" s="43">
        <v>42.356999999999999</v>
      </c>
      <c r="E37" s="43">
        <v>45.962000000000003</v>
      </c>
      <c r="F37" s="43">
        <v>48.11</v>
      </c>
      <c r="G37" s="43">
        <v>48.369</v>
      </c>
      <c r="H37" s="43">
        <v>48.98</v>
      </c>
      <c r="I37" s="43">
        <v>51.04</v>
      </c>
      <c r="J37" s="43">
        <v>50.113</v>
      </c>
      <c r="K37" s="43">
        <v>49.204000000000001</v>
      </c>
      <c r="L37" s="42" t="s">
        <v>137</v>
      </c>
    </row>
    <row r="38" spans="1:12" s="36" customFormat="1" ht="15" customHeight="1" x14ac:dyDescent="0.2">
      <c r="A38" s="42"/>
      <c r="B38" s="44"/>
      <c r="C38" s="44"/>
      <c r="D38" s="44"/>
      <c r="E38" s="43"/>
      <c r="F38" s="43"/>
      <c r="G38" s="43"/>
      <c r="H38" s="43"/>
      <c r="I38" s="43"/>
      <c r="J38" s="43"/>
      <c r="K38" s="43"/>
      <c r="L38" s="42"/>
    </row>
    <row r="39" spans="1:12" s="36" customFormat="1" ht="15" customHeight="1" x14ac:dyDescent="0.2">
      <c r="A39" s="42" t="s">
        <v>142</v>
      </c>
      <c r="B39" s="43">
        <v>-14517.231659456913</v>
      </c>
      <c r="C39" s="43">
        <v>-14835.323635361186</v>
      </c>
      <c r="D39" s="43">
        <v>-13944.064382809069</v>
      </c>
      <c r="E39" s="43">
        <v>-13742.429999999993</v>
      </c>
      <c r="F39" s="43">
        <v>-12659.80799999999</v>
      </c>
      <c r="G39" s="43">
        <v>-12343.272000000012</v>
      </c>
      <c r="H39" s="43">
        <v>-13045.751000000004</v>
      </c>
      <c r="I39" s="43">
        <v>-14102.078000000009</v>
      </c>
      <c r="J39" s="43">
        <v>-13917.306999999986</v>
      </c>
      <c r="K39" s="43">
        <v>-13124.46699999999</v>
      </c>
      <c r="L39" s="42" t="s">
        <v>143</v>
      </c>
    </row>
    <row r="40" spans="1:12" s="36" customFormat="1" ht="15" customHeight="1" x14ac:dyDescent="0.2">
      <c r="A40" s="42"/>
      <c r="B40" s="44"/>
      <c r="C40" s="44"/>
      <c r="D40" s="44"/>
      <c r="E40" s="43"/>
      <c r="F40" s="43"/>
      <c r="G40" s="43"/>
      <c r="H40" s="43"/>
      <c r="I40" s="43"/>
      <c r="J40" s="43"/>
      <c r="K40" s="43"/>
      <c r="L40" s="42"/>
    </row>
    <row r="41" spans="1:12" s="36" customFormat="1" ht="15" customHeight="1" x14ac:dyDescent="0.2">
      <c r="A41" s="42" t="s">
        <v>144</v>
      </c>
      <c r="B41" s="43">
        <v>68552.533340543087</v>
      </c>
      <c r="C41" s="43">
        <v>72624.851364638816</v>
      </c>
      <c r="D41" s="43">
        <v>72906.176999999996</v>
      </c>
      <c r="E41" s="43">
        <v>76613.069000000003</v>
      </c>
      <c r="F41" s="43">
        <v>74213.237000000008</v>
      </c>
      <c r="G41" s="43">
        <v>74310.327999999994</v>
      </c>
      <c r="H41" s="43">
        <v>76575.767999999996</v>
      </c>
      <c r="I41" s="43">
        <v>74754.803999999989</v>
      </c>
      <c r="J41" s="43">
        <v>74794.153000000006</v>
      </c>
      <c r="K41" s="43">
        <v>75011.399000000005</v>
      </c>
      <c r="L41" s="42" t="s">
        <v>145</v>
      </c>
    </row>
    <row r="42" spans="1:12" s="36" customFormat="1" ht="15" customHeight="1" x14ac:dyDescent="0.2">
      <c r="A42" s="42" t="s">
        <v>146</v>
      </c>
      <c r="B42" s="43">
        <v>1468.623</v>
      </c>
      <c r="C42" s="43">
        <v>1504.9860000000001</v>
      </c>
      <c r="D42" s="43">
        <v>1311.261</v>
      </c>
      <c r="E42" s="43">
        <v>1589.143</v>
      </c>
      <c r="F42" s="43">
        <v>1786.569</v>
      </c>
      <c r="G42" s="43">
        <v>1825.837</v>
      </c>
      <c r="H42" s="43">
        <v>1765.2919999999999</v>
      </c>
      <c r="I42" s="43">
        <v>1961.646</v>
      </c>
      <c r="J42" s="43">
        <v>1963.095</v>
      </c>
      <c r="K42" s="43">
        <v>1921.133</v>
      </c>
      <c r="L42" s="42" t="s">
        <v>147</v>
      </c>
    </row>
    <row r="43" spans="1:12" s="36" customFormat="1" ht="15" customHeight="1" x14ac:dyDescent="0.2">
      <c r="A43" s="42" t="s">
        <v>148</v>
      </c>
      <c r="B43" s="43">
        <v>67083.91034054308</v>
      </c>
      <c r="C43" s="43">
        <v>71119.865364638812</v>
      </c>
      <c r="D43" s="43">
        <v>71594.915999999997</v>
      </c>
      <c r="E43" s="43">
        <v>75023.926000000007</v>
      </c>
      <c r="F43" s="43">
        <v>72426.668000000005</v>
      </c>
      <c r="G43" s="43">
        <v>72484.490999999995</v>
      </c>
      <c r="H43" s="43">
        <v>74810.475999999995</v>
      </c>
      <c r="I43" s="43">
        <v>72793.157999999996</v>
      </c>
      <c r="J43" s="43">
        <v>72831.058000000005</v>
      </c>
      <c r="K43" s="43">
        <v>73090.266000000003</v>
      </c>
      <c r="L43" s="42" t="s">
        <v>149</v>
      </c>
    </row>
    <row r="44" spans="1:12" s="36" customFormat="1" ht="15" customHeight="1" x14ac:dyDescent="0.2">
      <c r="A44" s="42"/>
      <c r="B44" s="44"/>
      <c r="C44" s="44"/>
      <c r="D44" s="44"/>
      <c r="E44" s="43"/>
      <c r="F44" s="43"/>
      <c r="G44" s="43"/>
      <c r="H44" s="43"/>
      <c r="I44" s="43"/>
      <c r="J44" s="43"/>
      <c r="K44" s="43"/>
      <c r="L44" s="42"/>
    </row>
    <row r="45" spans="1:12" s="36" customFormat="1" ht="15" customHeight="1" x14ac:dyDescent="0.2">
      <c r="A45" s="42" t="s">
        <v>150</v>
      </c>
      <c r="B45" s="43">
        <v>83069.764999999999</v>
      </c>
      <c r="C45" s="43">
        <v>87460.175000000003</v>
      </c>
      <c r="D45" s="43">
        <v>86850.241382809065</v>
      </c>
      <c r="E45" s="43">
        <v>90355.498999999996</v>
      </c>
      <c r="F45" s="43">
        <v>86873.044999999998</v>
      </c>
      <c r="G45" s="43">
        <v>86653.6</v>
      </c>
      <c r="H45" s="43">
        <v>89621.519</v>
      </c>
      <c r="I45" s="43">
        <v>88856.881999999998</v>
      </c>
      <c r="J45" s="43">
        <v>88711.459999999992</v>
      </c>
      <c r="K45" s="43">
        <v>88135.865999999995</v>
      </c>
      <c r="L45" s="42" t="s">
        <v>151</v>
      </c>
    </row>
    <row r="46" spans="1:12" s="36" customFormat="1" ht="15" customHeight="1" x14ac:dyDescent="0.2">
      <c r="A46" s="42" t="s">
        <v>146</v>
      </c>
      <c r="B46" s="43">
        <v>305.45400000000001</v>
      </c>
      <c r="C46" s="43">
        <v>391.02300000000002</v>
      </c>
      <c r="D46" s="43">
        <v>338.346</v>
      </c>
      <c r="E46" s="43">
        <v>346.97199999999998</v>
      </c>
      <c r="F46" s="43">
        <v>374.05500000000001</v>
      </c>
      <c r="G46" s="43">
        <v>344.95600000000002</v>
      </c>
      <c r="H46" s="43">
        <v>357.28699999999998</v>
      </c>
      <c r="I46" s="43">
        <v>267.05200000000002</v>
      </c>
      <c r="J46" s="43">
        <v>265.71800000000002</v>
      </c>
      <c r="K46" s="43">
        <v>270.26400000000001</v>
      </c>
      <c r="L46" s="42" t="s">
        <v>147</v>
      </c>
    </row>
    <row r="47" spans="1:12" s="36" customFormat="1" ht="15" customHeight="1" x14ac:dyDescent="0.2">
      <c r="A47" s="42" t="s">
        <v>148</v>
      </c>
      <c r="B47" s="43">
        <v>82764.311000000002</v>
      </c>
      <c r="C47" s="43">
        <v>87069.152000000002</v>
      </c>
      <c r="D47" s="43">
        <v>86511.89538280906</v>
      </c>
      <c r="E47" s="43">
        <v>90008.527000000002</v>
      </c>
      <c r="F47" s="43">
        <v>86498.99</v>
      </c>
      <c r="G47" s="43">
        <v>86308.644</v>
      </c>
      <c r="H47" s="43">
        <v>89264.232000000004</v>
      </c>
      <c r="I47" s="43">
        <v>88589.83</v>
      </c>
      <c r="J47" s="43">
        <v>88445.741999999998</v>
      </c>
      <c r="K47" s="43">
        <v>87865.601999999999</v>
      </c>
      <c r="L47" s="42" t="s">
        <v>149</v>
      </c>
    </row>
    <row r="48" spans="1:12" s="36" customFormat="1" ht="15" customHeight="1" x14ac:dyDescent="0.2">
      <c r="A48" s="4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5"/>
    </row>
    <row r="49" spans="1:13" ht="9.75" customHeight="1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</row>
    <row r="50" spans="1:13" x14ac:dyDescent="0.2">
      <c r="A50" s="47" t="s">
        <v>152</v>
      </c>
      <c r="B50" s="48"/>
      <c r="C50" s="48"/>
      <c r="D50" s="48"/>
      <c r="E50" s="48"/>
      <c r="G50" s="28" t="s">
        <v>153</v>
      </c>
      <c r="I50" s="28"/>
      <c r="J50" s="28"/>
      <c r="K50" s="28"/>
      <c r="L50" s="28"/>
      <c r="M50" s="28"/>
    </row>
    <row r="51" spans="1:13" x14ac:dyDescent="0.2">
      <c r="A51" s="47" t="s">
        <v>154</v>
      </c>
      <c r="B51" s="48"/>
      <c r="C51" s="48"/>
      <c r="D51" s="48"/>
      <c r="E51" s="48"/>
      <c r="G51" s="47" t="s">
        <v>155</v>
      </c>
      <c r="I51" s="28"/>
      <c r="J51" s="28"/>
      <c r="K51" s="28"/>
      <c r="L51" s="28"/>
      <c r="M51" s="28"/>
    </row>
    <row r="52" spans="1:13" x14ac:dyDescent="0.2">
      <c r="A52" s="47" t="s">
        <v>156</v>
      </c>
      <c r="B52" s="48"/>
      <c r="C52" s="48"/>
      <c r="D52" s="48"/>
      <c r="E52" s="48"/>
      <c r="G52" s="28" t="s">
        <v>157</v>
      </c>
      <c r="I52" s="28"/>
      <c r="J52" s="28"/>
      <c r="K52" s="28"/>
      <c r="L52" s="28"/>
      <c r="M52" s="28"/>
    </row>
    <row r="53" spans="1:13" x14ac:dyDescent="0.2">
      <c r="A53" s="28" t="s">
        <v>158</v>
      </c>
      <c r="B53" s="48"/>
      <c r="C53" s="47"/>
      <c r="D53" s="48"/>
      <c r="E53" s="48"/>
      <c r="G53" s="47" t="s">
        <v>159</v>
      </c>
      <c r="I53" s="28"/>
      <c r="J53" s="28"/>
      <c r="K53" s="28"/>
      <c r="L53" s="28"/>
      <c r="M53" s="28"/>
    </row>
    <row r="54" spans="1:13" x14ac:dyDescent="0.2">
      <c r="A54" s="28" t="s">
        <v>160</v>
      </c>
      <c r="B54" s="48"/>
      <c r="C54" s="28"/>
      <c r="D54" s="48"/>
      <c r="E54" s="48"/>
      <c r="G54" s="28" t="s">
        <v>161</v>
      </c>
      <c r="I54" s="28"/>
      <c r="J54" s="28"/>
      <c r="K54" s="28"/>
      <c r="L54" s="28"/>
      <c r="M54" s="28"/>
    </row>
    <row r="55" spans="1:13" ht="7.5" customHeight="1" x14ac:dyDescent="0.2">
      <c r="A55" s="28"/>
      <c r="B55" s="48"/>
      <c r="C55" s="28"/>
      <c r="D55" s="48"/>
      <c r="E55" s="48"/>
      <c r="G55" s="28"/>
      <c r="I55" s="28"/>
      <c r="J55" s="28"/>
      <c r="K55" s="28"/>
      <c r="L55" s="28"/>
      <c r="M55" s="28"/>
    </row>
    <row r="56" spans="1:13" ht="15" x14ac:dyDescent="0.25">
      <c r="A56" s="49" t="s">
        <v>97</v>
      </c>
      <c r="B56" s="48"/>
      <c r="C56" s="28"/>
      <c r="D56" s="48"/>
      <c r="E56" s="48"/>
      <c r="G56" s="30" t="s">
        <v>162</v>
      </c>
      <c r="H56" s="50"/>
      <c r="I56" s="28"/>
      <c r="J56" s="28"/>
      <c r="K56" s="28"/>
      <c r="L56" s="28"/>
      <c r="M56" s="28"/>
    </row>
    <row r="57" spans="1:13" ht="15" x14ac:dyDescent="0.25">
      <c r="A57" s="49" t="s">
        <v>163</v>
      </c>
      <c r="B57" s="48"/>
      <c r="C57" s="28"/>
      <c r="D57" s="48"/>
      <c r="E57" s="48"/>
      <c r="G57" s="30" t="s">
        <v>164</v>
      </c>
      <c r="H57" s="50"/>
      <c r="I57" s="28"/>
      <c r="J57" s="28"/>
      <c r="K57" s="28"/>
      <c r="L57" s="28"/>
      <c r="M57" s="28"/>
    </row>
  </sheetData>
  <pageMargins left="0.7" right="0.7" top="0.75" bottom="0.75" header="0.3" footer="0.3"/>
  <pageSetup scale="5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L44"/>
  <sheetViews>
    <sheetView view="pageBreakPreview" zoomScale="80" zoomScaleNormal="100" zoomScaleSheetLayoutView="80" workbookViewId="0">
      <selection activeCell="H7" sqref="H7"/>
    </sheetView>
  </sheetViews>
  <sheetFormatPr defaultRowHeight="12.75" x14ac:dyDescent="0.2"/>
  <cols>
    <col min="1" max="1" width="44.42578125" style="268" customWidth="1"/>
    <col min="2" max="11" width="9.7109375" style="268" customWidth="1"/>
    <col min="12" max="12" width="44.7109375" style="268" customWidth="1"/>
    <col min="13" max="16384" width="9.140625" style="268"/>
  </cols>
  <sheetData>
    <row r="1" spans="1:12" x14ac:dyDescent="0.2">
      <c r="A1" s="268" t="s">
        <v>958</v>
      </c>
    </row>
    <row r="2" spans="1:12" x14ac:dyDescent="0.2">
      <c r="A2" s="268" t="s">
        <v>957</v>
      </c>
    </row>
    <row r="3" spans="1:12" x14ac:dyDescent="0.2">
      <c r="A3" s="268" t="s">
        <v>307</v>
      </c>
    </row>
    <row r="5" spans="1:12" x14ac:dyDescent="0.2">
      <c r="A5" s="276"/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</row>
    <row r="6" spans="1:12" ht="15" x14ac:dyDescent="0.2">
      <c r="A6" s="275"/>
      <c r="B6" s="232">
        <v>2005</v>
      </c>
      <c r="C6" s="232">
        <v>2006</v>
      </c>
      <c r="D6" s="232">
        <v>2007</v>
      </c>
      <c r="E6" s="232">
        <v>2008</v>
      </c>
      <c r="F6" s="232">
        <v>2009</v>
      </c>
      <c r="G6" s="232">
        <v>2010</v>
      </c>
      <c r="H6" s="232">
        <v>2011</v>
      </c>
      <c r="I6" s="232" t="s">
        <v>0</v>
      </c>
      <c r="J6" s="232" t="s">
        <v>700</v>
      </c>
      <c r="K6" s="232" t="s">
        <v>701</v>
      </c>
      <c r="L6" s="275"/>
    </row>
    <row r="7" spans="1:12" x14ac:dyDescent="0.2">
      <c r="A7" s="273"/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273"/>
    </row>
    <row r="8" spans="1:12" ht="15" customHeight="1" x14ac:dyDescent="0.2"/>
    <row r="9" spans="1:12" ht="15" customHeight="1" x14ac:dyDescent="0.2">
      <c r="A9" s="261" t="s">
        <v>480</v>
      </c>
      <c r="B9" s="263">
        <v>1163.1690000000001</v>
      </c>
      <c r="C9" s="263">
        <v>1113.963</v>
      </c>
      <c r="D9" s="263">
        <v>972.91499999999996</v>
      </c>
      <c r="E9" s="249">
        <v>1242.171</v>
      </c>
      <c r="F9" s="249">
        <v>1412.5139999999999</v>
      </c>
      <c r="G9" s="249">
        <v>1480.8810000000001</v>
      </c>
      <c r="H9" s="249">
        <v>1408.0050000000001</v>
      </c>
      <c r="I9" s="249">
        <v>1694.595</v>
      </c>
      <c r="J9" s="249">
        <v>1704.3119999999999</v>
      </c>
      <c r="K9" s="249">
        <v>1650.8689999999999</v>
      </c>
      <c r="L9" s="261" t="s">
        <v>956</v>
      </c>
    </row>
    <row r="10" spans="1:12" ht="15" customHeight="1" x14ac:dyDescent="0.2">
      <c r="A10" s="261"/>
      <c r="B10" s="263"/>
      <c r="C10" s="263"/>
      <c r="D10" s="263"/>
      <c r="E10" s="261"/>
      <c r="F10" s="261"/>
      <c r="G10" s="261"/>
      <c r="H10" s="261"/>
      <c r="I10" s="261"/>
      <c r="J10" s="261"/>
      <c r="K10" s="261"/>
      <c r="L10" s="261"/>
    </row>
    <row r="11" spans="1:12" ht="15" customHeight="1" x14ac:dyDescent="0.2">
      <c r="A11" s="261" t="s">
        <v>955</v>
      </c>
      <c r="B11" s="263">
        <v>516.6</v>
      </c>
      <c r="C11" s="263">
        <v>544.02599999999995</v>
      </c>
      <c r="D11" s="263">
        <v>439.06599999999997</v>
      </c>
      <c r="E11" s="249">
        <v>679.79399999999998</v>
      </c>
      <c r="F11" s="249">
        <v>768.75599999999997</v>
      </c>
      <c r="G11" s="249">
        <v>767.08500000000004</v>
      </c>
      <c r="H11" s="249">
        <v>742.99099999999999</v>
      </c>
      <c r="I11" s="249">
        <v>893.57299999999998</v>
      </c>
      <c r="J11" s="249">
        <v>898.84500000000003</v>
      </c>
      <c r="K11" s="249">
        <v>871.17399999999998</v>
      </c>
      <c r="L11" s="261" t="s">
        <v>954</v>
      </c>
    </row>
    <row r="12" spans="1:12" ht="15" customHeight="1" x14ac:dyDescent="0.2">
      <c r="A12" s="261"/>
      <c r="B12" s="263"/>
      <c r="C12" s="263"/>
      <c r="D12" s="263"/>
      <c r="E12" s="261"/>
      <c r="F12" s="261"/>
      <c r="G12" s="261"/>
      <c r="H12" s="261"/>
      <c r="I12" s="261"/>
      <c r="J12" s="261"/>
      <c r="K12" s="261"/>
      <c r="L12" s="261"/>
    </row>
    <row r="13" spans="1:12" ht="15" customHeight="1" x14ac:dyDescent="0.2">
      <c r="A13" s="261" t="s">
        <v>953</v>
      </c>
      <c r="B13" s="263">
        <v>340.51100000000002</v>
      </c>
      <c r="C13" s="263">
        <v>385.61700000000002</v>
      </c>
      <c r="D13" s="263">
        <v>375.18700000000001</v>
      </c>
      <c r="E13" s="249">
        <v>429.839</v>
      </c>
      <c r="F13" s="249">
        <v>468.02699999999999</v>
      </c>
      <c r="G13" s="249">
        <v>513.67499999999995</v>
      </c>
      <c r="H13" s="249">
        <v>414.47800000000001</v>
      </c>
      <c r="I13" s="249">
        <v>498.48</v>
      </c>
      <c r="J13" s="249">
        <v>501.42099999999999</v>
      </c>
      <c r="K13" s="249">
        <v>485.98500000000001</v>
      </c>
      <c r="L13" s="261" t="s">
        <v>952</v>
      </c>
    </row>
    <row r="14" spans="1:12" ht="15" customHeight="1" x14ac:dyDescent="0.2">
      <c r="A14" s="261" t="s">
        <v>951</v>
      </c>
      <c r="B14" s="263">
        <v>176.089</v>
      </c>
      <c r="C14" s="263">
        <v>158.40899999999999</v>
      </c>
      <c r="D14" s="263">
        <v>63.878999999999998</v>
      </c>
      <c r="E14" s="249">
        <v>249.95500000000001</v>
      </c>
      <c r="F14" s="249">
        <v>300.72899999999998</v>
      </c>
      <c r="G14" s="249">
        <v>253.41</v>
      </c>
      <c r="H14" s="249">
        <v>328.51299999999998</v>
      </c>
      <c r="I14" s="249">
        <v>395.09300000000002</v>
      </c>
      <c r="J14" s="249">
        <v>397.42399999999998</v>
      </c>
      <c r="K14" s="249">
        <v>385.18900000000002</v>
      </c>
      <c r="L14" s="261" t="s">
        <v>950</v>
      </c>
    </row>
    <row r="15" spans="1:12" ht="15" customHeight="1" x14ac:dyDescent="0.2">
      <c r="A15" s="261"/>
      <c r="B15" s="263"/>
      <c r="C15" s="263"/>
      <c r="D15" s="263"/>
      <c r="E15" s="261"/>
      <c r="F15" s="261"/>
      <c r="G15" s="261"/>
      <c r="H15" s="261"/>
      <c r="I15" s="261"/>
      <c r="J15" s="261"/>
      <c r="K15" s="261"/>
      <c r="L15" s="261"/>
    </row>
    <row r="16" spans="1:12" ht="15" customHeight="1" x14ac:dyDescent="0.2">
      <c r="A16" s="261" t="s">
        <v>949</v>
      </c>
      <c r="B16" s="263">
        <v>646.56899999999996</v>
      </c>
      <c r="C16" s="263">
        <v>569.93700000000001</v>
      </c>
      <c r="D16" s="263">
        <v>533.84900000000005</v>
      </c>
      <c r="E16" s="249">
        <v>562.37699999999995</v>
      </c>
      <c r="F16" s="249">
        <v>643.75800000000004</v>
      </c>
      <c r="G16" s="249">
        <v>713.79600000000005</v>
      </c>
      <c r="H16" s="249">
        <v>665.01400000000001</v>
      </c>
      <c r="I16" s="249">
        <v>801.02200000000005</v>
      </c>
      <c r="J16" s="249">
        <v>805.46699999999998</v>
      </c>
      <c r="K16" s="249">
        <v>779.69500000000005</v>
      </c>
      <c r="L16" s="261" t="s">
        <v>948</v>
      </c>
    </row>
    <row r="17" spans="1:12" ht="15" customHeight="1" x14ac:dyDescent="0.2">
      <c r="A17" s="261"/>
      <c r="B17" s="263"/>
      <c r="C17" s="263"/>
      <c r="D17" s="263"/>
      <c r="E17" s="261"/>
      <c r="F17" s="261"/>
      <c r="G17" s="261"/>
      <c r="H17" s="261"/>
      <c r="I17" s="261"/>
      <c r="J17" s="261"/>
      <c r="K17" s="261"/>
      <c r="L17" s="261"/>
    </row>
    <row r="18" spans="1:12" ht="15" customHeight="1" x14ac:dyDescent="0.2">
      <c r="A18" s="261" t="s">
        <v>947</v>
      </c>
      <c r="B18" s="263">
        <v>4.0469999999999997</v>
      </c>
      <c r="C18" s="263">
        <v>4.1749999999999998</v>
      </c>
      <c r="D18" s="263">
        <v>2.024</v>
      </c>
      <c r="E18" s="249">
        <v>2.702</v>
      </c>
      <c r="F18" s="249">
        <v>3.9980000000000002</v>
      </c>
      <c r="G18" s="249">
        <v>2.6</v>
      </c>
      <c r="H18" s="249">
        <v>2.3559999999999999</v>
      </c>
      <c r="I18" s="249">
        <v>2.8340000000000001</v>
      </c>
      <c r="J18" s="249">
        <v>2.851</v>
      </c>
      <c r="K18" s="249">
        <v>2.7629999999999999</v>
      </c>
      <c r="L18" s="261" t="s">
        <v>946</v>
      </c>
    </row>
    <row r="19" spans="1:12" ht="15" customHeight="1" x14ac:dyDescent="0.2">
      <c r="A19" s="261" t="s">
        <v>945</v>
      </c>
      <c r="B19" s="263">
        <v>42.067999999999998</v>
      </c>
      <c r="C19" s="263">
        <v>42.296999999999997</v>
      </c>
      <c r="D19" s="263">
        <v>36.732999999999997</v>
      </c>
      <c r="E19" s="249">
        <v>37.49</v>
      </c>
      <c r="F19" s="249">
        <v>40.970999999999997</v>
      </c>
      <c r="G19" s="249">
        <v>42.843000000000004</v>
      </c>
      <c r="H19" s="249">
        <v>35.499000000000002</v>
      </c>
      <c r="I19" s="249">
        <v>42.692999999999998</v>
      </c>
      <c r="J19" s="249">
        <v>42.945</v>
      </c>
      <c r="K19" s="249">
        <v>41.622999999999998</v>
      </c>
      <c r="L19" s="261" t="s">
        <v>944</v>
      </c>
    </row>
    <row r="20" spans="1:12" ht="15" customHeight="1" x14ac:dyDescent="0.2">
      <c r="A20" s="261" t="s">
        <v>943</v>
      </c>
      <c r="B20" s="263">
        <v>21.738</v>
      </c>
      <c r="C20" s="263">
        <v>46.040999999999997</v>
      </c>
      <c r="D20" s="263">
        <v>44.972999999999999</v>
      </c>
      <c r="E20" s="249">
        <v>47.820999999999998</v>
      </c>
      <c r="F20" s="249">
        <v>46.575000000000003</v>
      </c>
      <c r="G20" s="249">
        <v>47.399000000000001</v>
      </c>
      <c r="H20" s="249">
        <v>41.356999999999999</v>
      </c>
      <c r="I20" s="249">
        <v>49.738</v>
      </c>
      <c r="J20" s="249">
        <v>50.031999999999996</v>
      </c>
      <c r="K20" s="249">
        <v>48.491999999999997</v>
      </c>
      <c r="L20" s="261" t="s">
        <v>942</v>
      </c>
    </row>
    <row r="21" spans="1:12" ht="15" customHeight="1" x14ac:dyDescent="0.2">
      <c r="A21" s="261" t="s">
        <v>941</v>
      </c>
      <c r="B21" s="263">
        <v>3.226</v>
      </c>
      <c r="C21" s="263">
        <v>5.976</v>
      </c>
      <c r="D21" s="263">
        <v>4.0069999999999997</v>
      </c>
      <c r="E21" s="249">
        <v>5.8410000000000002</v>
      </c>
      <c r="F21" s="249">
        <v>15.446</v>
      </c>
      <c r="G21" s="249">
        <v>16.149999999999999</v>
      </c>
      <c r="H21" s="249">
        <v>13.382</v>
      </c>
      <c r="I21" s="249">
        <v>16.094000000000001</v>
      </c>
      <c r="J21" s="249">
        <v>16.189</v>
      </c>
      <c r="K21" s="249">
        <v>15.691000000000001</v>
      </c>
      <c r="L21" s="261" t="s">
        <v>940</v>
      </c>
    </row>
    <row r="22" spans="1:12" ht="15" customHeight="1" x14ac:dyDescent="0.2">
      <c r="A22" s="261" t="s">
        <v>939</v>
      </c>
      <c r="B22" s="263">
        <v>89.388999999999996</v>
      </c>
      <c r="C22" s="263">
        <v>93.974000000000004</v>
      </c>
      <c r="D22" s="263">
        <v>91.393000000000001</v>
      </c>
      <c r="E22" s="249">
        <v>90.954999999999998</v>
      </c>
      <c r="F22" s="249">
        <v>98.578999999999994</v>
      </c>
      <c r="G22" s="249">
        <v>105.13</v>
      </c>
      <c r="H22" s="249">
        <v>87.108999999999995</v>
      </c>
      <c r="I22" s="249">
        <v>104.76300000000001</v>
      </c>
      <c r="J22" s="249">
        <v>105.381</v>
      </c>
      <c r="K22" s="249">
        <v>102.137</v>
      </c>
      <c r="L22" s="261" t="s">
        <v>938</v>
      </c>
    </row>
    <row r="23" spans="1:12" ht="15" customHeight="1" x14ac:dyDescent="0.2">
      <c r="A23" s="261" t="s">
        <v>937</v>
      </c>
      <c r="B23" s="263">
        <v>10.026999999999999</v>
      </c>
      <c r="C23" s="263">
        <v>9.8360000000000003</v>
      </c>
      <c r="D23" s="263">
        <v>10.148</v>
      </c>
      <c r="E23" s="249">
        <v>11.195</v>
      </c>
      <c r="F23" s="249">
        <v>11.468999999999999</v>
      </c>
      <c r="G23" s="249">
        <v>11.991</v>
      </c>
      <c r="H23" s="249">
        <v>9.9359999999999999</v>
      </c>
      <c r="I23" s="249">
        <v>11.949</v>
      </c>
      <c r="J23" s="249">
        <v>12.02</v>
      </c>
      <c r="K23" s="249">
        <v>11.65</v>
      </c>
      <c r="L23" s="261" t="s">
        <v>936</v>
      </c>
    </row>
    <row r="24" spans="1:12" ht="15" customHeight="1" x14ac:dyDescent="0.2">
      <c r="A24" s="261" t="s">
        <v>935</v>
      </c>
      <c r="B24" s="263"/>
      <c r="C24" s="263"/>
      <c r="D24" s="263"/>
      <c r="E24" s="261"/>
      <c r="F24" s="261"/>
      <c r="G24" s="261"/>
      <c r="H24" s="261"/>
      <c r="I24" s="261"/>
      <c r="J24" s="261"/>
      <c r="K24" s="261"/>
      <c r="L24" s="261" t="s">
        <v>934</v>
      </c>
    </row>
    <row r="25" spans="1:12" ht="15" customHeight="1" x14ac:dyDescent="0.2">
      <c r="A25" s="261" t="s">
        <v>933</v>
      </c>
      <c r="B25" s="263">
        <v>60.542000000000002</v>
      </c>
      <c r="C25" s="263">
        <v>59.392000000000003</v>
      </c>
      <c r="D25" s="263">
        <v>61.274999999999999</v>
      </c>
      <c r="E25" s="249">
        <v>67.591999999999999</v>
      </c>
      <c r="F25" s="249">
        <v>69.248000000000005</v>
      </c>
      <c r="G25" s="249">
        <v>72.406000000000006</v>
      </c>
      <c r="H25" s="249">
        <v>59.994</v>
      </c>
      <c r="I25" s="249">
        <v>72.153000000000006</v>
      </c>
      <c r="J25" s="249">
        <v>72.578999999999994</v>
      </c>
      <c r="K25" s="249">
        <v>70.343999999999994</v>
      </c>
      <c r="L25" s="261" t="s">
        <v>932</v>
      </c>
    </row>
    <row r="26" spans="1:12" ht="15" customHeight="1" x14ac:dyDescent="0.2">
      <c r="A26" s="261" t="s">
        <v>931</v>
      </c>
      <c r="B26" s="263">
        <v>165.858</v>
      </c>
      <c r="C26" s="263">
        <v>51.042999999999999</v>
      </c>
      <c r="D26" s="263">
        <v>60.561999999999998</v>
      </c>
      <c r="E26" s="249">
        <v>86.936000000000007</v>
      </c>
      <c r="F26" s="249">
        <v>71.614000000000004</v>
      </c>
      <c r="G26" s="249">
        <v>126.88800000000001</v>
      </c>
      <c r="H26" s="249">
        <v>182.96799999999999</v>
      </c>
      <c r="I26" s="249">
        <v>220.05</v>
      </c>
      <c r="J26" s="249">
        <v>221.34800000000001</v>
      </c>
      <c r="K26" s="249">
        <v>214.53399999999999</v>
      </c>
      <c r="L26" s="261" t="s">
        <v>930</v>
      </c>
    </row>
    <row r="27" spans="1:12" ht="15" customHeight="1" x14ac:dyDescent="0.2">
      <c r="A27" s="261" t="s">
        <v>929</v>
      </c>
      <c r="B27" s="263">
        <v>39.972999999999999</v>
      </c>
      <c r="C27" s="263">
        <v>39.215000000000003</v>
      </c>
      <c r="D27" s="263">
        <v>52.462000000000003</v>
      </c>
      <c r="E27" s="249">
        <v>38.603999999999999</v>
      </c>
      <c r="F27" s="249">
        <v>43.796999999999997</v>
      </c>
      <c r="G27" s="249">
        <v>48.603999999999999</v>
      </c>
      <c r="H27" s="249">
        <v>40.844000000000001</v>
      </c>
      <c r="I27" s="249">
        <v>49.121000000000002</v>
      </c>
      <c r="J27" s="249">
        <v>49.411000000000001</v>
      </c>
      <c r="K27" s="249">
        <v>47.89</v>
      </c>
      <c r="L27" s="261" t="s">
        <v>928</v>
      </c>
    </row>
    <row r="28" spans="1:12" ht="15" customHeight="1" x14ac:dyDescent="0.2">
      <c r="A28" s="261" t="s">
        <v>927</v>
      </c>
      <c r="B28" s="272">
        <v>-1.4390000000000001</v>
      </c>
      <c r="C28" s="272">
        <v>-2.0470000000000002</v>
      </c>
      <c r="D28" s="272">
        <v>-2.1110000000000002</v>
      </c>
      <c r="E28" s="249">
        <v>-2.327</v>
      </c>
      <c r="F28" s="249">
        <v>-2.3839999999999999</v>
      </c>
      <c r="G28" s="249">
        <v>-2.492</v>
      </c>
      <c r="H28" s="249">
        <v>-2.0649999999999999</v>
      </c>
      <c r="I28" s="249">
        <v>-2.4830000000000001</v>
      </c>
      <c r="J28" s="249">
        <v>-2.4980000000000002</v>
      </c>
      <c r="K28" s="249">
        <v>-2.4209999999999998</v>
      </c>
      <c r="L28" s="261" t="s">
        <v>926</v>
      </c>
    </row>
    <row r="29" spans="1:12" ht="15" customHeight="1" x14ac:dyDescent="0.2">
      <c r="A29" s="261" t="s">
        <v>925</v>
      </c>
      <c r="B29" s="263">
        <v>29.536999999999999</v>
      </c>
      <c r="C29" s="263">
        <v>28.975999999999999</v>
      </c>
      <c r="D29" s="263">
        <v>29.896000000000001</v>
      </c>
      <c r="E29" s="249">
        <v>32.978000000000002</v>
      </c>
      <c r="F29" s="249">
        <v>33.786000000000001</v>
      </c>
      <c r="G29" s="249">
        <v>35.326000000000001</v>
      </c>
      <c r="H29" s="249">
        <v>29.27</v>
      </c>
      <c r="I29" s="249">
        <v>35.201999999999998</v>
      </c>
      <c r="J29" s="249">
        <v>35.409999999999997</v>
      </c>
      <c r="K29" s="249">
        <v>34.32</v>
      </c>
      <c r="L29" s="261" t="s">
        <v>924</v>
      </c>
    </row>
    <row r="30" spans="1:12" ht="15" customHeight="1" x14ac:dyDescent="0.2">
      <c r="A30" s="261" t="s">
        <v>923</v>
      </c>
      <c r="B30" s="263"/>
      <c r="C30" s="263"/>
      <c r="D30" s="263"/>
      <c r="E30" s="261"/>
      <c r="F30" s="261"/>
      <c r="G30" s="261"/>
      <c r="H30" s="261"/>
      <c r="I30" s="261"/>
      <c r="J30" s="261"/>
      <c r="K30" s="261"/>
      <c r="L30" s="261" t="s">
        <v>922</v>
      </c>
    </row>
    <row r="31" spans="1:12" ht="15" customHeight="1" x14ac:dyDescent="0.2">
      <c r="A31" s="261" t="s">
        <v>921</v>
      </c>
      <c r="B31" s="263">
        <v>7.3019999999999996</v>
      </c>
      <c r="C31" s="263">
        <v>7.1630000000000003</v>
      </c>
      <c r="D31" s="263">
        <v>7.39</v>
      </c>
      <c r="E31" s="249">
        <v>8.1519999999999992</v>
      </c>
      <c r="F31" s="249">
        <v>8.3520000000000003</v>
      </c>
      <c r="G31" s="249">
        <v>8.7330000000000005</v>
      </c>
      <c r="H31" s="249">
        <v>7.2359999999999998</v>
      </c>
      <c r="I31" s="249">
        <v>8.702</v>
      </c>
      <c r="J31" s="249">
        <v>8.7539999999999996</v>
      </c>
      <c r="K31" s="249">
        <v>8.484</v>
      </c>
      <c r="L31" s="261" t="s">
        <v>920</v>
      </c>
    </row>
    <row r="32" spans="1:12" ht="15" customHeight="1" x14ac:dyDescent="0.2">
      <c r="A32" s="261" t="s">
        <v>919</v>
      </c>
      <c r="B32" s="263">
        <v>123.351</v>
      </c>
      <c r="C32" s="263">
        <v>132.91200000000001</v>
      </c>
      <c r="D32" s="263">
        <v>108.74</v>
      </c>
      <c r="E32" s="249">
        <v>106.765</v>
      </c>
      <c r="F32" s="249">
        <v>132.41300000000001</v>
      </c>
      <c r="G32" s="249">
        <v>119.018</v>
      </c>
      <c r="H32" s="249">
        <v>88.331000000000003</v>
      </c>
      <c r="I32" s="249">
        <v>106.233</v>
      </c>
      <c r="J32" s="249">
        <v>106.86</v>
      </c>
      <c r="K32" s="249">
        <v>103.57</v>
      </c>
      <c r="L32" s="261" t="s">
        <v>918</v>
      </c>
    </row>
    <row r="33" spans="1:12" ht="15" customHeight="1" x14ac:dyDescent="0.2">
      <c r="A33" s="261" t="s">
        <v>917</v>
      </c>
      <c r="B33" s="263">
        <v>50.95</v>
      </c>
      <c r="C33" s="263">
        <v>50.984000000000002</v>
      </c>
      <c r="D33" s="263">
        <v>26.356999999999999</v>
      </c>
      <c r="E33" s="249">
        <v>27.672999999999998</v>
      </c>
      <c r="F33" s="249">
        <v>69.894000000000005</v>
      </c>
      <c r="G33" s="249">
        <v>79.2</v>
      </c>
      <c r="H33" s="249">
        <v>68.796999999999997</v>
      </c>
      <c r="I33" s="249">
        <v>83.972999999999999</v>
      </c>
      <c r="J33" s="249">
        <v>84.185000000000002</v>
      </c>
      <c r="K33" s="249">
        <v>80.617999999999995</v>
      </c>
      <c r="L33" s="261" t="s">
        <v>916</v>
      </c>
    </row>
    <row r="34" spans="1:12" ht="15" customHeight="1" x14ac:dyDescent="0.2">
      <c r="A34" s="269"/>
      <c r="B34" s="271"/>
      <c r="C34" s="271"/>
      <c r="D34" s="271"/>
      <c r="E34" s="271"/>
      <c r="F34" s="271"/>
      <c r="G34" s="271"/>
      <c r="H34" s="270"/>
      <c r="I34" s="270"/>
      <c r="J34" s="270"/>
      <c r="K34" s="270"/>
      <c r="L34" s="269"/>
    </row>
    <row r="36" spans="1:12" x14ac:dyDescent="0.2">
      <c r="A36" s="268" t="s">
        <v>173</v>
      </c>
      <c r="G36" s="268" t="s">
        <v>189</v>
      </c>
    </row>
    <row r="37" spans="1:12" x14ac:dyDescent="0.2">
      <c r="A37" s="268" t="s">
        <v>915</v>
      </c>
      <c r="G37" s="268" t="s">
        <v>191</v>
      </c>
    </row>
    <row r="38" spans="1:12" x14ac:dyDescent="0.2">
      <c r="A38" s="268" t="s">
        <v>914</v>
      </c>
      <c r="G38" s="268" t="s">
        <v>913</v>
      </c>
    </row>
    <row r="39" spans="1:12" x14ac:dyDescent="0.2">
      <c r="A39" s="268" t="s">
        <v>912</v>
      </c>
      <c r="G39" s="268" t="s">
        <v>911</v>
      </c>
    </row>
    <row r="40" spans="1:12" x14ac:dyDescent="0.2">
      <c r="A40" s="268" t="s">
        <v>910</v>
      </c>
      <c r="G40" s="268" t="s">
        <v>909</v>
      </c>
    </row>
    <row r="41" spans="1:12" x14ac:dyDescent="0.2">
      <c r="A41" s="268" t="s">
        <v>908</v>
      </c>
      <c r="G41" s="268" t="s">
        <v>907</v>
      </c>
    </row>
    <row r="43" spans="1:12" ht="15" x14ac:dyDescent="0.25">
      <c r="A43" s="216" t="s">
        <v>97</v>
      </c>
      <c r="B43" s="258"/>
      <c r="C43" s="258"/>
      <c r="D43" s="258"/>
      <c r="E43" s="258"/>
      <c r="F43" s="258"/>
      <c r="G43" s="216" t="s">
        <v>697</v>
      </c>
      <c r="H43" s="216"/>
      <c r="I43" s="258"/>
    </row>
    <row r="44" spans="1:12" ht="15" x14ac:dyDescent="0.25">
      <c r="A44" s="216" t="s">
        <v>163</v>
      </c>
      <c r="B44" s="258"/>
      <c r="C44" s="258"/>
      <c r="D44" s="258"/>
      <c r="E44" s="258"/>
      <c r="F44" s="258"/>
      <c r="G44" s="216" t="s">
        <v>699</v>
      </c>
      <c r="H44" s="216"/>
      <c r="I44" s="258"/>
    </row>
  </sheetData>
  <pageMargins left="0.7" right="0.7" top="0.75" bottom="0.75" header="0.3" footer="0.3"/>
  <pageSetup scale="6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L114"/>
  <sheetViews>
    <sheetView view="pageBreakPreview" topLeftCell="A73" zoomScale="80" zoomScaleNormal="100" zoomScaleSheetLayoutView="80" workbookViewId="0">
      <selection activeCell="J107" sqref="J107"/>
    </sheetView>
  </sheetViews>
  <sheetFormatPr defaultRowHeight="12.75" x14ac:dyDescent="0.2"/>
  <cols>
    <col min="1" max="1" width="54.28515625" style="268" customWidth="1"/>
    <col min="2" max="2" width="10.7109375" style="268" bestFit="1" customWidth="1"/>
    <col min="3" max="3" width="11.28515625" style="268" bestFit="1" customWidth="1"/>
    <col min="4" max="4" width="11.7109375" style="268" bestFit="1" customWidth="1"/>
    <col min="5" max="5" width="10.5703125" style="268" bestFit="1" customWidth="1"/>
    <col min="6" max="6" width="10.7109375" style="268" customWidth="1"/>
    <col min="7" max="11" width="10.28515625" style="268" customWidth="1"/>
    <col min="12" max="12" width="52.7109375" style="268" bestFit="1" customWidth="1"/>
    <col min="13" max="13" width="9.28515625" style="268" customWidth="1"/>
    <col min="14" max="16384" width="9.140625" style="268"/>
  </cols>
  <sheetData>
    <row r="1" spans="1:12" ht="15" x14ac:dyDescent="0.2">
      <c r="A1" s="261" t="s">
        <v>1073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</row>
    <row r="2" spans="1:12" ht="15" x14ac:dyDescent="0.2">
      <c r="A2" s="261" t="s">
        <v>1072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</row>
    <row r="3" spans="1:12" ht="12.75" customHeight="1" x14ac:dyDescent="0.2">
      <c r="A3" s="258" t="s">
        <v>307</v>
      </c>
    </row>
    <row r="5" spans="1:12" ht="15" x14ac:dyDescent="0.2">
      <c r="A5" s="281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</row>
    <row r="6" spans="1:12" ht="15" x14ac:dyDescent="0.2">
      <c r="A6" s="280"/>
      <c r="B6" s="232">
        <v>2005</v>
      </c>
      <c r="C6" s="232">
        <v>2006</v>
      </c>
      <c r="D6" s="232">
        <v>2007</v>
      </c>
      <c r="E6" s="232">
        <v>2008</v>
      </c>
      <c r="F6" s="232">
        <v>2009</v>
      </c>
      <c r="G6" s="232">
        <v>2010</v>
      </c>
      <c r="H6" s="232">
        <v>2011</v>
      </c>
      <c r="I6" s="232" t="s">
        <v>0</v>
      </c>
      <c r="J6" s="232" t="s">
        <v>700</v>
      </c>
      <c r="K6" s="232" t="s">
        <v>701</v>
      </c>
      <c r="L6" s="280"/>
    </row>
    <row r="7" spans="1:12" ht="15" x14ac:dyDescent="0.2">
      <c r="A7" s="278"/>
      <c r="B7" s="279"/>
      <c r="C7" s="279"/>
      <c r="D7" s="279"/>
      <c r="E7" s="279"/>
      <c r="F7" s="279"/>
      <c r="G7" s="279"/>
      <c r="H7" s="279"/>
      <c r="I7" s="279"/>
      <c r="J7" s="279"/>
      <c r="K7" s="279"/>
      <c r="L7" s="278"/>
    </row>
    <row r="8" spans="1:12" ht="15" customHeight="1" x14ac:dyDescent="0.2">
      <c r="A8" s="261"/>
      <c r="B8" s="261"/>
      <c r="C8" s="261"/>
      <c r="D8" s="261"/>
      <c r="E8" s="261"/>
      <c r="F8" s="261"/>
      <c r="G8" s="261"/>
      <c r="H8" s="261"/>
      <c r="I8" s="261"/>
      <c r="J8" s="261"/>
      <c r="L8" s="261"/>
    </row>
    <row r="9" spans="1:12" ht="15" customHeight="1" x14ac:dyDescent="0.2">
      <c r="A9" s="261" t="s">
        <v>1071</v>
      </c>
      <c r="B9" s="272">
        <v>10551.004000000001</v>
      </c>
      <c r="C9" s="272">
        <v>11352.019</v>
      </c>
      <c r="D9" s="272">
        <v>12025.031999999999</v>
      </c>
      <c r="E9" s="277">
        <v>13985.121999999999</v>
      </c>
      <c r="F9" s="277">
        <v>15433.97</v>
      </c>
      <c r="G9" s="277">
        <v>16504.136999999999</v>
      </c>
      <c r="H9" s="277">
        <v>17050.223000000002</v>
      </c>
      <c r="I9" s="277">
        <v>16899.697</v>
      </c>
      <c r="J9" s="277">
        <v>16962.768</v>
      </c>
      <c r="K9" s="277">
        <v>18392.951000000001</v>
      </c>
      <c r="L9" s="261" t="s">
        <v>1070</v>
      </c>
    </row>
    <row r="10" spans="1:12" ht="15" customHeight="1" x14ac:dyDescent="0.2">
      <c r="A10" s="261"/>
      <c r="B10" s="272"/>
      <c r="C10" s="272"/>
      <c r="D10" s="272"/>
      <c r="E10" s="263"/>
      <c r="F10" s="263"/>
      <c r="G10" s="263"/>
      <c r="H10" s="263"/>
      <c r="I10" s="263"/>
      <c r="J10" s="263"/>
      <c r="K10" s="263"/>
      <c r="L10" s="261"/>
    </row>
    <row r="11" spans="1:12" ht="15" customHeight="1" x14ac:dyDescent="0.2">
      <c r="A11" s="261" t="s">
        <v>1019</v>
      </c>
      <c r="B11" s="272">
        <v>9673.3179999999993</v>
      </c>
      <c r="C11" s="272">
        <v>10331.145</v>
      </c>
      <c r="D11" s="272">
        <v>10842.335999999999</v>
      </c>
      <c r="E11" s="277">
        <v>12857.556</v>
      </c>
      <c r="F11" s="277">
        <v>14191.593000000001</v>
      </c>
      <c r="G11" s="277">
        <v>15584.802</v>
      </c>
      <c r="H11" s="277">
        <v>15986.587</v>
      </c>
      <c r="I11" s="277">
        <v>15918.653</v>
      </c>
      <c r="J11" s="277">
        <v>15824.388999999999</v>
      </c>
      <c r="K11" s="277">
        <v>17281.952000000001</v>
      </c>
      <c r="L11" s="261" t="s">
        <v>1018</v>
      </c>
    </row>
    <row r="12" spans="1:12" ht="15" customHeight="1" x14ac:dyDescent="0.2">
      <c r="A12" s="261"/>
      <c r="B12" s="272"/>
      <c r="C12" s="272"/>
      <c r="D12" s="272"/>
      <c r="E12" s="263"/>
      <c r="F12" s="263"/>
      <c r="G12" s="263"/>
      <c r="H12" s="263"/>
      <c r="I12" s="263"/>
      <c r="J12" s="263"/>
      <c r="K12" s="263"/>
      <c r="L12" s="261"/>
    </row>
    <row r="13" spans="1:12" ht="15" customHeight="1" x14ac:dyDescent="0.2">
      <c r="A13" s="261" t="s">
        <v>1069</v>
      </c>
      <c r="B13" s="272">
        <v>9546.6720000000005</v>
      </c>
      <c r="C13" s="272">
        <v>10207.262000000001</v>
      </c>
      <c r="D13" s="272">
        <v>10707.331</v>
      </c>
      <c r="E13" s="277">
        <v>12672.127</v>
      </c>
      <c r="F13" s="277">
        <v>13978.415999999999</v>
      </c>
      <c r="G13" s="277">
        <v>15351.907999999999</v>
      </c>
      <c r="H13" s="277">
        <v>15753.695</v>
      </c>
      <c r="I13" s="277">
        <v>15674.359</v>
      </c>
      <c r="J13" s="277">
        <v>15609.279</v>
      </c>
      <c r="K13" s="277">
        <v>17068.273000000001</v>
      </c>
      <c r="L13" s="261" t="s">
        <v>1068</v>
      </c>
    </row>
    <row r="14" spans="1:12" ht="15" customHeight="1" x14ac:dyDescent="0.2">
      <c r="A14" s="261"/>
      <c r="B14" s="272"/>
      <c r="C14" s="272"/>
      <c r="D14" s="272"/>
      <c r="E14" s="263"/>
      <c r="F14" s="263"/>
      <c r="G14" s="263"/>
      <c r="H14" s="263"/>
      <c r="I14" s="263"/>
      <c r="J14" s="263"/>
      <c r="K14" s="263"/>
      <c r="L14" s="261"/>
    </row>
    <row r="15" spans="1:12" ht="15" customHeight="1" x14ac:dyDescent="0.2">
      <c r="A15" s="261" t="s">
        <v>1067</v>
      </c>
      <c r="B15" s="272">
        <v>490.75900000000001</v>
      </c>
      <c r="C15" s="272">
        <v>592.34799999999996</v>
      </c>
      <c r="D15" s="272">
        <v>491.86599999999999</v>
      </c>
      <c r="E15" s="277">
        <v>608.50800000000004</v>
      </c>
      <c r="F15" s="277">
        <v>517.50800000000004</v>
      </c>
      <c r="G15" s="277">
        <v>732.92899999999997</v>
      </c>
      <c r="H15" s="277">
        <v>836.87599999999998</v>
      </c>
      <c r="I15" s="277">
        <v>764.45600000000002</v>
      </c>
      <c r="J15" s="277">
        <v>875.34</v>
      </c>
      <c r="K15" s="277">
        <v>956.8</v>
      </c>
      <c r="L15" s="261" t="s">
        <v>1066</v>
      </c>
    </row>
    <row r="16" spans="1:12" ht="15" customHeight="1" x14ac:dyDescent="0.2">
      <c r="A16" s="261"/>
      <c r="B16" s="272"/>
      <c r="C16" s="272"/>
      <c r="D16" s="272"/>
      <c r="E16" s="263"/>
      <c r="F16" s="263"/>
      <c r="G16" s="263"/>
      <c r="H16" s="263"/>
      <c r="I16" s="263"/>
      <c r="J16" s="263"/>
      <c r="K16" s="263"/>
      <c r="L16" s="261"/>
    </row>
    <row r="17" spans="1:12" ht="15" customHeight="1" x14ac:dyDescent="0.2">
      <c r="A17" s="261" t="s">
        <v>1065</v>
      </c>
      <c r="B17" s="272">
        <v>1824.6669999999999</v>
      </c>
      <c r="C17" s="272">
        <v>2055.54</v>
      </c>
      <c r="D17" s="272">
        <v>2016.1880000000001</v>
      </c>
      <c r="E17" s="277">
        <v>2305.8580000000002</v>
      </c>
      <c r="F17" s="277">
        <v>2461.2190000000001</v>
      </c>
      <c r="G17" s="277">
        <v>2528.683</v>
      </c>
      <c r="H17" s="277">
        <v>2603.2809999999999</v>
      </c>
      <c r="I17" s="277">
        <v>2756.5509999999999</v>
      </c>
      <c r="J17" s="277">
        <v>3340.88</v>
      </c>
      <c r="K17" s="277">
        <v>3968.4609999999998</v>
      </c>
      <c r="L17" s="261" t="s">
        <v>1064</v>
      </c>
    </row>
    <row r="18" spans="1:12" ht="15" customHeight="1" x14ac:dyDescent="0.2">
      <c r="A18" s="261"/>
      <c r="B18" s="272"/>
      <c r="C18" s="272"/>
      <c r="D18" s="272"/>
      <c r="E18" s="263"/>
      <c r="F18" s="263"/>
      <c r="G18" s="263"/>
      <c r="H18" s="263"/>
      <c r="I18" s="263"/>
      <c r="J18" s="263"/>
      <c r="K18" s="263"/>
      <c r="L18" s="261"/>
    </row>
    <row r="19" spans="1:12" ht="15" customHeight="1" x14ac:dyDescent="0.2">
      <c r="A19" s="261" t="s">
        <v>1063</v>
      </c>
      <c r="B19" s="272">
        <v>5117.7089999999998</v>
      </c>
      <c r="C19" s="272">
        <v>5422.97</v>
      </c>
      <c r="D19" s="272">
        <v>5786.9840000000004</v>
      </c>
      <c r="E19" s="277">
        <v>6133.6869999999999</v>
      </c>
      <c r="F19" s="277">
        <v>6620.0230000000001</v>
      </c>
      <c r="G19" s="277">
        <v>7073.91</v>
      </c>
      <c r="H19" s="277">
        <v>7319.8869999999997</v>
      </c>
      <c r="I19" s="277">
        <v>7551.0479999999998</v>
      </c>
      <c r="J19" s="277">
        <v>7327.2659999999996</v>
      </c>
      <c r="K19" s="277">
        <v>7925.0870000000004</v>
      </c>
      <c r="L19" s="261" t="s">
        <v>1062</v>
      </c>
    </row>
    <row r="20" spans="1:12" ht="15" customHeight="1" x14ac:dyDescent="0.2">
      <c r="A20" s="261"/>
      <c r="B20" s="272"/>
      <c r="C20" s="272"/>
      <c r="D20" s="272"/>
      <c r="E20" s="263"/>
      <c r="F20" s="263"/>
      <c r="G20" s="263"/>
      <c r="H20" s="263"/>
      <c r="I20" s="263"/>
      <c r="J20" s="263"/>
      <c r="K20" s="263"/>
      <c r="L20" s="261"/>
    </row>
    <row r="21" spans="1:12" ht="15" customHeight="1" x14ac:dyDescent="0.2">
      <c r="A21" s="261" t="s">
        <v>1061</v>
      </c>
      <c r="B21" s="272">
        <v>463.34199999999998</v>
      </c>
      <c r="C21" s="272">
        <v>421.54399999999998</v>
      </c>
      <c r="D21" s="272">
        <v>528.68499999999995</v>
      </c>
      <c r="E21" s="277">
        <v>660.65300000000002</v>
      </c>
      <c r="F21" s="277">
        <v>759.76800000000003</v>
      </c>
      <c r="G21" s="277">
        <v>862.91800000000001</v>
      </c>
      <c r="H21" s="277">
        <v>918.73800000000006</v>
      </c>
      <c r="I21" s="277">
        <v>1011.522</v>
      </c>
      <c r="J21" s="277">
        <v>946.89</v>
      </c>
      <c r="K21" s="277">
        <v>908.83</v>
      </c>
      <c r="L21" s="261" t="s">
        <v>1060</v>
      </c>
    </row>
    <row r="22" spans="1:12" ht="15" customHeight="1" x14ac:dyDescent="0.2">
      <c r="A22" s="261"/>
      <c r="B22" s="272"/>
      <c r="C22" s="272"/>
      <c r="D22" s="272"/>
      <c r="E22" s="263"/>
      <c r="F22" s="263"/>
      <c r="G22" s="263"/>
      <c r="H22" s="263"/>
      <c r="I22" s="263"/>
      <c r="J22" s="263"/>
      <c r="K22" s="263"/>
      <c r="L22" s="261"/>
    </row>
    <row r="23" spans="1:12" ht="15" customHeight="1" x14ac:dyDescent="0.2">
      <c r="A23" s="261" t="s">
        <v>1059</v>
      </c>
      <c r="B23" s="272"/>
      <c r="C23" s="272"/>
      <c r="D23" s="272"/>
      <c r="E23" s="263"/>
      <c r="F23" s="263"/>
      <c r="G23" s="263"/>
      <c r="H23" s="263"/>
      <c r="I23" s="263"/>
      <c r="J23" s="263"/>
      <c r="K23" s="263"/>
      <c r="L23" s="261" t="s">
        <v>1058</v>
      </c>
    </row>
    <row r="24" spans="1:12" ht="15" customHeight="1" x14ac:dyDescent="0.2">
      <c r="A24" s="261" t="s">
        <v>1057</v>
      </c>
      <c r="B24" s="272">
        <v>17.940999999999999</v>
      </c>
      <c r="C24" s="272">
        <v>15.314</v>
      </c>
      <c r="D24" s="272">
        <v>8.16</v>
      </c>
      <c r="E24" s="277">
        <v>10.099</v>
      </c>
      <c r="F24" s="277">
        <v>11.063000000000001</v>
      </c>
      <c r="G24" s="277">
        <v>14.153</v>
      </c>
      <c r="H24" s="277">
        <v>18.077999999999999</v>
      </c>
      <c r="I24" s="277">
        <v>23.108000000000001</v>
      </c>
      <c r="J24" s="277">
        <v>29.527999999999999</v>
      </c>
      <c r="K24" s="277">
        <v>38.985999999999997</v>
      </c>
      <c r="L24" s="261" t="s">
        <v>1056</v>
      </c>
    </row>
    <row r="25" spans="1:12" ht="15" customHeight="1" x14ac:dyDescent="0.2">
      <c r="A25" s="261"/>
      <c r="B25" s="272"/>
      <c r="C25" s="272"/>
      <c r="D25" s="272"/>
      <c r="E25" s="263"/>
      <c r="F25" s="263"/>
      <c r="G25" s="263"/>
      <c r="H25" s="263"/>
      <c r="I25" s="263"/>
      <c r="J25" s="263"/>
      <c r="K25" s="263"/>
      <c r="L25" s="261"/>
    </row>
    <row r="26" spans="1:12" ht="15" customHeight="1" x14ac:dyDescent="0.2">
      <c r="A26" s="261" t="s">
        <v>1055</v>
      </c>
      <c r="B26" s="272"/>
      <c r="C26" s="272"/>
      <c r="D26" s="272"/>
      <c r="E26" s="263"/>
      <c r="F26" s="263"/>
      <c r="G26" s="263"/>
      <c r="H26" s="263"/>
      <c r="I26" s="263"/>
      <c r="J26" s="263"/>
      <c r="K26" s="263"/>
      <c r="L26" s="261" t="s">
        <v>1054</v>
      </c>
    </row>
    <row r="27" spans="1:12" ht="15" customHeight="1" x14ac:dyDescent="0.2">
      <c r="A27" s="261" t="s">
        <v>1053</v>
      </c>
      <c r="B27" s="272">
        <v>199.935</v>
      </c>
      <c r="C27" s="272">
        <v>203.51499999999999</v>
      </c>
      <c r="D27" s="272">
        <v>258.67700000000002</v>
      </c>
      <c r="E27" s="277">
        <v>268.565</v>
      </c>
      <c r="F27" s="277">
        <v>278.77</v>
      </c>
      <c r="G27" s="277">
        <v>286.791</v>
      </c>
      <c r="H27" s="277">
        <v>309.791</v>
      </c>
      <c r="I27" s="277">
        <v>314.43799999999999</v>
      </c>
      <c r="J27" s="277">
        <v>242.80799999999999</v>
      </c>
      <c r="K27" s="277">
        <v>286.791</v>
      </c>
      <c r="L27" s="261" t="s">
        <v>1052</v>
      </c>
    </row>
    <row r="28" spans="1:12" ht="15" customHeight="1" x14ac:dyDescent="0.2">
      <c r="A28" s="261"/>
      <c r="B28" s="272"/>
      <c r="C28" s="272"/>
      <c r="D28" s="272"/>
      <c r="E28" s="263"/>
      <c r="F28" s="263"/>
      <c r="G28" s="263"/>
      <c r="H28" s="263"/>
      <c r="I28" s="263"/>
      <c r="J28" s="263"/>
      <c r="K28" s="263"/>
      <c r="L28" s="261"/>
    </row>
    <row r="29" spans="1:12" ht="15" customHeight="1" x14ac:dyDescent="0.2">
      <c r="A29" s="261" t="s">
        <v>1051</v>
      </c>
      <c r="B29" s="272">
        <v>105.169</v>
      </c>
      <c r="C29" s="272">
        <v>103.453</v>
      </c>
      <c r="D29" s="272">
        <v>101.15600000000001</v>
      </c>
      <c r="E29" s="277">
        <v>296.89499999999998</v>
      </c>
      <c r="F29" s="277">
        <v>497.56099999999998</v>
      </c>
      <c r="G29" s="277">
        <v>556.99300000000005</v>
      </c>
      <c r="H29" s="277">
        <v>569.82500000000005</v>
      </c>
      <c r="I29" s="277">
        <v>587.91399999999999</v>
      </c>
      <c r="J29" s="277">
        <v>617.66</v>
      </c>
      <c r="K29" s="277">
        <v>791.29200000000003</v>
      </c>
      <c r="L29" s="261" t="s">
        <v>1050</v>
      </c>
    </row>
    <row r="30" spans="1:12" ht="15" customHeight="1" x14ac:dyDescent="0.2">
      <c r="A30" s="261"/>
      <c r="B30" s="272"/>
      <c r="C30" s="272"/>
      <c r="D30" s="272"/>
      <c r="E30" s="263"/>
      <c r="F30" s="263"/>
      <c r="G30" s="263"/>
      <c r="H30" s="263"/>
      <c r="I30" s="263"/>
      <c r="J30" s="263"/>
      <c r="K30" s="263"/>
      <c r="L30" s="261"/>
    </row>
    <row r="31" spans="1:12" ht="15" customHeight="1" x14ac:dyDescent="0.2">
      <c r="A31" s="261" t="s">
        <v>1049</v>
      </c>
      <c r="B31" s="272">
        <v>1305.884</v>
      </c>
      <c r="C31" s="272">
        <v>1351.913</v>
      </c>
      <c r="D31" s="272">
        <v>1471.6569999999999</v>
      </c>
      <c r="E31" s="277">
        <v>1512.98</v>
      </c>
      <c r="F31" s="277">
        <v>1547.4960000000001</v>
      </c>
      <c r="G31" s="277">
        <v>1605.1590000000001</v>
      </c>
      <c r="H31" s="277">
        <v>1766.7529999999999</v>
      </c>
      <c r="I31" s="277">
        <v>1897.403</v>
      </c>
      <c r="J31" s="277">
        <v>1868.4469999999999</v>
      </c>
      <c r="K31" s="277">
        <v>1868.684</v>
      </c>
      <c r="L31" s="261" t="s">
        <v>1048</v>
      </c>
    </row>
    <row r="32" spans="1:12" ht="15" customHeight="1" x14ac:dyDescent="0.2">
      <c r="A32" s="261"/>
      <c r="B32" s="272"/>
      <c r="C32" s="272"/>
      <c r="D32" s="272"/>
      <c r="E32" s="263"/>
      <c r="F32" s="263"/>
      <c r="G32" s="263"/>
      <c r="H32" s="263"/>
      <c r="I32" s="263"/>
      <c r="J32" s="263"/>
      <c r="K32" s="263"/>
      <c r="L32" s="261"/>
    </row>
    <row r="33" spans="1:12" ht="15" customHeight="1" x14ac:dyDescent="0.2">
      <c r="A33" s="261" t="s">
        <v>1047</v>
      </c>
      <c r="B33" s="272"/>
      <c r="C33" s="272"/>
      <c r="D33" s="272"/>
      <c r="E33" s="263"/>
      <c r="F33" s="263"/>
      <c r="G33" s="263"/>
      <c r="H33" s="263"/>
      <c r="I33" s="263"/>
      <c r="J33" s="263"/>
      <c r="K33" s="263"/>
      <c r="L33" s="261" t="s">
        <v>1046</v>
      </c>
    </row>
    <row r="34" spans="1:12" ht="15" customHeight="1" x14ac:dyDescent="0.2">
      <c r="A34" s="261" t="s">
        <v>1045</v>
      </c>
      <c r="B34" s="272">
        <v>0</v>
      </c>
      <c r="C34" s="272">
        <v>0</v>
      </c>
      <c r="D34" s="272">
        <v>0</v>
      </c>
      <c r="E34" s="277">
        <v>0</v>
      </c>
      <c r="F34" s="277">
        <v>31.582000000000001</v>
      </c>
      <c r="G34" s="277">
        <v>6.5659999999999998</v>
      </c>
      <c r="H34" s="277">
        <v>10.284000000000001</v>
      </c>
      <c r="I34" s="277">
        <v>40.832999999999998</v>
      </c>
      <c r="J34" s="277">
        <v>29.024999999999999</v>
      </c>
      <c r="K34" s="277">
        <v>10.539</v>
      </c>
      <c r="L34" s="261" t="s">
        <v>1044</v>
      </c>
    </row>
    <row r="35" spans="1:12" ht="15" customHeight="1" x14ac:dyDescent="0.2">
      <c r="A35" s="261"/>
      <c r="B35" s="272"/>
      <c r="C35" s="272"/>
      <c r="D35" s="272"/>
      <c r="E35" s="263"/>
      <c r="F35" s="263"/>
      <c r="G35" s="263"/>
      <c r="H35" s="263"/>
      <c r="I35" s="263"/>
      <c r="J35" s="263"/>
      <c r="K35" s="263"/>
      <c r="L35" s="261"/>
    </row>
    <row r="36" spans="1:12" ht="15" customHeight="1" x14ac:dyDescent="0.2">
      <c r="A36" s="261" t="s">
        <v>1043</v>
      </c>
      <c r="B36" s="272"/>
      <c r="C36" s="272"/>
      <c r="D36" s="272"/>
      <c r="E36" s="263"/>
      <c r="F36" s="263"/>
      <c r="G36" s="263"/>
      <c r="H36" s="263"/>
      <c r="I36" s="263"/>
      <c r="J36" s="263"/>
      <c r="K36" s="263"/>
      <c r="L36" s="261" t="s">
        <v>1042</v>
      </c>
    </row>
    <row r="37" spans="1:12" ht="15" customHeight="1" x14ac:dyDescent="0.2">
      <c r="A37" s="261" t="s">
        <v>1041</v>
      </c>
      <c r="B37" s="272">
        <v>17.044</v>
      </c>
      <c r="C37" s="272">
        <v>34.889000000000003</v>
      </c>
      <c r="D37" s="272">
        <v>30.8</v>
      </c>
      <c r="E37" s="277">
        <v>34.450000000000003</v>
      </c>
      <c r="F37" s="277">
        <v>32.468000000000004</v>
      </c>
      <c r="G37" s="277">
        <v>52.62</v>
      </c>
      <c r="H37" s="277">
        <v>41.57</v>
      </c>
      <c r="I37" s="277">
        <v>71.233999999999995</v>
      </c>
      <c r="J37" s="277">
        <v>88.007000000000005</v>
      </c>
      <c r="K37" s="277">
        <v>69.106999999999999</v>
      </c>
      <c r="L37" s="261" t="s">
        <v>1040</v>
      </c>
    </row>
    <row r="38" spans="1:12" ht="15" customHeight="1" x14ac:dyDescent="0.2">
      <c r="A38" s="261"/>
      <c r="B38" s="272"/>
      <c r="C38" s="272"/>
      <c r="D38" s="272"/>
      <c r="E38" s="263"/>
      <c r="F38" s="263"/>
      <c r="G38" s="263"/>
      <c r="H38" s="263"/>
      <c r="I38" s="263"/>
      <c r="J38" s="263"/>
      <c r="K38" s="263"/>
      <c r="L38" s="261"/>
    </row>
    <row r="39" spans="1:12" ht="15" customHeight="1" x14ac:dyDescent="0.2">
      <c r="A39" s="261" t="s">
        <v>1039</v>
      </c>
      <c r="B39" s="272">
        <v>4.2220000000000004</v>
      </c>
      <c r="C39" s="272">
        <v>5.7759999999999998</v>
      </c>
      <c r="D39" s="272">
        <v>7.9009999999999998</v>
      </c>
      <c r="E39" s="277">
        <v>10.808</v>
      </c>
      <c r="F39" s="277">
        <v>2.1480000000000001</v>
      </c>
      <c r="G39" s="277">
        <v>2.1859999999999999</v>
      </c>
      <c r="H39" s="277">
        <v>2.2240000000000002</v>
      </c>
      <c r="I39" s="277">
        <v>2.2789999999999999</v>
      </c>
      <c r="J39" s="277">
        <v>3.6520000000000001</v>
      </c>
      <c r="K39" s="277">
        <v>10.462</v>
      </c>
      <c r="L39" s="261" t="s">
        <v>1038</v>
      </c>
    </row>
    <row r="40" spans="1:12" ht="15" customHeight="1" x14ac:dyDescent="0.2">
      <c r="A40" s="261"/>
      <c r="B40" s="272"/>
      <c r="C40" s="272"/>
      <c r="D40" s="272"/>
      <c r="E40" s="263"/>
      <c r="F40" s="263"/>
      <c r="G40" s="263"/>
      <c r="H40" s="263"/>
      <c r="I40" s="263"/>
      <c r="J40" s="263"/>
      <c r="K40" s="263"/>
      <c r="L40" s="261"/>
    </row>
    <row r="41" spans="1:12" ht="15" customHeight="1" x14ac:dyDescent="0.2">
      <c r="A41" s="261" t="s">
        <v>1037</v>
      </c>
      <c r="B41" s="272">
        <v>0</v>
      </c>
      <c r="C41" s="272">
        <v>0</v>
      </c>
      <c r="D41" s="272">
        <v>5.2569999999999997</v>
      </c>
      <c r="E41" s="277">
        <v>0.26</v>
      </c>
      <c r="F41" s="277">
        <v>0.314</v>
      </c>
      <c r="G41" s="277">
        <v>10.977</v>
      </c>
      <c r="H41" s="277">
        <v>5.6050000000000004</v>
      </c>
      <c r="I41" s="277">
        <v>10.917</v>
      </c>
      <c r="J41" s="277">
        <v>5.423</v>
      </c>
      <c r="K41" s="277">
        <v>5.6239999999999997</v>
      </c>
      <c r="L41" s="261" t="s">
        <v>1036</v>
      </c>
    </row>
    <row r="42" spans="1:12" ht="15" customHeight="1" x14ac:dyDescent="0.2">
      <c r="A42" s="261"/>
      <c r="B42" s="272"/>
      <c r="C42" s="272"/>
      <c r="D42" s="272"/>
      <c r="E42" s="263"/>
      <c r="F42" s="263"/>
      <c r="G42" s="263"/>
      <c r="H42" s="263"/>
      <c r="I42" s="263"/>
      <c r="J42" s="263"/>
      <c r="K42" s="263"/>
      <c r="L42" s="261"/>
    </row>
    <row r="43" spans="1:12" ht="15" customHeight="1" x14ac:dyDescent="0.2">
      <c r="A43" s="261" t="s">
        <v>1035</v>
      </c>
      <c r="B43" s="272">
        <v>0</v>
      </c>
      <c r="C43" s="272">
        <v>0</v>
      </c>
      <c r="D43" s="272">
        <v>0</v>
      </c>
      <c r="E43" s="277">
        <v>829.36400000000003</v>
      </c>
      <c r="F43" s="277">
        <v>1218.4960000000001</v>
      </c>
      <c r="G43" s="277">
        <v>1618.0229999999999</v>
      </c>
      <c r="H43" s="277">
        <v>1350.7829999999999</v>
      </c>
      <c r="I43" s="277">
        <v>642.65599999999995</v>
      </c>
      <c r="J43" s="277">
        <v>234.35300000000001</v>
      </c>
      <c r="K43" s="277">
        <v>227.61</v>
      </c>
      <c r="L43" s="261" t="s">
        <v>1034</v>
      </c>
    </row>
    <row r="44" spans="1:12" ht="15" customHeight="1" x14ac:dyDescent="0.2">
      <c r="A44" s="261"/>
      <c r="B44" s="272"/>
      <c r="C44" s="272"/>
      <c r="D44" s="272"/>
      <c r="E44" s="282"/>
      <c r="F44" s="282"/>
      <c r="G44" s="282"/>
      <c r="H44" s="282"/>
      <c r="I44" s="282"/>
      <c r="J44" s="282"/>
      <c r="K44" s="282"/>
      <c r="L44" s="261"/>
    </row>
    <row r="45" spans="1:12" ht="15" customHeight="1" x14ac:dyDescent="0.2">
      <c r="A45" s="261" t="s">
        <v>1033</v>
      </c>
      <c r="B45" s="272">
        <v>126.646</v>
      </c>
      <c r="C45" s="272">
        <v>123.883</v>
      </c>
      <c r="D45" s="272">
        <v>135.005</v>
      </c>
      <c r="E45" s="277">
        <v>185.429</v>
      </c>
      <c r="F45" s="277">
        <v>213.17699999999999</v>
      </c>
      <c r="G45" s="277">
        <v>232.89400000000001</v>
      </c>
      <c r="H45" s="277">
        <v>232.892</v>
      </c>
      <c r="I45" s="277">
        <v>244.29400000000001</v>
      </c>
      <c r="J45" s="277">
        <v>215.11</v>
      </c>
      <c r="K45" s="277">
        <v>213.679</v>
      </c>
      <c r="L45" s="261" t="s">
        <v>1032</v>
      </c>
    </row>
    <row r="46" spans="1:12" ht="15" customHeight="1" x14ac:dyDescent="0.2">
      <c r="A46" s="261"/>
      <c r="B46" s="272"/>
      <c r="C46" s="272"/>
      <c r="D46" s="272"/>
      <c r="E46" s="263"/>
      <c r="F46" s="263"/>
      <c r="G46" s="263"/>
      <c r="H46" s="263"/>
      <c r="I46" s="263"/>
      <c r="J46" s="263"/>
      <c r="K46" s="263"/>
      <c r="L46" s="261"/>
    </row>
    <row r="47" spans="1:12" ht="15" customHeight="1" x14ac:dyDescent="0.2">
      <c r="A47" s="261" t="s">
        <v>1031</v>
      </c>
      <c r="B47" s="272">
        <v>125.875</v>
      </c>
      <c r="C47" s="272">
        <v>123.253</v>
      </c>
      <c r="D47" s="272">
        <v>134.62</v>
      </c>
      <c r="E47" s="277">
        <v>184.952</v>
      </c>
      <c r="F47" s="277">
        <v>212.697</v>
      </c>
      <c r="G47" s="277">
        <v>232.41200000000001</v>
      </c>
      <c r="H47" s="277">
        <v>232.41</v>
      </c>
      <c r="I47" s="277">
        <v>243.81</v>
      </c>
      <c r="J47" s="277">
        <v>214.626</v>
      </c>
      <c r="K47" s="277">
        <v>213.19499999999999</v>
      </c>
      <c r="L47" s="261" t="s">
        <v>1030</v>
      </c>
    </row>
    <row r="48" spans="1:12" ht="15" customHeight="1" x14ac:dyDescent="0.2">
      <c r="A48" s="261"/>
      <c r="B48" s="272"/>
      <c r="C48" s="272"/>
      <c r="D48" s="272"/>
      <c r="E48" s="263"/>
      <c r="F48" s="263"/>
      <c r="G48" s="263"/>
      <c r="H48" s="263"/>
      <c r="I48" s="263"/>
      <c r="J48" s="263"/>
      <c r="K48" s="263"/>
      <c r="L48" s="261"/>
    </row>
    <row r="49" spans="1:12" ht="15" customHeight="1" x14ac:dyDescent="0.2">
      <c r="A49" s="261" t="s">
        <v>1029</v>
      </c>
      <c r="B49" s="272"/>
      <c r="C49" s="272"/>
      <c r="D49" s="272"/>
      <c r="E49" s="263"/>
      <c r="F49" s="263"/>
      <c r="G49" s="263"/>
      <c r="H49" s="263"/>
      <c r="I49" s="263"/>
      <c r="J49" s="263"/>
      <c r="K49" s="263"/>
      <c r="L49" s="261" t="s">
        <v>1028</v>
      </c>
    </row>
    <row r="50" spans="1:12" ht="15" customHeight="1" x14ac:dyDescent="0.2">
      <c r="A50" s="261" t="s">
        <v>1027</v>
      </c>
      <c r="B50" s="272">
        <v>0.77100000000000002</v>
      </c>
      <c r="C50" s="272">
        <v>0.63</v>
      </c>
      <c r="D50" s="272">
        <v>0.38500000000000001</v>
      </c>
      <c r="E50" s="277">
        <v>0.47699999999999998</v>
      </c>
      <c r="F50" s="277">
        <v>0.48</v>
      </c>
      <c r="G50" s="277">
        <v>0.48199999999999998</v>
      </c>
      <c r="H50" s="277">
        <v>0.48199999999999998</v>
      </c>
      <c r="I50" s="277">
        <v>0.48399999999999999</v>
      </c>
      <c r="J50" s="277">
        <v>0.48399999999999999</v>
      </c>
      <c r="K50" s="277">
        <v>0.48399999999999999</v>
      </c>
      <c r="L50" s="261" t="s">
        <v>1026</v>
      </c>
    </row>
    <row r="51" spans="1:12" ht="15" customHeight="1" x14ac:dyDescent="0.2">
      <c r="A51" s="261"/>
      <c r="B51" s="272"/>
      <c r="C51" s="272"/>
      <c r="D51" s="272"/>
      <c r="E51" s="263"/>
      <c r="F51" s="263"/>
      <c r="G51" s="263"/>
      <c r="H51" s="263"/>
      <c r="I51" s="263"/>
      <c r="J51" s="263"/>
      <c r="K51" s="263"/>
      <c r="L51" s="261"/>
    </row>
    <row r="52" spans="1:12" ht="15" customHeight="1" x14ac:dyDescent="0.2">
      <c r="A52" s="261" t="s">
        <v>974</v>
      </c>
      <c r="B52" s="272">
        <v>14.863</v>
      </c>
      <c r="C52" s="272">
        <v>17.617999999999999</v>
      </c>
      <c r="D52" s="272">
        <v>22.744</v>
      </c>
      <c r="E52" s="277">
        <v>24.071999999999999</v>
      </c>
      <c r="F52" s="277">
        <v>24.998999999999999</v>
      </c>
      <c r="G52" s="277">
        <v>29.437000000000001</v>
      </c>
      <c r="H52" s="277">
        <v>24.1</v>
      </c>
      <c r="I52" s="277">
        <v>20.206</v>
      </c>
      <c r="J52" s="277">
        <v>29.077999999999999</v>
      </c>
      <c r="K52" s="277">
        <v>29.582999999999998</v>
      </c>
      <c r="L52" s="261" t="s">
        <v>973</v>
      </c>
    </row>
    <row r="53" spans="1:12" ht="15" customHeight="1" x14ac:dyDescent="0.2">
      <c r="A53" s="261"/>
      <c r="B53" s="272"/>
      <c r="C53" s="272"/>
      <c r="D53" s="272"/>
      <c r="E53" s="263"/>
      <c r="F53" s="263"/>
      <c r="G53" s="263"/>
      <c r="H53" s="263"/>
      <c r="I53" s="263"/>
      <c r="J53" s="263"/>
      <c r="K53" s="263"/>
      <c r="L53" s="261"/>
    </row>
    <row r="54" spans="1:12" ht="15" customHeight="1" x14ac:dyDescent="0.2">
      <c r="A54" s="261" t="s">
        <v>1025</v>
      </c>
      <c r="B54" s="272">
        <v>862.82299999999998</v>
      </c>
      <c r="C54" s="272">
        <v>1003.256</v>
      </c>
      <c r="D54" s="272">
        <v>1159.952</v>
      </c>
      <c r="E54" s="277">
        <v>1103.4939999999999</v>
      </c>
      <c r="F54" s="277">
        <v>1217.3779999999999</v>
      </c>
      <c r="G54" s="277">
        <v>889.89800000000002</v>
      </c>
      <c r="H54" s="277">
        <v>1039.5360000000001</v>
      </c>
      <c r="I54" s="277">
        <v>960.83799999999997</v>
      </c>
      <c r="J54" s="277">
        <v>1109.3009999999999</v>
      </c>
      <c r="K54" s="277">
        <v>1081.4159999999999</v>
      </c>
      <c r="L54" s="261" t="s">
        <v>971</v>
      </c>
    </row>
    <row r="55" spans="1:12" ht="15" customHeight="1" x14ac:dyDescent="0.2">
      <c r="A55" s="259"/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59"/>
    </row>
    <row r="56" spans="1:12" ht="15" x14ac:dyDescent="0.2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</row>
    <row r="57" spans="1:12" ht="15" x14ac:dyDescent="0.2">
      <c r="A57" s="261"/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</row>
    <row r="59" spans="1:12" ht="15" x14ac:dyDescent="0.2">
      <c r="A59" s="261" t="s">
        <v>1024</v>
      </c>
      <c r="B59" s="261"/>
      <c r="C59" s="261"/>
      <c r="D59" s="261"/>
      <c r="E59" s="261"/>
      <c r="F59" s="261"/>
      <c r="G59" s="261"/>
      <c r="H59" s="261"/>
      <c r="I59" s="261"/>
      <c r="J59" s="261"/>
      <c r="K59" s="261"/>
      <c r="L59" s="261"/>
    </row>
    <row r="60" spans="1:12" ht="15" x14ac:dyDescent="0.2">
      <c r="A60" s="261" t="s">
        <v>1023</v>
      </c>
      <c r="B60" s="261"/>
      <c r="C60" s="261"/>
      <c r="D60" s="261"/>
      <c r="E60" s="261"/>
      <c r="F60" s="261"/>
      <c r="G60" s="261"/>
      <c r="H60" s="261"/>
      <c r="I60" s="261"/>
      <c r="J60" s="261"/>
      <c r="K60" s="261"/>
      <c r="L60" s="261"/>
    </row>
    <row r="61" spans="1:12" ht="15" x14ac:dyDescent="0.2">
      <c r="A61" s="258" t="s">
        <v>307</v>
      </c>
      <c r="B61" s="261"/>
      <c r="C61" s="261"/>
      <c r="D61" s="261"/>
      <c r="E61" s="261"/>
      <c r="F61" s="261"/>
      <c r="G61" s="261"/>
      <c r="H61" s="261"/>
      <c r="I61" s="261"/>
      <c r="J61" s="261"/>
      <c r="K61" s="261"/>
      <c r="L61" s="261"/>
    </row>
    <row r="62" spans="1:12" ht="15" x14ac:dyDescent="0.2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</row>
    <row r="63" spans="1:12" ht="15" x14ac:dyDescent="0.2">
      <c r="A63" s="281"/>
      <c r="B63" s="281"/>
      <c r="C63" s="281"/>
      <c r="D63" s="281"/>
      <c r="E63" s="281"/>
      <c r="F63" s="281"/>
      <c r="G63" s="281"/>
      <c r="H63" s="281"/>
      <c r="I63" s="281"/>
      <c r="J63" s="281"/>
      <c r="K63" s="281"/>
      <c r="L63" s="281"/>
    </row>
    <row r="64" spans="1:12" ht="15" x14ac:dyDescent="0.2">
      <c r="A64" s="280"/>
      <c r="B64" s="232">
        <v>2005</v>
      </c>
      <c r="C64" s="232">
        <v>2006</v>
      </c>
      <c r="D64" s="232">
        <v>2007</v>
      </c>
      <c r="E64" s="232">
        <v>2008</v>
      </c>
      <c r="F64" s="232">
        <v>2009</v>
      </c>
      <c r="G64" s="232">
        <v>2010</v>
      </c>
      <c r="H64" s="232">
        <v>2011</v>
      </c>
      <c r="I64" s="232" t="s">
        <v>0</v>
      </c>
      <c r="J64" s="232" t="s">
        <v>700</v>
      </c>
      <c r="K64" s="232" t="s">
        <v>1022</v>
      </c>
      <c r="L64" s="280"/>
    </row>
    <row r="65" spans="1:12" ht="15" x14ac:dyDescent="0.2">
      <c r="A65" s="278"/>
      <c r="B65" s="279"/>
      <c r="C65" s="279"/>
      <c r="D65" s="279"/>
      <c r="E65" s="279"/>
      <c r="F65" s="279"/>
      <c r="G65" s="279"/>
      <c r="H65" s="279"/>
      <c r="I65" s="279"/>
      <c r="J65" s="279"/>
      <c r="K65" s="279"/>
      <c r="L65" s="278"/>
    </row>
    <row r="66" spans="1:12" ht="15" customHeight="1" x14ac:dyDescent="0.2">
      <c r="A66" s="261"/>
      <c r="B66" s="261"/>
      <c r="C66" s="261"/>
      <c r="D66" s="261"/>
      <c r="E66" s="261"/>
      <c r="F66" s="261"/>
      <c r="G66" s="261"/>
      <c r="H66" s="261"/>
      <c r="I66" s="261"/>
      <c r="J66" s="261"/>
      <c r="L66" s="261"/>
    </row>
    <row r="67" spans="1:12" ht="15" customHeight="1" x14ac:dyDescent="0.2">
      <c r="A67" s="261" t="s">
        <v>1021</v>
      </c>
      <c r="B67" s="272">
        <v>3583.2869999999998</v>
      </c>
      <c r="C67" s="272">
        <v>3741.9490000000001</v>
      </c>
      <c r="D67" s="272">
        <v>3688.125</v>
      </c>
      <c r="E67" s="277">
        <v>3654.7170000000001</v>
      </c>
      <c r="F67" s="277">
        <v>3700.1950000000002</v>
      </c>
      <c r="G67" s="277">
        <v>3804.2089999999998</v>
      </c>
      <c r="H67" s="277">
        <v>3709.627</v>
      </c>
      <c r="I67" s="277">
        <v>3415.69</v>
      </c>
      <c r="J67" s="277">
        <v>3633.9160000000002</v>
      </c>
      <c r="K67" s="277">
        <v>3738.6179999999999</v>
      </c>
      <c r="L67" s="261" t="s">
        <v>1020</v>
      </c>
    </row>
    <row r="68" spans="1:12" ht="15" customHeight="1" x14ac:dyDescent="0.2">
      <c r="A68" s="261"/>
      <c r="B68" s="272"/>
      <c r="C68" s="272"/>
      <c r="D68" s="272"/>
      <c r="E68" s="263"/>
      <c r="F68" s="263"/>
      <c r="G68" s="263"/>
      <c r="H68" s="263"/>
      <c r="I68" s="263"/>
      <c r="J68" s="263"/>
      <c r="K68" s="263"/>
      <c r="L68" s="261"/>
    </row>
    <row r="69" spans="1:12" ht="15" customHeight="1" x14ac:dyDescent="0.2">
      <c r="A69" s="261" t="s">
        <v>1019</v>
      </c>
      <c r="B69" s="272">
        <v>3516.422</v>
      </c>
      <c r="C69" s="272">
        <v>3687.7719999999999</v>
      </c>
      <c r="D69" s="272">
        <v>3625.6970000000001</v>
      </c>
      <c r="E69" s="277">
        <v>3587.7640000000001</v>
      </c>
      <c r="F69" s="277">
        <v>3532.433</v>
      </c>
      <c r="G69" s="277">
        <v>3585.83</v>
      </c>
      <c r="H69" s="277">
        <v>3376.473</v>
      </c>
      <c r="I69" s="277">
        <v>3305.4609999999998</v>
      </c>
      <c r="J69" s="277">
        <v>3542.413</v>
      </c>
      <c r="K69" s="277">
        <v>3631.7420000000002</v>
      </c>
      <c r="L69" s="261" t="s">
        <v>1018</v>
      </c>
    </row>
    <row r="70" spans="1:12" ht="15" customHeight="1" x14ac:dyDescent="0.2">
      <c r="A70" s="261"/>
      <c r="B70" s="272"/>
      <c r="C70" s="272"/>
      <c r="D70" s="272"/>
      <c r="E70" s="263"/>
      <c r="F70" s="263"/>
      <c r="G70" s="263"/>
      <c r="H70" s="263"/>
      <c r="I70" s="263"/>
      <c r="J70" s="263"/>
      <c r="K70" s="263"/>
      <c r="L70" s="261"/>
    </row>
    <row r="71" spans="1:12" ht="15" customHeight="1" x14ac:dyDescent="0.2">
      <c r="A71" s="261" t="s">
        <v>1017</v>
      </c>
      <c r="B71" s="272">
        <v>1791.549</v>
      </c>
      <c r="C71" s="272">
        <v>1868.616</v>
      </c>
      <c r="D71" s="272">
        <v>1882.1679999999999</v>
      </c>
      <c r="E71" s="277">
        <v>1834.386</v>
      </c>
      <c r="F71" s="277">
        <v>1827.35</v>
      </c>
      <c r="G71" s="277">
        <v>1861.6980000000001</v>
      </c>
      <c r="H71" s="277">
        <v>1656.8789999999999</v>
      </c>
      <c r="I71" s="277">
        <v>1555.7090000000001</v>
      </c>
      <c r="J71" s="277">
        <v>1766.586</v>
      </c>
      <c r="K71" s="277">
        <v>1878.078</v>
      </c>
      <c r="L71" s="261" t="s">
        <v>1016</v>
      </c>
    </row>
    <row r="72" spans="1:12" ht="15" customHeight="1" x14ac:dyDescent="0.2">
      <c r="A72" s="261" t="s">
        <v>1015</v>
      </c>
      <c r="B72" s="272">
        <v>5.9740000000000002</v>
      </c>
      <c r="C72" s="272">
        <v>5.1619999999999999</v>
      </c>
      <c r="D72" s="272">
        <v>7.032</v>
      </c>
      <c r="E72" s="277">
        <v>5.4130000000000003</v>
      </c>
      <c r="F72" s="277">
        <v>4.26</v>
      </c>
      <c r="G72" s="277">
        <v>2.6869999999999998</v>
      </c>
      <c r="H72" s="277">
        <v>2.78</v>
      </c>
      <c r="I72" s="277">
        <v>1.9710000000000001</v>
      </c>
      <c r="J72" s="277">
        <v>3.99</v>
      </c>
      <c r="K72" s="277">
        <v>4.9329999999999998</v>
      </c>
      <c r="L72" s="261" t="s">
        <v>1014</v>
      </c>
    </row>
    <row r="73" spans="1:12" ht="15" customHeight="1" x14ac:dyDescent="0.2">
      <c r="A73" s="261" t="s">
        <v>1013</v>
      </c>
      <c r="B73" s="272">
        <v>302.95299999999997</v>
      </c>
      <c r="C73" s="272">
        <v>339.73099999999999</v>
      </c>
      <c r="D73" s="272">
        <v>380.25900000000001</v>
      </c>
      <c r="E73" s="277">
        <v>392.80900000000003</v>
      </c>
      <c r="F73" s="277">
        <v>379.57900000000001</v>
      </c>
      <c r="G73" s="277">
        <v>392.29500000000002</v>
      </c>
      <c r="H73" s="277">
        <v>401.435</v>
      </c>
      <c r="I73" s="277">
        <v>416.14600000000002</v>
      </c>
      <c r="J73" s="277">
        <v>438.572</v>
      </c>
      <c r="K73" s="277">
        <v>414.82900000000001</v>
      </c>
      <c r="L73" s="261" t="s">
        <v>1012</v>
      </c>
    </row>
    <row r="74" spans="1:12" ht="15" customHeight="1" x14ac:dyDescent="0.2">
      <c r="A74" s="261" t="s">
        <v>1011</v>
      </c>
      <c r="B74" s="272"/>
      <c r="C74" s="272"/>
      <c r="D74" s="272"/>
      <c r="E74" s="263"/>
      <c r="F74" s="263"/>
      <c r="G74" s="263"/>
      <c r="H74" s="263"/>
      <c r="I74" s="263"/>
      <c r="J74" s="263"/>
      <c r="K74" s="263"/>
      <c r="L74" s="261" t="s">
        <v>1010</v>
      </c>
    </row>
    <row r="75" spans="1:12" ht="15" customHeight="1" x14ac:dyDescent="0.2">
      <c r="A75" s="261" t="s">
        <v>1009</v>
      </c>
      <c r="B75" s="272">
        <v>1482.6220000000001</v>
      </c>
      <c r="C75" s="272">
        <v>1523.723</v>
      </c>
      <c r="D75" s="272">
        <v>1494.877</v>
      </c>
      <c r="E75" s="277">
        <v>1436.164</v>
      </c>
      <c r="F75" s="277">
        <v>1443.511</v>
      </c>
      <c r="G75" s="277">
        <v>1466.7159999999999</v>
      </c>
      <c r="H75" s="277">
        <v>1252.664</v>
      </c>
      <c r="I75" s="277">
        <v>1137.5920000000001</v>
      </c>
      <c r="J75" s="277">
        <v>1324.0239999999999</v>
      </c>
      <c r="K75" s="277">
        <v>1458.316</v>
      </c>
      <c r="L75" s="261" t="s">
        <v>1008</v>
      </c>
    </row>
    <row r="76" spans="1:12" ht="15" customHeight="1" x14ac:dyDescent="0.2">
      <c r="A76" s="261" t="s">
        <v>1007</v>
      </c>
      <c r="B76" s="272"/>
      <c r="C76" s="272"/>
      <c r="D76" s="272"/>
      <c r="E76" s="263"/>
      <c r="F76" s="263"/>
      <c r="G76" s="263"/>
      <c r="H76" s="263"/>
      <c r="I76" s="263"/>
      <c r="J76" s="263"/>
      <c r="K76" s="263"/>
      <c r="L76" s="261" t="s">
        <v>1006</v>
      </c>
    </row>
    <row r="77" spans="1:12" ht="15" customHeight="1" x14ac:dyDescent="0.2">
      <c r="A77" s="261" t="s">
        <v>1005</v>
      </c>
      <c r="B77" s="272">
        <v>1.7070000000000001</v>
      </c>
      <c r="C77" s="272">
        <v>1.7010000000000001</v>
      </c>
      <c r="D77" s="272">
        <v>1.6919999999999999</v>
      </c>
      <c r="E77" s="277">
        <v>1.6859999999999999</v>
      </c>
      <c r="F77" s="277">
        <v>1.7070000000000001</v>
      </c>
      <c r="G77" s="277">
        <v>1.7290000000000001</v>
      </c>
      <c r="H77" s="277">
        <v>1.7509999999999999</v>
      </c>
      <c r="I77" s="277">
        <v>1.796</v>
      </c>
      <c r="J77" s="277">
        <v>1.819</v>
      </c>
      <c r="K77" s="277">
        <v>1.8420000000000001</v>
      </c>
      <c r="L77" s="261" t="s">
        <v>1004</v>
      </c>
    </row>
    <row r="78" spans="1:12" ht="15" customHeight="1" x14ac:dyDescent="0.2">
      <c r="A78" s="261" t="s">
        <v>1003</v>
      </c>
      <c r="B78" s="272"/>
      <c r="C78" s="272"/>
      <c r="D78" s="272"/>
      <c r="E78" s="263"/>
      <c r="F78" s="263"/>
      <c r="G78" s="263"/>
      <c r="H78" s="263"/>
      <c r="I78" s="263"/>
      <c r="J78" s="263"/>
      <c r="K78" s="263"/>
      <c r="L78" s="261" t="s">
        <v>1002</v>
      </c>
    </row>
    <row r="79" spans="1:12" ht="15" customHeight="1" x14ac:dyDescent="0.2">
      <c r="A79" s="261" t="s">
        <v>1001</v>
      </c>
      <c r="B79" s="272">
        <v>78.111999999999995</v>
      </c>
      <c r="C79" s="272">
        <v>80.930999999999997</v>
      </c>
      <c r="D79" s="272">
        <v>74.396000000000001</v>
      </c>
      <c r="E79" s="277">
        <v>74.257999999999996</v>
      </c>
      <c r="F79" s="277">
        <v>83.128</v>
      </c>
      <c r="G79" s="277">
        <v>100.73399999999999</v>
      </c>
      <c r="H79" s="277">
        <v>102.938</v>
      </c>
      <c r="I79" s="277">
        <v>103.998</v>
      </c>
      <c r="J79" s="277">
        <v>104.61</v>
      </c>
      <c r="K79" s="277">
        <v>97.926000000000002</v>
      </c>
      <c r="L79" s="261" t="s">
        <v>1000</v>
      </c>
    </row>
    <row r="80" spans="1:12" ht="15" customHeight="1" x14ac:dyDescent="0.2">
      <c r="A80" s="261" t="s">
        <v>999</v>
      </c>
      <c r="B80" s="272">
        <v>1363.9380000000001</v>
      </c>
      <c r="C80" s="272">
        <v>1398.0740000000001</v>
      </c>
      <c r="D80" s="272">
        <v>1395.769</v>
      </c>
      <c r="E80" s="277">
        <v>1334.9290000000001</v>
      </c>
      <c r="F80" s="277">
        <v>1323.1890000000001</v>
      </c>
      <c r="G80" s="277">
        <v>1324.807</v>
      </c>
      <c r="H80" s="277">
        <v>1108.6120000000001</v>
      </c>
      <c r="I80" s="277">
        <v>966.99800000000005</v>
      </c>
      <c r="J80" s="277">
        <v>1152.412</v>
      </c>
      <c r="K80" s="277">
        <v>1321.777</v>
      </c>
      <c r="L80" s="261" t="s">
        <v>998</v>
      </c>
    </row>
    <row r="81" spans="1:12" ht="15" customHeight="1" x14ac:dyDescent="0.2">
      <c r="A81" s="261" t="s">
        <v>997</v>
      </c>
      <c r="B81" s="272">
        <v>38.865000000000002</v>
      </c>
      <c r="C81" s="272">
        <v>43.017000000000003</v>
      </c>
      <c r="D81" s="272">
        <v>23.02</v>
      </c>
      <c r="E81" s="277">
        <v>25.291</v>
      </c>
      <c r="F81" s="277">
        <v>35.487000000000002</v>
      </c>
      <c r="G81" s="277">
        <v>39.445999999999998</v>
      </c>
      <c r="H81" s="277">
        <v>39.363</v>
      </c>
      <c r="I81" s="277">
        <v>64.8</v>
      </c>
      <c r="J81" s="277">
        <v>65.183000000000007</v>
      </c>
      <c r="K81" s="277">
        <v>36.771000000000001</v>
      </c>
      <c r="L81" s="261" t="s">
        <v>996</v>
      </c>
    </row>
    <row r="82" spans="1:12" ht="15" customHeight="1" x14ac:dyDescent="0.2">
      <c r="A82" s="261"/>
      <c r="B82" s="272"/>
      <c r="C82" s="272"/>
      <c r="D82" s="272"/>
      <c r="E82" s="263"/>
      <c r="F82" s="263"/>
      <c r="G82" s="263"/>
      <c r="H82" s="263"/>
      <c r="I82" s="263"/>
      <c r="J82" s="263"/>
      <c r="K82" s="263"/>
      <c r="L82" s="261"/>
    </row>
    <row r="83" spans="1:12" ht="15" customHeight="1" x14ac:dyDescent="0.2">
      <c r="A83" s="261" t="s">
        <v>995</v>
      </c>
      <c r="B83" s="272">
        <v>74.492000000000004</v>
      </c>
      <c r="C83" s="272">
        <v>115.38200000000001</v>
      </c>
      <c r="D83" s="272">
        <v>99.093999999999994</v>
      </c>
      <c r="E83" s="277">
        <v>103.52500000000001</v>
      </c>
      <c r="F83" s="277">
        <v>101.413</v>
      </c>
      <c r="G83" s="277">
        <v>92.451999999999998</v>
      </c>
      <c r="H83" s="277">
        <v>105.136</v>
      </c>
      <c r="I83" s="277">
        <v>104.768</v>
      </c>
      <c r="J83" s="277">
        <v>103.854</v>
      </c>
      <c r="K83" s="277">
        <v>95.043999999999997</v>
      </c>
      <c r="L83" s="261" t="s">
        <v>994</v>
      </c>
    </row>
    <row r="84" spans="1:12" ht="15" customHeight="1" x14ac:dyDescent="0.2">
      <c r="A84" s="261"/>
      <c r="B84" s="272"/>
      <c r="C84" s="272"/>
      <c r="D84" s="272"/>
      <c r="E84" s="263"/>
      <c r="F84" s="263"/>
      <c r="G84" s="263"/>
      <c r="H84" s="263"/>
      <c r="I84" s="263"/>
      <c r="J84" s="263"/>
      <c r="K84" s="263"/>
      <c r="L84" s="261"/>
    </row>
    <row r="85" spans="1:12" ht="15" customHeight="1" x14ac:dyDescent="0.2">
      <c r="A85" s="261" t="s">
        <v>993</v>
      </c>
      <c r="B85" s="272">
        <v>221.267</v>
      </c>
      <c r="C85" s="272">
        <v>230.36199999999999</v>
      </c>
      <c r="D85" s="272">
        <v>231</v>
      </c>
      <c r="E85" s="263">
        <v>252.15299999999999</v>
      </c>
      <c r="F85" s="263">
        <v>200.429</v>
      </c>
      <c r="G85" s="263">
        <v>207.26900000000001</v>
      </c>
      <c r="H85" s="263">
        <v>210.81399999999999</v>
      </c>
      <c r="I85" s="263">
        <v>211.66200000000001</v>
      </c>
      <c r="J85" s="263">
        <v>214.42699999999999</v>
      </c>
      <c r="K85" s="263">
        <v>217.428</v>
      </c>
      <c r="L85" s="261" t="s">
        <v>992</v>
      </c>
    </row>
    <row r="86" spans="1:12" ht="15" customHeight="1" x14ac:dyDescent="0.2">
      <c r="A86" s="261"/>
      <c r="B86" s="272"/>
      <c r="C86" s="272"/>
      <c r="D86" s="272"/>
      <c r="E86" s="277"/>
      <c r="F86" s="277"/>
      <c r="G86" s="277"/>
      <c r="H86" s="277"/>
      <c r="I86" s="277"/>
      <c r="J86" s="277"/>
      <c r="K86" s="277"/>
      <c r="L86" s="261"/>
    </row>
    <row r="87" spans="1:12" ht="15" customHeight="1" x14ac:dyDescent="0.2">
      <c r="A87" s="261" t="s">
        <v>991</v>
      </c>
      <c r="B87" s="272"/>
      <c r="C87" s="272"/>
      <c r="D87" s="272"/>
      <c r="E87" s="263"/>
      <c r="F87" s="263"/>
      <c r="G87" s="263"/>
      <c r="H87" s="263"/>
      <c r="I87" s="263"/>
      <c r="J87" s="263"/>
      <c r="K87" s="263"/>
      <c r="L87" s="261" t="s">
        <v>990</v>
      </c>
    </row>
    <row r="88" spans="1:12" ht="15" customHeight="1" x14ac:dyDescent="0.2">
      <c r="A88" s="261" t="s">
        <v>989</v>
      </c>
      <c r="B88" s="272">
        <v>1429.114</v>
      </c>
      <c r="C88" s="272">
        <v>1473.412</v>
      </c>
      <c r="D88" s="272">
        <v>1413.4349999999999</v>
      </c>
      <c r="E88" s="263">
        <v>1397.7</v>
      </c>
      <c r="F88" s="263">
        <v>1403.241</v>
      </c>
      <c r="G88" s="263">
        <v>1424.4110000000001</v>
      </c>
      <c r="H88" s="263">
        <v>1403.644</v>
      </c>
      <c r="I88" s="263">
        <v>1433.3219999999999</v>
      </c>
      <c r="J88" s="263">
        <v>1457.546</v>
      </c>
      <c r="K88" s="263">
        <v>1441.192</v>
      </c>
      <c r="L88" s="261" t="s">
        <v>988</v>
      </c>
    </row>
    <row r="89" spans="1:12" ht="15" customHeight="1" x14ac:dyDescent="0.2">
      <c r="A89" s="261" t="s">
        <v>987</v>
      </c>
      <c r="B89" s="272"/>
      <c r="C89" s="272"/>
      <c r="D89" s="272"/>
      <c r="E89" s="263"/>
      <c r="F89" s="263"/>
      <c r="G89" s="263"/>
      <c r="H89" s="263"/>
      <c r="I89" s="263"/>
      <c r="J89" s="263"/>
      <c r="K89" s="263"/>
      <c r="L89" s="261" t="s">
        <v>986</v>
      </c>
    </row>
    <row r="90" spans="1:12" ht="15" customHeight="1" x14ac:dyDescent="0.2">
      <c r="A90" s="261" t="s">
        <v>985</v>
      </c>
      <c r="B90" s="272">
        <v>78.111999999999995</v>
      </c>
      <c r="C90" s="272">
        <v>80.930999999999997</v>
      </c>
      <c r="D90" s="272">
        <v>74.396000000000001</v>
      </c>
      <c r="E90" s="277">
        <v>74.257999999999996</v>
      </c>
      <c r="F90" s="277">
        <v>83.128</v>
      </c>
      <c r="G90" s="277">
        <v>100.73399999999999</v>
      </c>
      <c r="H90" s="277">
        <v>102.938</v>
      </c>
      <c r="I90" s="277">
        <v>103.998</v>
      </c>
      <c r="J90" s="277">
        <v>104.61</v>
      </c>
      <c r="K90" s="277">
        <v>97.926000000000002</v>
      </c>
      <c r="L90" s="261" t="s">
        <v>984</v>
      </c>
    </row>
    <row r="91" spans="1:12" ht="15" customHeight="1" x14ac:dyDescent="0.2">
      <c r="A91" s="261" t="s">
        <v>983</v>
      </c>
      <c r="B91" s="272">
        <v>1302.94</v>
      </c>
      <c r="C91" s="272">
        <v>1338.4469999999999</v>
      </c>
      <c r="D91" s="272">
        <v>1284.2080000000001</v>
      </c>
      <c r="E91" s="263">
        <v>1266.9069999999999</v>
      </c>
      <c r="F91" s="263">
        <v>1255.7650000000001</v>
      </c>
      <c r="G91" s="263">
        <v>1257.3</v>
      </c>
      <c r="H91" s="263">
        <v>1238.0840000000001</v>
      </c>
      <c r="I91" s="263">
        <v>1264.5360000000001</v>
      </c>
      <c r="J91" s="263">
        <v>1287.7650000000001</v>
      </c>
      <c r="K91" s="263">
        <v>1291.6400000000001</v>
      </c>
      <c r="L91" s="261" t="s">
        <v>982</v>
      </c>
    </row>
    <row r="92" spans="1:12" ht="15" customHeight="1" x14ac:dyDescent="0.2">
      <c r="A92" s="261" t="s">
        <v>981</v>
      </c>
      <c r="B92" s="272">
        <v>48.061999999999998</v>
      </c>
      <c r="C92" s="272">
        <v>54.033999999999999</v>
      </c>
      <c r="D92" s="272">
        <v>54.831000000000003</v>
      </c>
      <c r="E92" s="277">
        <v>56.534999999999997</v>
      </c>
      <c r="F92" s="277">
        <v>64.347999999999999</v>
      </c>
      <c r="G92" s="277">
        <v>66.376999999999995</v>
      </c>
      <c r="H92" s="277">
        <v>62.622</v>
      </c>
      <c r="I92" s="277">
        <v>64.787999999999997</v>
      </c>
      <c r="J92" s="277">
        <v>65.171000000000006</v>
      </c>
      <c r="K92" s="277">
        <v>51.625999999999998</v>
      </c>
      <c r="L92" s="261" t="s">
        <v>980</v>
      </c>
    </row>
    <row r="93" spans="1:12" ht="15" customHeight="1" x14ac:dyDescent="0.2">
      <c r="A93" s="261"/>
      <c r="B93" s="272"/>
      <c r="C93" s="272"/>
      <c r="D93" s="272"/>
      <c r="E93" s="277"/>
      <c r="F93" s="277"/>
      <c r="G93" s="277"/>
      <c r="H93" s="277"/>
      <c r="I93" s="277"/>
      <c r="J93" s="277"/>
      <c r="K93" s="277"/>
      <c r="L93" s="261"/>
    </row>
    <row r="94" spans="1:12" ht="15" customHeight="1" x14ac:dyDescent="0.2">
      <c r="A94" s="261" t="s">
        <v>974</v>
      </c>
      <c r="B94" s="272">
        <v>5.3079999999999998</v>
      </c>
      <c r="C94" s="272">
        <v>3.1160000000000001</v>
      </c>
      <c r="D94" s="272">
        <v>3.0409999999999999</v>
      </c>
      <c r="E94" s="277">
        <v>3.1509999999999998</v>
      </c>
      <c r="F94" s="277">
        <v>3.5470000000000002</v>
      </c>
      <c r="G94" s="277">
        <v>3.5760000000000001</v>
      </c>
      <c r="H94" s="277">
        <v>3.9140000000000001</v>
      </c>
      <c r="I94" s="277">
        <v>4.2910000000000004</v>
      </c>
      <c r="J94" s="277">
        <v>2.9260000000000002</v>
      </c>
      <c r="K94" s="277">
        <v>2.9409999999999998</v>
      </c>
      <c r="L94" s="261" t="s">
        <v>973</v>
      </c>
    </row>
    <row r="95" spans="1:12" ht="15" customHeight="1" x14ac:dyDescent="0.2">
      <c r="A95" s="261"/>
      <c r="B95" s="272"/>
      <c r="C95" s="272"/>
      <c r="D95" s="272"/>
      <c r="E95" s="263"/>
      <c r="F95" s="263"/>
      <c r="G95" s="263"/>
      <c r="H95" s="263"/>
      <c r="I95" s="263"/>
      <c r="J95" s="263"/>
      <c r="K95" s="263"/>
      <c r="L95" s="261"/>
    </row>
    <row r="96" spans="1:12" ht="15" customHeight="1" x14ac:dyDescent="0.2">
      <c r="A96" s="261" t="s">
        <v>979</v>
      </c>
      <c r="B96" s="272">
        <v>61.557000000000002</v>
      </c>
      <c r="C96" s="272">
        <v>51.061</v>
      </c>
      <c r="D96" s="272">
        <v>59.387</v>
      </c>
      <c r="E96" s="277">
        <v>63.802</v>
      </c>
      <c r="F96" s="277">
        <v>164.215</v>
      </c>
      <c r="G96" s="277">
        <v>214.803</v>
      </c>
      <c r="H96" s="277">
        <v>329.24</v>
      </c>
      <c r="I96" s="277">
        <v>105.938</v>
      </c>
      <c r="J96" s="277">
        <v>88.576999999999998</v>
      </c>
      <c r="K96" s="277">
        <v>103.935</v>
      </c>
      <c r="L96" s="261" t="s">
        <v>971</v>
      </c>
    </row>
    <row r="97" spans="1:12" ht="15" customHeight="1" x14ac:dyDescent="0.2">
      <c r="A97" s="261"/>
      <c r="B97" s="272"/>
      <c r="C97" s="272"/>
      <c r="D97" s="272"/>
      <c r="E97" s="263"/>
      <c r="F97" s="263"/>
      <c r="G97" s="263"/>
      <c r="H97" s="263"/>
      <c r="I97" s="263"/>
      <c r="J97" s="263"/>
      <c r="K97" s="263"/>
      <c r="L97" s="261"/>
    </row>
    <row r="98" spans="1:12" ht="15" customHeight="1" x14ac:dyDescent="0.2">
      <c r="A98" s="261" t="s">
        <v>978</v>
      </c>
      <c r="B98" s="272">
        <v>6967.7169999999996</v>
      </c>
      <c r="C98" s="272">
        <v>7610.07</v>
      </c>
      <c r="D98" s="272">
        <v>8336.9069999999992</v>
      </c>
      <c r="E98" s="277">
        <v>10330.405000000001</v>
      </c>
      <c r="F98" s="277">
        <v>11733.775</v>
      </c>
      <c r="G98" s="277">
        <v>12699.928</v>
      </c>
      <c r="H98" s="277">
        <v>13340.596</v>
      </c>
      <c r="I98" s="277">
        <v>13484.007</v>
      </c>
      <c r="J98" s="277">
        <v>13328.852000000001</v>
      </c>
      <c r="K98" s="277">
        <v>14654.333000000001</v>
      </c>
      <c r="L98" s="261" t="s">
        <v>977</v>
      </c>
    </row>
    <row r="99" spans="1:12" ht="15" customHeight="1" x14ac:dyDescent="0.2">
      <c r="A99" s="261"/>
      <c r="B99" s="272"/>
      <c r="C99" s="272"/>
      <c r="D99" s="272"/>
      <c r="E99" s="263"/>
      <c r="F99" s="263"/>
      <c r="G99" s="263"/>
      <c r="H99" s="263"/>
      <c r="I99" s="263"/>
      <c r="J99" s="263"/>
      <c r="K99" s="263"/>
      <c r="L99" s="261"/>
    </row>
    <row r="100" spans="1:12" ht="15" customHeight="1" x14ac:dyDescent="0.2">
      <c r="A100" s="261" t="s">
        <v>976</v>
      </c>
      <c r="B100" s="272">
        <v>6156.8959999999997</v>
      </c>
      <c r="C100" s="272">
        <v>6643.3729999999996</v>
      </c>
      <c r="D100" s="272">
        <v>7216.6390000000001</v>
      </c>
      <c r="E100" s="277">
        <v>9269.7919999999995</v>
      </c>
      <c r="F100" s="277">
        <v>10659.16</v>
      </c>
      <c r="G100" s="277">
        <v>11998.972</v>
      </c>
      <c r="H100" s="277">
        <v>12610.114</v>
      </c>
      <c r="I100" s="277">
        <v>12613.191999999999</v>
      </c>
      <c r="J100" s="277">
        <v>12281.976000000001</v>
      </c>
      <c r="K100" s="277">
        <v>13650.21</v>
      </c>
      <c r="L100" s="261" t="s">
        <v>975</v>
      </c>
    </row>
    <row r="101" spans="1:12" ht="15" customHeight="1" x14ac:dyDescent="0.2">
      <c r="A101" s="261" t="s">
        <v>974</v>
      </c>
      <c r="B101" s="272">
        <v>9.5549999999999997</v>
      </c>
      <c r="C101" s="272">
        <v>14.502000000000001</v>
      </c>
      <c r="D101" s="272">
        <v>19.702999999999999</v>
      </c>
      <c r="E101" s="263">
        <v>20.920999999999999</v>
      </c>
      <c r="F101" s="263">
        <v>21.452000000000002</v>
      </c>
      <c r="G101" s="263">
        <v>25.861000000000001</v>
      </c>
      <c r="H101" s="263">
        <v>20.186</v>
      </c>
      <c r="I101" s="263">
        <v>15.914999999999999</v>
      </c>
      <c r="J101" s="263">
        <v>26.152000000000001</v>
      </c>
      <c r="K101" s="263">
        <v>26.641999999999999</v>
      </c>
      <c r="L101" s="261" t="s">
        <v>973</v>
      </c>
    </row>
    <row r="102" spans="1:12" ht="15" customHeight="1" x14ac:dyDescent="0.2">
      <c r="A102" s="261" t="s">
        <v>972</v>
      </c>
      <c r="B102" s="272">
        <v>801.26599999999996</v>
      </c>
      <c r="C102" s="272">
        <v>952.19500000000005</v>
      </c>
      <c r="D102" s="272">
        <v>1100.5650000000001</v>
      </c>
      <c r="E102" s="277">
        <v>1039.692</v>
      </c>
      <c r="F102" s="277">
        <v>1053.163</v>
      </c>
      <c r="G102" s="277">
        <v>675.09500000000003</v>
      </c>
      <c r="H102" s="277">
        <v>710.29600000000005</v>
      </c>
      <c r="I102" s="277">
        <v>854.9</v>
      </c>
      <c r="J102" s="277">
        <v>1020.724</v>
      </c>
      <c r="K102" s="277">
        <v>977.48099999999999</v>
      </c>
      <c r="L102" s="261" t="s">
        <v>971</v>
      </c>
    </row>
    <row r="103" spans="1:12" ht="15" customHeight="1" x14ac:dyDescent="0.2">
      <c r="A103" s="259"/>
      <c r="B103" s="260"/>
      <c r="C103" s="260"/>
      <c r="D103" s="260"/>
      <c r="E103" s="260"/>
      <c r="F103" s="260"/>
      <c r="G103" s="260"/>
      <c r="H103" s="260"/>
      <c r="I103" s="260"/>
      <c r="J103" s="260"/>
      <c r="K103" s="260"/>
      <c r="L103" s="259"/>
    </row>
    <row r="105" spans="1:12" x14ac:dyDescent="0.2">
      <c r="A105" s="257" t="s">
        <v>249</v>
      </c>
      <c r="B105" s="257"/>
      <c r="C105" s="257"/>
      <c r="D105" s="257"/>
      <c r="E105" s="257"/>
      <c r="G105" s="257" t="s">
        <v>970</v>
      </c>
      <c r="H105" s="257"/>
      <c r="I105" s="257"/>
      <c r="J105" s="257"/>
      <c r="K105" s="257"/>
    </row>
    <row r="106" spans="1:12" x14ac:dyDescent="0.2">
      <c r="A106" s="257" t="s">
        <v>250</v>
      </c>
      <c r="B106" s="257"/>
      <c r="C106" s="257"/>
      <c r="D106" s="257"/>
      <c r="E106" s="257"/>
      <c r="G106" s="257" t="s">
        <v>969</v>
      </c>
      <c r="H106" s="257"/>
      <c r="I106" s="257"/>
      <c r="J106" s="257"/>
      <c r="K106" s="257"/>
    </row>
    <row r="107" spans="1:12" x14ac:dyDescent="0.2">
      <c r="A107" s="257" t="s">
        <v>968</v>
      </c>
      <c r="B107" s="257"/>
      <c r="C107" s="257"/>
      <c r="D107" s="257"/>
      <c r="E107" s="257"/>
      <c r="G107" s="257" t="s">
        <v>967</v>
      </c>
      <c r="H107" s="257"/>
      <c r="I107" s="257"/>
      <c r="J107" s="257"/>
      <c r="K107" s="257"/>
    </row>
    <row r="108" spans="1:12" x14ac:dyDescent="0.2">
      <c r="A108" s="257" t="s">
        <v>966</v>
      </c>
      <c r="B108" s="257"/>
      <c r="C108" s="257"/>
      <c r="D108" s="257"/>
      <c r="E108" s="257"/>
      <c r="G108" s="257" t="s">
        <v>965</v>
      </c>
      <c r="H108" s="257"/>
      <c r="I108" s="257"/>
      <c r="J108" s="257"/>
      <c r="K108" s="257"/>
    </row>
    <row r="109" spans="1:12" x14ac:dyDescent="0.2">
      <c r="A109" s="257" t="s">
        <v>964</v>
      </c>
      <c r="B109" s="257"/>
      <c r="C109" s="257"/>
      <c r="D109" s="257"/>
      <c r="E109" s="257"/>
      <c r="G109" s="257" t="s">
        <v>963</v>
      </c>
      <c r="H109" s="257"/>
      <c r="I109" s="257"/>
      <c r="J109" s="257"/>
      <c r="K109" s="257"/>
    </row>
    <row r="110" spans="1:12" x14ac:dyDescent="0.2">
      <c r="A110" s="257" t="s">
        <v>962</v>
      </c>
      <c r="B110" s="257"/>
      <c r="C110" s="257"/>
      <c r="D110" s="257"/>
      <c r="E110" s="257"/>
      <c r="G110" s="257" t="s">
        <v>961</v>
      </c>
      <c r="H110" s="257"/>
      <c r="I110" s="257"/>
      <c r="J110" s="257"/>
      <c r="K110" s="257"/>
    </row>
    <row r="111" spans="1:12" x14ac:dyDescent="0.2">
      <c r="A111" s="257" t="s">
        <v>960</v>
      </c>
      <c r="B111" s="257"/>
      <c r="C111" s="257"/>
      <c r="D111" s="257"/>
      <c r="E111" s="257"/>
      <c r="G111" s="257" t="s">
        <v>959</v>
      </c>
      <c r="H111" s="257"/>
      <c r="I111" s="257"/>
      <c r="J111" s="257"/>
      <c r="K111" s="257"/>
    </row>
    <row r="112" spans="1:12" x14ac:dyDescent="0.2">
      <c r="A112" s="257"/>
      <c r="B112" s="257"/>
      <c r="C112" s="257"/>
      <c r="D112" s="257"/>
      <c r="E112" s="257"/>
      <c r="G112" s="257"/>
      <c r="H112" s="257"/>
      <c r="I112" s="257"/>
      <c r="J112" s="257"/>
      <c r="K112" s="257"/>
    </row>
    <row r="113" spans="1:11" ht="15" x14ac:dyDescent="0.25">
      <c r="A113" s="216" t="s">
        <v>97</v>
      </c>
      <c r="B113" s="258"/>
      <c r="C113" s="258"/>
      <c r="D113" s="258"/>
      <c r="E113" s="258"/>
      <c r="F113" s="258"/>
      <c r="G113" s="216" t="s">
        <v>697</v>
      </c>
      <c r="H113" s="216"/>
      <c r="I113" s="257"/>
      <c r="J113" s="257"/>
      <c r="K113" s="257"/>
    </row>
    <row r="114" spans="1:11" ht="15" x14ac:dyDescent="0.25">
      <c r="A114" s="216" t="s">
        <v>163</v>
      </c>
      <c r="B114" s="258"/>
      <c r="C114" s="258"/>
      <c r="D114" s="258"/>
      <c r="E114" s="258"/>
      <c r="F114" s="258"/>
      <c r="G114" s="216" t="s">
        <v>699</v>
      </c>
      <c r="H114" s="216"/>
      <c r="I114" s="257"/>
      <c r="J114" s="257"/>
      <c r="K114" s="257"/>
    </row>
  </sheetData>
  <pageMargins left="0.7" right="0.7" top="0.75" bottom="0.75" header="0.3" footer="0.3"/>
  <pageSetup scale="58" orientation="landscape" r:id="rId1"/>
  <rowBreaks count="1" manualBreakCount="1">
    <brk id="5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L95"/>
  <sheetViews>
    <sheetView view="pageBreakPreview" topLeftCell="A46" zoomScale="80" zoomScaleNormal="90" zoomScaleSheetLayoutView="80" workbookViewId="0">
      <selection activeCell="H50" sqref="H50"/>
    </sheetView>
  </sheetViews>
  <sheetFormatPr defaultColWidth="9.28515625" defaultRowHeight="12.75" x14ac:dyDescent="0.2"/>
  <cols>
    <col min="1" max="1" width="51.28515625" style="257" customWidth="1"/>
    <col min="2" max="11" width="10.7109375" style="257" customWidth="1"/>
    <col min="12" max="12" width="46.28515625" style="257" bestFit="1" customWidth="1"/>
    <col min="13" max="16384" width="9.28515625" style="257"/>
  </cols>
  <sheetData>
    <row r="1" spans="1:12" ht="15" x14ac:dyDescent="0.2">
      <c r="A1" s="261" t="s">
        <v>1196</v>
      </c>
      <c r="B1" s="291"/>
      <c r="C1" s="261"/>
      <c r="D1" s="261"/>
      <c r="E1" s="261"/>
      <c r="F1" s="261"/>
      <c r="G1" s="261"/>
      <c r="H1" s="261"/>
      <c r="I1" s="261"/>
      <c r="J1" s="261"/>
      <c r="K1" s="261"/>
      <c r="L1" s="261"/>
    </row>
    <row r="2" spans="1:12" ht="15" x14ac:dyDescent="0.2">
      <c r="A2" s="261" t="s">
        <v>1195</v>
      </c>
      <c r="B2" s="291"/>
      <c r="C2" s="261"/>
      <c r="D2" s="261"/>
      <c r="E2" s="261"/>
      <c r="F2" s="261"/>
      <c r="G2" s="261"/>
      <c r="H2" s="261"/>
      <c r="I2" s="261"/>
      <c r="J2" s="261"/>
      <c r="K2" s="261"/>
      <c r="L2" s="261"/>
    </row>
    <row r="3" spans="1:12" ht="15" x14ac:dyDescent="0.2">
      <c r="A3" s="258" t="s">
        <v>307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</row>
    <row r="4" spans="1:12" ht="15" x14ac:dyDescent="0.2">
      <c r="A4" s="261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</row>
    <row r="5" spans="1:12" ht="15" x14ac:dyDescent="0.2">
      <c r="A5" s="281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</row>
    <row r="6" spans="1:12" ht="15" x14ac:dyDescent="0.2">
      <c r="A6" s="280"/>
      <c r="B6" s="290">
        <v>2005</v>
      </c>
      <c r="C6" s="290">
        <v>2006</v>
      </c>
      <c r="D6" s="290">
        <v>2007</v>
      </c>
      <c r="E6" s="290">
        <v>2008</v>
      </c>
      <c r="F6" s="290">
        <v>2009</v>
      </c>
      <c r="G6" s="290">
        <v>2010</v>
      </c>
      <c r="H6" s="290">
        <v>2011</v>
      </c>
      <c r="I6" s="290" t="s">
        <v>0</v>
      </c>
      <c r="J6" s="290" t="s">
        <v>700</v>
      </c>
      <c r="K6" s="290" t="s">
        <v>701</v>
      </c>
      <c r="L6" s="280"/>
    </row>
    <row r="7" spans="1:12" ht="15" x14ac:dyDescent="0.2">
      <c r="A7" s="278"/>
      <c r="B7" s="279"/>
      <c r="C7" s="279"/>
      <c r="D7" s="279"/>
      <c r="E7" s="279"/>
      <c r="F7" s="279"/>
      <c r="G7" s="279"/>
      <c r="H7" s="279"/>
      <c r="I7" s="279"/>
      <c r="J7" s="279"/>
      <c r="K7" s="279"/>
      <c r="L7" s="278"/>
    </row>
    <row r="8" spans="1:12" ht="15" customHeight="1" x14ac:dyDescent="0.2">
      <c r="A8" s="261"/>
      <c r="B8" s="261"/>
      <c r="C8" s="261"/>
      <c r="D8" s="261"/>
      <c r="E8" s="261"/>
      <c r="F8" s="261"/>
      <c r="G8" s="261"/>
      <c r="H8" s="261"/>
      <c r="I8" s="261"/>
      <c r="J8" s="261"/>
      <c r="L8" s="261"/>
    </row>
    <row r="9" spans="1:12" ht="15" customHeight="1" x14ac:dyDescent="0.2">
      <c r="A9" s="261" t="s">
        <v>1194</v>
      </c>
      <c r="B9" s="285">
        <v>2175.6680000000001</v>
      </c>
      <c r="C9" s="285">
        <v>2418.4589999999998</v>
      </c>
      <c r="D9" s="285">
        <v>2612.1759999999999</v>
      </c>
      <c r="E9" s="284">
        <v>2724.8519999999999</v>
      </c>
      <c r="F9" s="284">
        <v>3225.1089999999999</v>
      </c>
      <c r="G9" s="284">
        <v>4704.692</v>
      </c>
      <c r="H9" s="284">
        <v>5240.8360000000002</v>
      </c>
      <c r="I9" s="284">
        <v>3985.3130000000001</v>
      </c>
      <c r="J9" s="284">
        <v>3773.232</v>
      </c>
      <c r="K9" s="284">
        <v>3245.6725326000001</v>
      </c>
      <c r="L9" s="261" t="s">
        <v>1194</v>
      </c>
    </row>
    <row r="10" spans="1:12" ht="15" customHeight="1" x14ac:dyDescent="0.2">
      <c r="A10" s="261"/>
      <c r="B10" s="285"/>
      <c r="C10" s="288"/>
      <c r="D10" s="288"/>
      <c r="E10" s="288"/>
      <c r="F10" s="288"/>
      <c r="G10" s="288"/>
      <c r="H10" s="288"/>
      <c r="I10" s="288"/>
      <c r="J10" s="288"/>
      <c r="K10" s="288"/>
      <c r="L10" s="261"/>
    </row>
    <row r="11" spans="1:12" ht="15" customHeight="1" x14ac:dyDescent="0.2">
      <c r="A11" s="261" t="s">
        <v>1193</v>
      </c>
      <c r="B11" s="285">
        <v>1485.068</v>
      </c>
      <c r="C11" s="285">
        <v>1827.337</v>
      </c>
      <c r="D11" s="285">
        <v>1950.6690000000001</v>
      </c>
      <c r="E11" s="284">
        <v>2037.509</v>
      </c>
      <c r="F11" s="284">
        <v>2237.9180000000001</v>
      </c>
      <c r="G11" s="284">
        <v>2496.8629999999998</v>
      </c>
      <c r="H11" s="284">
        <v>2618.9859999999999</v>
      </c>
      <c r="I11" s="284">
        <v>2470.1129999999998</v>
      </c>
      <c r="J11" s="284">
        <v>2330.1819999999998</v>
      </c>
      <c r="K11" s="284">
        <v>2326.2051000000001</v>
      </c>
      <c r="L11" s="261" t="s">
        <v>1192</v>
      </c>
    </row>
    <row r="12" spans="1:12" ht="15" customHeight="1" x14ac:dyDescent="0.2">
      <c r="A12" s="261" t="s">
        <v>1191</v>
      </c>
      <c r="B12" s="285"/>
      <c r="C12" s="288"/>
      <c r="D12" s="288"/>
      <c r="E12" s="288"/>
      <c r="F12" s="288"/>
      <c r="G12" s="288"/>
      <c r="H12" s="288"/>
      <c r="I12" s="288"/>
      <c r="J12" s="288"/>
      <c r="K12" s="288"/>
      <c r="L12" s="261" t="s">
        <v>1190</v>
      </c>
    </row>
    <row r="13" spans="1:12" ht="15" customHeight="1" x14ac:dyDescent="0.2">
      <c r="A13" s="261" t="s">
        <v>1189</v>
      </c>
      <c r="B13" s="285">
        <v>109.81100000000001</v>
      </c>
      <c r="C13" s="285">
        <v>68.885000000000005</v>
      </c>
      <c r="D13" s="285">
        <v>203.07499999999999</v>
      </c>
      <c r="E13" s="284">
        <v>167.904</v>
      </c>
      <c r="F13" s="284">
        <v>172</v>
      </c>
      <c r="G13" s="284">
        <v>142.76</v>
      </c>
      <c r="H13" s="284">
        <v>146.18600000000001</v>
      </c>
      <c r="I13" s="284">
        <v>123.20099999999999</v>
      </c>
      <c r="J13" s="284">
        <v>186.05799999999999</v>
      </c>
      <c r="K13" s="284">
        <v>176.90700000000001</v>
      </c>
      <c r="L13" s="261" t="s">
        <v>1188</v>
      </c>
    </row>
    <row r="14" spans="1:12" ht="15" customHeight="1" x14ac:dyDescent="0.2">
      <c r="A14" s="261" t="s">
        <v>1187</v>
      </c>
      <c r="B14" s="285">
        <v>2.714</v>
      </c>
      <c r="C14" s="285">
        <v>1.7889999999999999</v>
      </c>
      <c r="D14" s="285">
        <v>1.45</v>
      </c>
      <c r="E14" s="284">
        <v>2.7429999999999999</v>
      </c>
      <c r="F14" s="284">
        <v>2.9</v>
      </c>
      <c r="G14" s="284">
        <v>2.871</v>
      </c>
      <c r="H14" s="284">
        <v>0</v>
      </c>
      <c r="I14" s="284">
        <v>0</v>
      </c>
      <c r="J14" s="284">
        <v>10.493</v>
      </c>
      <c r="K14" s="284">
        <v>8.2279999999999998</v>
      </c>
      <c r="L14" s="261" t="s">
        <v>1186</v>
      </c>
    </row>
    <row r="15" spans="1:12" ht="15" customHeight="1" x14ac:dyDescent="0.2">
      <c r="A15" s="261" t="s">
        <v>1185</v>
      </c>
      <c r="B15" s="285">
        <v>0</v>
      </c>
      <c r="C15" s="285">
        <v>0</v>
      </c>
      <c r="D15" s="285">
        <v>8.5999999999999993E-2</v>
      </c>
      <c r="E15" s="284">
        <v>1.897</v>
      </c>
      <c r="F15" s="284">
        <v>0.17699999999999999</v>
      </c>
      <c r="G15" s="284">
        <v>0.124</v>
      </c>
      <c r="H15" s="284">
        <v>0</v>
      </c>
      <c r="I15" s="284">
        <v>0</v>
      </c>
      <c r="J15" s="284">
        <v>1E-3</v>
      </c>
      <c r="K15" s="284" t="s">
        <v>1118</v>
      </c>
      <c r="L15" s="261" t="s">
        <v>1184</v>
      </c>
    </row>
    <row r="16" spans="1:12" ht="15" customHeight="1" x14ac:dyDescent="0.2">
      <c r="A16" s="261" t="s">
        <v>1183</v>
      </c>
      <c r="B16" s="285">
        <v>1.0860000000000001</v>
      </c>
      <c r="C16" s="285">
        <v>1.2789999999999999</v>
      </c>
      <c r="D16" s="285">
        <v>0.85399999999999998</v>
      </c>
      <c r="E16" s="284">
        <v>1.4790000000000001</v>
      </c>
      <c r="F16" s="284">
        <v>1.5</v>
      </c>
      <c r="G16" s="284">
        <v>1.4850000000000001</v>
      </c>
      <c r="H16" s="284">
        <v>0</v>
      </c>
      <c r="I16" s="284">
        <v>0.157</v>
      </c>
      <c r="J16" s="284">
        <v>31.14</v>
      </c>
      <c r="K16" s="284">
        <v>4.6189999999999998</v>
      </c>
      <c r="L16" s="261" t="s">
        <v>1182</v>
      </c>
    </row>
    <row r="17" spans="1:12" ht="15" customHeight="1" x14ac:dyDescent="0.2">
      <c r="A17" s="261" t="s">
        <v>1181</v>
      </c>
      <c r="B17" s="285">
        <v>619.78800000000001</v>
      </c>
      <c r="C17" s="285">
        <v>792.30499999999995</v>
      </c>
      <c r="D17" s="285">
        <v>661.19899999999996</v>
      </c>
      <c r="E17" s="284">
        <v>786.35199999999998</v>
      </c>
      <c r="F17" s="284">
        <v>757.54</v>
      </c>
      <c r="G17" s="284">
        <v>967.32299999999998</v>
      </c>
      <c r="H17" s="284">
        <v>1153.856</v>
      </c>
      <c r="I17" s="284">
        <v>1007.732</v>
      </c>
      <c r="J17" s="284">
        <v>879.52</v>
      </c>
      <c r="K17" s="284">
        <v>876.59</v>
      </c>
      <c r="L17" s="261" t="s">
        <v>1180</v>
      </c>
    </row>
    <row r="18" spans="1:12" ht="15" customHeight="1" x14ac:dyDescent="0.2">
      <c r="A18" s="261" t="s">
        <v>1179</v>
      </c>
      <c r="B18" s="285">
        <v>1.3420000000000001</v>
      </c>
      <c r="C18" s="285">
        <v>1.629</v>
      </c>
      <c r="D18" s="285">
        <v>26.036999999999999</v>
      </c>
      <c r="E18" s="284">
        <v>29.068999999999999</v>
      </c>
      <c r="F18" s="284">
        <v>21.387</v>
      </c>
      <c r="G18" s="284">
        <v>3.746</v>
      </c>
      <c r="H18" s="284">
        <v>1.7999999999999999E-2</v>
      </c>
      <c r="I18" s="284">
        <v>27.413</v>
      </c>
      <c r="J18" s="284">
        <v>6.8769999999999998</v>
      </c>
      <c r="K18" s="284">
        <v>6.3860000000000001</v>
      </c>
      <c r="L18" s="261" t="s">
        <v>1178</v>
      </c>
    </row>
    <row r="19" spans="1:12" ht="15" customHeight="1" x14ac:dyDescent="0.2">
      <c r="A19" s="261" t="s">
        <v>1177</v>
      </c>
      <c r="B19" s="285">
        <v>105.169</v>
      </c>
      <c r="C19" s="285">
        <v>103.453</v>
      </c>
      <c r="D19" s="285">
        <v>143.846</v>
      </c>
      <c r="E19" s="284">
        <v>151.49700000000001</v>
      </c>
      <c r="F19" s="284">
        <v>228.56899999999999</v>
      </c>
      <c r="G19" s="284">
        <v>228.536</v>
      </c>
      <c r="H19" s="284">
        <v>252.41399999999999</v>
      </c>
      <c r="I19" s="284">
        <v>153.727</v>
      </c>
      <c r="J19" s="284">
        <v>214.24299999999999</v>
      </c>
      <c r="K19" s="284">
        <v>117.32599999999999</v>
      </c>
      <c r="L19" s="261" t="s">
        <v>1176</v>
      </c>
    </row>
    <row r="20" spans="1:12" ht="15" customHeight="1" x14ac:dyDescent="0.2">
      <c r="A20" s="261" t="s">
        <v>1175</v>
      </c>
      <c r="B20" s="285" t="s">
        <v>1118</v>
      </c>
      <c r="C20" s="285" t="s">
        <v>1118</v>
      </c>
      <c r="D20" s="285">
        <v>2.8889999999999998</v>
      </c>
      <c r="E20" s="284">
        <v>6.7809999999999997</v>
      </c>
      <c r="F20" s="284">
        <v>5.9189999999999996</v>
      </c>
      <c r="G20" s="284">
        <v>2.7120000000000002</v>
      </c>
      <c r="H20" s="284">
        <v>1.242</v>
      </c>
      <c r="I20" s="284">
        <v>1.2669999999999999</v>
      </c>
      <c r="J20" s="284">
        <v>2.1000000000000001E-2</v>
      </c>
      <c r="K20" s="284">
        <v>0.223</v>
      </c>
      <c r="L20" s="261" t="s">
        <v>1174</v>
      </c>
    </row>
    <row r="21" spans="1:12" ht="15" customHeight="1" x14ac:dyDescent="0.2">
      <c r="A21" s="261" t="s">
        <v>1173</v>
      </c>
      <c r="B21" s="285">
        <v>0</v>
      </c>
      <c r="C21" s="285">
        <v>0</v>
      </c>
      <c r="D21" s="285">
        <v>0</v>
      </c>
      <c r="E21" s="284">
        <v>0</v>
      </c>
      <c r="F21" s="284">
        <v>0.33600000000000002</v>
      </c>
      <c r="G21" s="284">
        <v>0.54900000000000004</v>
      </c>
      <c r="H21" s="284">
        <v>0.42799999999999999</v>
      </c>
      <c r="I21" s="284">
        <v>6.7089999999999996</v>
      </c>
      <c r="J21" s="284">
        <v>2.0019999999999998</v>
      </c>
      <c r="K21" s="284">
        <v>6.4370000000000003</v>
      </c>
      <c r="L21" s="261" t="s">
        <v>1172</v>
      </c>
    </row>
    <row r="22" spans="1:12" ht="15" customHeight="1" x14ac:dyDescent="0.2">
      <c r="A22" s="261" t="s">
        <v>1171</v>
      </c>
      <c r="B22" s="285"/>
      <c r="C22" s="285"/>
      <c r="D22" s="285"/>
      <c r="E22" s="284"/>
      <c r="F22" s="284"/>
      <c r="G22" s="284"/>
      <c r="H22" s="284"/>
      <c r="I22" s="284"/>
      <c r="J22" s="284"/>
      <c r="K22" s="284"/>
      <c r="L22" s="261" t="s">
        <v>1170</v>
      </c>
    </row>
    <row r="23" spans="1:12" ht="15" customHeight="1" x14ac:dyDescent="0.2">
      <c r="A23" s="261" t="s">
        <v>1169</v>
      </c>
      <c r="B23" s="285">
        <v>7.3559999999999999</v>
      </c>
      <c r="C23" s="285">
        <v>9.0139999999999993</v>
      </c>
      <c r="D23" s="285">
        <v>10.063000000000001</v>
      </c>
      <c r="E23" s="284">
        <v>6.407</v>
      </c>
      <c r="F23" s="284">
        <v>11.571</v>
      </c>
      <c r="G23" s="284">
        <v>8.657</v>
      </c>
      <c r="H23" s="284">
        <v>11.446999999999999</v>
      </c>
      <c r="I23" s="284">
        <v>11.936</v>
      </c>
      <c r="J23" s="284">
        <v>9.3420000000000005</v>
      </c>
      <c r="K23" s="284">
        <v>7.7469999999999999</v>
      </c>
      <c r="L23" s="261" t="s">
        <v>1168</v>
      </c>
    </row>
    <row r="24" spans="1:12" ht="15" customHeight="1" x14ac:dyDescent="0.2">
      <c r="A24" s="261" t="s">
        <v>1167</v>
      </c>
      <c r="B24" s="285">
        <v>522.50300000000004</v>
      </c>
      <c r="C24" s="285">
        <v>689.98699999999997</v>
      </c>
      <c r="D24" s="285">
        <v>679.73299999999995</v>
      </c>
      <c r="E24" s="284">
        <v>697.45100000000002</v>
      </c>
      <c r="F24" s="284">
        <v>868.76</v>
      </c>
      <c r="G24" s="284">
        <v>674.41899999999998</v>
      </c>
      <c r="H24" s="284">
        <v>905.83900000000006</v>
      </c>
      <c r="I24" s="284">
        <v>838.84</v>
      </c>
      <c r="J24" s="284">
        <v>814.32299999999998</v>
      </c>
      <c r="K24" s="284">
        <v>934.89200000000005</v>
      </c>
      <c r="L24" s="261" t="s">
        <v>1166</v>
      </c>
    </row>
    <row r="25" spans="1:12" ht="15" customHeight="1" x14ac:dyDescent="0.2">
      <c r="A25" s="261" t="s">
        <v>1165</v>
      </c>
      <c r="B25" s="285"/>
      <c r="C25" s="285"/>
      <c r="D25" s="285"/>
      <c r="E25" s="288"/>
      <c r="F25" s="288"/>
      <c r="G25" s="288"/>
      <c r="H25" s="288"/>
      <c r="I25" s="288"/>
      <c r="J25" s="288"/>
      <c r="K25" s="288"/>
      <c r="L25" s="261" t="s">
        <v>1164</v>
      </c>
    </row>
    <row r="26" spans="1:12" ht="15" customHeight="1" x14ac:dyDescent="0.2">
      <c r="A26" s="261" t="s">
        <v>1163</v>
      </c>
      <c r="B26" s="285">
        <v>1.016</v>
      </c>
      <c r="C26" s="285">
        <v>0.83899999999999997</v>
      </c>
      <c r="D26" s="285">
        <v>0.188</v>
      </c>
      <c r="E26" s="284">
        <v>0.67100000000000004</v>
      </c>
      <c r="F26" s="284">
        <v>0.90500000000000003</v>
      </c>
      <c r="G26" s="284">
        <v>0.184</v>
      </c>
      <c r="H26" s="284">
        <v>1.0720000000000001</v>
      </c>
      <c r="I26" s="284">
        <v>1.093</v>
      </c>
      <c r="J26" s="284">
        <v>0.61199999999999999</v>
      </c>
      <c r="K26" s="284">
        <v>8.4000000000000005E-2</v>
      </c>
      <c r="L26" s="261" t="s">
        <v>1162</v>
      </c>
    </row>
    <row r="27" spans="1:12" ht="15" customHeight="1" x14ac:dyDescent="0.2">
      <c r="A27" s="261" t="s">
        <v>1161</v>
      </c>
      <c r="B27" s="285"/>
      <c r="C27" s="285"/>
      <c r="D27" s="285"/>
      <c r="E27" s="288"/>
      <c r="F27" s="288"/>
      <c r="G27" s="288"/>
      <c r="H27" s="288"/>
      <c r="I27" s="288"/>
      <c r="J27" s="288"/>
      <c r="K27" s="288"/>
      <c r="L27" s="261" t="s">
        <v>1160</v>
      </c>
    </row>
    <row r="28" spans="1:12" ht="15" customHeight="1" x14ac:dyDescent="0.2">
      <c r="A28" s="261" t="s">
        <v>1159</v>
      </c>
      <c r="B28" s="285">
        <v>37.671999999999997</v>
      </c>
      <c r="C28" s="285">
        <v>32.276000000000003</v>
      </c>
      <c r="D28" s="285">
        <v>29.245000000000001</v>
      </c>
      <c r="E28" s="284">
        <v>36.881</v>
      </c>
      <c r="F28" s="284">
        <v>32.008000000000003</v>
      </c>
      <c r="G28" s="284">
        <v>29.835000000000001</v>
      </c>
      <c r="H28" s="284">
        <v>25.436</v>
      </c>
      <c r="I28" s="284">
        <v>54.616</v>
      </c>
      <c r="J28" s="284">
        <v>51.518999999999998</v>
      </c>
      <c r="K28" s="284">
        <v>40.14</v>
      </c>
      <c r="L28" s="261" t="s">
        <v>1158</v>
      </c>
    </row>
    <row r="29" spans="1:12" ht="15" customHeight="1" x14ac:dyDescent="0.2">
      <c r="A29" s="261" t="s">
        <v>1157</v>
      </c>
      <c r="B29" s="285">
        <v>9.7650000000000006</v>
      </c>
      <c r="C29" s="285">
        <v>19.242000000000001</v>
      </c>
      <c r="D29" s="285">
        <v>20.646999999999998</v>
      </c>
      <c r="E29" s="284">
        <v>17.186</v>
      </c>
      <c r="F29" s="284">
        <v>6.1660000000000004</v>
      </c>
      <c r="G29" s="284">
        <v>15.297000000000001</v>
      </c>
      <c r="H29" s="284">
        <v>11.297000000000001</v>
      </c>
      <c r="I29" s="284">
        <v>4.1369999999999996</v>
      </c>
      <c r="J29" s="284">
        <v>2.9710000000000001</v>
      </c>
      <c r="K29" s="284">
        <v>24.948</v>
      </c>
      <c r="L29" s="261" t="s">
        <v>1156</v>
      </c>
    </row>
    <row r="30" spans="1:12" ht="15" customHeight="1" x14ac:dyDescent="0.2">
      <c r="A30" s="261" t="s">
        <v>1155</v>
      </c>
      <c r="B30" s="285">
        <v>0.37</v>
      </c>
      <c r="C30" s="285">
        <v>0.432</v>
      </c>
      <c r="D30" s="285">
        <v>0</v>
      </c>
      <c r="E30" s="284">
        <v>0</v>
      </c>
      <c r="F30" s="284">
        <v>0.71799999999999997</v>
      </c>
      <c r="G30" s="284">
        <v>1.0469999999999999</v>
      </c>
      <c r="H30" s="284">
        <v>0</v>
      </c>
      <c r="I30" s="284">
        <v>0.71699999999999997</v>
      </c>
      <c r="J30" s="284">
        <v>0</v>
      </c>
      <c r="K30" s="284">
        <v>0</v>
      </c>
      <c r="L30" s="261" t="s">
        <v>1154</v>
      </c>
    </row>
    <row r="31" spans="1:12" ht="15" customHeight="1" x14ac:dyDescent="0.2">
      <c r="A31" s="261" t="s">
        <v>1153</v>
      </c>
      <c r="B31" s="285">
        <v>9.1519999999999992</v>
      </c>
      <c r="C31" s="285">
        <v>8.5299999999999994</v>
      </c>
      <c r="D31" s="285">
        <v>9.5510000000000002</v>
      </c>
      <c r="E31" s="284">
        <v>9.5609999999999999</v>
      </c>
      <c r="F31" s="284">
        <v>6.5620000000000003</v>
      </c>
      <c r="G31" s="284">
        <v>6.5620000000000003</v>
      </c>
      <c r="H31" s="284">
        <v>0.23400000000000001</v>
      </c>
      <c r="I31" s="284">
        <v>8.4220000000000006</v>
      </c>
      <c r="J31" s="284">
        <v>9.8450000000000006</v>
      </c>
      <c r="K31" s="284">
        <v>7.4749999999999996</v>
      </c>
      <c r="L31" s="261" t="s">
        <v>1152</v>
      </c>
    </row>
    <row r="32" spans="1:12" ht="15" customHeight="1" x14ac:dyDescent="0.2">
      <c r="A32" s="261" t="s">
        <v>1151</v>
      </c>
      <c r="B32" s="285">
        <v>0.77900000000000003</v>
      </c>
      <c r="C32" s="285">
        <v>0.77900000000000003</v>
      </c>
      <c r="D32" s="285">
        <v>0.46500000000000002</v>
      </c>
      <c r="E32" s="284">
        <v>1.3959999999999999</v>
      </c>
      <c r="F32" s="284">
        <v>1.099</v>
      </c>
      <c r="G32" s="284">
        <v>0.79800000000000004</v>
      </c>
      <c r="H32" s="284">
        <v>4.0090000000000003</v>
      </c>
      <c r="I32" s="284">
        <v>1.4330000000000001</v>
      </c>
      <c r="J32" s="284">
        <v>4.9550000000000001</v>
      </c>
      <c r="K32" s="284">
        <v>1.2250000000000001</v>
      </c>
      <c r="L32" s="261" t="s">
        <v>1150</v>
      </c>
    </row>
    <row r="33" spans="1:12" ht="15" customHeight="1" x14ac:dyDescent="0.2">
      <c r="A33" s="261" t="s">
        <v>1149</v>
      </c>
      <c r="B33" s="285">
        <v>1.016</v>
      </c>
      <c r="C33" s="285">
        <v>0.83199999999999996</v>
      </c>
      <c r="D33" s="285">
        <v>0.68200000000000005</v>
      </c>
      <c r="E33" s="284">
        <v>2.528</v>
      </c>
      <c r="F33" s="284">
        <v>1.103</v>
      </c>
      <c r="G33" s="284">
        <v>0</v>
      </c>
      <c r="H33" s="284">
        <v>0</v>
      </c>
      <c r="I33" s="284">
        <v>0</v>
      </c>
      <c r="J33" s="284">
        <v>0</v>
      </c>
      <c r="K33" s="284" t="s">
        <v>1118</v>
      </c>
      <c r="L33" s="261" t="s">
        <v>1148</v>
      </c>
    </row>
    <row r="34" spans="1:12" ht="15" customHeight="1" x14ac:dyDescent="0.2">
      <c r="A34" s="261" t="s">
        <v>1147</v>
      </c>
      <c r="B34" s="285"/>
      <c r="C34" s="285"/>
      <c r="D34" s="285"/>
      <c r="E34" s="288"/>
      <c r="F34" s="288"/>
      <c r="G34" s="288"/>
      <c r="H34" s="288"/>
      <c r="I34" s="288"/>
      <c r="J34" s="288"/>
      <c r="K34" s="288"/>
      <c r="L34" s="261" t="s">
        <v>1146</v>
      </c>
    </row>
    <row r="35" spans="1:12" ht="15" customHeight="1" x14ac:dyDescent="0.2">
      <c r="A35" s="261" t="s">
        <v>1145</v>
      </c>
      <c r="B35" s="285">
        <v>1.867</v>
      </c>
      <c r="C35" s="285">
        <v>1.258</v>
      </c>
      <c r="D35" s="285">
        <v>1.1339999999999999</v>
      </c>
      <c r="E35" s="284">
        <v>1.1339999999999999</v>
      </c>
      <c r="F35" s="284">
        <v>1.123</v>
      </c>
      <c r="G35" s="284">
        <v>1.0780000000000001</v>
      </c>
      <c r="H35" s="284">
        <v>1.0669999999999999</v>
      </c>
      <c r="I35" s="284">
        <v>5.5720000000000001</v>
      </c>
      <c r="J35" s="284">
        <v>0.78400000000000003</v>
      </c>
      <c r="K35" s="284">
        <v>21.881</v>
      </c>
      <c r="L35" s="261" t="s">
        <v>1144</v>
      </c>
    </row>
    <row r="36" spans="1:12" ht="15" customHeight="1" x14ac:dyDescent="0.2">
      <c r="A36" s="261" t="s">
        <v>1143</v>
      </c>
      <c r="B36" s="285">
        <v>0</v>
      </c>
      <c r="C36" s="285">
        <v>0</v>
      </c>
      <c r="D36" s="285">
        <v>0</v>
      </c>
      <c r="E36" s="284">
        <v>0</v>
      </c>
      <c r="F36" s="284" t="s">
        <v>1118</v>
      </c>
      <c r="G36" s="284" t="s">
        <v>1118</v>
      </c>
      <c r="H36" s="284" t="s">
        <v>1118</v>
      </c>
      <c r="I36" s="284" t="s">
        <v>1118</v>
      </c>
      <c r="J36" s="284" t="s">
        <v>1118</v>
      </c>
      <c r="K36" s="284" t="s">
        <v>1118</v>
      </c>
      <c r="L36" s="261" t="s">
        <v>1142</v>
      </c>
    </row>
    <row r="37" spans="1:12" ht="15" customHeight="1" x14ac:dyDescent="0.2">
      <c r="A37" s="261" t="s">
        <v>1141</v>
      </c>
      <c r="B37" s="285">
        <v>11.48</v>
      </c>
      <c r="C37" s="285">
        <v>35.404000000000003</v>
      </c>
      <c r="D37" s="285">
        <v>12.624000000000001</v>
      </c>
      <c r="E37" s="284">
        <v>8.2759999999999998</v>
      </c>
      <c r="F37" s="284">
        <v>5.4240000000000004</v>
      </c>
      <c r="G37" s="284">
        <v>13.045</v>
      </c>
      <c r="H37" s="284">
        <v>7.5880000000000001</v>
      </c>
      <c r="I37" s="284">
        <v>7.9260000000000002</v>
      </c>
      <c r="J37" s="284">
        <v>2.4129999999999998</v>
      </c>
      <c r="K37" s="284">
        <v>7.1131000000000002</v>
      </c>
      <c r="L37" s="261" t="s">
        <v>1140</v>
      </c>
    </row>
    <row r="38" spans="1:12" ht="15" customHeight="1" x14ac:dyDescent="0.2">
      <c r="A38" s="261" t="s">
        <v>1139</v>
      </c>
      <c r="B38" s="285">
        <v>27.797000000000001</v>
      </c>
      <c r="C38" s="285">
        <v>26.782</v>
      </c>
      <c r="D38" s="285">
        <v>25.802</v>
      </c>
      <c r="E38" s="284">
        <v>32.055999999999997</v>
      </c>
      <c r="F38" s="284">
        <v>16.433</v>
      </c>
      <c r="G38" s="284">
        <v>14.72</v>
      </c>
      <c r="H38" s="284">
        <v>16.928000000000001</v>
      </c>
      <c r="I38" s="284">
        <v>60.244</v>
      </c>
      <c r="J38" s="284">
        <v>12.148999999999999</v>
      </c>
      <c r="K38" s="284">
        <v>39.225000000000001</v>
      </c>
      <c r="L38" s="261" t="s">
        <v>1138</v>
      </c>
    </row>
    <row r="39" spans="1:12" ht="15" customHeight="1" x14ac:dyDescent="0.2">
      <c r="A39" s="261" t="s">
        <v>1137</v>
      </c>
      <c r="B39" s="285">
        <v>14.385</v>
      </c>
      <c r="C39" s="285">
        <v>32.622</v>
      </c>
      <c r="D39" s="285">
        <v>121.099</v>
      </c>
      <c r="E39" s="284">
        <v>76.239999999999995</v>
      </c>
      <c r="F39" s="284">
        <v>95.716999999999999</v>
      </c>
      <c r="G39" s="284">
        <v>381.11200000000002</v>
      </c>
      <c r="H39" s="284">
        <v>79.92</v>
      </c>
      <c r="I39" s="284">
        <v>154.96600000000001</v>
      </c>
      <c r="J39" s="284">
        <v>90.912000000000006</v>
      </c>
      <c r="K39" s="284">
        <v>44.744999999999997</v>
      </c>
      <c r="L39" s="261" t="s">
        <v>1136</v>
      </c>
    </row>
    <row r="40" spans="1:12" ht="15" customHeight="1" x14ac:dyDescent="0.2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0"/>
      <c r="L40" s="259"/>
    </row>
    <row r="41" spans="1:12" ht="15" x14ac:dyDescent="0.2">
      <c r="A41" s="261"/>
      <c r="B41" s="261"/>
      <c r="C41" s="261"/>
      <c r="D41" s="261"/>
      <c r="E41" s="261"/>
      <c r="F41" s="261"/>
      <c r="G41" s="261"/>
      <c r="H41" s="261"/>
      <c r="I41" s="261"/>
      <c r="J41" s="261"/>
      <c r="K41" s="261"/>
      <c r="L41" s="261"/>
    </row>
    <row r="42" spans="1:12" ht="15" x14ac:dyDescent="0.2">
      <c r="A42" s="261"/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261"/>
    </row>
    <row r="43" spans="1:12" ht="15" x14ac:dyDescent="0.2">
      <c r="A43" s="261"/>
      <c r="B43" s="261"/>
      <c r="C43" s="261"/>
      <c r="D43" s="261"/>
      <c r="E43" s="261"/>
      <c r="F43" s="261"/>
      <c r="G43" s="261"/>
      <c r="H43" s="261"/>
      <c r="I43" s="261"/>
      <c r="J43" s="261"/>
      <c r="K43" s="261"/>
      <c r="L43" s="261"/>
    </row>
    <row r="44" spans="1:12" ht="15" x14ac:dyDescent="0.2">
      <c r="A44" s="261" t="s">
        <v>1135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1"/>
      <c r="L44" s="261"/>
    </row>
    <row r="45" spans="1:12" ht="15" x14ac:dyDescent="0.2">
      <c r="A45" s="261" t="s">
        <v>1134</v>
      </c>
      <c r="B45" s="261"/>
      <c r="C45" s="261"/>
      <c r="D45" s="261"/>
      <c r="E45" s="261"/>
      <c r="F45" s="261"/>
      <c r="G45" s="261"/>
      <c r="H45" s="261"/>
      <c r="I45" s="261"/>
      <c r="J45" s="261"/>
      <c r="K45" s="261"/>
      <c r="L45" s="261"/>
    </row>
    <row r="46" spans="1:12" ht="15" x14ac:dyDescent="0.2">
      <c r="A46" s="258" t="s">
        <v>307</v>
      </c>
      <c r="B46" s="261"/>
      <c r="C46" s="261"/>
      <c r="D46" s="261"/>
      <c r="E46" s="261"/>
      <c r="F46" s="261"/>
      <c r="G46" s="261"/>
      <c r="H46" s="261"/>
      <c r="I46" s="261"/>
      <c r="J46" s="261"/>
      <c r="K46" s="261"/>
      <c r="L46" s="261"/>
    </row>
    <row r="47" spans="1:12" ht="15" x14ac:dyDescent="0.2">
      <c r="A47" s="261"/>
      <c r="B47" s="261"/>
      <c r="C47" s="261"/>
      <c r="D47" s="261"/>
      <c r="E47" s="261"/>
      <c r="F47" s="261"/>
      <c r="G47" s="261"/>
      <c r="H47" s="261"/>
      <c r="I47" s="261"/>
      <c r="J47" s="261"/>
      <c r="K47" s="261"/>
      <c r="L47" s="261"/>
    </row>
    <row r="48" spans="1:12" ht="15" x14ac:dyDescent="0.2">
      <c r="A48" s="281"/>
      <c r="B48" s="281"/>
      <c r="C48" s="281"/>
      <c r="D48" s="281"/>
      <c r="E48" s="281"/>
      <c r="F48" s="281"/>
      <c r="G48" s="281"/>
      <c r="H48" s="281"/>
      <c r="I48" s="281"/>
      <c r="J48" s="281"/>
      <c r="K48" s="281"/>
      <c r="L48" s="281"/>
    </row>
    <row r="49" spans="1:12" ht="15" x14ac:dyDescent="0.2">
      <c r="A49" s="280"/>
      <c r="B49" s="290">
        <v>2005</v>
      </c>
      <c r="C49" s="290">
        <v>2006</v>
      </c>
      <c r="D49" s="290">
        <v>2007</v>
      </c>
      <c r="E49" s="290">
        <v>2008</v>
      </c>
      <c r="F49" s="290">
        <v>2009</v>
      </c>
      <c r="G49" s="290">
        <v>2010</v>
      </c>
      <c r="H49" s="290">
        <v>2011</v>
      </c>
      <c r="I49" s="290" t="s">
        <v>0</v>
      </c>
      <c r="J49" s="290" t="s">
        <v>700</v>
      </c>
      <c r="K49" s="290" t="s">
        <v>701</v>
      </c>
      <c r="L49" s="280"/>
    </row>
    <row r="50" spans="1:12" ht="15" x14ac:dyDescent="0.2">
      <c r="A50" s="278"/>
      <c r="B50" s="289"/>
      <c r="C50" s="289"/>
      <c r="D50" s="289"/>
      <c r="E50" s="289"/>
      <c r="F50" s="289"/>
      <c r="G50" s="289"/>
      <c r="H50" s="289"/>
      <c r="I50" s="289"/>
      <c r="J50" s="289"/>
      <c r="K50" s="289"/>
      <c r="L50" s="278"/>
    </row>
    <row r="51" spans="1:12" ht="15" customHeight="1" x14ac:dyDescent="0.2">
      <c r="A51" s="261"/>
      <c r="B51" s="261"/>
      <c r="C51" s="261"/>
      <c r="D51" s="261"/>
      <c r="E51" s="261"/>
      <c r="F51" s="261"/>
      <c r="G51" s="261"/>
      <c r="H51" s="272"/>
      <c r="I51" s="272"/>
      <c r="J51" s="272"/>
      <c r="L51" s="261"/>
    </row>
    <row r="52" spans="1:12" ht="15" customHeight="1" x14ac:dyDescent="0.2">
      <c r="A52" s="261" t="s">
        <v>1133</v>
      </c>
      <c r="B52" s="285">
        <v>121.633</v>
      </c>
      <c r="C52" s="285">
        <v>80.971999999999994</v>
      </c>
      <c r="D52" s="285">
        <v>115.15300000000001</v>
      </c>
      <c r="E52" s="284">
        <v>138.56800000000001</v>
      </c>
      <c r="F52" s="284">
        <v>108.10299999999999</v>
      </c>
      <c r="G52" s="284">
        <v>272.786</v>
      </c>
      <c r="H52" s="284">
        <v>124.416</v>
      </c>
      <c r="I52" s="284">
        <v>142.89599999999999</v>
      </c>
      <c r="J52" s="284">
        <v>113.822</v>
      </c>
      <c r="K52" s="284">
        <v>179.36243260000001</v>
      </c>
      <c r="L52" s="263" t="s">
        <v>1132</v>
      </c>
    </row>
    <row r="53" spans="1:12" ht="15" customHeight="1" x14ac:dyDescent="0.2">
      <c r="A53" s="261" t="s">
        <v>1131</v>
      </c>
      <c r="B53" s="285">
        <v>1.889</v>
      </c>
      <c r="C53" s="285">
        <v>1.6950000000000001</v>
      </c>
      <c r="D53" s="285">
        <v>0</v>
      </c>
      <c r="E53" s="284">
        <v>0</v>
      </c>
      <c r="F53" s="284">
        <v>0</v>
      </c>
      <c r="G53" s="284">
        <v>0</v>
      </c>
      <c r="H53" s="284">
        <v>0</v>
      </c>
      <c r="I53" s="284">
        <v>0</v>
      </c>
      <c r="J53" s="284">
        <v>0</v>
      </c>
      <c r="K53" s="284">
        <v>0</v>
      </c>
      <c r="L53" s="263" t="s">
        <v>1130</v>
      </c>
    </row>
    <row r="54" spans="1:12" ht="15" customHeight="1" x14ac:dyDescent="0.2">
      <c r="A54" s="261" t="s">
        <v>1129</v>
      </c>
      <c r="B54" s="285"/>
      <c r="C54" s="285"/>
      <c r="D54" s="285"/>
      <c r="E54" s="284"/>
      <c r="F54" s="284"/>
      <c r="G54" s="284"/>
      <c r="H54" s="284"/>
      <c r="I54" s="284"/>
      <c r="J54" s="284"/>
      <c r="K54" s="284"/>
      <c r="L54" s="263" t="s">
        <v>1128</v>
      </c>
    </row>
    <row r="55" spans="1:12" ht="15" customHeight="1" x14ac:dyDescent="0.2">
      <c r="A55" s="261" t="s">
        <v>1127</v>
      </c>
      <c r="B55" s="285">
        <v>49.610999999999997</v>
      </c>
      <c r="C55" s="285">
        <v>6.6509999999999998</v>
      </c>
      <c r="D55" s="285">
        <v>62.36</v>
      </c>
      <c r="E55" s="284">
        <v>68.472999999999999</v>
      </c>
      <c r="F55" s="284">
        <v>29.091000000000001</v>
      </c>
      <c r="G55" s="284">
        <v>94.95</v>
      </c>
      <c r="H55" s="284">
        <v>69.070999999999998</v>
      </c>
      <c r="I55" s="284">
        <v>82.894000000000005</v>
      </c>
      <c r="J55" s="284">
        <v>46.640999999999998</v>
      </c>
      <c r="K55" s="284">
        <v>35.072000000000003</v>
      </c>
      <c r="L55" s="263"/>
    </row>
    <row r="56" spans="1:12" ht="15" customHeight="1" x14ac:dyDescent="0.2">
      <c r="A56" s="261" t="s">
        <v>1126</v>
      </c>
      <c r="B56" s="285">
        <v>0</v>
      </c>
      <c r="C56" s="285">
        <v>0</v>
      </c>
      <c r="D56" s="285">
        <v>0</v>
      </c>
      <c r="E56" s="284">
        <v>0</v>
      </c>
      <c r="F56" s="284">
        <v>0</v>
      </c>
      <c r="G56" s="284" t="s">
        <v>1125</v>
      </c>
      <c r="H56" s="284" t="s">
        <v>1118</v>
      </c>
      <c r="I56" s="284">
        <v>0</v>
      </c>
      <c r="J56" s="284">
        <v>1.3520000000000001</v>
      </c>
      <c r="K56" s="284">
        <v>54.738999999999997</v>
      </c>
      <c r="L56" s="263" t="s">
        <v>1124</v>
      </c>
    </row>
    <row r="57" spans="1:12" ht="15" customHeight="1" x14ac:dyDescent="0.2">
      <c r="A57" s="261" t="s">
        <v>1123</v>
      </c>
      <c r="B57" s="285">
        <v>36.948999999999998</v>
      </c>
      <c r="C57" s="285">
        <v>35.537999999999997</v>
      </c>
      <c r="D57" s="285">
        <v>12.724</v>
      </c>
      <c r="E57" s="284">
        <v>22.361000000000001</v>
      </c>
      <c r="F57" s="284">
        <v>22.806000000000001</v>
      </c>
      <c r="G57" s="284">
        <v>14.467000000000001</v>
      </c>
      <c r="H57" s="284">
        <v>38.902999999999999</v>
      </c>
      <c r="I57" s="284">
        <v>39.680999999999997</v>
      </c>
      <c r="J57" s="284">
        <v>40.473999999999997</v>
      </c>
      <c r="K57" s="284">
        <v>41.2794326</v>
      </c>
      <c r="L57" s="263" t="s">
        <v>1122</v>
      </c>
    </row>
    <row r="58" spans="1:12" ht="15" customHeight="1" x14ac:dyDescent="0.2">
      <c r="A58" s="261" t="s">
        <v>1121</v>
      </c>
      <c r="B58" s="285">
        <v>24.379000000000001</v>
      </c>
      <c r="C58" s="285">
        <v>24.963999999999999</v>
      </c>
      <c r="D58" s="285">
        <v>23.707999999999998</v>
      </c>
      <c r="E58" s="284">
        <v>30.184999999999999</v>
      </c>
      <c r="F58" s="284">
        <v>42.298000000000002</v>
      </c>
      <c r="G58" s="284">
        <v>156.786</v>
      </c>
      <c r="H58" s="284">
        <v>12.103</v>
      </c>
      <c r="I58" s="284">
        <v>14.936</v>
      </c>
      <c r="J58" s="284">
        <v>24.029</v>
      </c>
      <c r="K58" s="284">
        <v>46.723999999999997</v>
      </c>
      <c r="L58" s="263" t="s">
        <v>1120</v>
      </c>
    </row>
    <row r="59" spans="1:12" ht="15" customHeight="1" x14ac:dyDescent="0.2">
      <c r="A59" s="261" t="s">
        <v>1119</v>
      </c>
      <c r="B59" s="285">
        <v>0.80100000000000005</v>
      </c>
      <c r="C59" s="285">
        <v>0.38100000000000001</v>
      </c>
      <c r="D59" s="285">
        <v>0</v>
      </c>
      <c r="E59" s="284">
        <v>0</v>
      </c>
      <c r="F59" s="284" t="s">
        <v>1118</v>
      </c>
      <c r="G59" s="284">
        <v>0</v>
      </c>
      <c r="H59" s="284">
        <v>0</v>
      </c>
      <c r="I59" s="284" t="s">
        <v>1118</v>
      </c>
      <c r="J59" s="284">
        <v>0</v>
      </c>
      <c r="K59" s="284">
        <v>0.26500000000000001</v>
      </c>
      <c r="L59" s="263" t="s">
        <v>1117</v>
      </c>
    </row>
    <row r="60" spans="1:12" ht="15" customHeight="1" x14ac:dyDescent="0.2">
      <c r="A60" s="261" t="s">
        <v>1116</v>
      </c>
      <c r="B60" s="285">
        <v>5.2160000000000002</v>
      </c>
      <c r="C60" s="285">
        <v>5.476</v>
      </c>
      <c r="D60" s="285">
        <v>5.0529999999999999</v>
      </c>
      <c r="E60" s="284">
        <v>4.9889999999999999</v>
      </c>
      <c r="F60" s="284">
        <v>4.9390000000000001</v>
      </c>
      <c r="G60" s="284">
        <v>4.2140000000000004</v>
      </c>
      <c r="H60" s="284">
        <v>3.5950000000000002</v>
      </c>
      <c r="I60" s="284">
        <v>4.633</v>
      </c>
      <c r="J60" s="284">
        <v>0.56100000000000005</v>
      </c>
      <c r="K60" s="284">
        <v>0.56100000000000005</v>
      </c>
      <c r="L60" s="263" t="s">
        <v>1115</v>
      </c>
    </row>
    <row r="61" spans="1:12" ht="15" customHeight="1" x14ac:dyDescent="0.2">
      <c r="A61" s="261" t="s">
        <v>1114</v>
      </c>
      <c r="B61" s="285">
        <v>2.0489999999999999</v>
      </c>
      <c r="C61" s="285">
        <v>5.532</v>
      </c>
      <c r="D61" s="285">
        <v>7.2839999999999998</v>
      </c>
      <c r="E61" s="284">
        <v>6.9450000000000003</v>
      </c>
      <c r="F61" s="284">
        <v>6.6219999999999999</v>
      </c>
      <c r="G61" s="284">
        <v>2.2080000000000002</v>
      </c>
      <c r="H61" s="284">
        <v>0.73599999999999999</v>
      </c>
      <c r="I61" s="284">
        <v>0.751</v>
      </c>
      <c r="J61" s="284">
        <v>0.76500000000000001</v>
      </c>
      <c r="K61" s="284">
        <v>0.72199999999999998</v>
      </c>
      <c r="L61" s="263" t="s">
        <v>1113</v>
      </c>
    </row>
    <row r="62" spans="1:12" ht="15" customHeight="1" x14ac:dyDescent="0.2">
      <c r="A62" s="261" t="s">
        <v>1112</v>
      </c>
      <c r="B62" s="285">
        <v>0.73899999999999999</v>
      </c>
      <c r="C62" s="285">
        <v>0.73499999999999999</v>
      </c>
      <c r="D62" s="285">
        <v>4.024</v>
      </c>
      <c r="E62" s="284">
        <v>5.6150000000000002</v>
      </c>
      <c r="F62" s="284">
        <v>2.3290000000000002</v>
      </c>
      <c r="G62" s="284">
        <v>0.159</v>
      </c>
      <c r="H62" s="284">
        <v>0</v>
      </c>
      <c r="I62" s="284">
        <v>0</v>
      </c>
      <c r="J62" s="284">
        <v>0</v>
      </c>
      <c r="K62" s="284">
        <v>0</v>
      </c>
      <c r="L62" s="263" t="s">
        <v>1111</v>
      </c>
    </row>
    <row r="63" spans="1:12" ht="15" customHeight="1" x14ac:dyDescent="0.2">
      <c r="A63" s="261"/>
      <c r="B63" s="285"/>
      <c r="C63" s="285"/>
      <c r="D63" s="285"/>
      <c r="E63" s="286"/>
      <c r="F63" s="288"/>
      <c r="G63" s="288"/>
      <c r="H63" s="288"/>
      <c r="I63" s="288"/>
      <c r="J63" s="288"/>
      <c r="K63" s="288"/>
      <c r="L63" s="263"/>
    </row>
    <row r="64" spans="1:12" ht="15" customHeight="1" x14ac:dyDescent="0.2">
      <c r="A64" s="261" t="s">
        <v>1110</v>
      </c>
      <c r="B64" s="285">
        <v>277.62099999999998</v>
      </c>
      <c r="C64" s="285">
        <v>251.91800000000001</v>
      </c>
      <c r="D64" s="285">
        <v>299.36799999999999</v>
      </c>
      <c r="E64" s="284">
        <v>315.17200000000003</v>
      </c>
      <c r="F64" s="284">
        <v>333.25700000000001</v>
      </c>
      <c r="G64" s="284">
        <v>339.13400000000001</v>
      </c>
      <c r="H64" s="284">
        <v>366.53100000000001</v>
      </c>
      <c r="I64" s="284">
        <v>394.608</v>
      </c>
      <c r="J64" s="284">
        <v>354.85300000000001</v>
      </c>
      <c r="K64" s="284">
        <v>420.55900000000003</v>
      </c>
      <c r="L64" s="263" t="s">
        <v>1110</v>
      </c>
    </row>
    <row r="65" spans="1:12" ht="15" customHeight="1" x14ac:dyDescent="0.2">
      <c r="A65" s="261" t="s">
        <v>1109</v>
      </c>
      <c r="B65" s="285">
        <v>22.673999999999999</v>
      </c>
      <c r="C65" s="285">
        <v>15.478999999999999</v>
      </c>
      <c r="D65" s="285">
        <v>42.268999999999998</v>
      </c>
      <c r="E65" s="284">
        <v>44.597000000000001</v>
      </c>
      <c r="F65" s="284">
        <v>36.883000000000003</v>
      </c>
      <c r="G65" s="284">
        <v>19.206</v>
      </c>
      <c r="H65" s="284">
        <v>20.181000000000001</v>
      </c>
      <c r="I65" s="284">
        <v>32.241999999999997</v>
      </c>
      <c r="J65" s="284">
        <v>19.183</v>
      </c>
      <c r="K65" s="284">
        <v>23.350999999999999</v>
      </c>
      <c r="L65" s="263" t="s">
        <v>1108</v>
      </c>
    </row>
    <row r="66" spans="1:12" ht="15" customHeight="1" x14ac:dyDescent="0.2">
      <c r="A66" s="261" t="s">
        <v>1107</v>
      </c>
      <c r="B66" s="285">
        <v>161.59800000000001</v>
      </c>
      <c r="C66" s="285">
        <v>148.816</v>
      </c>
      <c r="D66" s="285">
        <v>100.35299999999999</v>
      </c>
      <c r="E66" s="284">
        <v>160.77099999999999</v>
      </c>
      <c r="F66" s="284">
        <v>110.244</v>
      </c>
      <c r="G66" s="284">
        <v>120.01900000000001</v>
      </c>
      <c r="H66" s="284">
        <v>112.387</v>
      </c>
      <c r="I66" s="284">
        <v>113.199</v>
      </c>
      <c r="J66" s="284">
        <v>98.683000000000007</v>
      </c>
      <c r="K66" s="284">
        <v>139.745</v>
      </c>
      <c r="L66" s="263" t="s">
        <v>1106</v>
      </c>
    </row>
    <row r="67" spans="1:12" ht="15" customHeight="1" x14ac:dyDescent="0.2">
      <c r="A67" s="261" t="s">
        <v>1105</v>
      </c>
      <c r="B67" s="285">
        <v>34.862000000000002</v>
      </c>
      <c r="C67" s="285">
        <v>40.523000000000003</v>
      </c>
      <c r="D67" s="285">
        <v>92.436999999999998</v>
      </c>
      <c r="E67" s="284">
        <v>72.694999999999993</v>
      </c>
      <c r="F67" s="284">
        <v>111.271</v>
      </c>
      <c r="G67" s="284">
        <v>122.367</v>
      </c>
      <c r="H67" s="284">
        <v>153.69499999999999</v>
      </c>
      <c r="I67" s="284">
        <v>194.44399999999999</v>
      </c>
      <c r="J67" s="284">
        <v>195.04499999999999</v>
      </c>
      <c r="K67" s="284">
        <v>215.82900000000001</v>
      </c>
      <c r="L67" s="263" t="s">
        <v>1105</v>
      </c>
    </row>
    <row r="68" spans="1:12" ht="15" customHeight="1" x14ac:dyDescent="0.2">
      <c r="A68" s="261" t="s">
        <v>1104</v>
      </c>
      <c r="B68" s="285"/>
      <c r="C68" s="285"/>
      <c r="D68" s="285"/>
      <c r="E68" s="284"/>
      <c r="F68" s="284"/>
      <c r="G68" s="284"/>
      <c r="H68" s="284"/>
      <c r="I68" s="284"/>
      <c r="J68" s="284"/>
      <c r="K68" s="284"/>
      <c r="L68" s="263" t="s">
        <v>1103</v>
      </c>
    </row>
    <row r="69" spans="1:12" ht="15" customHeight="1" x14ac:dyDescent="0.2">
      <c r="A69" s="261" t="s">
        <v>1102</v>
      </c>
      <c r="B69" s="285">
        <v>16.382999999999999</v>
      </c>
      <c r="C69" s="285">
        <v>18.507000000000001</v>
      </c>
      <c r="D69" s="285">
        <v>62.073</v>
      </c>
      <c r="E69" s="284">
        <v>34.235999999999997</v>
      </c>
      <c r="F69" s="284">
        <v>70.703999999999994</v>
      </c>
      <c r="G69" s="284">
        <v>76.578000000000003</v>
      </c>
      <c r="H69" s="284">
        <v>79.072000000000003</v>
      </c>
      <c r="I69" s="284">
        <v>46.786000000000001</v>
      </c>
      <c r="J69" s="284">
        <v>40.529000000000003</v>
      </c>
      <c r="K69" s="284">
        <v>39.228999999999999</v>
      </c>
      <c r="L69" s="263" t="s">
        <v>1102</v>
      </c>
    </row>
    <row r="70" spans="1:12" ht="15" customHeight="1" x14ac:dyDescent="0.2">
      <c r="A70" s="261" t="s">
        <v>1101</v>
      </c>
      <c r="B70" s="285">
        <v>42.103999999999999</v>
      </c>
      <c r="C70" s="285">
        <v>28.593</v>
      </c>
      <c r="D70" s="285">
        <v>2.2360000000000002</v>
      </c>
      <c r="E70" s="284">
        <v>2.8730000000000002</v>
      </c>
      <c r="F70" s="284">
        <v>4.1550000000000002</v>
      </c>
      <c r="G70" s="284">
        <v>0.96399999999999997</v>
      </c>
      <c r="H70" s="284">
        <v>1.196</v>
      </c>
      <c r="I70" s="284">
        <v>7.9370000000000003</v>
      </c>
      <c r="J70" s="284">
        <v>1.413</v>
      </c>
      <c r="K70" s="284">
        <v>2.4050000000000153</v>
      </c>
      <c r="L70" s="263" t="s">
        <v>1100</v>
      </c>
    </row>
    <row r="71" spans="1:12" ht="15" customHeight="1" x14ac:dyDescent="0.2">
      <c r="A71" s="261"/>
      <c r="B71" s="285"/>
      <c r="C71" s="285"/>
      <c r="D71" s="285"/>
      <c r="E71" s="286"/>
      <c r="F71" s="288"/>
      <c r="G71" s="286"/>
      <c r="H71" s="286"/>
      <c r="I71" s="286"/>
      <c r="J71" s="286"/>
      <c r="K71" s="286"/>
      <c r="L71" s="263"/>
    </row>
    <row r="72" spans="1:12" ht="15" customHeight="1" x14ac:dyDescent="0.2">
      <c r="A72" s="261" t="s">
        <v>1099</v>
      </c>
      <c r="B72" s="285"/>
      <c r="C72" s="285"/>
      <c r="D72" s="285"/>
      <c r="E72" s="286"/>
      <c r="F72" s="286"/>
      <c r="G72" s="286"/>
      <c r="H72" s="286"/>
      <c r="I72" s="286"/>
      <c r="J72" s="286"/>
      <c r="K72" s="286"/>
      <c r="L72" s="263" t="s">
        <v>1098</v>
      </c>
    </row>
    <row r="73" spans="1:12" ht="15" customHeight="1" x14ac:dyDescent="0.2">
      <c r="A73" s="261" t="s">
        <v>1097</v>
      </c>
      <c r="B73" s="285">
        <v>197.68100000000001</v>
      </c>
      <c r="C73" s="285">
        <v>195.22200000000001</v>
      </c>
      <c r="D73" s="285">
        <v>195.76300000000001</v>
      </c>
      <c r="E73" s="284">
        <v>212.39</v>
      </c>
      <c r="F73" s="284">
        <v>455.19900000000001</v>
      </c>
      <c r="G73" s="284">
        <v>663.99099999999999</v>
      </c>
      <c r="H73" s="284">
        <v>612.52700000000004</v>
      </c>
      <c r="I73" s="284">
        <v>486.62900000000002</v>
      </c>
      <c r="J73" s="284">
        <v>394.70800000000003</v>
      </c>
      <c r="K73" s="284">
        <v>282.08</v>
      </c>
      <c r="L73" s="263" t="s">
        <v>1096</v>
      </c>
    </row>
    <row r="74" spans="1:12" ht="15" customHeight="1" x14ac:dyDescent="0.2">
      <c r="A74" s="261"/>
      <c r="B74" s="285"/>
      <c r="C74" s="285"/>
      <c r="D74" s="285"/>
      <c r="E74" s="287"/>
      <c r="F74" s="287"/>
      <c r="G74" s="287"/>
      <c r="H74" s="287"/>
      <c r="I74" s="287"/>
      <c r="J74" s="287"/>
      <c r="K74" s="287"/>
      <c r="L74" s="263"/>
    </row>
    <row r="75" spans="1:12" ht="15" customHeight="1" x14ac:dyDescent="0.2">
      <c r="A75" s="261" t="s">
        <v>1095</v>
      </c>
      <c r="B75" s="285">
        <v>14.788</v>
      </c>
      <c r="C75" s="285">
        <v>7.5570000000000004</v>
      </c>
      <c r="D75" s="285">
        <v>10.096</v>
      </c>
      <c r="E75" s="284">
        <v>10.782999999999999</v>
      </c>
      <c r="F75" s="284">
        <v>16.565999999999999</v>
      </c>
      <c r="G75" s="284">
        <v>11.605</v>
      </c>
      <c r="H75" s="284">
        <v>14.257</v>
      </c>
      <c r="I75" s="284">
        <v>11.24</v>
      </c>
      <c r="J75" s="284">
        <v>11.914999999999999</v>
      </c>
      <c r="K75" s="284">
        <v>12.346</v>
      </c>
      <c r="L75" s="263" t="s">
        <v>1094</v>
      </c>
    </row>
    <row r="76" spans="1:12" ht="15" customHeight="1" x14ac:dyDescent="0.2">
      <c r="A76" s="261"/>
      <c r="B76" s="285"/>
      <c r="C76" s="285"/>
      <c r="D76" s="285"/>
      <c r="E76" s="287"/>
      <c r="F76" s="287"/>
      <c r="G76" s="287"/>
      <c r="H76" s="287"/>
      <c r="I76" s="287"/>
      <c r="J76" s="287"/>
      <c r="K76" s="287"/>
      <c r="L76" s="263"/>
    </row>
    <row r="77" spans="1:12" ht="15" customHeight="1" x14ac:dyDescent="0.2">
      <c r="A77" s="261" t="s">
        <v>1093</v>
      </c>
      <c r="B77" s="285"/>
      <c r="C77" s="285"/>
      <c r="D77" s="285"/>
      <c r="E77" s="286"/>
      <c r="F77" s="286"/>
      <c r="G77" s="286"/>
      <c r="H77" s="286"/>
      <c r="I77" s="286"/>
      <c r="J77" s="286"/>
      <c r="K77" s="286"/>
      <c r="L77" s="263" t="s">
        <v>1092</v>
      </c>
    </row>
    <row r="78" spans="1:12" ht="15" customHeight="1" x14ac:dyDescent="0.2">
      <c r="A78" s="261" t="s">
        <v>1091</v>
      </c>
      <c r="B78" s="285">
        <v>78.876999999999995</v>
      </c>
      <c r="C78" s="285">
        <v>55.453000000000003</v>
      </c>
      <c r="D78" s="285">
        <v>41.127000000000002</v>
      </c>
      <c r="E78" s="284">
        <v>10.43</v>
      </c>
      <c r="F78" s="284">
        <v>15.596</v>
      </c>
      <c r="G78" s="284">
        <v>20</v>
      </c>
      <c r="H78" s="284">
        <v>16.132999999999999</v>
      </c>
      <c r="I78" s="284">
        <v>42.991999999999997</v>
      </c>
      <c r="J78" s="284">
        <v>18.265999999999998</v>
      </c>
      <c r="K78" s="284">
        <v>8.6950000000000003</v>
      </c>
      <c r="L78" s="263" t="s">
        <v>1090</v>
      </c>
    </row>
    <row r="79" spans="1:12" ht="15" customHeight="1" x14ac:dyDescent="0.2">
      <c r="A79" s="261"/>
      <c r="B79" s="285"/>
      <c r="C79" s="285"/>
      <c r="D79" s="285"/>
      <c r="E79" s="287"/>
      <c r="F79" s="287"/>
      <c r="G79" s="287"/>
      <c r="H79" s="287"/>
      <c r="I79" s="287"/>
      <c r="J79" s="287"/>
      <c r="K79" s="287"/>
      <c r="L79" s="263"/>
    </row>
    <row r="80" spans="1:12" ht="15" customHeight="1" x14ac:dyDescent="0.2">
      <c r="A80" s="261" t="s">
        <v>1089</v>
      </c>
      <c r="B80" s="285"/>
      <c r="C80" s="285"/>
      <c r="D80" s="285"/>
      <c r="E80" s="286"/>
      <c r="F80" s="286"/>
      <c r="G80" s="286"/>
      <c r="H80" s="286"/>
      <c r="I80" s="286"/>
      <c r="J80" s="286"/>
      <c r="K80" s="286"/>
      <c r="L80" s="263" t="s">
        <v>1088</v>
      </c>
    </row>
    <row r="81" spans="1:12" ht="15" customHeight="1" x14ac:dyDescent="0.2">
      <c r="A81" s="261" t="s">
        <v>1087</v>
      </c>
      <c r="B81" s="285">
        <v>0</v>
      </c>
      <c r="C81" s="285">
        <v>0</v>
      </c>
      <c r="D81" s="285">
        <v>0</v>
      </c>
      <c r="E81" s="284">
        <v>0</v>
      </c>
      <c r="F81" s="284">
        <v>58.47</v>
      </c>
      <c r="G81" s="284">
        <v>900.31299999999999</v>
      </c>
      <c r="H81" s="284">
        <v>1487.9860000000001</v>
      </c>
      <c r="I81" s="284">
        <v>436.83499999999998</v>
      </c>
      <c r="J81" s="284">
        <v>549.48599999999999</v>
      </c>
      <c r="K81" s="284">
        <v>16.425000000000001</v>
      </c>
      <c r="L81" s="263" t="s">
        <v>1086</v>
      </c>
    </row>
    <row r="82" spans="1:12" ht="15" customHeight="1" x14ac:dyDescent="0.2">
      <c r="A82" s="259"/>
      <c r="B82" s="260"/>
      <c r="C82" s="260"/>
      <c r="D82" s="260"/>
      <c r="E82" s="260"/>
      <c r="F82" s="260"/>
      <c r="G82" s="260"/>
      <c r="H82" s="260"/>
      <c r="I82" s="260"/>
      <c r="J82" s="260"/>
      <c r="K82" s="260"/>
      <c r="L82" s="259"/>
    </row>
    <row r="84" spans="1:12" x14ac:dyDescent="0.2">
      <c r="A84" s="257" t="s">
        <v>173</v>
      </c>
      <c r="G84" s="257" t="s">
        <v>189</v>
      </c>
    </row>
    <row r="85" spans="1:12" x14ac:dyDescent="0.2">
      <c r="A85" s="257" t="s">
        <v>250</v>
      </c>
      <c r="G85" s="257" t="s">
        <v>191</v>
      </c>
    </row>
    <row r="86" spans="1:12" x14ac:dyDescent="0.2">
      <c r="A86" s="257" t="s">
        <v>1085</v>
      </c>
      <c r="G86" s="257" t="s">
        <v>1084</v>
      </c>
    </row>
    <row r="87" spans="1:12" x14ac:dyDescent="0.2">
      <c r="A87" s="257" t="s">
        <v>1083</v>
      </c>
      <c r="G87" s="257" t="s">
        <v>1082</v>
      </c>
    </row>
    <row r="89" spans="1:12" x14ac:dyDescent="0.2">
      <c r="A89" s="257" t="s">
        <v>1081</v>
      </c>
      <c r="G89" s="257" t="s">
        <v>1080</v>
      </c>
    </row>
    <row r="90" spans="1:12" x14ac:dyDescent="0.2">
      <c r="A90" s="257" t="s">
        <v>1079</v>
      </c>
      <c r="G90" s="257" t="s">
        <v>1078</v>
      </c>
    </row>
    <row r="91" spans="1:12" x14ac:dyDescent="0.2">
      <c r="A91" s="257" t="s">
        <v>1077</v>
      </c>
      <c r="G91" s="257" t="s">
        <v>1076</v>
      </c>
    </row>
    <row r="92" spans="1:12" x14ac:dyDescent="0.2">
      <c r="A92" s="257" t="s">
        <v>1075</v>
      </c>
      <c r="G92" s="283" t="s">
        <v>1074</v>
      </c>
    </row>
    <row r="94" spans="1:12" ht="15" x14ac:dyDescent="0.25">
      <c r="A94" s="216" t="s">
        <v>708</v>
      </c>
      <c r="B94" s="258"/>
      <c r="C94" s="258"/>
      <c r="D94" s="258"/>
      <c r="E94" s="258"/>
      <c r="F94" s="258"/>
      <c r="G94" s="216" t="s">
        <v>697</v>
      </c>
      <c r="H94" s="216"/>
    </row>
    <row r="95" spans="1:12" ht="15" x14ac:dyDescent="0.25">
      <c r="A95" s="216" t="s">
        <v>163</v>
      </c>
      <c r="B95" s="258"/>
      <c r="C95" s="258"/>
      <c r="D95" s="258"/>
      <c r="E95" s="258"/>
      <c r="F95" s="258"/>
      <c r="G95" s="216" t="s">
        <v>699</v>
      </c>
      <c r="H95" s="216"/>
    </row>
  </sheetData>
  <pageMargins left="0.7" right="0.7" top="0.75" bottom="0.75" header="0.3" footer="0.3"/>
  <pageSetup scale="60" orientation="landscape" r:id="rId1"/>
  <rowBreaks count="1" manualBreakCount="1">
    <brk id="4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IJ51"/>
  <sheetViews>
    <sheetView view="pageBreakPreview" topLeftCell="A13" zoomScale="80" zoomScaleNormal="100" zoomScaleSheetLayoutView="80" workbookViewId="0">
      <selection activeCell="I7" sqref="I7"/>
    </sheetView>
  </sheetViews>
  <sheetFormatPr defaultColWidth="12.5703125" defaultRowHeight="12.75" x14ac:dyDescent="0.2"/>
  <cols>
    <col min="1" max="1" width="10.5703125" style="213" customWidth="1"/>
    <col min="2" max="2" width="49" style="213" customWidth="1"/>
    <col min="3" max="12" width="10.7109375" style="213" customWidth="1"/>
    <col min="13" max="13" width="2" style="213" customWidth="1"/>
    <col min="14" max="14" width="45.5703125" style="213" customWidth="1"/>
    <col min="15" max="16384" width="12.5703125" style="257"/>
  </cols>
  <sheetData>
    <row r="1" spans="1:244" ht="17.850000000000001" customHeight="1" x14ac:dyDescent="0.2">
      <c r="A1" s="296" t="s">
        <v>1260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</row>
    <row r="2" spans="1:244" ht="15" x14ac:dyDescent="0.2">
      <c r="A2" s="296" t="s">
        <v>1259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</row>
    <row r="3" spans="1:244" ht="14.25" x14ac:dyDescent="0.2">
      <c r="A3" s="306" t="s">
        <v>307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</row>
    <row r="4" spans="1:244" x14ac:dyDescent="0.2">
      <c r="A4" s="292"/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</row>
    <row r="5" spans="1:244" s="261" customFormat="1" ht="15" x14ac:dyDescent="0.2">
      <c r="A5" s="305"/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AQ5" s="296"/>
      <c r="AR5" s="296"/>
      <c r="AS5" s="296"/>
      <c r="AT5" s="296"/>
      <c r="AU5" s="296"/>
      <c r="AV5" s="296"/>
      <c r="AW5" s="296"/>
      <c r="AX5" s="296"/>
      <c r="AY5" s="296"/>
      <c r="AZ5" s="296"/>
      <c r="BA5" s="296"/>
      <c r="BB5" s="296"/>
      <c r="BC5" s="296"/>
      <c r="BD5" s="296"/>
      <c r="CL5" s="296"/>
      <c r="CM5" s="296"/>
      <c r="CN5" s="296"/>
      <c r="CO5" s="296"/>
      <c r="CP5" s="296"/>
      <c r="CQ5" s="296"/>
      <c r="CR5" s="296"/>
      <c r="CS5" s="296"/>
      <c r="CT5" s="296"/>
      <c r="CU5" s="296"/>
      <c r="CV5" s="296"/>
      <c r="CW5" s="296"/>
      <c r="CX5" s="296"/>
      <c r="CY5" s="296"/>
      <c r="EG5" s="296"/>
      <c r="EH5" s="296"/>
      <c r="EI5" s="296"/>
      <c r="EJ5" s="296"/>
      <c r="EK5" s="296"/>
      <c r="EL5" s="296"/>
      <c r="EM5" s="296"/>
      <c r="EN5" s="296"/>
      <c r="EO5" s="296"/>
      <c r="EP5" s="296"/>
      <c r="EQ5" s="296"/>
      <c r="ER5" s="296"/>
      <c r="ES5" s="296"/>
      <c r="ET5" s="296"/>
      <c r="GB5" s="296"/>
      <c r="GC5" s="296"/>
      <c r="GD5" s="296"/>
      <c r="GE5" s="296"/>
      <c r="GF5" s="296"/>
      <c r="GG5" s="296"/>
      <c r="GH5" s="296"/>
      <c r="GI5" s="296"/>
      <c r="GJ5" s="296"/>
      <c r="GK5" s="296"/>
      <c r="GL5" s="296"/>
      <c r="GM5" s="296"/>
      <c r="GN5" s="296"/>
      <c r="GO5" s="296"/>
      <c r="HW5" s="296"/>
      <c r="HX5" s="296"/>
      <c r="HY5" s="296"/>
      <c r="HZ5" s="296"/>
      <c r="IA5" s="296"/>
      <c r="IB5" s="296"/>
      <c r="IC5" s="296"/>
      <c r="ID5" s="296"/>
      <c r="IE5" s="296"/>
      <c r="IF5" s="296"/>
      <c r="IG5" s="296"/>
      <c r="IH5" s="296"/>
      <c r="II5" s="296"/>
      <c r="IJ5" s="296"/>
    </row>
    <row r="6" spans="1:244" s="261" customFormat="1" ht="15" x14ac:dyDescent="0.2">
      <c r="A6" s="303" t="s">
        <v>1258</v>
      </c>
      <c r="B6" s="302"/>
      <c r="C6" s="232">
        <v>2005</v>
      </c>
      <c r="D6" s="232">
        <v>2006</v>
      </c>
      <c r="E6" s="232">
        <v>2007</v>
      </c>
      <c r="F6" s="232">
        <v>2008</v>
      </c>
      <c r="G6" s="232">
        <v>2009</v>
      </c>
      <c r="H6" s="232">
        <v>2010</v>
      </c>
      <c r="I6" s="232">
        <v>2011</v>
      </c>
      <c r="J6" s="232" t="s">
        <v>0</v>
      </c>
      <c r="K6" s="232" t="s">
        <v>700</v>
      </c>
      <c r="L6" s="232" t="s">
        <v>701</v>
      </c>
      <c r="M6" s="302"/>
      <c r="N6" s="302"/>
      <c r="AQ6" s="296"/>
      <c r="AR6" s="296"/>
      <c r="AS6" s="296"/>
      <c r="AT6" s="296"/>
      <c r="AU6" s="296"/>
      <c r="AV6" s="296"/>
      <c r="AW6" s="296"/>
      <c r="AX6" s="296"/>
      <c r="AY6" s="296"/>
      <c r="AZ6" s="296"/>
      <c r="BA6" s="296"/>
      <c r="BB6" s="296"/>
      <c r="BC6" s="296"/>
      <c r="BD6" s="296"/>
      <c r="CL6" s="296"/>
      <c r="CM6" s="296"/>
      <c r="CN6" s="296"/>
      <c r="CO6" s="296"/>
      <c r="CP6" s="296"/>
      <c r="CQ6" s="296"/>
      <c r="CR6" s="296"/>
      <c r="CS6" s="296"/>
      <c r="CT6" s="296"/>
      <c r="CU6" s="296"/>
      <c r="CV6" s="296"/>
      <c r="CW6" s="296"/>
      <c r="CX6" s="296"/>
      <c r="CY6" s="296"/>
      <c r="EG6" s="296"/>
      <c r="EH6" s="296"/>
      <c r="EI6" s="296"/>
      <c r="EJ6" s="296"/>
      <c r="EK6" s="296"/>
      <c r="EL6" s="296"/>
      <c r="EM6" s="296"/>
      <c r="EN6" s="296"/>
      <c r="EO6" s="296"/>
      <c r="EP6" s="296"/>
      <c r="EQ6" s="296"/>
      <c r="ER6" s="296"/>
      <c r="ES6" s="296"/>
      <c r="ET6" s="296"/>
      <c r="GB6" s="296"/>
      <c r="GC6" s="296"/>
      <c r="GD6" s="296"/>
      <c r="GE6" s="296"/>
      <c r="GF6" s="296"/>
      <c r="GG6" s="296"/>
      <c r="GH6" s="296"/>
      <c r="GI6" s="296"/>
      <c r="GJ6" s="296"/>
      <c r="GK6" s="296"/>
      <c r="GL6" s="296"/>
      <c r="GM6" s="296"/>
      <c r="GN6" s="296"/>
      <c r="GO6" s="296"/>
      <c r="HW6" s="296"/>
      <c r="HX6" s="296"/>
      <c r="HY6" s="296"/>
      <c r="HZ6" s="296"/>
      <c r="IA6" s="296"/>
      <c r="IB6" s="296"/>
      <c r="IC6" s="296"/>
      <c r="ID6" s="296"/>
      <c r="IE6" s="296"/>
      <c r="IF6" s="296"/>
      <c r="IG6" s="296"/>
      <c r="IH6" s="296"/>
      <c r="II6" s="296"/>
      <c r="IJ6" s="296"/>
    </row>
    <row r="7" spans="1:244" s="261" customFormat="1" ht="15" x14ac:dyDescent="0.2">
      <c r="A7" s="301" t="s">
        <v>1257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AQ7" s="296"/>
      <c r="AR7" s="296"/>
      <c r="AS7" s="296"/>
      <c r="AT7" s="296"/>
      <c r="AU7" s="296"/>
      <c r="AV7" s="296"/>
      <c r="AW7" s="296"/>
      <c r="AX7" s="296"/>
      <c r="AY7" s="296"/>
      <c r="AZ7" s="296"/>
      <c r="BA7" s="296"/>
      <c r="BB7" s="296"/>
      <c r="BC7" s="296"/>
      <c r="BD7" s="296"/>
      <c r="CL7" s="296"/>
      <c r="CM7" s="296"/>
      <c r="CN7" s="296"/>
      <c r="CO7" s="296"/>
      <c r="CP7" s="296"/>
      <c r="CQ7" s="296"/>
      <c r="CR7" s="296"/>
      <c r="CS7" s="296"/>
      <c r="CT7" s="296"/>
      <c r="CU7" s="296"/>
      <c r="CV7" s="296"/>
      <c r="CW7" s="296"/>
      <c r="CX7" s="296"/>
      <c r="CY7" s="296"/>
      <c r="EG7" s="296"/>
      <c r="EH7" s="296"/>
      <c r="EI7" s="296"/>
      <c r="EJ7" s="296"/>
      <c r="EK7" s="296"/>
      <c r="EL7" s="296"/>
      <c r="EM7" s="296"/>
      <c r="EN7" s="296"/>
      <c r="EO7" s="296"/>
      <c r="EP7" s="296"/>
      <c r="EQ7" s="296"/>
      <c r="ER7" s="296"/>
      <c r="ES7" s="296"/>
      <c r="ET7" s="296"/>
      <c r="GB7" s="296"/>
      <c r="GC7" s="296"/>
      <c r="GD7" s="296"/>
      <c r="GE7" s="296"/>
      <c r="GF7" s="296"/>
      <c r="GG7" s="296"/>
      <c r="GH7" s="296"/>
      <c r="GI7" s="296"/>
      <c r="GJ7" s="296"/>
      <c r="GK7" s="296"/>
      <c r="GL7" s="296"/>
      <c r="GM7" s="296"/>
      <c r="GN7" s="296"/>
      <c r="GO7" s="296"/>
      <c r="HW7" s="296"/>
      <c r="HX7" s="296"/>
      <c r="HY7" s="296"/>
      <c r="HZ7" s="296"/>
      <c r="IA7" s="296"/>
      <c r="IB7" s="296"/>
      <c r="IC7" s="296"/>
      <c r="ID7" s="296"/>
      <c r="IE7" s="296"/>
      <c r="IF7" s="296"/>
      <c r="IG7" s="296"/>
      <c r="IH7" s="296"/>
      <c r="II7" s="296"/>
      <c r="IJ7" s="296"/>
    </row>
    <row r="8" spans="1:244" s="261" customFormat="1" ht="15" customHeight="1" x14ac:dyDescent="0.2">
      <c r="A8" s="224"/>
      <c r="B8" s="296"/>
      <c r="C8" s="296"/>
      <c r="D8" s="296"/>
      <c r="E8" s="296"/>
      <c r="F8" s="296"/>
      <c r="G8" s="296"/>
      <c r="H8" s="296"/>
      <c r="I8" s="296"/>
      <c r="J8" s="296"/>
      <c r="K8" s="296"/>
      <c r="M8" s="296"/>
      <c r="N8" s="296"/>
    </row>
    <row r="9" spans="1:244" s="261" customFormat="1" ht="15" customHeight="1" x14ac:dyDescent="0.2">
      <c r="A9" s="224"/>
      <c r="B9" s="299" t="s">
        <v>1256</v>
      </c>
      <c r="C9" s="249">
        <v>56543.200000000004</v>
      </c>
      <c r="D9" s="249">
        <v>60118.7</v>
      </c>
      <c r="E9" s="249">
        <v>60010.8</v>
      </c>
      <c r="F9" s="249">
        <v>63953.599999999991</v>
      </c>
      <c r="G9" s="249">
        <v>60806.618558999988</v>
      </c>
      <c r="H9" s="249">
        <v>61657.22810800001</v>
      </c>
      <c r="I9" s="249">
        <v>64875.961970999997</v>
      </c>
      <c r="J9" s="249">
        <v>58914.109414999992</v>
      </c>
      <c r="K9" s="249">
        <v>62396.869044000014</v>
      </c>
      <c r="L9" s="249">
        <v>62457.195796999986</v>
      </c>
      <c r="M9" s="296"/>
      <c r="N9" s="299" t="s">
        <v>1255</v>
      </c>
    </row>
    <row r="10" spans="1:244" s="261" customFormat="1" ht="15" customHeight="1" x14ac:dyDescent="0.2">
      <c r="A10" s="296"/>
      <c r="B10" s="296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6"/>
      <c r="N10" s="296"/>
    </row>
    <row r="11" spans="1:244" s="261" customFormat="1" ht="15" customHeight="1" x14ac:dyDescent="0.2">
      <c r="A11" s="297">
        <v>11</v>
      </c>
      <c r="B11" s="296" t="s">
        <v>1254</v>
      </c>
      <c r="C11" s="249">
        <v>39</v>
      </c>
      <c r="D11" s="249">
        <v>40.700000000000003</v>
      </c>
      <c r="E11" s="249">
        <v>37.200000000000003</v>
      </c>
      <c r="F11" s="249">
        <v>45.6</v>
      </c>
      <c r="G11" s="249">
        <v>38.949987999999998</v>
      </c>
      <c r="H11" s="249">
        <v>50.289802999999999</v>
      </c>
      <c r="I11" s="249">
        <v>41.172649999999997</v>
      </c>
      <c r="J11" s="249">
        <v>52.664884999999998</v>
      </c>
      <c r="K11" s="249">
        <v>58.201658999999999</v>
      </c>
      <c r="L11" s="249">
        <v>70.616952999999995</v>
      </c>
      <c r="M11" s="296"/>
      <c r="N11" s="296" t="s">
        <v>1253</v>
      </c>
    </row>
    <row r="12" spans="1:244" s="261" customFormat="1" ht="15" customHeight="1" x14ac:dyDescent="0.2">
      <c r="A12" s="296"/>
      <c r="B12" s="296"/>
      <c r="C12" s="298"/>
      <c r="D12" s="298"/>
      <c r="E12" s="298"/>
      <c r="F12" s="298"/>
      <c r="G12" s="298"/>
      <c r="H12" s="298"/>
      <c r="I12" s="298"/>
      <c r="J12" s="298"/>
      <c r="K12" s="298"/>
      <c r="L12" s="298"/>
      <c r="M12" s="296"/>
      <c r="N12" s="296"/>
    </row>
    <row r="13" spans="1:244" s="261" customFormat="1" ht="15" customHeight="1" x14ac:dyDescent="0.2">
      <c r="A13" s="297">
        <v>21</v>
      </c>
      <c r="B13" s="296" t="s">
        <v>1252</v>
      </c>
      <c r="C13" s="249">
        <v>5.0999999999999996</v>
      </c>
      <c r="D13" s="249">
        <v>21.8</v>
      </c>
      <c r="E13" s="249">
        <v>3.7</v>
      </c>
      <c r="F13" s="249">
        <v>5.5</v>
      </c>
      <c r="G13" s="249">
        <v>13.446540000000001</v>
      </c>
      <c r="H13" s="249">
        <v>54.402555999999997</v>
      </c>
      <c r="I13" s="249">
        <v>17.889377</v>
      </c>
      <c r="J13" s="249">
        <v>11.92276</v>
      </c>
      <c r="K13" s="249">
        <v>28.611405000000001</v>
      </c>
      <c r="L13" s="249">
        <v>12.864556</v>
      </c>
      <c r="M13" s="296"/>
      <c r="N13" s="296" t="s">
        <v>1251</v>
      </c>
    </row>
    <row r="14" spans="1:244" s="261" customFormat="1" ht="15" customHeight="1" x14ac:dyDescent="0.2">
      <c r="A14" s="296"/>
      <c r="B14" s="296"/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6"/>
      <c r="N14" s="296"/>
    </row>
    <row r="15" spans="1:244" s="261" customFormat="1" ht="15" customHeight="1" x14ac:dyDescent="0.2">
      <c r="A15" s="297" t="s">
        <v>1250</v>
      </c>
      <c r="B15" s="296" t="s">
        <v>1249</v>
      </c>
      <c r="C15" s="249">
        <v>56022.900000000009</v>
      </c>
      <c r="D15" s="249">
        <v>59542.1</v>
      </c>
      <c r="E15" s="249">
        <v>59378.1</v>
      </c>
      <c r="F15" s="249">
        <v>63229.899999999994</v>
      </c>
      <c r="G15" s="249">
        <v>60098.440127999987</v>
      </c>
      <c r="H15" s="249">
        <v>60056.644531000013</v>
      </c>
      <c r="I15" s="249">
        <v>62875.198759999999</v>
      </c>
      <c r="J15" s="249">
        <v>58164.638570999989</v>
      </c>
      <c r="K15" s="249">
        <v>61674.211082000009</v>
      </c>
      <c r="L15" s="249">
        <v>61789.05569899999</v>
      </c>
      <c r="M15" s="296"/>
      <c r="N15" s="296" t="s">
        <v>1248</v>
      </c>
    </row>
    <row r="16" spans="1:244" s="261" customFormat="1" ht="15" customHeight="1" x14ac:dyDescent="0.2">
      <c r="A16" s="297"/>
      <c r="B16" s="296"/>
      <c r="C16" s="249"/>
      <c r="D16" s="249"/>
      <c r="E16" s="249"/>
      <c r="F16" s="249"/>
      <c r="G16" s="249"/>
      <c r="H16" s="224"/>
      <c r="I16" s="224"/>
      <c r="J16" s="224"/>
      <c r="K16" s="224"/>
      <c r="L16" s="224"/>
      <c r="M16" s="296"/>
      <c r="N16" s="296"/>
    </row>
    <row r="17" spans="1:14" s="261" customFormat="1" ht="15" customHeight="1" x14ac:dyDescent="0.2">
      <c r="A17" s="297">
        <v>311</v>
      </c>
      <c r="B17" s="296" t="s">
        <v>1247</v>
      </c>
      <c r="C17" s="249">
        <v>3626</v>
      </c>
      <c r="D17" s="249">
        <v>3956.2</v>
      </c>
      <c r="E17" s="249">
        <v>3751.5</v>
      </c>
      <c r="F17" s="249">
        <v>4468.2</v>
      </c>
      <c r="G17" s="249">
        <v>3597.4869950000002</v>
      </c>
      <c r="H17" s="249">
        <v>3611.2951619999999</v>
      </c>
      <c r="I17" s="249">
        <v>3980.4247019999998</v>
      </c>
      <c r="J17" s="249">
        <v>3670.3954450000001</v>
      </c>
      <c r="K17" s="249">
        <v>4080.834593</v>
      </c>
      <c r="L17" s="249">
        <v>2410.4199619999999</v>
      </c>
      <c r="M17" s="249"/>
      <c r="N17" s="296" t="s">
        <v>205</v>
      </c>
    </row>
    <row r="18" spans="1:14" s="261" customFormat="1" ht="15" customHeight="1" x14ac:dyDescent="0.2">
      <c r="A18" s="297">
        <v>312</v>
      </c>
      <c r="B18" s="296" t="s">
        <v>1246</v>
      </c>
      <c r="C18" s="249">
        <v>383.3</v>
      </c>
      <c r="D18" s="249">
        <v>376.8</v>
      </c>
      <c r="E18" s="249">
        <v>359.6</v>
      </c>
      <c r="F18" s="249">
        <v>474.4</v>
      </c>
      <c r="G18" s="249">
        <v>493.60336999999998</v>
      </c>
      <c r="H18" s="249">
        <v>500.11514599999998</v>
      </c>
      <c r="I18" s="249">
        <v>356.00060000000002</v>
      </c>
      <c r="J18" s="249">
        <v>285.87183199999998</v>
      </c>
      <c r="K18" s="249">
        <v>246.990531</v>
      </c>
      <c r="L18" s="249">
        <v>259.74169699999999</v>
      </c>
      <c r="M18" s="296"/>
      <c r="N18" s="296" t="s">
        <v>1245</v>
      </c>
    </row>
    <row r="19" spans="1:14" s="261" customFormat="1" ht="15" customHeight="1" x14ac:dyDescent="0.2">
      <c r="A19" s="297" t="s">
        <v>1244</v>
      </c>
      <c r="B19" s="296" t="s">
        <v>1243</v>
      </c>
      <c r="C19" s="249">
        <v>99.9</v>
      </c>
      <c r="D19" s="249">
        <v>68.099999999999994</v>
      </c>
      <c r="E19" s="249">
        <v>78.400000000000006</v>
      </c>
      <c r="F19" s="249">
        <v>87.4</v>
      </c>
      <c r="G19" s="249">
        <v>84.644673999999995</v>
      </c>
      <c r="H19" s="249">
        <v>66.711831000000004</v>
      </c>
      <c r="I19" s="249">
        <v>141.28732199999999</v>
      </c>
      <c r="J19" s="249">
        <v>128.728016</v>
      </c>
      <c r="K19" s="249">
        <v>140.58329499999999</v>
      </c>
      <c r="L19" s="249">
        <v>82.738923</v>
      </c>
      <c r="M19" s="296"/>
      <c r="N19" s="296" t="s">
        <v>1243</v>
      </c>
    </row>
    <row r="20" spans="1:14" s="261" customFormat="1" ht="15" customHeight="1" x14ac:dyDescent="0.2">
      <c r="A20" s="297">
        <v>315</v>
      </c>
      <c r="B20" s="296" t="s">
        <v>1242</v>
      </c>
      <c r="C20" s="249">
        <v>376.1</v>
      </c>
      <c r="D20" s="249">
        <v>334.3</v>
      </c>
      <c r="E20" s="249">
        <v>208.2</v>
      </c>
      <c r="F20" s="249">
        <v>116.5</v>
      </c>
      <c r="G20" s="249">
        <v>129.38842700000001</v>
      </c>
      <c r="H20" s="249">
        <v>103.419042</v>
      </c>
      <c r="I20" s="249">
        <v>108.563346</v>
      </c>
      <c r="J20" s="249">
        <v>89.206980000000001</v>
      </c>
      <c r="K20" s="249">
        <v>90.032464000000004</v>
      </c>
      <c r="L20" s="249">
        <v>89.041370999999998</v>
      </c>
      <c r="M20" s="296"/>
      <c r="N20" s="296" t="s">
        <v>1241</v>
      </c>
    </row>
    <row r="21" spans="1:14" s="261" customFormat="1" ht="15" customHeight="1" x14ac:dyDescent="0.2">
      <c r="A21" s="297">
        <v>316</v>
      </c>
      <c r="B21" s="296" t="s">
        <v>1240</v>
      </c>
      <c r="C21" s="249">
        <v>136.5</v>
      </c>
      <c r="D21" s="249">
        <v>94.5</v>
      </c>
      <c r="E21" s="249">
        <v>93.5</v>
      </c>
      <c r="F21" s="249">
        <v>108.2</v>
      </c>
      <c r="G21" s="249">
        <v>109.188125</v>
      </c>
      <c r="H21" s="249">
        <v>63.896180000000001</v>
      </c>
      <c r="I21" s="249">
        <v>60.797348</v>
      </c>
      <c r="J21" s="249">
        <v>42.459890000000001</v>
      </c>
      <c r="K21" s="249">
        <v>46.3583</v>
      </c>
      <c r="L21" s="249">
        <v>53.892254000000001</v>
      </c>
      <c r="M21" s="296"/>
      <c r="N21" s="296" t="s">
        <v>1239</v>
      </c>
    </row>
    <row r="22" spans="1:14" s="261" customFormat="1" ht="15" customHeight="1" x14ac:dyDescent="0.2">
      <c r="A22" s="297">
        <v>321</v>
      </c>
      <c r="B22" s="296" t="s">
        <v>1238</v>
      </c>
      <c r="C22" s="249">
        <v>19.2</v>
      </c>
      <c r="D22" s="249">
        <v>21</v>
      </c>
      <c r="E22" s="249">
        <v>22</v>
      </c>
      <c r="F22" s="249">
        <v>29.6</v>
      </c>
      <c r="G22" s="249">
        <v>23.188652000000001</v>
      </c>
      <c r="H22" s="249">
        <v>21.578036000000001</v>
      </c>
      <c r="I22" s="249">
        <v>21.649853</v>
      </c>
      <c r="J22" s="249">
        <v>18.536484999999999</v>
      </c>
      <c r="K22" s="249">
        <v>22.043797000000001</v>
      </c>
      <c r="L22" s="249">
        <v>22.367401999999998</v>
      </c>
      <c r="M22" s="296"/>
      <c r="N22" s="296" t="s">
        <v>490</v>
      </c>
    </row>
    <row r="23" spans="1:14" s="261" customFormat="1" ht="15" customHeight="1" x14ac:dyDescent="0.2">
      <c r="A23" s="297">
        <v>322</v>
      </c>
      <c r="B23" s="296" t="s">
        <v>1237</v>
      </c>
      <c r="C23" s="249">
        <v>26.1</v>
      </c>
      <c r="D23" s="249">
        <v>22.8</v>
      </c>
      <c r="E23" s="249">
        <v>26.9</v>
      </c>
      <c r="F23" s="249">
        <v>28.2</v>
      </c>
      <c r="G23" s="249">
        <v>35.971392000000002</v>
      </c>
      <c r="H23" s="249">
        <v>37.255291999999997</v>
      </c>
      <c r="I23" s="249">
        <v>32.984361999999997</v>
      </c>
      <c r="J23" s="249">
        <v>33.141669999999998</v>
      </c>
      <c r="K23" s="249">
        <v>35.491118</v>
      </c>
      <c r="L23" s="249">
        <v>29.983098999999999</v>
      </c>
      <c r="M23" s="296"/>
      <c r="N23" s="296" t="s">
        <v>1236</v>
      </c>
    </row>
    <row r="24" spans="1:14" s="261" customFormat="1" ht="15" customHeight="1" x14ac:dyDescent="0.2">
      <c r="A24" s="297">
        <v>323</v>
      </c>
      <c r="B24" s="296" t="s">
        <v>1235</v>
      </c>
      <c r="C24" s="249">
        <v>13.3</v>
      </c>
      <c r="D24" s="249">
        <v>23.2</v>
      </c>
      <c r="E24" s="249">
        <v>23.7</v>
      </c>
      <c r="F24" s="249">
        <v>20.7</v>
      </c>
      <c r="G24" s="249">
        <v>20.200949999999999</v>
      </c>
      <c r="H24" s="249">
        <v>15.918381</v>
      </c>
      <c r="I24" s="249">
        <v>11.953402000000001</v>
      </c>
      <c r="J24" s="249">
        <v>9.8307970000000005</v>
      </c>
      <c r="K24" s="249">
        <v>11.978897</v>
      </c>
      <c r="L24" s="249">
        <v>17.230568999999999</v>
      </c>
      <c r="M24" s="296"/>
      <c r="N24" s="296" t="s">
        <v>1234</v>
      </c>
    </row>
    <row r="25" spans="1:14" s="261" customFormat="1" ht="15" customHeight="1" x14ac:dyDescent="0.2">
      <c r="A25" s="297">
        <v>324</v>
      </c>
      <c r="B25" s="296" t="s">
        <v>1233</v>
      </c>
      <c r="C25" s="249">
        <v>741</v>
      </c>
      <c r="D25" s="249">
        <v>749.8</v>
      </c>
      <c r="E25" s="249">
        <v>951.4</v>
      </c>
      <c r="F25" s="249">
        <v>1585</v>
      </c>
      <c r="G25" s="249">
        <v>505.88769300000001</v>
      </c>
      <c r="H25" s="249">
        <v>170.40805399999999</v>
      </c>
      <c r="I25" s="249">
        <v>82.977924000000002</v>
      </c>
      <c r="J25" s="249">
        <v>68.111607000000006</v>
      </c>
      <c r="K25" s="249">
        <v>157.45419100000001</v>
      </c>
      <c r="L25" s="249">
        <v>603.76181299999996</v>
      </c>
      <c r="M25" s="296"/>
      <c r="N25" s="296" t="s">
        <v>1232</v>
      </c>
    </row>
    <row r="26" spans="1:14" s="261" customFormat="1" ht="15" customHeight="1" x14ac:dyDescent="0.2">
      <c r="A26" s="297">
        <v>325</v>
      </c>
      <c r="B26" s="296" t="s">
        <v>1231</v>
      </c>
      <c r="C26" s="249">
        <v>37191</v>
      </c>
      <c r="D26" s="249">
        <v>38618.9</v>
      </c>
      <c r="E26" s="249">
        <v>39587.800000000003</v>
      </c>
      <c r="F26" s="249">
        <v>45662.2</v>
      </c>
      <c r="G26" s="249">
        <v>45762.829599999997</v>
      </c>
      <c r="H26" s="249">
        <v>46535.983009000003</v>
      </c>
      <c r="I26" s="249">
        <v>48763.710291000003</v>
      </c>
      <c r="J26" s="249">
        <v>44488.292912999997</v>
      </c>
      <c r="K26" s="249">
        <v>47967.369266000002</v>
      </c>
      <c r="L26" s="249">
        <v>48146.122930999998</v>
      </c>
      <c r="M26" s="296"/>
      <c r="N26" s="296" t="s">
        <v>1230</v>
      </c>
    </row>
    <row r="27" spans="1:14" s="261" customFormat="1" ht="15" customHeight="1" x14ac:dyDescent="0.2">
      <c r="A27" s="297">
        <v>3254</v>
      </c>
      <c r="B27" s="296" t="s">
        <v>1229</v>
      </c>
      <c r="C27" s="249">
        <v>34712.199999999997</v>
      </c>
      <c r="D27" s="249">
        <v>35970.300000000003</v>
      </c>
      <c r="E27" s="249">
        <v>36567.9</v>
      </c>
      <c r="F27" s="249">
        <v>42182.7</v>
      </c>
      <c r="G27" s="249">
        <v>41983.545936000002</v>
      </c>
      <c r="H27" s="249">
        <v>42492.710122999997</v>
      </c>
      <c r="I27" s="249">
        <v>43223.974888999997</v>
      </c>
      <c r="J27" s="249">
        <v>40848.009868000001</v>
      </c>
      <c r="K27" s="249">
        <v>43887.018046999998</v>
      </c>
      <c r="L27" s="249">
        <v>43344.942008999999</v>
      </c>
      <c r="M27" s="296"/>
      <c r="N27" s="296" t="s">
        <v>1228</v>
      </c>
    </row>
    <row r="28" spans="1:14" s="261" customFormat="1" ht="15" customHeight="1" x14ac:dyDescent="0.2">
      <c r="A28" s="297">
        <v>326</v>
      </c>
      <c r="B28" s="296" t="s">
        <v>1227</v>
      </c>
      <c r="C28" s="249">
        <v>107.6</v>
      </c>
      <c r="D28" s="249">
        <v>111.1</v>
      </c>
      <c r="E28" s="249">
        <v>150.5</v>
      </c>
      <c r="F28" s="249">
        <v>92.1</v>
      </c>
      <c r="G28" s="249">
        <v>123.48030199999999</v>
      </c>
      <c r="H28" s="249">
        <v>112.176964</v>
      </c>
      <c r="I28" s="249">
        <v>125.305745</v>
      </c>
      <c r="J28" s="249">
        <v>132.54915199999999</v>
      </c>
      <c r="K28" s="249">
        <v>136.82937000000001</v>
      </c>
      <c r="L28" s="249">
        <v>170.22362899999999</v>
      </c>
      <c r="M28" s="296"/>
      <c r="N28" s="296" t="s">
        <v>1226</v>
      </c>
    </row>
    <row r="29" spans="1:14" s="261" customFormat="1" ht="15" customHeight="1" x14ac:dyDescent="0.2">
      <c r="A29" s="297">
        <v>327</v>
      </c>
      <c r="B29" s="296" t="s">
        <v>1225</v>
      </c>
      <c r="C29" s="249">
        <v>85</v>
      </c>
      <c r="D29" s="249">
        <v>52.4</v>
      </c>
      <c r="E29" s="249">
        <v>71</v>
      </c>
      <c r="F29" s="249">
        <v>67.5</v>
      </c>
      <c r="G29" s="249">
        <v>58.386462999999999</v>
      </c>
      <c r="H29" s="249">
        <v>55.494289000000002</v>
      </c>
      <c r="I29" s="249">
        <v>51.398743000000003</v>
      </c>
      <c r="J29" s="249">
        <v>45.766049000000002</v>
      </c>
      <c r="K29" s="249">
        <v>52.205835</v>
      </c>
      <c r="L29" s="249">
        <v>46.657527999999999</v>
      </c>
      <c r="M29" s="296"/>
      <c r="N29" s="296" t="s">
        <v>498</v>
      </c>
    </row>
    <row r="30" spans="1:14" s="261" customFormat="1" ht="15" customHeight="1" x14ac:dyDescent="0.2">
      <c r="A30" s="297">
        <v>331</v>
      </c>
      <c r="B30" s="296" t="s">
        <v>1224</v>
      </c>
      <c r="C30" s="249">
        <v>86.4</v>
      </c>
      <c r="D30" s="249">
        <v>151.1</v>
      </c>
      <c r="E30" s="249">
        <v>184.3</v>
      </c>
      <c r="F30" s="249">
        <v>182.9</v>
      </c>
      <c r="G30" s="249">
        <v>210.953013</v>
      </c>
      <c r="H30" s="249">
        <v>306.24149</v>
      </c>
      <c r="I30" s="249">
        <v>562.59850100000006</v>
      </c>
      <c r="J30" s="249">
        <v>973.96612900000002</v>
      </c>
      <c r="K30" s="249">
        <v>186.50131999999999</v>
      </c>
      <c r="L30" s="249">
        <v>122.873682</v>
      </c>
      <c r="M30" s="296"/>
      <c r="N30" s="296" t="s">
        <v>1223</v>
      </c>
    </row>
    <row r="31" spans="1:14" s="261" customFormat="1" ht="15" customHeight="1" x14ac:dyDescent="0.2">
      <c r="A31" s="297">
        <v>332</v>
      </c>
      <c r="B31" s="296" t="s">
        <v>1222</v>
      </c>
      <c r="C31" s="249">
        <v>56.5</v>
      </c>
      <c r="D31" s="249">
        <v>59.5</v>
      </c>
      <c r="E31" s="249">
        <v>64.099999999999994</v>
      </c>
      <c r="F31" s="249">
        <v>72.599999999999994</v>
      </c>
      <c r="G31" s="249">
        <v>65.895826</v>
      </c>
      <c r="H31" s="249">
        <v>92.271749999999997</v>
      </c>
      <c r="I31" s="249">
        <v>89.028312</v>
      </c>
      <c r="J31" s="249">
        <v>86.880644000000004</v>
      </c>
      <c r="K31" s="249">
        <v>79.014601999999996</v>
      </c>
      <c r="L31" s="249">
        <v>72.226004000000003</v>
      </c>
      <c r="M31" s="296"/>
      <c r="N31" s="296" t="s">
        <v>1221</v>
      </c>
    </row>
    <row r="32" spans="1:14" s="261" customFormat="1" ht="15" customHeight="1" x14ac:dyDescent="0.2">
      <c r="A32" s="297">
        <v>333</v>
      </c>
      <c r="B32" s="296" t="s">
        <v>1220</v>
      </c>
      <c r="C32" s="249">
        <v>708.9</v>
      </c>
      <c r="D32" s="249">
        <v>786.2</v>
      </c>
      <c r="E32" s="249">
        <v>712.2</v>
      </c>
      <c r="F32" s="249">
        <v>635.9</v>
      </c>
      <c r="G32" s="249">
        <v>557.05877799999996</v>
      </c>
      <c r="H32" s="249">
        <v>638.97477200000003</v>
      </c>
      <c r="I32" s="249">
        <v>743.254639</v>
      </c>
      <c r="J32" s="249">
        <v>729.33743200000004</v>
      </c>
      <c r="K32" s="249">
        <v>799.88911399999995</v>
      </c>
      <c r="L32" s="249">
        <v>861.63948200000004</v>
      </c>
      <c r="M32" s="296"/>
      <c r="N32" s="296" t="s">
        <v>1219</v>
      </c>
    </row>
    <row r="33" spans="1:14" s="261" customFormat="1" ht="15" customHeight="1" x14ac:dyDescent="0.2">
      <c r="A33" s="297">
        <v>334</v>
      </c>
      <c r="B33" s="296" t="s">
        <v>1218</v>
      </c>
      <c r="C33" s="249">
        <v>7090.9</v>
      </c>
      <c r="D33" s="249">
        <v>7452.1</v>
      </c>
      <c r="E33" s="249">
        <v>6885</v>
      </c>
      <c r="F33" s="249">
        <v>4083.5</v>
      </c>
      <c r="G33" s="249">
        <v>3197.1807869999998</v>
      </c>
      <c r="H33" s="249">
        <v>2511.1000130000002</v>
      </c>
      <c r="I33" s="249">
        <v>2005.3571710000001</v>
      </c>
      <c r="J33" s="249">
        <v>1575.1004310000001</v>
      </c>
      <c r="K33" s="249">
        <v>1481.436113</v>
      </c>
      <c r="L33" s="249">
        <v>1687.1807229999999</v>
      </c>
      <c r="M33" s="296"/>
      <c r="N33" s="296" t="s">
        <v>1217</v>
      </c>
    </row>
    <row r="34" spans="1:14" s="261" customFormat="1" ht="15" customHeight="1" x14ac:dyDescent="0.2">
      <c r="A34" s="297">
        <v>3341</v>
      </c>
      <c r="B34" s="296" t="s">
        <v>1216</v>
      </c>
      <c r="C34" s="249">
        <v>4144.8</v>
      </c>
      <c r="D34" s="249">
        <v>3838.6</v>
      </c>
      <c r="E34" s="249">
        <v>4023</v>
      </c>
      <c r="F34" s="249">
        <v>2274</v>
      </c>
      <c r="G34" s="249">
        <v>1596.6305319999999</v>
      </c>
      <c r="H34" s="249">
        <v>962.64205500000003</v>
      </c>
      <c r="I34" s="249">
        <v>814.95653900000002</v>
      </c>
      <c r="J34" s="249">
        <v>440.486423</v>
      </c>
      <c r="K34" s="249">
        <v>433.173812</v>
      </c>
      <c r="L34" s="249">
        <v>416.74866700000001</v>
      </c>
      <c r="M34" s="296"/>
      <c r="N34" s="296" t="s">
        <v>1215</v>
      </c>
    </row>
    <row r="35" spans="1:14" s="261" customFormat="1" ht="15" customHeight="1" x14ac:dyDescent="0.2">
      <c r="A35" s="297">
        <v>335</v>
      </c>
      <c r="B35" s="296" t="s">
        <v>1214</v>
      </c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96"/>
      <c r="N35" s="296" t="s">
        <v>1213</v>
      </c>
    </row>
    <row r="36" spans="1:14" s="261" customFormat="1" ht="15" customHeight="1" x14ac:dyDescent="0.2">
      <c r="A36" s="224"/>
      <c r="B36" s="296" t="s">
        <v>1212</v>
      </c>
      <c r="C36" s="249">
        <v>1123.3</v>
      </c>
      <c r="D36" s="249">
        <v>1362.6</v>
      </c>
      <c r="E36" s="249">
        <v>1281.4000000000001</v>
      </c>
      <c r="F36" s="249">
        <v>1558.3</v>
      </c>
      <c r="G36" s="249">
        <v>1241.70856</v>
      </c>
      <c r="H36" s="249">
        <v>876.87153899999998</v>
      </c>
      <c r="I36" s="249">
        <v>872.21544400000005</v>
      </c>
      <c r="J36" s="249">
        <v>1023.896968</v>
      </c>
      <c r="K36" s="249">
        <v>1064.4209639999999</v>
      </c>
      <c r="L36" s="249">
        <v>1114.1509980000001</v>
      </c>
      <c r="M36" s="296"/>
      <c r="N36" s="296" t="s">
        <v>1211</v>
      </c>
    </row>
    <row r="37" spans="1:14" s="261" customFormat="1" ht="15" customHeight="1" x14ac:dyDescent="0.2">
      <c r="A37" s="297">
        <v>336</v>
      </c>
      <c r="B37" s="296" t="s">
        <v>1210</v>
      </c>
      <c r="C37" s="249">
        <v>134.30000000000001</v>
      </c>
      <c r="D37" s="249">
        <v>129.69999999999999</v>
      </c>
      <c r="E37" s="249">
        <v>132.4</v>
      </c>
      <c r="F37" s="249">
        <v>138.1</v>
      </c>
      <c r="G37" s="249">
        <v>168.362143</v>
      </c>
      <c r="H37" s="249">
        <v>233.56586100000001</v>
      </c>
      <c r="I37" s="249">
        <v>283.59296699999999</v>
      </c>
      <c r="J37" s="249">
        <v>237.41735499999999</v>
      </c>
      <c r="K37" s="249">
        <v>272.24282499999998</v>
      </c>
      <c r="L37" s="249">
        <v>278.18938700000001</v>
      </c>
      <c r="M37" s="296"/>
      <c r="N37" s="296" t="s">
        <v>514</v>
      </c>
    </row>
    <row r="38" spans="1:14" s="261" customFormat="1" ht="15" customHeight="1" x14ac:dyDescent="0.2">
      <c r="A38" s="297">
        <v>337</v>
      </c>
      <c r="B38" s="296" t="s">
        <v>1209</v>
      </c>
      <c r="C38" s="249">
        <v>6.9</v>
      </c>
      <c r="D38" s="249">
        <v>7.4</v>
      </c>
      <c r="E38" s="249">
        <v>5.6</v>
      </c>
      <c r="F38" s="249">
        <v>8.9</v>
      </c>
      <c r="G38" s="249">
        <v>11.261210999999999</v>
      </c>
      <c r="H38" s="249">
        <v>7.5276620000000003</v>
      </c>
      <c r="I38" s="249">
        <v>7.8596089999999998</v>
      </c>
      <c r="J38" s="249">
        <v>7.7285870000000001</v>
      </c>
      <c r="K38" s="249">
        <v>9.4445300000000003</v>
      </c>
      <c r="L38" s="249">
        <v>27.518809999999998</v>
      </c>
      <c r="M38" s="296"/>
      <c r="N38" s="296" t="s">
        <v>520</v>
      </c>
    </row>
    <row r="39" spans="1:14" s="261" customFormat="1" ht="15" customHeight="1" x14ac:dyDescent="0.2">
      <c r="A39" s="297">
        <v>339</v>
      </c>
      <c r="B39" s="296" t="s">
        <v>1208</v>
      </c>
      <c r="C39" s="249">
        <v>4010.7</v>
      </c>
      <c r="D39" s="249">
        <v>5164.3999999999996</v>
      </c>
      <c r="E39" s="249">
        <v>4788.6000000000004</v>
      </c>
      <c r="F39" s="249">
        <v>3809.7</v>
      </c>
      <c r="G39" s="249">
        <v>3701.7631670000001</v>
      </c>
      <c r="H39" s="249">
        <v>4095.8400580000002</v>
      </c>
      <c r="I39" s="249">
        <v>4574.2384789999996</v>
      </c>
      <c r="J39" s="249">
        <v>4517.4201890000004</v>
      </c>
      <c r="K39" s="249">
        <v>4793.0899570000001</v>
      </c>
      <c r="L39" s="249">
        <v>5693.0954350000002</v>
      </c>
      <c r="M39" s="296"/>
      <c r="N39" s="296" t="s">
        <v>1207</v>
      </c>
    </row>
    <row r="40" spans="1:14" s="261" customFormat="1" ht="15" customHeight="1" x14ac:dyDescent="0.2">
      <c r="A40" s="297">
        <v>3391</v>
      </c>
      <c r="B40" s="296" t="s">
        <v>1206</v>
      </c>
      <c r="C40" s="249">
        <v>3913.2</v>
      </c>
      <c r="D40" s="249">
        <v>4993.8</v>
      </c>
      <c r="E40" s="249">
        <v>4675.2</v>
      </c>
      <c r="F40" s="249">
        <v>3732.6</v>
      </c>
      <c r="G40" s="249">
        <v>3649.5941349999998</v>
      </c>
      <c r="H40" s="249">
        <v>4053.1064569999999</v>
      </c>
      <c r="I40" s="249">
        <v>4539.94812</v>
      </c>
      <c r="J40" s="249">
        <v>4481.6449970000003</v>
      </c>
      <c r="K40" s="249">
        <v>4758.7447039999997</v>
      </c>
      <c r="L40" s="249">
        <v>5677.3173429999997</v>
      </c>
      <c r="M40" s="296"/>
      <c r="N40" s="296" t="s">
        <v>1205</v>
      </c>
    </row>
    <row r="41" spans="1:14" s="261" customFormat="1" ht="15" customHeight="1" x14ac:dyDescent="0.2">
      <c r="A41" s="296"/>
      <c r="B41" s="296"/>
      <c r="C41" s="298"/>
      <c r="D41" s="298"/>
      <c r="E41" s="298"/>
      <c r="F41" s="298"/>
      <c r="G41" s="298"/>
      <c r="H41" s="298"/>
      <c r="I41" s="298"/>
      <c r="J41" s="298"/>
      <c r="K41" s="298"/>
      <c r="L41" s="298"/>
      <c r="M41" s="296"/>
      <c r="N41" s="296"/>
    </row>
    <row r="42" spans="1:14" s="261" customFormat="1" ht="15" customHeight="1" x14ac:dyDescent="0.2">
      <c r="A42" s="297"/>
      <c r="B42" s="296" t="s">
        <v>1204</v>
      </c>
      <c r="C42" s="249">
        <v>476.2</v>
      </c>
      <c r="D42" s="249">
        <v>514.1</v>
      </c>
      <c r="E42" s="249">
        <v>591.79999999999995</v>
      </c>
      <c r="F42" s="249">
        <v>672.6</v>
      </c>
      <c r="G42" s="249">
        <v>655.78190300000006</v>
      </c>
      <c r="H42" s="249">
        <v>1495.891218</v>
      </c>
      <c r="I42" s="249">
        <v>1941.701184</v>
      </c>
      <c r="J42" s="249">
        <v>684.88319899999999</v>
      </c>
      <c r="K42" s="249">
        <v>635.84489799999994</v>
      </c>
      <c r="L42" s="249">
        <v>584.65858900000001</v>
      </c>
      <c r="M42" s="296"/>
      <c r="N42" s="296" t="s">
        <v>1203</v>
      </c>
    </row>
    <row r="43" spans="1:14" ht="15" customHeight="1" x14ac:dyDescent="0.2">
      <c r="A43" s="295"/>
      <c r="B43" s="295"/>
      <c r="C43" s="295"/>
      <c r="D43" s="295"/>
      <c r="E43" s="295"/>
      <c r="F43" s="295"/>
      <c r="G43" s="295"/>
      <c r="H43" s="295"/>
      <c r="I43" s="295"/>
      <c r="J43" s="295"/>
      <c r="K43" s="295"/>
      <c r="L43" s="295"/>
      <c r="M43" s="295"/>
      <c r="N43" s="295"/>
    </row>
    <row r="44" spans="1:14" x14ac:dyDescent="0.2">
      <c r="A44" s="292"/>
      <c r="B44" s="292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2"/>
      <c r="N44" s="292"/>
    </row>
    <row r="45" spans="1:14" x14ac:dyDescent="0.2">
      <c r="A45" s="292" t="s">
        <v>1202</v>
      </c>
      <c r="B45" s="292"/>
      <c r="H45" s="292" t="s">
        <v>1201</v>
      </c>
      <c r="I45" s="292"/>
      <c r="J45" s="292"/>
      <c r="K45" s="292"/>
      <c r="L45" s="292"/>
      <c r="M45" s="292"/>
      <c r="N45" s="292"/>
    </row>
    <row r="46" spans="1:14" x14ac:dyDescent="0.2">
      <c r="A46" s="292"/>
      <c r="B46" s="292"/>
      <c r="H46" s="292"/>
      <c r="I46" s="292"/>
      <c r="J46" s="292"/>
      <c r="K46" s="292"/>
      <c r="L46" s="292"/>
      <c r="M46" s="292"/>
      <c r="N46" s="292"/>
    </row>
    <row r="47" spans="1:14" x14ac:dyDescent="0.2">
      <c r="A47" s="292" t="s">
        <v>1200</v>
      </c>
      <c r="B47" s="292"/>
      <c r="H47" s="292" t="s">
        <v>1199</v>
      </c>
      <c r="I47" s="292"/>
      <c r="J47" s="292"/>
      <c r="K47" s="292"/>
      <c r="L47" s="292"/>
      <c r="M47" s="292"/>
      <c r="N47" s="292"/>
    </row>
    <row r="48" spans="1:14" x14ac:dyDescent="0.2">
      <c r="A48" s="292" t="s">
        <v>1198</v>
      </c>
      <c r="B48" s="292"/>
      <c r="H48" s="292" t="s">
        <v>1197</v>
      </c>
      <c r="I48" s="292"/>
      <c r="J48" s="292"/>
      <c r="K48" s="292"/>
      <c r="L48" s="292"/>
      <c r="M48" s="292"/>
      <c r="N48" s="292"/>
    </row>
    <row r="50" spans="1:14" ht="15" x14ac:dyDescent="0.25">
      <c r="A50" s="293" t="s">
        <v>708</v>
      </c>
      <c r="B50" s="293"/>
      <c r="C50" s="215"/>
      <c r="D50" s="215"/>
      <c r="E50" s="215"/>
      <c r="F50" s="215"/>
      <c r="G50" s="215"/>
      <c r="H50" s="216" t="s">
        <v>697</v>
      </c>
      <c r="I50" s="293"/>
      <c r="J50" s="292"/>
      <c r="K50" s="292"/>
      <c r="L50" s="292"/>
      <c r="M50" s="292"/>
      <c r="N50" s="292"/>
    </row>
    <row r="51" spans="1:14" ht="15" x14ac:dyDescent="0.25">
      <c r="A51" s="293" t="s">
        <v>366</v>
      </c>
      <c r="B51" s="293"/>
      <c r="C51" s="215"/>
      <c r="D51" s="215"/>
      <c r="E51" s="215"/>
      <c r="F51" s="215"/>
      <c r="G51" s="215"/>
      <c r="H51" s="216" t="s">
        <v>699</v>
      </c>
      <c r="I51" s="293"/>
      <c r="J51" s="292"/>
      <c r="K51" s="292"/>
      <c r="L51" s="292"/>
      <c r="M51" s="292"/>
      <c r="N51" s="292"/>
    </row>
  </sheetData>
  <pageMargins left="0.7" right="0.7" top="0.75" bottom="0.75" header="0.3" footer="0.3"/>
  <pageSetup scale="5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IJ51"/>
  <sheetViews>
    <sheetView view="pageBreakPreview" zoomScale="80" zoomScaleNormal="100" zoomScaleSheetLayoutView="80" workbookViewId="0">
      <selection activeCell="I7" sqref="I7"/>
    </sheetView>
  </sheetViews>
  <sheetFormatPr defaultColWidth="12.5703125" defaultRowHeight="12.75" x14ac:dyDescent="0.2"/>
  <cols>
    <col min="1" max="1" width="10.5703125" style="213" customWidth="1"/>
    <col min="2" max="2" width="47.28515625" style="213" customWidth="1"/>
    <col min="3" max="12" width="10.7109375" style="213" customWidth="1"/>
    <col min="13" max="13" width="2" style="213" customWidth="1"/>
    <col min="14" max="14" width="45.5703125" style="213" customWidth="1"/>
    <col min="15" max="16384" width="12.5703125" style="257"/>
  </cols>
  <sheetData>
    <row r="1" spans="1:244" ht="17.850000000000001" customHeight="1" x14ac:dyDescent="0.2">
      <c r="A1" s="296" t="s">
        <v>1269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</row>
    <row r="2" spans="1:244" ht="15" x14ac:dyDescent="0.2">
      <c r="A2" s="296" t="s">
        <v>1268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</row>
    <row r="3" spans="1:244" ht="14.25" x14ac:dyDescent="0.2">
      <c r="A3" s="306" t="s">
        <v>307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</row>
    <row r="4" spans="1:244" x14ac:dyDescent="0.2">
      <c r="A4" s="292"/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</row>
    <row r="5" spans="1:244" s="261" customFormat="1" ht="15" x14ac:dyDescent="0.2">
      <c r="A5" s="305"/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AQ5" s="296"/>
      <c r="AR5" s="296"/>
      <c r="AS5" s="296"/>
      <c r="AT5" s="296"/>
      <c r="AU5" s="296"/>
      <c r="AV5" s="296"/>
      <c r="AW5" s="296"/>
      <c r="AX5" s="296"/>
      <c r="AY5" s="296"/>
      <c r="AZ5" s="296"/>
      <c r="BA5" s="296"/>
      <c r="BB5" s="296"/>
      <c r="BC5" s="296"/>
      <c r="BD5" s="296"/>
      <c r="CL5" s="296"/>
      <c r="CM5" s="296"/>
      <c r="CN5" s="296"/>
      <c r="CO5" s="296"/>
      <c r="CP5" s="296"/>
      <c r="CQ5" s="296"/>
      <c r="CR5" s="296"/>
      <c r="CS5" s="296"/>
      <c r="CT5" s="296"/>
      <c r="CU5" s="296"/>
      <c r="CV5" s="296"/>
      <c r="CW5" s="296"/>
      <c r="CX5" s="296"/>
      <c r="CY5" s="296"/>
      <c r="EG5" s="296"/>
      <c r="EH5" s="296"/>
      <c r="EI5" s="296"/>
      <c r="EJ5" s="296"/>
      <c r="EK5" s="296"/>
      <c r="EL5" s="296"/>
      <c r="EM5" s="296"/>
      <c r="EN5" s="296"/>
      <c r="EO5" s="296"/>
      <c r="EP5" s="296"/>
      <c r="EQ5" s="296"/>
      <c r="ER5" s="296"/>
      <c r="ES5" s="296"/>
      <c r="ET5" s="296"/>
      <c r="GB5" s="296"/>
      <c r="GC5" s="296"/>
      <c r="GD5" s="296"/>
      <c r="GE5" s="296"/>
      <c r="GF5" s="296"/>
      <c r="GG5" s="296"/>
      <c r="GH5" s="296"/>
      <c r="GI5" s="296"/>
      <c r="GJ5" s="296"/>
      <c r="GK5" s="296"/>
      <c r="GL5" s="296"/>
      <c r="GM5" s="296"/>
      <c r="GN5" s="296"/>
      <c r="GO5" s="296"/>
      <c r="HW5" s="296"/>
      <c r="HX5" s="296"/>
      <c r="HY5" s="296"/>
      <c r="HZ5" s="296"/>
      <c r="IA5" s="296"/>
      <c r="IB5" s="296"/>
      <c r="IC5" s="296"/>
      <c r="ID5" s="296"/>
      <c r="IE5" s="296"/>
      <c r="IF5" s="296"/>
      <c r="IG5" s="296"/>
      <c r="IH5" s="296"/>
      <c r="II5" s="296"/>
      <c r="IJ5" s="296"/>
    </row>
    <row r="6" spans="1:244" s="261" customFormat="1" ht="15" x14ac:dyDescent="0.2">
      <c r="A6" s="303" t="s">
        <v>1267</v>
      </c>
      <c r="B6" s="302"/>
      <c r="C6" s="232">
        <v>2005</v>
      </c>
      <c r="D6" s="232">
        <v>2006</v>
      </c>
      <c r="E6" s="232">
        <v>2007</v>
      </c>
      <c r="F6" s="232">
        <v>2008</v>
      </c>
      <c r="G6" s="232">
        <v>2009</v>
      </c>
      <c r="H6" s="232">
        <v>2010</v>
      </c>
      <c r="I6" s="232">
        <v>2011</v>
      </c>
      <c r="J6" s="232" t="s">
        <v>0</v>
      </c>
      <c r="K6" s="232" t="s">
        <v>700</v>
      </c>
      <c r="L6" s="232" t="s">
        <v>701</v>
      </c>
      <c r="M6" s="302"/>
      <c r="N6" s="302"/>
      <c r="AQ6" s="296"/>
      <c r="AR6" s="296"/>
      <c r="AS6" s="296"/>
      <c r="AT6" s="296"/>
      <c r="AU6" s="296"/>
      <c r="AV6" s="296"/>
      <c r="AW6" s="296"/>
      <c r="AX6" s="296"/>
      <c r="AY6" s="296"/>
      <c r="AZ6" s="296"/>
      <c r="BA6" s="296"/>
      <c r="BB6" s="296"/>
      <c r="BC6" s="296"/>
      <c r="BD6" s="296"/>
      <c r="CL6" s="296"/>
      <c r="CM6" s="296"/>
      <c r="CN6" s="296"/>
      <c r="CO6" s="296"/>
      <c r="CP6" s="296"/>
      <c r="CQ6" s="296"/>
      <c r="CR6" s="296"/>
      <c r="CS6" s="296"/>
      <c r="CT6" s="296"/>
      <c r="CU6" s="296"/>
      <c r="CV6" s="296"/>
      <c r="CW6" s="296"/>
      <c r="CX6" s="296"/>
      <c r="CY6" s="296"/>
      <c r="EG6" s="296"/>
      <c r="EH6" s="296"/>
      <c r="EI6" s="296"/>
      <c r="EJ6" s="296"/>
      <c r="EK6" s="296"/>
      <c r="EL6" s="296"/>
      <c r="EM6" s="296"/>
      <c r="EN6" s="296"/>
      <c r="EO6" s="296"/>
      <c r="EP6" s="296"/>
      <c r="EQ6" s="296"/>
      <c r="ER6" s="296"/>
      <c r="ES6" s="296"/>
      <c r="ET6" s="296"/>
      <c r="GB6" s="296"/>
      <c r="GC6" s="296"/>
      <c r="GD6" s="296"/>
      <c r="GE6" s="296"/>
      <c r="GF6" s="296"/>
      <c r="GG6" s="296"/>
      <c r="GH6" s="296"/>
      <c r="GI6" s="296"/>
      <c r="GJ6" s="296"/>
      <c r="GK6" s="296"/>
      <c r="GL6" s="296"/>
      <c r="GM6" s="296"/>
      <c r="GN6" s="296"/>
      <c r="GO6" s="296"/>
      <c r="HW6" s="296"/>
      <c r="HX6" s="296"/>
      <c r="HY6" s="296"/>
      <c r="HZ6" s="296"/>
      <c r="IA6" s="296"/>
      <c r="IB6" s="296"/>
      <c r="IC6" s="296"/>
      <c r="ID6" s="296"/>
      <c r="IE6" s="296"/>
      <c r="IF6" s="296"/>
      <c r="IG6" s="296"/>
      <c r="IH6" s="296"/>
      <c r="II6" s="296"/>
      <c r="IJ6" s="296"/>
    </row>
    <row r="7" spans="1:244" s="261" customFormat="1" ht="15" x14ac:dyDescent="0.2">
      <c r="A7" s="301" t="s">
        <v>1257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AQ7" s="296"/>
      <c r="AR7" s="296"/>
      <c r="AS7" s="296"/>
      <c r="AT7" s="296"/>
      <c r="AU7" s="296"/>
      <c r="AV7" s="296"/>
      <c r="AW7" s="296"/>
      <c r="AX7" s="296"/>
      <c r="AY7" s="296"/>
      <c r="AZ7" s="296"/>
      <c r="BA7" s="296"/>
      <c r="BB7" s="296"/>
      <c r="BC7" s="296"/>
      <c r="BD7" s="296"/>
      <c r="CL7" s="296"/>
      <c r="CM7" s="296"/>
      <c r="CN7" s="296"/>
      <c r="CO7" s="296"/>
      <c r="CP7" s="296"/>
      <c r="CQ7" s="296"/>
      <c r="CR7" s="296"/>
      <c r="CS7" s="296"/>
      <c r="CT7" s="296"/>
      <c r="CU7" s="296"/>
      <c r="CV7" s="296"/>
      <c r="CW7" s="296"/>
      <c r="CX7" s="296"/>
      <c r="CY7" s="296"/>
      <c r="EG7" s="296"/>
      <c r="EH7" s="296"/>
      <c r="EI7" s="296"/>
      <c r="EJ7" s="296"/>
      <c r="EK7" s="296"/>
      <c r="EL7" s="296"/>
      <c r="EM7" s="296"/>
      <c r="EN7" s="296"/>
      <c r="EO7" s="296"/>
      <c r="EP7" s="296"/>
      <c r="EQ7" s="296"/>
      <c r="ER7" s="296"/>
      <c r="ES7" s="296"/>
      <c r="ET7" s="296"/>
      <c r="GB7" s="296"/>
      <c r="GC7" s="296"/>
      <c r="GD7" s="296"/>
      <c r="GE7" s="296"/>
      <c r="GF7" s="296"/>
      <c r="GG7" s="296"/>
      <c r="GH7" s="296"/>
      <c r="GI7" s="296"/>
      <c r="GJ7" s="296"/>
      <c r="GK7" s="296"/>
      <c r="GL7" s="296"/>
      <c r="GM7" s="296"/>
      <c r="GN7" s="296"/>
      <c r="GO7" s="296"/>
      <c r="HW7" s="296"/>
      <c r="HX7" s="296"/>
      <c r="HY7" s="296"/>
      <c r="HZ7" s="296"/>
      <c r="IA7" s="296"/>
      <c r="IB7" s="296"/>
      <c r="IC7" s="296"/>
      <c r="ID7" s="296"/>
      <c r="IE7" s="296"/>
      <c r="IF7" s="296"/>
      <c r="IG7" s="296"/>
      <c r="IH7" s="296"/>
      <c r="II7" s="296"/>
      <c r="IJ7" s="296"/>
    </row>
    <row r="8" spans="1:244" s="261" customFormat="1" ht="15" customHeight="1" x14ac:dyDescent="0.2">
      <c r="A8" s="224"/>
      <c r="B8" s="296"/>
      <c r="C8" s="296"/>
      <c r="D8" s="296"/>
      <c r="E8" s="296"/>
      <c r="F8" s="296"/>
      <c r="G8" s="296"/>
      <c r="H8" s="296"/>
      <c r="I8" s="296"/>
      <c r="J8" s="296"/>
      <c r="K8" s="296"/>
      <c r="M8" s="296"/>
      <c r="N8" s="296"/>
    </row>
    <row r="9" spans="1:244" s="261" customFormat="1" ht="15" customHeight="1" x14ac:dyDescent="0.2">
      <c r="A9" s="224"/>
      <c r="B9" s="297" t="s">
        <v>1266</v>
      </c>
      <c r="C9" s="249">
        <v>38905.199999999997</v>
      </c>
      <c r="D9" s="249">
        <v>42630.200000000012</v>
      </c>
      <c r="E9" s="249">
        <v>45265.80000000001</v>
      </c>
      <c r="F9" s="249">
        <v>44928.299999999996</v>
      </c>
      <c r="G9" s="249">
        <v>40650.994638000004</v>
      </c>
      <c r="H9" s="249">
        <v>40810.119694000001</v>
      </c>
      <c r="I9" s="249">
        <v>44670.617111000014</v>
      </c>
      <c r="J9" s="249">
        <v>46574.609853000002</v>
      </c>
      <c r="K9" s="249">
        <v>45038.703766000006</v>
      </c>
      <c r="L9" s="249">
        <v>42475.637991000003</v>
      </c>
      <c r="M9" s="296"/>
      <c r="N9" s="297" t="s">
        <v>1265</v>
      </c>
    </row>
    <row r="10" spans="1:244" s="261" customFormat="1" ht="15" customHeight="1" x14ac:dyDescent="0.2">
      <c r="A10" s="296"/>
      <c r="B10" s="296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6"/>
      <c r="N10" s="296"/>
    </row>
    <row r="11" spans="1:244" s="261" customFormat="1" ht="15" customHeight="1" x14ac:dyDescent="0.2">
      <c r="A11" s="297">
        <v>11</v>
      </c>
      <c r="B11" s="296" t="s">
        <v>1254</v>
      </c>
      <c r="C11" s="249">
        <v>496.3</v>
      </c>
      <c r="D11" s="249">
        <v>492.4</v>
      </c>
      <c r="E11" s="249">
        <v>459.6</v>
      </c>
      <c r="F11" s="249">
        <v>519.20000000000005</v>
      </c>
      <c r="G11" s="249">
        <v>521.72295899999995</v>
      </c>
      <c r="H11" s="249">
        <v>511.32622900000001</v>
      </c>
      <c r="I11" s="249">
        <v>539.61568899999997</v>
      </c>
      <c r="J11" s="249">
        <v>530.683987</v>
      </c>
      <c r="K11" s="249">
        <v>548.45606999999995</v>
      </c>
      <c r="L11" s="249">
        <v>572.33909600000004</v>
      </c>
      <c r="M11" s="296"/>
      <c r="N11" s="296" t="s">
        <v>1253</v>
      </c>
    </row>
    <row r="12" spans="1:244" s="261" customFormat="1" ht="15" customHeight="1" x14ac:dyDescent="0.2">
      <c r="A12" s="296"/>
      <c r="B12" s="296"/>
      <c r="C12" s="298"/>
      <c r="D12" s="298"/>
      <c r="E12" s="298"/>
      <c r="F12" s="298"/>
      <c r="G12" s="298"/>
      <c r="H12" s="298"/>
      <c r="I12" s="298"/>
      <c r="J12" s="298"/>
      <c r="K12" s="298"/>
      <c r="L12" s="298"/>
      <c r="M12" s="296"/>
      <c r="N12" s="296"/>
    </row>
    <row r="13" spans="1:244" s="261" customFormat="1" ht="15" customHeight="1" x14ac:dyDescent="0.2">
      <c r="A13" s="297">
        <v>21</v>
      </c>
      <c r="B13" s="296" t="s">
        <v>1252</v>
      </c>
      <c r="C13" s="249">
        <v>1347.4</v>
      </c>
      <c r="D13" s="249">
        <v>1231</v>
      </c>
      <c r="E13" s="249">
        <v>1510</v>
      </c>
      <c r="F13" s="249">
        <v>2457.3000000000002</v>
      </c>
      <c r="G13" s="249">
        <v>546.12863300000004</v>
      </c>
      <c r="H13" s="249">
        <v>407.40088700000001</v>
      </c>
      <c r="I13" s="249">
        <v>424.08422000000002</v>
      </c>
      <c r="J13" s="249">
        <v>604.76976100000002</v>
      </c>
      <c r="K13" s="249">
        <v>801.67231100000004</v>
      </c>
      <c r="L13" s="249">
        <v>962.65263600000003</v>
      </c>
      <c r="M13" s="296"/>
      <c r="N13" s="296" t="s">
        <v>1251</v>
      </c>
    </row>
    <row r="14" spans="1:244" s="261" customFormat="1" ht="15" customHeight="1" x14ac:dyDescent="0.2">
      <c r="A14" s="296"/>
      <c r="B14" s="296"/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6"/>
      <c r="N14" s="296"/>
    </row>
    <row r="15" spans="1:244" s="261" customFormat="1" ht="15" customHeight="1" x14ac:dyDescent="0.2">
      <c r="A15" s="297" t="s">
        <v>1250</v>
      </c>
      <c r="B15" s="296" t="s">
        <v>1249</v>
      </c>
      <c r="C15" s="249">
        <v>35921.300000000003</v>
      </c>
      <c r="D15" s="249">
        <v>39808.400000000009</v>
      </c>
      <c r="E15" s="249">
        <v>42259.400000000009</v>
      </c>
      <c r="F15" s="249">
        <v>40778.999999999993</v>
      </c>
      <c r="G15" s="249">
        <v>38605.501597000002</v>
      </c>
      <c r="H15" s="249">
        <v>38517.265614999997</v>
      </c>
      <c r="I15" s="249">
        <v>42250.608448000014</v>
      </c>
      <c r="J15" s="249">
        <v>44284.769602</v>
      </c>
      <c r="K15" s="249">
        <v>42356.278188000004</v>
      </c>
      <c r="L15" s="249">
        <v>39327.669458000004</v>
      </c>
      <c r="M15" s="296"/>
      <c r="N15" s="296" t="s">
        <v>1248</v>
      </c>
    </row>
    <row r="16" spans="1:244" s="261" customFormat="1" ht="15" customHeight="1" x14ac:dyDescent="0.2">
      <c r="A16" s="297"/>
      <c r="B16" s="296"/>
      <c r="C16" s="249"/>
      <c r="D16" s="249"/>
      <c r="E16" s="249"/>
      <c r="F16" s="249"/>
      <c r="G16" s="249"/>
      <c r="H16" s="224"/>
      <c r="I16" s="224"/>
      <c r="J16" s="224"/>
      <c r="K16" s="224"/>
      <c r="L16" s="224"/>
      <c r="M16" s="296"/>
      <c r="N16" s="296"/>
    </row>
    <row r="17" spans="1:14" s="261" customFormat="1" ht="15" customHeight="1" x14ac:dyDescent="0.2">
      <c r="A17" s="297">
        <v>311</v>
      </c>
      <c r="B17" s="296" t="s">
        <v>1247</v>
      </c>
      <c r="C17" s="249">
        <v>2162.6999999999998</v>
      </c>
      <c r="D17" s="249">
        <v>2380.4</v>
      </c>
      <c r="E17" s="249">
        <v>2440.6</v>
      </c>
      <c r="F17" s="249">
        <v>2627.7</v>
      </c>
      <c r="G17" s="249">
        <v>2955.6496659999998</v>
      </c>
      <c r="H17" s="249">
        <v>2987.8117929999999</v>
      </c>
      <c r="I17" s="249">
        <v>3178.538908</v>
      </c>
      <c r="J17" s="249">
        <v>3385.201125</v>
      </c>
      <c r="K17" s="249">
        <v>3317.1026609999999</v>
      </c>
      <c r="L17" s="249">
        <v>3328.4893430000002</v>
      </c>
      <c r="M17" s="296"/>
      <c r="N17" s="296" t="s">
        <v>205</v>
      </c>
    </row>
    <row r="18" spans="1:14" s="261" customFormat="1" ht="15" customHeight="1" x14ac:dyDescent="0.2">
      <c r="A18" s="297">
        <v>312</v>
      </c>
      <c r="B18" s="296" t="s">
        <v>1246</v>
      </c>
      <c r="C18" s="249">
        <v>424.8</v>
      </c>
      <c r="D18" s="249">
        <v>450.4</v>
      </c>
      <c r="E18" s="249">
        <v>448.1</v>
      </c>
      <c r="F18" s="249">
        <v>428.9</v>
      </c>
      <c r="G18" s="249">
        <v>454.275417</v>
      </c>
      <c r="H18" s="249">
        <v>470.15414600000003</v>
      </c>
      <c r="I18" s="249">
        <v>466.93866400000002</v>
      </c>
      <c r="J18" s="249">
        <v>480.293274</v>
      </c>
      <c r="K18" s="249">
        <v>494.70567499999999</v>
      </c>
      <c r="L18" s="249">
        <v>517.98466900000005</v>
      </c>
      <c r="M18" s="296"/>
      <c r="N18" s="296" t="s">
        <v>1245</v>
      </c>
    </row>
    <row r="19" spans="1:14" s="261" customFormat="1" ht="15" customHeight="1" x14ac:dyDescent="0.2">
      <c r="A19" s="297" t="s">
        <v>1244</v>
      </c>
      <c r="B19" s="296" t="s">
        <v>1243</v>
      </c>
      <c r="C19" s="249">
        <v>351.7</v>
      </c>
      <c r="D19" s="249">
        <v>352.4</v>
      </c>
      <c r="E19" s="249">
        <v>351.4</v>
      </c>
      <c r="F19" s="249">
        <v>244.7</v>
      </c>
      <c r="G19" s="249">
        <v>327.41963199999998</v>
      </c>
      <c r="H19" s="249">
        <v>338.24255399999998</v>
      </c>
      <c r="I19" s="249">
        <v>384.28529900000001</v>
      </c>
      <c r="J19" s="249">
        <v>401.25759499999998</v>
      </c>
      <c r="K19" s="249">
        <v>289.60997800000001</v>
      </c>
      <c r="L19" s="249">
        <v>232.923866</v>
      </c>
      <c r="M19" s="296"/>
      <c r="N19" s="296" t="s">
        <v>1243</v>
      </c>
    </row>
    <row r="20" spans="1:14" s="261" customFormat="1" ht="15" customHeight="1" x14ac:dyDescent="0.2">
      <c r="A20" s="297">
        <v>315</v>
      </c>
      <c r="B20" s="296" t="s">
        <v>1242</v>
      </c>
      <c r="C20" s="249">
        <v>602.1</v>
      </c>
      <c r="D20" s="249">
        <v>653.20000000000005</v>
      </c>
      <c r="E20" s="249">
        <v>604.20000000000005</v>
      </c>
      <c r="F20" s="249">
        <v>541.1</v>
      </c>
      <c r="G20" s="249">
        <v>554.019948</v>
      </c>
      <c r="H20" s="249">
        <v>501.80809299999999</v>
      </c>
      <c r="I20" s="249">
        <v>508.74011400000001</v>
      </c>
      <c r="J20" s="249">
        <v>563.82048799999995</v>
      </c>
      <c r="K20" s="249">
        <v>629.28250200000002</v>
      </c>
      <c r="L20" s="249">
        <v>510.05036999999999</v>
      </c>
      <c r="M20" s="296"/>
      <c r="N20" s="296" t="s">
        <v>1241</v>
      </c>
    </row>
    <row r="21" spans="1:14" s="261" customFormat="1" ht="15" customHeight="1" x14ac:dyDescent="0.2">
      <c r="A21" s="297">
        <v>316</v>
      </c>
      <c r="B21" s="296" t="s">
        <v>1240</v>
      </c>
      <c r="C21" s="249">
        <v>266.8</v>
      </c>
      <c r="D21" s="249">
        <v>313.10000000000002</v>
      </c>
      <c r="E21" s="249">
        <v>289.7</v>
      </c>
      <c r="F21" s="249">
        <v>279.60000000000002</v>
      </c>
      <c r="G21" s="249">
        <v>278.79228999999998</v>
      </c>
      <c r="H21" s="249">
        <v>241.00363999999999</v>
      </c>
      <c r="I21" s="249">
        <v>297.56523800000002</v>
      </c>
      <c r="J21" s="249">
        <v>266.58882399999999</v>
      </c>
      <c r="K21" s="249">
        <v>296.85018700000001</v>
      </c>
      <c r="L21" s="249">
        <v>282.86791399999998</v>
      </c>
      <c r="M21" s="296"/>
      <c r="N21" s="296" t="s">
        <v>1239</v>
      </c>
    </row>
    <row r="22" spans="1:14" s="261" customFormat="1" ht="15" customHeight="1" x14ac:dyDescent="0.2">
      <c r="A22" s="297">
        <v>321</v>
      </c>
      <c r="B22" s="296" t="s">
        <v>1238</v>
      </c>
      <c r="C22" s="249">
        <v>152.5</v>
      </c>
      <c r="D22" s="249">
        <v>143</v>
      </c>
      <c r="E22" s="249">
        <v>137.6</v>
      </c>
      <c r="F22" s="249">
        <v>124.6</v>
      </c>
      <c r="G22" s="249">
        <v>120.160224</v>
      </c>
      <c r="H22" s="249">
        <v>104.187562</v>
      </c>
      <c r="I22" s="249">
        <v>120.991724</v>
      </c>
      <c r="J22" s="249">
        <v>117.084687</v>
      </c>
      <c r="K22" s="249">
        <v>113.98173</v>
      </c>
      <c r="L22" s="249">
        <v>82.788449999999997</v>
      </c>
      <c r="M22" s="296"/>
      <c r="N22" s="296" t="s">
        <v>490</v>
      </c>
    </row>
    <row r="23" spans="1:14" s="261" customFormat="1" ht="15" customHeight="1" x14ac:dyDescent="0.2">
      <c r="A23" s="297">
        <v>322</v>
      </c>
      <c r="B23" s="296" t="s">
        <v>1237</v>
      </c>
      <c r="C23" s="249">
        <v>594.70000000000005</v>
      </c>
      <c r="D23" s="249">
        <v>568.9</v>
      </c>
      <c r="E23" s="249">
        <v>577.20000000000005</v>
      </c>
      <c r="F23" s="249">
        <v>568.79999999999995</v>
      </c>
      <c r="G23" s="249">
        <v>593.51459999999997</v>
      </c>
      <c r="H23" s="249">
        <v>580.15333999999996</v>
      </c>
      <c r="I23" s="249">
        <v>578.651477</v>
      </c>
      <c r="J23" s="249">
        <v>574.14198499999998</v>
      </c>
      <c r="K23" s="249">
        <v>555.17172100000005</v>
      </c>
      <c r="L23" s="249">
        <v>552.30324099999996</v>
      </c>
      <c r="M23" s="296"/>
      <c r="N23" s="296" t="s">
        <v>1236</v>
      </c>
    </row>
    <row r="24" spans="1:14" s="261" customFormat="1" ht="15" customHeight="1" x14ac:dyDescent="0.2">
      <c r="A24" s="297">
        <v>323</v>
      </c>
      <c r="B24" s="296" t="s">
        <v>1235</v>
      </c>
      <c r="C24" s="249">
        <v>184.1</v>
      </c>
      <c r="D24" s="249">
        <v>186.2</v>
      </c>
      <c r="E24" s="249">
        <v>183.8</v>
      </c>
      <c r="F24" s="249">
        <v>190.5</v>
      </c>
      <c r="G24" s="249">
        <v>169.043778</v>
      </c>
      <c r="H24" s="249">
        <v>161.87495999999999</v>
      </c>
      <c r="I24" s="249">
        <v>153.818893</v>
      </c>
      <c r="J24" s="249">
        <v>149.05772099999999</v>
      </c>
      <c r="K24" s="249">
        <v>130.656127</v>
      </c>
      <c r="L24" s="249">
        <v>115.04240900000001</v>
      </c>
      <c r="M24" s="296"/>
      <c r="N24" s="296" t="s">
        <v>1234</v>
      </c>
    </row>
    <row r="25" spans="1:14" s="261" customFormat="1" ht="15" customHeight="1" x14ac:dyDescent="0.2">
      <c r="A25" s="297">
        <v>324</v>
      </c>
      <c r="B25" s="296" t="s">
        <v>1233</v>
      </c>
      <c r="C25" s="249">
        <v>2924.5</v>
      </c>
      <c r="D25" s="249">
        <v>3962.1</v>
      </c>
      <c r="E25" s="249">
        <v>4152.8</v>
      </c>
      <c r="F25" s="249">
        <v>5169.8</v>
      </c>
      <c r="G25" s="249">
        <v>4714.0320920000004</v>
      </c>
      <c r="H25" s="249">
        <v>4952.4585619999998</v>
      </c>
      <c r="I25" s="249">
        <v>5738.7775170000004</v>
      </c>
      <c r="J25" s="249">
        <v>6603.4357490000002</v>
      </c>
      <c r="K25" s="249">
        <v>5872.6386869999997</v>
      </c>
      <c r="L25" s="249">
        <v>4644.7773280000001</v>
      </c>
      <c r="M25" s="296"/>
      <c r="N25" s="296" t="s">
        <v>1232</v>
      </c>
    </row>
    <row r="26" spans="1:14" s="261" customFormat="1" ht="15" customHeight="1" x14ac:dyDescent="0.2">
      <c r="A26" s="297">
        <v>325</v>
      </c>
      <c r="B26" s="296" t="s">
        <v>1231</v>
      </c>
      <c r="C26" s="249">
        <v>17086.8</v>
      </c>
      <c r="D26" s="249">
        <v>19089</v>
      </c>
      <c r="E26" s="249">
        <v>21675.9</v>
      </c>
      <c r="F26" s="249">
        <v>19337.5</v>
      </c>
      <c r="G26" s="249">
        <v>18146.38711</v>
      </c>
      <c r="H26" s="249">
        <v>18066.121017000001</v>
      </c>
      <c r="I26" s="249">
        <v>20022.929972999998</v>
      </c>
      <c r="J26" s="249">
        <v>20573.514363999999</v>
      </c>
      <c r="K26" s="249">
        <v>19496.208154</v>
      </c>
      <c r="L26" s="249">
        <v>17998.900082</v>
      </c>
      <c r="M26" s="296"/>
      <c r="N26" s="296" t="s">
        <v>1230</v>
      </c>
    </row>
    <row r="27" spans="1:14" s="261" customFormat="1" ht="15" customHeight="1" x14ac:dyDescent="0.2">
      <c r="A27" s="297">
        <v>3251</v>
      </c>
      <c r="B27" s="296" t="s">
        <v>1264</v>
      </c>
      <c r="C27" s="249">
        <v>3211.2</v>
      </c>
      <c r="D27" s="249">
        <v>3543.1</v>
      </c>
      <c r="E27" s="249">
        <v>4150.3</v>
      </c>
      <c r="F27" s="249">
        <v>3286.5</v>
      </c>
      <c r="G27" s="249">
        <v>3282.3896719999998</v>
      </c>
      <c r="H27" s="249">
        <v>3249.7087320000001</v>
      </c>
      <c r="I27" s="249">
        <v>4428.4678089999998</v>
      </c>
      <c r="J27" s="249">
        <v>3917.7435639999999</v>
      </c>
      <c r="K27" s="249">
        <v>3469.8705369999998</v>
      </c>
      <c r="L27" s="249">
        <v>4333.8094549999996</v>
      </c>
      <c r="M27" s="296"/>
      <c r="N27" s="296" t="s">
        <v>1263</v>
      </c>
    </row>
    <row r="28" spans="1:14" s="261" customFormat="1" ht="15" customHeight="1" x14ac:dyDescent="0.2">
      <c r="A28" s="297">
        <v>3254</v>
      </c>
      <c r="B28" s="296" t="s">
        <v>1229</v>
      </c>
      <c r="C28" s="249">
        <v>12967.6</v>
      </c>
      <c r="D28" s="249">
        <v>14467.3</v>
      </c>
      <c r="E28" s="249">
        <v>16494.7</v>
      </c>
      <c r="F28" s="249">
        <v>15065.9</v>
      </c>
      <c r="G28" s="249">
        <v>13591.233364</v>
      </c>
      <c r="H28" s="249">
        <v>13761.726133</v>
      </c>
      <c r="I28" s="249">
        <v>14476.791959</v>
      </c>
      <c r="J28" s="249">
        <v>15503.024518</v>
      </c>
      <c r="K28" s="249">
        <v>13409.404231</v>
      </c>
      <c r="L28" s="249">
        <v>12545.673161999999</v>
      </c>
      <c r="M28" s="296"/>
      <c r="N28" s="296" t="s">
        <v>1228</v>
      </c>
    </row>
    <row r="29" spans="1:14" s="261" customFormat="1" ht="15" customHeight="1" x14ac:dyDescent="0.2">
      <c r="A29" s="297">
        <v>326</v>
      </c>
      <c r="B29" s="296" t="s">
        <v>1227</v>
      </c>
      <c r="C29" s="249">
        <v>613.9</v>
      </c>
      <c r="D29" s="249">
        <v>698.8</v>
      </c>
      <c r="E29" s="249">
        <v>773.8</v>
      </c>
      <c r="F29" s="249">
        <v>859.5</v>
      </c>
      <c r="G29" s="249">
        <v>911.57894899999997</v>
      </c>
      <c r="H29" s="249">
        <v>911.94409499999995</v>
      </c>
      <c r="I29" s="249">
        <v>1017.297986</v>
      </c>
      <c r="J29" s="249">
        <v>958.09158100000002</v>
      </c>
      <c r="K29" s="249">
        <v>888.80336299999999</v>
      </c>
      <c r="L29" s="249">
        <v>850.18438600000002</v>
      </c>
      <c r="M29" s="296"/>
      <c r="N29" s="296" t="s">
        <v>1226</v>
      </c>
    </row>
    <row r="30" spans="1:14" s="261" customFormat="1" ht="15" customHeight="1" x14ac:dyDescent="0.2">
      <c r="A30" s="297">
        <v>327</v>
      </c>
      <c r="B30" s="296" t="s">
        <v>1225</v>
      </c>
      <c r="C30" s="249">
        <v>290.3</v>
      </c>
      <c r="D30" s="249">
        <v>308.2</v>
      </c>
      <c r="E30" s="249">
        <v>289.60000000000002</v>
      </c>
      <c r="F30" s="249">
        <v>260.3</v>
      </c>
      <c r="G30" s="249">
        <v>254.31718499999999</v>
      </c>
      <c r="H30" s="249">
        <v>217.96550400000001</v>
      </c>
      <c r="I30" s="249">
        <v>215.61450400000001</v>
      </c>
      <c r="J30" s="249">
        <v>224.28129899999999</v>
      </c>
      <c r="K30" s="249">
        <v>222.37777299999999</v>
      </c>
      <c r="L30" s="249">
        <v>203.59135499999999</v>
      </c>
      <c r="M30" s="296"/>
      <c r="N30" s="296" t="s">
        <v>498</v>
      </c>
    </row>
    <row r="31" spans="1:14" s="261" customFormat="1" ht="15" customHeight="1" x14ac:dyDescent="0.2">
      <c r="A31" s="297">
        <v>331</v>
      </c>
      <c r="B31" s="296" t="s">
        <v>1224</v>
      </c>
      <c r="C31" s="249">
        <v>491.3</v>
      </c>
      <c r="D31" s="249">
        <v>485.8</v>
      </c>
      <c r="E31" s="249">
        <v>620</v>
      </c>
      <c r="F31" s="249">
        <v>592.29999999999995</v>
      </c>
      <c r="G31" s="249">
        <v>580.56004400000006</v>
      </c>
      <c r="H31" s="249">
        <v>452.55493000000001</v>
      </c>
      <c r="I31" s="249">
        <v>870.32266300000003</v>
      </c>
      <c r="J31" s="249">
        <v>708.18817000000001</v>
      </c>
      <c r="K31" s="249">
        <v>722.93273799999997</v>
      </c>
      <c r="L31" s="249">
        <v>790.33468800000003</v>
      </c>
      <c r="M31" s="296"/>
      <c r="N31" s="296" t="s">
        <v>1223</v>
      </c>
    </row>
    <row r="32" spans="1:14" s="261" customFormat="1" ht="15" customHeight="1" x14ac:dyDescent="0.2">
      <c r="A32" s="297">
        <v>332</v>
      </c>
      <c r="B32" s="296" t="s">
        <v>1222</v>
      </c>
      <c r="C32" s="249">
        <v>481.9</v>
      </c>
      <c r="D32" s="249">
        <v>690.2</v>
      </c>
      <c r="E32" s="249">
        <v>626.29999999999995</v>
      </c>
      <c r="F32" s="249">
        <v>527.20000000000005</v>
      </c>
      <c r="G32" s="249">
        <v>461.62866400000001</v>
      </c>
      <c r="H32" s="249">
        <v>413.43588199999999</v>
      </c>
      <c r="I32" s="249">
        <v>442.43447600000002</v>
      </c>
      <c r="J32" s="249">
        <v>507.65108300000003</v>
      </c>
      <c r="K32" s="249">
        <v>486.56602299999997</v>
      </c>
      <c r="L32" s="249">
        <v>445.96116999999998</v>
      </c>
      <c r="M32" s="296"/>
      <c r="N32" s="296" t="s">
        <v>1221</v>
      </c>
    </row>
    <row r="33" spans="1:14" s="261" customFormat="1" ht="15" customHeight="1" x14ac:dyDescent="0.2">
      <c r="A33" s="297">
        <v>333</v>
      </c>
      <c r="B33" s="296" t="s">
        <v>1220</v>
      </c>
      <c r="C33" s="249">
        <v>1111.2</v>
      </c>
      <c r="D33" s="249">
        <v>1267.8</v>
      </c>
      <c r="E33" s="249">
        <v>1266</v>
      </c>
      <c r="F33" s="249">
        <v>1199.0999999999999</v>
      </c>
      <c r="G33" s="249">
        <v>1122.3531910000002</v>
      </c>
      <c r="H33" s="249">
        <v>1039.3603049999999</v>
      </c>
      <c r="I33" s="249">
        <v>1048.636872</v>
      </c>
      <c r="J33" s="249">
        <v>1183.49288</v>
      </c>
      <c r="K33" s="249">
        <v>1150.535061</v>
      </c>
      <c r="L33" s="249">
        <v>1095.6353899999999</v>
      </c>
      <c r="M33" s="296"/>
      <c r="N33" s="296" t="s">
        <v>1219</v>
      </c>
    </row>
    <row r="34" spans="1:14" s="261" customFormat="1" ht="15" customHeight="1" x14ac:dyDescent="0.2">
      <c r="A34" s="297">
        <v>334</v>
      </c>
      <c r="B34" s="296" t="s">
        <v>1218</v>
      </c>
      <c r="C34" s="249">
        <v>2833.8</v>
      </c>
      <c r="D34" s="249">
        <v>2707.5</v>
      </c>
      <c r="E34" s="249">
        <v>2932.8</v>
      </c>
      <c r="F34" s="249">
        <v>2986.2</v>
      </c>
      <c r="G34" s="249">
        <v>2829.209652</v>
      </c>
      <c r="H34" s="249">
        <v>2604.0540759999999</v>
      </c>
      <c r="I34" s="249">
        <v>2398.4416719999999</v>
      </c>
      <c r="J34" s="249">
        <v>2415.3906400000001</v>
      </c>
      <c r="K34" s="249">
        <v>2350.814331</v>
      </c>
      <c r="L34" s="249">
        <v>2261.7171020000001</v>
      </c>
      <c r="M34" s="296"/>
      <c r="N34" s="296" t="s">
        <v>1217</v>
      </c>
    </row>
    <row r="35" spans="1:14" s="261" customFormat="1" ht="15" customHeight="1" x14ac:dyDescent="0.2">
      <c r="A35" s="297">
        <v>335</v>
      </c>
      <c r="B35" s="296" t="s">
        <v>1214</v>
      </c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96"/>
      <c r="N35" s="296" t="s">
        <v>1213</v>
      </c>
    </row>
    <row r="36" spans="1:14" s="261" customFormat="1" ht="15" customHeight="1" x14ac:dyDescent="0.2">
      <c r="A36" s="224"/>
      <c r="B36" s="296" t="s">
        <v>1212</v>
      </c>
      <c r="C36" s="249">
        <v>805.6</v>
      </c>
      <c r="D36" s="249">
        <v>958.8</v>
      </c>
      <c r="E36" s="249">
        <v>1052.9000000000001</v>
      </c>
      <c r="F36" s="249">
        <v>1041.7</v>
      </c>
      <c r="G36" s="249">
        <v>878.03494899999998</v>
      </c>
      <c r="H36" s="249">
        <v>832.026116</v>
      </c>
      <c r="I36" s="249">
        <v>904.47316499999999</v>
      </c>
      <c r="J36" s="249">
        <v>952.26900999999998</v>
      </c>
      <c r="K36" s="249">
        <v>904.41501500000004</v>
      </c>
      <c r="L36" s="249">
        <v>919.19738299999995</v>
      </c>
      <c r="M36" s="296"/>
      <c r="N36" s="296" t="s">
        <v>1211</v>
      </c>
    </row>
    <row r="37" spans="1:14" s="261" customFormat="1" ht="15" customHeight="1" x14ac:dyDescent="0.2">
      <c r="A37" s="297">
        <v>336</v>
      </c>
      <c r="B37" s="296" t="s">
        <v>1210</v>
      </c>
      <c r="C37" s="249">
        <v>2786.2</v>
      </c>
      <c r="D37" s="249">
        <v>2674.3</v>
      </c>
      <c r="E37" s="249">
        <v>1922.3</v>
      </c>
      <c r="F37" s="249">
        <v>1909.3</v>
      </c>
      <c r="G37" s="249">
        <v>1478.1842790000001</v>
      </c>
      <c r="H37" s="249">
        <v>1841.6370509999999</v>
      </c>
      <c r="I37" s="249">
        <v>2002.5973690000001</v>
      </c>
      <c r="J37" s="249">
        <v>2271.6510280000002</v>
      </c>
      <c r="K37" s="249">
        <v>2490.86105</v>
      </c>
      <c r="L37" s="249">
        <v>2491.8642420000001</v>
      </c>
      <c r="M37" s="296"/>
      <c r="N37" s="296" t="s">
        <v>514</v>
      </c>
    </row>
    <row r="38" spans="1:14" s="261" customFormat="1" ht="15" customHeight="1" x14ac:dyDescent="0.2">
      <c r="A38" s="297">
        <v>3361</v>
      </c>
      <c r="B38" s="296" t="s">
        <v>1262</v>
      </c>
      <c r="C38" s="249">
        <v>2454.8000000000002</v>
      </c>
      <c r="D38" s="249">
        <v>2325</v>
      </c>
      <c r="E38" s="249">
        <v>1608.7</v>
      </c>
      <c r="F38" s="249">
        <v>1647.8</v>
      </c>
      <c r="G38" s="249">
        <v>1204.855718</v>
      </c>
      <c r="H38" s="249">
        <v>1534.9733189999999</v>
      </c>
      <c r="I38" s="249">
        <v>1713.314048</v>
      </c>
      <c r="J38" s="249">
        <v>1965.2774489999999</v>
      </c>
      <c r="K38" s="249">
        <v>1996.7725270000001</v>
      </c>
      <c r="L38" s="249">
        <v>1991.760781</v>
      </c>
      <c r="M38" s="296"/>
      <c r="N38" s="296" t="s">
        <v>1261</v>
      </c>
    </row>
    <row r="39" spans="1:14" s="261" customFormat="1" ht="15" customHeight="1" x14ac:dyDescent="0.2">
      <c r="A39" s="297">
        <v>337</v>
      </c>
      <c r="B39" s="296" t="s">
        <v>1209</v>
      </c>
      <c r="C39" s="249">
        <v>300.39999999999998</v>
      </c>
      <c r="D39" s="249">
        <v>290.8</v>
      </c>
      <c r="E39" s="249">
        <v>296.5</v>
      </c>
      <c r="F39" s="249">
        <v>284.60000000000002</v>
      </c>
      <c r="G39" s="249">
        <v>264.319659</v>
      </c>
      <c r="H39" s="249">
        <v>248.50603899999999</v>
      </c>
      <c r="I39" s="249">
        <v>249.30867599999999</v>
      </c>
      <c r="J39" s="249">
        <v>253.06877700000001</v>
      </c>
      <c r="K39" s="249">
        <v>298.02905500000003</v>
      </c>
      <c r="L39" s="249">
        <v>237.26970700000001</v>
      </c>
      <c r="M39" s="296"/>
      <c r="N39" s="296" t="s">
        <v>520</v>
      </c>
    </row>
    <row r="40" spans="1:14" s="261" customFormat="1" ht="15" customHeight="1" x14ac:dyDescent="0.2">
      <c r="A40" s="297">
        <v>339</v>
      </c>
      <c r="B40" s="296" t="s">
        <v>1208</v>
      </c>
      <c r="C40" s="249">
        <v>1456</v>
      </c>
      <c r="D40" s="249">
        <v>1627.5</v>
      </c>
      <c r="E40" s="249">
        <v>1617.9</v>
      </c>
      <c r="F40" s="249">
        <v>1605.6</v>
      </c>
      <c r="G40" s="249">
        <v>1512.0202679999998</v>
      </c>
      <c r="H40" s="249">
        <v>1551.96595</v>
      </c>
      <c r="I40" s="249">
        <v>1650.243258</v>
      </c>
      <c r="J40" s="249">
        <v>1696.2893220000001</v>
      </c>
      <c r="K40" s="249">
        <v>1644.736357</v>
      </c>
      <c r="L40" s="249">
        <v>1765.7863629999999</v>
      </c>
      <c r="M40" s="296"/>
      <c r="N40" s="296" t="s">
        <v>1207</v>
      </c>
    </row>
    <row r="41" spans="1:14" s="261" customFormat="1" ht="15" customHeight="1" x14ac:dyDescent="0.2">
      <c r="A41" s="296"/>
      <c r="B41" s="296"/>
      <c r="C41" s="298"/>
      <c r="D41" s="298"/>
      <c r="E41" s="298"/>
      <c r="F41" s="298"/>
      <c r="G41" s="298"/>
      <c r="H41" s="298"/>
      <c r="I41" s="298"/>
      <c r="J41" s="298"/>
      <c r="K41" s="298"/>
      <c r="L41" s="298"/>
      <c r="M41" s="296"/>
      <c r="N41" s="296"/>
    </row>
    <row r="42" spans="1:14" s="261" customFormat="1" ht="15" customHeight="1" x14ac:dyDescent="0.2">
      <c r="A42" s="297"/>
      <c r="B42" s="296" t="s">
        <v>1204</v>
      </c>
      <c r="C42" s="249">
        <v>1140.2</v>
      </c>
      <c r="D42" s="249">
        <v>1098.4000000000001</v>
      </c>
      <c r="E42" s="249">
        <v>1036.8</v>
      </c>
      <c r="F42" s="249">
        <v>1172.8</v>
      </c>
      <c r="G42" s="249">
        <v>977.64144900000008</v>
      </c>
      <c r="H42" s="249">
        <v>1374.1269629999999</v>
      </c>
      <c r="I42" s="249">
        <v>1456.3087539999999</v>
      </c>
      <c r="J42" s="249">
        <v>1154.3865029999999</v>
      </c>
      <c r="K42" s="249">
        <v>1332.2971970000001</v>
      </c>
      <c r="L42" s="249">
        <v>1612.976801</v>
      </c>
      <c r="M42" s="296"/>
      <c r="N42" s="296" t="s">
        <v>1203</v>
      </c>
    </row>
    <row r="43" spans="1:14" ht="15" customHeight="1" x14ac:dyDescent="0.2">
      <c r="A43" s="295"/>
      <c r="B43" s="295"/>
      <c r="C43" s="295"/>
      <c r="D43" s="295"/>
      <c r="E43" s="295"/>
      <c r="F43" s="295"/>
      <c r="G43" s="295"/>
      <c r="H43" s="295"/>
      <c r="I43" s="295"/>
      <c r="J43" s="295"/>
      <c r="K43" s="295"/>
      <c r="L43" s="295"/>
      <c r="M43" s="295"/>
      <c r="N43" s="295"/>
    </row>
    <row r="44" spans="1:14" x14ac:dyDescent="0.2">
      <c r="A44" s="292"/>
      <c r="B44" s="292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2"/>
      <c r="N44" s="292"/>
    </row>
    <row r="45" spans="1:14" x14ac:dyDescent="0.2">
      <c r="A45" s="292" t="s">
        <v>1202</v>
      </c>
      <c r="B45" s="292"/>
      <c r="H45" s="292" t="s">
        <v>1201</v>
      </c>
      <c r="I45" s="292"/>
      <c r="J45" s="292"/>
      <c r="K45" s="292"/>
      <c r="L45" s="292"/>
      <c r="M45" s="292"/>
      <c r="N45" s="292"/>
    </row>
    <row r="46" spans="1:14" x14ac:dyDescent="0.2">
      <c r="A46" s="292"/>
      <c r="B46" s="292"/>
      <c r="H46" s="292"/>
      <c r="I46" s="292"/>
      <c r="J46" s="292"/>
      <c r="K46" s="292"/>
      <c r="L46" s="292"/>
      <c r="M46" s="292"/>
      <c r="N46" s="292"/>
    </row>
    <row r="47" spans="1:14" x14ac:dyDescent="0.2">
      <c r="A47" s="292" t="s">
        <v>1200</v>
      </c>
      <c r="B47" s="292"/>
      <c r="H47" s="292" t="s">
        <v>1199</v>
      </c>
      <c r="I47" s="292"/>
      <c r="J47" s="292"/>
      <c r="K47" s="292"/>
      <c r="L47" s="292"/>
      <c r="M47" s="292"/>
      <c r="N47" s="292"/>
    </row>
    <row r="48" spans="1:14" x14ac:dyDescent="0.2">
      <c r="A48" s="292" t="s">
        <v>1198</v>
      </c>
      <c r="B48" s="292"/>
      <c r="H48" s="292" t="s">
        <v>1197</v>
      </c>
      <c r="I48" s="292"/>
      <c r="J48" s="292"/>
      <c r="K48" s="292"/>
      <c r="L48" s="292"/>
      <c r="M48" s="292"/>
      <c r="N48" s="292"/>
    </row>
    <row r="50" spans="1:14" ht="15" x14ac:dyDescent="0.25">
      <c r="A50" s="293" t="s">
        <v>708</v>
      </c>
      <c r="B50" s="293"/>
      <c r="C50" s="217"/>
      <c r="D50" s="217"/>
      <c r="E50" s="217"/>
      <c r="F50" s="217"/>
      <c r="G50" s="217"/>
      <c r="H50" s="216" t="s">
        <v>697</v>
      </c>
      <c r="I50" s="293"/>
      <c r="J50" s="306"/>
      <c r="K50" s="292"/>
      <c r="L50" s="292"/>
      <c r="M50" s="292"/>
      <c r="N50" s="292"/>
    </row>
    <row r="51" spans="1:14" ht="15" x14ac:dyDescent="0.25">
      <c r="A51" s="293" t="s">
        <v>366</v>
      </c>
      <c r="B51" s="293"/>
      <c r="C51" s="217"/>
      <c r="D51" s="217"/>
      <c r="E51" s="217"/>
      <c r="F51" s="217"/>
      <c r="G51" s="217"/>
      <c r="H51" s="216" t="s">
        <v>699</v>
      </c>
      <c r="I51" s="293"/>
      <c r="J51" s="306"/>
      <c r="K51" s="292"/>
      <c r="L51" s="292"/>
      <c r="M51" s="292"/>
      <c r="N51" s="292"/>
    </row>
  </sheetData>
  <pageMargins left="0.7" right="0.7" top="0.75" bottom="0.75" header="0.3" footer="0.3"/>
  <pageSetup scale="5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L42"/>
  <sheetViews>
    <sheetView view="pageBreakPreview" zoomScale="80" zoomScaleNormal="100" zoomScaleSheetLayoutView="80" workbookViewId="0">
      <selection activeCell="H7" sqref="H7"/>
    </sheetView>
  </sheetViews>
  <sheetFormatPr defaultColWidth="12.5703125" defaultRowHeight="12.75" x14ac:dyDescent="0.2"/>
  <cols>
    <col min="1" max="1" width="35.28515625" style="257" customWidth="1"/>
    <col min="2" max="2" width="12.42578125" style="257" customWidth="1"/>
    <col min="3" max="3" width="11.28515625" style="257" bestFit="1" customWidth="1"/>
    <col min="4" max="5" width="10.5703125" style="257" bestFit="1" customWidth="1"/>
    <col min="6" max="6" width="10.5703125" style="257" customWidth="1"/>
    <col min="7" max="9" width="10.5703125" style="257" bestFit="1" customWidth="1"/>
    <col min="10" max="11" width="11.28515625" style="257" customWidth="1"/>
    <col min="12" max="12" width="30.5703125" style="257" customWidth="1"/>
    <col min="13" max="16384" width="12.5703125" style="257"/>
  </cols>
  <sheetData>
    <row r="1" spans="1:12" ht="15" x14ac:dyDescent="0.2">
      <c r="A1" s="324" t="s">
        <v>1285</v>
      </c>
    </row>
    <row r="2" spans="1:12" ht="15" x14ac:dyDescent="0.2">
      <c r="A2" s="324" t="s">
        <v>1284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</row>
    <row r="3" spans="1:12" ht="14.25" x14ac:dyDescent="0.2">
      <c r="A3" s="308" t="s">
        <v>1283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</row>
    <row r="4" spans="1:12" x14ac:dyDescent="0.2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</row>
    <row r="5" spans="1:12" s="261" customFormat="1" ht="15" x14ac:dyDescent="0.2">
      <c r="A5" s="322"/>
      <c r="B5" s="322"/>
      <c r="C5" s="322"/>
      <c r="D5" s="322"/>
      <c r="E5" s="322"/>
      <c r="F5" s="322"/>
      <c r="G5" s="322"/>
      <c r="H5" s="322"/>
      <c r="I5" s="322"/>
      <c r="J5" s="322"/>
      <c r="K5" s="322"/>
      <c r="L5" s="322"/>
    </row>
    <row r="6" spans="1:12" s="261" customFormat="1" ht="15" x14ac:dyDescent="0.2">
      <c r="A6" s="321"/>
      <c r="B6" s="232">
        <v>2005</v>
      </c>
      <c r="C6" s="232">
        <v>2006</v>
      </c>
      <c r="D6" s="232">
        <v>2007</v>
      </c>
      <c r="E6" s="232">
        <v>2008</v>
      </c>
      <c r="F6" s="232">
        <v>2009</v>
      </c>
      <c r="G6" s="232">
        <v>2010</v>
      </c>
      <c r="H6" s="232">
        <v>2011</v>
      </c>
      <c r="I6" s="232" t="s">
        <v>0</v>
      </c>
      <c r="J6" s="232" t="s">
        <v>700</v>
      </c>
      <c r="K6" s="232" t="s">
        <v>701</v>
      </c>
      <c r="L6" s="321"/>
    </row>
    <row r="7" spans="1:12" s="261" customFormat="1" ht="15" x14ac:dyDescent="0.2">
      <c r="A7" s="320"/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</row>
    <row r="8" spans="1:12" s="261" customFormat="1" ht="15" customHeight="1" x14ac:dyDescent="0.2">
      <c r="A8" s="315"/>
      <c r="B8" s="319"/>
      <c r="C8" s="319"/>
      <c r="D8" s="319"/>
      <c r="E8" s="319"/>
      <c r="F8" s="319"/>
      <c r="G8" s="319"/>
      <c r="H8" s="319"/>
      <c r="I8" s="319"/>
      <c r="J8" s="319"/>
      <c r="L8" s="318"/>
    </row>
    <row r="9" spans="1:12" s="261" customFormat="1" ht="15" customHeight="1" x14ac:dyDescent="0.2">
      <c r="A9" s="315" t="s">
        <v>1282</v>
      </c>
      <c r="B9" s="314">
        <v>56543.199999999997</v>
      </c>
      <c r="C9" s="314">
        <v>60118.700000000004</v>
      </c>
      <c r="D9" s="314">
        <v>60010.8</v>
      </c>
      <c r="E9" s="314">
        <v>63953.600000000006</v>
      </c>
      <c r="F9" s="314">
        <v>60806.600000000006</v>
      </c>
      <c r="G9" s="314">
        <v>61657.228148000002</v>
      </c>
      <c r="H9" s="314">
        <v>64875.962001</v>
      </c>
      <c r="I9" s="314">
        <v>58914.110414999996</v>
      </c>
      <c r="J9" s="314">
        <v>62396.869043999999</v>
      </c>
      <c r="K9" s="314">
        <v>62457.195797</v>
      </c>
      <c r="L9" s="313" t="s">
        <v>1281</v>
      </c>
    </row>
    <row r="10" spans="1:12" s="261" customFormat="1" ht="15" customHeight="1" x14ac:dyDescent="0.2">
      <c r="A10" s="315"/>
      <c r="B10" s="316"/>
      <c r="C10" s="316"/>
      <c r="D10" s="316"/>
      <c r="E10" s="316"/>
      <c r="F10" s="316"/>
      <c r="G10" s="316"/>
      <c r="H10" s="316"/>
      <c r="I10" s="316"/>
      <c r="J10" s="316"/>
      <c r="K10" s="316"/>
      <c r="L10" s="313"/>
    </row>
    <row r="11" spans="1:12" s="261" customFormat="1" ht="15" customHeight="1" x14ac:dyDescent="0.2">
      <c r="A11" s="315"/>
      <c r="B11" s="316"/>
      <c r="C11" s="316"/>
      <c r="D11" s="316"/>
      <c r="E11" s="316"/>
      <c r="F11" s="316"/>
      <c r="G11" s="316"/>
      <c r="H11" s="316"/>
      <c r="I11" s="316"/>
      <c r="J11" s="316"/>
      <c r="K11" s="316"/>
      <c r="L11" s="313"/>
    </row>
    <row r="12" spans="1:12" s="261" customFormat="1" ht="15" customHeight="1" x14ac:dyDescent="0.2">
      <c r="A12" s="315" t="s">
        <v>1276</v>
      </c>
      <c r="B12" s="314">
        <v>46703</v>
      </c>
      <c r="C12" s="314">
        <v>49651.8</v>
      </c>
      <c r="D12" s="314">
        <v>46324</v>
      </c>
      <c r="E12" s="314">
        <v>47262.3</v>
      </c>
      <c r="F12" s="314">
        <v>43543.9</v>
      </c>
      <c r="G12" s="314">
        <v>41989.150025000003</v>
      </c>
      <c r="H12" s="314">
        <v>45872.676925</v>
      </c>
      <c r="I12" s="314">
        <v>41798.043761000001</v>
      </c>
      <c r="J12" s="314">
        <v>44665.838115999999</v>
      </c>
      <c r="K12" s="314">
        <v>44853.112930000003</v>
      </c>
      <c r="L12" s="313" t="s">
        <v>1275</v>
      </c>
    </row>
    <row r="13" spans="1:12" s="261" customFormat="1" ht="15" customHeight="1" x14ac:dyDescent="0.2">
      <c r="A13" s="315"/>
      <c r="B13" s="316"/>
      <c r="C13" s="316"/>
      <c r="D13" s="316"/>
      <c r="E13" s="316"/>
      <c r="F13" s="316"/>
      <c r="G13" s="316"/>
      <c r="H13" s="316"/>
      <c r="I13" s="316"/>
      <c r="J13" s="316"/>
      <c r="K13" s="316"/>
      <c r="L13" s="313"/>
    </row>
    <row r="14" spans="1:12" s="261" customFormat="1" ht="15" customHeight="1" x14ac:dyDescent="0.2">
      <c r="A14" s="315" t="s">
        <v>1274</v>
      </c>
      <c r="B14" s="314">
        <v>9725.2999999999993</v>
      </c>
      <c r="C14" s="314">
        <v>10282.4</v>
      </c>
      <c r="D14" s="314">
        <v>13514.8</v>
      </c>
      <c r="E14" s="314">
        <v>16549.400000000001</v>
      </c>
      <c r="F14" s="314">
        <v>17140.900000000001</v>
      </c>
      <c r="G14" s="314">
        <v>19525.961349000001</v>
      </c>
      <c r="H14" s="314">
        <v>18822.649686000001</v>
      </c>
      <c r="I14" s="314">
        <v>16953.143456999998</v>
      </c>
      <c r="J14" s="314">
        <v>17498.222680999999</v>
      </c>
      <c r="K14" s="314">
        <v>17310.273374</v>
      </c>
      <c r="L14" s="313" t="s">
        <v>1273</v>
      </c>
    </row>
    <row r="15" spans="1:12" s="261" customFormat="1" ht="15" customHeight="1" x14ac:dyDescent="0.2">
      <c r="A15" s="315"/>
      <c r="B15" s="316"/>
      <c r="C15" s="316"/>
      <c r="D15" s="316"/>
      <c r="E15" s="316"/>
      <c r="F15" s="316"/>
      <c r="G15" s="316"/>
      <c r="H15" s="316"/>
      <c r="I15" s="316"/>
      <c r="J15" s="316"/>
      <c r="K15" s="316"/>
      <c r="L15" s="313"/>
    </row>
    <row r="16" spans="1:12" s="261" customFormat="1" ht="15" customHeight="1" x14ac:dyDescent="0.2">
      <c r="A16" s="315" t="s">
        <v>1272</v>
      </c>
      <c r="B16" s="314">
        <v>114.9</v>
      </c>
      <c r="C16" s="314">
        <v>184.5</v>
      </c>
      <c r="D16" s="314">
        <v>172</v>
      </c>
      <c r="E16" s="314">
        <v>141.9</v>
      </c>
      <c r="F16" s="314">
        <v>121.8</v>
      </c>
      <c r="G16" s="314">
        <v>142.11677399999999</v>
      </c>
      <c r="H16" s="314">
        <v>180.63539</v>
      </c>
      <c r="I16" s="314">
        <v>162.92319699999999</v>
      </c>
      <c r="J16" s="314">
        <v>232.80824699999999</v>
      </c>
      <c r="K16" s="314">
        <v>293.80949299999997</v>
      </c>
      <c r="L16" s="313" t="s">
        <v>1271</v>
      </c>
    </row>
    <row r="17" spans="1:12" s="261" customFormat="1" ht="15" customHeight="1" x14ac:dyDescent="0.2">
      <c r="A17" s="315"/>
      <c r="B17" s="314"/>
      <c r="C17" s="314"/>
      <c r="D17" s="314"/>
      <c r="E17" s="314"/>
      <c r="F17" s="314"/>
      <c r="G17" s="314"/>
      <c r="H17" s="314"/>
      <c r="I17" s="314"/>
      <c r="J17" s="314"/>
      <c r="K17" s="314"/>
      <c r="L17" s="313"/>
    </row>
    <row r="18" spans="1:12" s="261" customFormat="1" ht="15" customHeight="1" x14ac:dyDescent="0.2">
      <c r="A18" s="315"/>
      <c r="B18" s="314"/>
      <c r="C18" s="314"/>
      <c r="D18" s="314"/>
      <c r="E18" s="314"/>
      <c r="F18" s="314"/>
      <c r="G18" s="314"/>
      <c r="H18" s="314"/>
      <c r="I18" s="314"/>
      <c r="J18" s="314"/>
      <c r="K18" s="314"/>
      <c r="L18" s="313"/>
    </row>
    <row r="19" spans="1:12" s="261" customFormat="1" ht="15" customHeight="1" x14ac:dyDescent="0.2">
      <c r="A19" s="315" t="s">
        <v>1280</v>
      </c>
      <c r="B19" s="314">
        <v>38905.199999999997</v>
      </c>
      <c r="C19" s="314">
        <v>42630.299999999996</v>
      </c>
      <c r="D19" s="314">
        <v>45265.8</v>
      </c>
      <c r="E19" s="314">
        <v>44928.299999999996</v>
      </c>
      <c r="F19" s="314">
        <v>40650.999999999993</v>
      </c>
      <c r="G19" s="314">
        <v>40810.129693999996</v>
      </c>
      <c r="H19" s="314">
        <v>44670.644111000001</v>
      </c>
      <c r="I19" s="314">
        <v>46574.609852999994</v>
      </c>
      <c r="J19" s="314">
        <v>45038.703765999999</v>
      </c>
      <c r="K19" s="314">
        <v>42475.637990999996</v>
      </c>
      <c r="L19" s="313" t="s">
        <v>1279</v>
      </c>
    </row>
    <row r="20" spans="1:12" s="261" customFormat="1" ht="15" customHeight="1" x14ac:dyDescent="0.2">
      <c r="A20" s="315"/>
      <c r="B20" s="314"/>
      <c r="C20" s="314"/>
      <c r="D20" s="314"/>
      <c r="E20" s="314"/>
      <c r="F20" s="314"/>
      <c r="G20" s="314"/>
      <c r="H20" s="314"/>
      <c r="I20" s="314"/>
      <c r="J20" s="314"/>
      <c r="K20" s="314"/>
      <c r="L20" s="313"/>
    </row>
    <row r="21" spans="1:12" s="261" customFormat="1" ht="15" customHeight="1" x14ac:dyDescent="0.2">
      <c r="A21" s="315"/>
      <c r="B21" s="314"/>
      <c r="C21" s="314"/>
      <c r="D21" s="314"/>
      <c r="E21" s="314"/>
      <c r="F21" s="314"/>
      <c r="G21" s="314"/>
      <c r="H21" s="314"/>
      <c r="I21" s="314"/>
      <c r="J21" s="314"/>
      <c r="K21" s="314"/>
      <c r="L21" s="313"/>
    </row>
    <row r="22" spans="1:12" s="261" customFormat="1" ht="15" customHeight="1" x14ac:dyDescent="0.2">
      <c r="A22" s="315" t="s">
        <v>1276</v>
      </c>
      <c r="B22" s="314">
        <v>19133.7</v>
      </c>
      <c r="C22" s="314">
        <v>21502.9</v>
      </c>
      <c r="D22" s="314">
        <v>22662.400000000001</v>
      </c>
      <c r="E22" s="314">
        <v>21322.1</v>
      </c>
      <c r="F22" s="314">
        <v>19069.099999999999</v>
      </c>
      <c r="G22" s="314">
        <v>20895.516451</v>
      </c>
      <c r="H22" s="314">
        <v>20579.102176</v>
      </c>
      <c r="I22" s="314">
        <v>19837.137009999999</v>
      </c>
      <c r="J22" s="314">
        <v>20454.933566</v>
      </c>
      <c r="K22" s="314">
        <v>20063.856964999999</v>
      </c>
      <c r="L22" s="313" t="s">
        <v>1275</v>
      </c>
    </row>
    <row r="23" spans="1:12" s="261" customFormat="1" ht="15" customHeight="1" x14ac:dyDescent="0.2">
      <c r="A23" s="315"/>
      <c r="B23" s="314"/>
      <c r="C23" s="314"/>
      <c r="D23" s="314"/>
      <c r="E23" s="314"/>
      <c r="F23" s="314"/>
      <c r="G23" s="314"/>
      <c r="H23" s="314"/>
      <c r="I23" s="314"/>
      <c r="J23" s="314"/>
      <c r="K23" s="314"/>
      <c r="L23" s="313"/>
    </row>
    <row r="24" spans="1:12" s="261" customFormat="1" ht="15" customHeight="1" x14ac:dyDescent="0.2">
      <c r="A24" s="315" t="s">
        <v>1274</v>
      </c>
      <c r="B24" s="314">
        <v>18506.7</v>
      </c>
      <c r="C24" s="314">
        <v>19641.3</v>
      </c>
      <c r="D24" s="314">
        <v>21225.9</v>
      </c>
      <c r="E24" s="314">
        <v>22031</v>
      </c>
      <c r="F24" s="314">
        <v>19973.8</v>
      </c>
      <c r="G24" s="314">
        <v>18341.223892999998</v>
      </c>
      <c r="H24" s="314">
        <v>22076.529672000001</v>
      </c>
      <c r="I24" s="314">
        <v>24962.389233999998</v>
      </c>
      <c r="J24" s="314">
        <v>24574.973144</v>
      </c>
      <c r="K24" s="314">
        <v>22401.13521</v>
      </c>
      <c r="L24" s="313" t="s">
        <v>1273</v>
      </c>
    </row>
    <row r="25" spans="1:12" s="261" customFormat="1" ht="15" customHeight="1" x14ac:dyDescent="0.2">
      <c r="A25" s="315"/>
      <c r="B25" s="314"/>
      <c r="C25" s="314"/>
      <c r="D25" s="314"/>
      <c r="E25" s="314"/>
      <c r="F25" s="314"/>
      <c r="G25" s="314"/>
      <c r="H25" s="314"/>
      <c r="I25" s="314"/>
      <c r="J25" s="314"/>
      <c r="K25" s="314"/>
      <c r="L25" s="313"/>
    </row>
    <row r="26" spans="1:12" s="261" customFormat="1" ht="15" customHeight="1" x14ac:dyDescent="0.2">
      <c r="A26" s="315" t="s">
        <v>1272</v>
      </c>
      <c r="B26" s="314">
        <v>1264.7</v>
      </c>
      <c r="C26" s="314">
        <v>1486.1</v>
      </c>
      <c r="D26" s="314">
        <v>1377.5</v>
      </c>
      <c r="E26" s="314">
        <v>1575.2</v>
      </c>
      <c r="F26" s="314">
        <v>1608.1</v>
      </c>
      <c r="G26" s="314">
        <v>1573.3893499999999</v>
      </c>
      <c r="H26" s="314">
        <v>2015.0122630000001</v>
      </c>
      <c r="I26" s="314">
        <v>1775.083609</v>
      </c>
      <c r="J26" s="314">
        <v>8.7970559999999995</v>
      </c>
      <c r="K26" s="314">
        <v>10.645816</v>
      </c>
      <c r="L26" s="313" t="s">
        <v>1271</v>
      </c>
    </row>
    <row r="27" spans="1:12" s="261" customFormat="1" ht="15" customHeight="1" x14ac:dyDescent="0.2">
      <c r="A27" s="315"/>
      <c r="B27" s="316"/>
      <c r="C27" s="316"/>
      <c r="D27" s="316"/>
      <c r="E27" s="316"/>
      <c r="F27" s="316"/>
      <c r="G27" s="316"/>
      <c r="H27" s="316"/>
      <c r="I27" s="316"/>
      <c r="J27" s="316"/>
      <c r="K27" s="316"/>
      <c r="L27" s="313"/>
    </row>
    <row r="28" spans="1:12" s="261" customFormat="1" ht="15" customHeight="1" x14ac:dyDescent="0.2">
      <c r="A28" s="315"/>
      <c r="B28" s="316"/>
      <c r="C28" s="316"/>
      <c r="D28" s="316"/>
      <c r="E28" s="316"/>
      <c r="F28" s="316"/>
      <c r="G28" s="316"/>
      <c r="H28" s="316"/>
      <c r="I28" s="316"/>
      <c r="J28" s="316"/>
      <c r="K28" s="316"/>
      <c r="L28" s="313"/>
    </row>
    <row r="29" spans="1:12" s="261" customFormat="1" ht="15" customHeight="1" x14ac:dyDescent="0.2">
      <c r="A29" s="315" t="s">
        <v>1278</v>
      </c>
      <c r="B29" s="314">
        <v>17638</v>
      </c>
      <c r="C29" s="314">
        <v>17488.400000000009</v>
      </c>
      <c r="D29" s="314">
        <v>14745</v>
      </c>
      <c r="E29" s="314">
        <v>19025.30000000001</v>
      </c>
      <c r="F29" s="314">
        <v>20155.600000000013</v>
      </c>
      <c r="G29" s="314">
        <v>20847.098454000006</v>
      </c>
      <c r="H29" s="314">
        <v>20205.317889999998</v>
      </c>
      <c r="I29" s="314">
        <v>12339.500562000001</v>
      </c>
      <c r="J29" s="314">
        <v>17358.165278</v>
      </c>
      <c r="K29" s="314">
        <v>19981.557806000004</v>
      </c>
      <c r="L29" s="313" t="s">
        <v>1277</v>
      </c>
    </row>
    <row r="30" spans="1:12" s="261" customFormat="1" ht="15" customHeight="1" x14ac:dyDescent="0.2">
      <c r="A30" s="315"/>
      <c r="B30" s="316"/>
      <c r="C30" s="316"/>
      <c r="D30" s="316"/>
      <c r="E30" s="317"/>
      <c r="F30" s="317"/>
      <c r="G30" s="316"/>
      <c r="H30" s="316"/>
      <c r="I30" s="316"/>
      <c r="J30" s="316"/>
      <c r="K30" s="316"/>
      <c r="L30" s="313"/>
    </row>
    <row r="31" spans="1:12" s="261" customFormat="1" ht="15" customHeight="1" x14ac:dyDescent="0.2">
      <c r="A31" s="315"/>
      <c r="B31" s="314"/>
      <c r="C31" s="314"/>
      <c r="D31" s="314"/>
      <c r="E31" s="314"/>
      <c r="F31" s="314"/>
      <c r="G31" s="314"/>
      <c r="H31" s="314"/>
      <c r="I31" s="314"/>
      <c r="J31" s="314"/>
      <c r="K31" s="314"/>
      <c r="L31" s="313"/>
    </row>
    <row r="32" spans="1:12" s="261" customFormat="1" ht="15" customHeight="1" x14ac:dyDescent="0.2">
      <c r="A32" s="315" t="s">
        <v>1276</v>
      </c>
      <c r="B32" s="314">
        <v>27569.3</v>
      </c>
      <c r="C32" s="314">
        <v>28148.9</v>
      </c>
      <c r="D32" s="314">
        <v>23661.599999999999</v>
      </c>
      <c r="E32" s="314">
        <v>25940.200000000004</v>
      </c>
      <c r="F32" s="314">
        <v>24474.800000000003</v>
      </c>
      <c r="G32" s="314">
        <v>21093.633574000003</v>
      </c>
      <c r="H32" s="314">
        <v>25293.574748999999</v>
      </c>
      <c r="I32" s="314">
        <v>21960.906751000002</v>
      </c>
      <c r="J32" s="314">
        <v>24210.904549999999</v>
      </c>
      <c r="K32" s="314">
        <v>24789.255965000004</v>
      </c>
      <c r="L32" s="313" t="s">
        <v>1275</v>
      </c>
    </row>
    <row r="33" spans="1:12" s="261" customFormat="1" ht="15" customHeight="1" x14ac:dyDescent="0.2">
      <c r="A33" s="315"/>
      <c r="B33" s="314"/>
      <c r="C33" s="314"/>
      <c r="D33" s="314"/>
      <c r="E33" s="314"/>
      <c r="F33" s="314"/>
      <c r="G33" s="314"/>
      <c r="H33" s="314"/>
      <c r="I33" s="314"/>
      <c r="J33" s="314"/>
      <c r="K33" s="314"/>
      <c r="L33" s="313"/>
    </row>
    <row r="34" spans="1:12" s="261" customFormat="1" ht="15" customHeight="1" x14ac:dyDescent="0.2">
      <c r="A34" s="315" t="s">
        <v>1274</v>
      </c>
      <c r="B34" s="314">
        <v>-8781.4000000000015</v>
      </c>
      <c r="C34" s="314">
        <v>-9358.9</v>
      </c>
      <c r="D34" s="314">
        <v>-7711.1000000000022</v>
      </c>
      <c r="E34" s="314">
        <v>-5481.5999999999985</v>
      </c>
      <c r="F34" s="314">
        <v>-2832.8999999999978</v>
      </c>
      <c r="G34" s="314">
        <v>1184.7374560000026</v>
      </c>
      <c r="H34" s="314">
        <v>-3253.8799859999999</v>
      </c>
      <c r="I34" s="314">
        <v>-8009.2457770000001</v>
      </c>
      <c r="J34" s="314">
        <v>-7076.7504630000003</v>
      </c>
      <c r="K34" s="314">
        <v>-5090.861836</v>
      </c>
      <c r="L34" s="313" t="s">
        <v>1273</v>
      </c>
    </row>
    <row r="35" spans="1:12" s="261" customFormat="1" ht="15" customHeight="1" x14ac:dyDescent="0.2">
      <c r="A35" s="315"/>
      <c r="B35" s="314"/>
      <c r="C35" s="314"/>
      <c r="D35" s="314"/>
      <c r="E35" s="314"/>
      <c r="F35" s="314"/>
      <c r="G35" s="314"/>
      <c r="H35" s="314"/>
      <c r="I35" s="314"/>
      <c r="J35" s="314"/>
      <c r="K35" s="314"/>
      <c r="L35" s="313"/>
    </row>
    <row r="36" spans="1:12" s="261" customFormat="1" ht="15" customHeight="1" x14ac:dyDescent="0.2">
      <c r="A36" s="315" t="s">
        <v>1272</v>
      </c>
      <c r="B36" s="314">
        <v>-1149.8</v>
      </c>
      <c r="C36" s="314">
        <v>-1301.5999999999999</v>
      </c>
      <c r="D36" s="314">
        <v>-1205.5</v>
      </c>
      <c r="E36" s="314">
        <v>-1433.3</v>
      </c>
      <c r="F36" s="314">
        <v>-1486.3</v>
      </c>
      <c r="G36" s="314">
        <v>-1431.2725759999998</v>
      </c>
      <c r="H36" s="314">
        <v>-1834.3768730000002</v>
      </c>
      <c r="I36" s="314">
        <v>-1612.160412</v>
      </c>
      <c r="J36" s="314">
        <v>224.011191</v>
      </c>
      <c r="K36" s="314">
        <v>283.16367699999995</v>
      </c>
      <c r="L36" s="313" t="s">
        <v>1271</v>
      </c>
    </row>
    <row r="37" spans="1:12" ht="15" customHeight="1" x14ac:dyDescent="0.2">
      <c r="A37" s="312"/>
      <c r="B37" s="312"/>
      <c r="C37" s="312"/>
      <c r="D37" s="312"/>
      <c r="E37" s="312"/>
      <c r="F37" s="312"/>
      <c r="G37" s="312"/>
      <c r="H37" s="312"/>
      <c r="I37" s="312"/>
      <c r="J37" s="312"/>
      <c r="K37" s="312"/>
      <c r="L37" s="312"/>
    </row>
    <row r="38" spans="1:12" x14ac:dyDescent="0.2">
      <c r="A38" s="311"/>
      <c r="B38" s="311"/>
      <c r="C38" s="311"/>
      <c r="D38" s="311"/>
      <c r="E38" s="311"/>
      <c r="F38" s="311"/>
      <c r="G38" s="311"/>
      <c r="H38" s="311"/>
      <c r="I38" s="311"/>
      <c r="J38" s="311"/>
      <c r="K38" s="311"/>
      <c r="L38" s="311"/>
    </row>
    <row r="39" spans="1:12" x14ac:dyDescent="0.2">
      <c r="A39" s="310" t="s">
        <v>402</v>
      </c>
      <c r="B39" s="307"/>
      <c r="G39" s="307" t="s">
        <v>1270</v>
      </c>
      <c r="H39" s="307"/>
      <c r="I39" s="307"/>
      <c r="J39" s="307"/>
      <c r="K39" s="307"/>
      <c r="L39" s="307"/>
    </row>
    <row r="40" spans="1:12" x14ac:dyDescent="0.2">
      <c r="A40" s="310"/>
      <c r="B40" s="307"/>
      <c r="G40" s="307"/>
      <c r="H40" s="307"/>
      <c r="I40" s="307"/>
      <c r="J40" s="307"/>
      <c r="K40" s="307"/>
      <c r="L40" s="307"/>
    </row>
    <row r="41" spans="1:12" ht="15" x14ac:dyDescent="0.25">
      <c r="A41" s="309" t="s">
        <v>97</v>
      </c>
      <c r="B41" s="308"/>
      <c r="C41" s="258"/>
      <c r="D41" s="258"/>
      <c r="E41" s="258"/>
      <c r="F41" s="258"/>
      <c r="G41" s="216" t="s">
        <v>697</v>
      </c>
      <c r="H41" s="309"/>
      <c r="I41" s="308"/>
      <c r="J41" s="307"/>
      <c r="K41" s="307"/>
      <c r="L41" s="307"/>
    </row>
    <row r="42" spans="1:12" ht="15" x14ac:dyDescent="0.25">
      <c r="A42" s="309" t="s">
        <v>163</v>
      </c>
      <c r="B42" s="308"/>
      <c r="C42" s="258"/>
      <c r="D42" s="258"/>
      <c r="E42" s="258"/>
      <c r="F42" s="258"/>
      <c r="G42" s="216" t="s">
        <v>699</v>
      </c>
      <c r="H42" s="309"/>
      <c r="I42" s="308"/>
      <c r="J42" s="307"/>
      <c r="K42" s="307"/>
      <c r="L42" s="307"/>
    </row>
  </sheetData>
  <pageMargins left="0.7" right="0.7" top="0.75" bottom="0.75" header="0.3" footer="0.3"/>
  <pageSetup scale="5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L48"/>
  <sheetViews>
    <sheetView view="pageBreakPreview" zoomScale="80" zoomScaleNormal="100" zoomScaleSheetLayoutView="80" workbookViewId="0">
      <selection activeCell="R23" sqref="R23"/>
    </sheetView>
  </sheetViews>
  <sheetFormatPr defaultRowHeight="12.75" x14ac:dyDescent="0.2"/>
  <cols>
    <col min="1" max="1" width="37.5703125" style="268" customWidth="1"/>
    <col min="2" max="10" width="10.7109375" style="268" customWidth="1"/>
    <col min="11" max="11" width="12.42578125" style="268" customWidth="1"/>
    <col min="12" max="12" width="33" style="268" customWidth="1"/>
    <col min="13" max="256" width="9.140625" style="268"/>
    <col min="257" max="257" width="29.7109375" style="268" customWidth="1"/>
    <col min="258" max="263" width="9.140625" style="268"/>
    <col min="264" max="264" width="11.28515625" style="268" bestFit="1" customWidth="1"/>
    <col min="265" max="265" width="9.140625" style="268"/>
    <col min="266" max="266" width="11.28515625" style="268" bestFit="1" customWidth="1"/>
    <col min="267" max="267" width="9.140625" style="268"/>
    <col min="268" max="268" width="29.7109375" style="268" customWidth="1"/>
    <col min="269" max="512" width="9.140625" style="268"/>
    <col min="513" max="513" width="29.7109375" style="268" customWidth="1"/>
    <col min="514" max="519" width="9.140625" style="268"/>
    <col min="520" max="520" width="11.28515625" style="268" bestFit="1" customWidth="1"/>
    <col min="521" max="521" width="9.140625" style="268"/>
    <col min="522" max="522" width="11.28515625" style="268" bestFit="1" customWidth="1"/>
    <col min="523" max="523" width="9.140625" style="268"/>
    <col min="524" max="524" width="29.7109375" style="268" customWidth="1"/>
    <col min="525" max="768" width="9.140625" style="268"/>
    <col min="769" max="769" width="29.7109375" style="268" customWidth="1"/>
    <col min="770" max="775" width="9.140625" style="268"/>
    <col min="776" max="776" width="11.28515625" style="268" bestFit="1" customWidth="1"/>
    <col min="777" max="777" width="9.140625" style="268"/>
    <col min="778" max="778" width="11.28515625" style="268" bestFit="1" customWidth="1"/>
    <col min="779" max="779" width="9.140625" style="268"/>
    <col min="780" max="780" width="29.7109375" style="268" customWidth="1"/>
    <col min="781" max="1024" width="9.140625" style="268"/>
    <col min="1025" max="1025" width="29.7109375" style="268" customWidth="1"/>
    <col min="1026" max="1031" width="9.140625" style="268"/>
    <col min="1032" max="1032" width="11.28515625" style="268" bestFit="1" customWidth="1"/>
    <col min="1033" max="1033" width="9.140625" style="268"/>
    <col min="1034" max="1034" width="11.28515625" style="268" bestFit="1" customWidth="1"/>
    <col min="1035" max="1035" width="9.140625" style="268"/>
    <col min="1036" max="1036" width="29.7109375" style="268" customWidth="1"/>
    <col min="1037" max="1280" width="9.140625" style="268"/>
    <col min="1281" max="1281" width="29.7109375" style="268" customWidth="1"/>
    <col min="1282" max="1287" width="9.140625" style="268"/>
    <col min="1288" max="1288" width="11.28515625" style="268" bestFit="1" customWidth="1"/>
    <col min="1289" max="1289" width="9.140625" style="268"/>
    <col min="1290" max="1290" width="11.28515625" style="268" bestFit="1" customWidth="1"/>
    <col min="1291" max="1291" width="9.140625" style="268"/>
    <col min="1292" max="1292" width="29.7109375" style="268" customWidth="1"/>
    <col min="1293" max="1536" width="9.140625" style="268"/>
    <col min="1537" max="1537" width="29.7109375" style="268" customWidth="1"/>
    <col min="1538" max="1543" width="9.140625" style="268"/>
    <col min="1544" max="1544" width="11.28515625" style="268" bestFit="1" customWidth="1"/>
    <col min="1545" max="1545" width="9.140625" style="268"/>
    <col min="1546" max="1546" width="11.28515625" style="268" bestFit="1" customWidth="1"/>
    <col min="1547" max="1547" width="9.140625" style="268"/>
    <col min="1548" max="1548" width="29.7109375" style="268" customWidth="1"/>
    <col min="1549" max="1792" width="9.140625" style="268"/>
    <col min="1793" max="1793" width="29.7109375" style="268" customWidth="1"/>
    <col min="1794" max="1799" width="9.140625" style="268"/>
    <col min="1800" max="1800" width="11.28515625" style="268" bestFit="1" customWidth="1"/>
    <col min="1801" max="1801" width="9.140625" style="268"/>
    <col min="1802" max="1802" width="11.28515625" style="268" bestFit="1" customWidth="1"/>
    <col min="1803" max="1803" width="9.140625" style="268"/>
    <col min="1804" max="1804" width="29.7109375" style="268" customWidth="1"/>
    <col min="1805" max="2048" width="9.140625" style="268"/>
    <col min="2049" max="2049" width="29.7109375" style="268" customWidth="1"/>
    <col min="2050" max="2055" width="9.140625" style="268"/>
    <col min="2056" max="2056" width="11.28515625" style="268" bestFit="1" customWidth="1"/>
    <col min="2057" max="2057" width="9.140625" style="268"/>
    <col min="2058" max="2058" width="11.28515625" style="268" bestFit="1" customWidth="1"/>
    <col min="2059" max="2059" width="9.140625" style="268"/>
    <col min="2060" max="2060" width="29.7109375" style="268" customWidth="1"/>
    <col min="2061" max="2304" width="9.140625" style="268"/>
    <col min="2305" max="2305" width="29.7109375" style="268" customWidth="1"/>
    <col min="2306" max="2311" width="9.140625" style="268"/>
    <col min="2312" max="2312" width="11.28515625" style="268" bestFit="1" customWidth="1"/>
    <col min="2313" max="2313" width="9.140625" style="268"/>
    <col min="2314" max="2314" width="11.28515625" style="268" bestFit="1" customWidth="1"/>
    <col min="2315" max="2315" width="9.140625" style="268"/>
    <col min="2316" max="2316" width="29.7109375" style="268" customWidth="1"/>
    <col min="2317" max="2560" width="9.140625" style="268"/>
    <col min="2561" max="2561" width="29.7109375" style="268" customWidth="1"/>
    <col min="2562" max="2567" width="9.140625" style="268"/>
    <col min="2568" max="2568" width="11.28515625" style="268" bestFit="1" customWidth="1"/>
    <col min="2569" max="2569" width="9.140625" style="268"/>
    <col min="2570" max="2570" width="11.28515625" style="268" bestFit="1" customWidth="1"/>
    <col min="2571" max="2571" width="9.140625" style="268"/>
    <col min="2572" max="2572" width="29.7109375" style="268" customWidth="1"/>
    <col min="2573" max="2816" width="9.140625" style="268"/>
    <col min="2817" max="2817" width="29.7109375" style="268" customWidth="1"/>
    <col min="2818" max="2823" width="9.140625" style="268"/>
    <col min="2824" max="2824" width="11.28515625" style="268" bestFit="1" customWidth="1"/>
    <col min="2825" max="2825" width="9.140625" style="268"/>
    <col min="2826" max="2826" width="11.28515625" style="268" bestFit="1" customWidth="1"/>
    <col min="2827" max="2827" width="9.140625" style="268"/>
    <col min="2828" max="2828" width="29.7109375" style="268" customWidth="1"/>
    <col min="2829" max="3072" width="9.140625" style="268"/>
    <col min="3073" max="3073" width="29.7109375" style="268" customWidth="1"/>
    <col min="3074" max="3079" width="9.140625" style="268"/>
    <col min="3080" max="3080" width="11.28515625" style="268" bestFit="1" customWidth="1"/>
    <col min="3081" max="3081" width="9.140625" style="268"/>
    <col min="3082" max="3082" width="11.28515625" style="268" bestFit="1" customWidth="1"/>
    <col min="3083" max="3083" width="9.140625" style="268"/>
    <col min="3084" max="3084" width="29.7109375" style="268" customWidth="1"/>
    <col min="3085" max="3328" width="9.140625" style="268"/>
    <col min="3329" max="3329" width="29.7109375" style="268" customWidth="1"/>
    <col min="3330" max="3335" width="9.140625" style="268"/>
    <col min="3336" max="3336" width="11.28515625" style="268" bestFit="1" customWidth="1"/>
    <col min="3337" max="3337" width="9.140625" style="268"/>
    <col min="3338" max="3338" width="11.28515625" style="268" bestFit="1" customWidth="1"/>
    <col min="3339" max="3339" width="9.140625" style="268"/>
    <col min="3340" max="3340" width="29.7109375" style="268" customWidth="1"/>
    <col min="3341" max="3584" width="9.140625" style="268"/>
    <col min="3585" max="3585" width="29.7109375" style="268" customWidth="1"/>
    <col min="3586" max="3591" width="9.140625" style="268"/>
    <col min="3592" max="3592" width="11.28515625" style="268" bestFit="1" customWidth="1"/>
    <col min="3593" max="3593" width="9.140625" style="268"/>
    <col min="3594" max="3594" width="11.28515625" style="268" bestFit="1" customWidth="1"/>
    <col min="3595" max="3595" width="9.140625" style="268"/>
    <col min="3596" max="3596" width="29.7109375" style="268" customWidth="1"/>
    <col min="3597" max="3840" width="9.140625" style="268"/>
    <col min="3841" max="3841" width="29.7109375" style="268" customWidth="1"/>
    <col min="3842" max="3847" width="9.140625" style="268"/>
    <col min="3848" max="3848" width="11.28515625" style="268" bestFit="1" customWidth="1"/>
    <col min="3849" max="3849" width="9.140625" style="268"/>
    <col min="3850" max="3850" width="11.28515625" style="268" bestFit="1" customWidth="1"/>
    <col min="3851" max="3851" width="9.140625" style="268"/>
    <col min="3852" max="3852" width="29.7109375" style="268" customWidth="1"/>
    <col min="3853" max="4096" width="9.140625" style="268"/>
    <col min="4097" max="4097" width="29.7109375" style="268" customWidth="1"/>
    <col min="4098" max="4103" width="9.140625" style="268"/>
    <col min="4104" max="4104" width="11.28515625" style="268" bestFit="1" customWidth="1"/>
    <col min="4105" max="4105" width="9.140625" style="268"/>
    <col min="4106" max="4106" width="11.28515625" style="268" bestFit="1" customWidth="1"/>
    <col min="4107" max="4107" width="9.140625" style="268"/>
    <col min="4108" max="4108" width="29.7109375" style="268" customWidth="1"/>
    <col min="4109" max="4352" width="9.140625" style="268"/>
    <col min="4353" max="4353" width="29.7109375" style="268" customWidth="1"/>
    <col min="4354" max="4359" width="9.140625" style="268"/>
    <col min="4360" max="4360" width="11.28515625" style="268" bestFit="1" customWidth="1"/>
    <col min="4361" max="4361" width="9.140625" style="268"/>
    <col min="4362" max="4362" width="11.28515625" style="268" bestFit="1" customWidth="1"/>
    <col min="4363" max="4363" width="9.140625" style="268"/>
    <col min="4364" max="4364" width="29.7109375" style="268" customWidth="1"/>
    <col min="4365" max="4608" width="9.140625" style="268"/>
    <col min="4609" max="4609" width="29.7109375" style="268" customWidth="1"/>
    <col min="4610" max="4615" width="9.140625" style="268"/>
    <col min="4616" max="4616" width="11.28515625" style="268" bestFit="1" customWidth="1"/>
    <col min="4617" max="4617" width="9.140625" style="268"/>
    <col min="4618" max="4618" width="11.28515625" style="268" bestFit="1" customWidth="1"/>
    <col min="4619" max="4619" width="9.140625" style="268"/>
    <col min="4620" max="4620" width="29.7109375" style="268" customWidth="1"/>
    <col min="4621" max="4864" width="9.140625" style="268"/>
    <col min="4865" max="4865" width="29.7109375" style="268" customWidth="1"/>
    <col min="4866" max="4871" width="9.140625" style="268"/>
    <col min="4872" max="4872" width="11.28515625" style="268" bestFit="1" customWidth="1"/>
    <col min="4873" max="4873" width="9.140625" style="268"/>
    <col min="4874" max="4874" width="11.28515625" style="268" bestFit="1" customWidth="1"/>
    <col min="4875" max="4875" width="9.140625" style="268"/>
    <col min="4876" max="4876" width="29.7109375" style="268" customWidth="1"/>
    <col min="4877" max="5120" width="9.140625" style="268"/>
    <col min="5121" max="5121" width="29.7109375" style="268" customWidth="1"/>
    <col min="5122" max="5127" width="9.140625" style="268"/>
    <col min="5128" max="5128" width="11.28515625" style="268" bestFit="1" customWidth="1"/>
    <col min="5129" max="5129" width="9.140625" style="268"/>
    <col min="5130" max="5130" width="11.28515625" style="268" bestFit="1" customWidth="1"/>
    <col min="5131" max="5131" width="9.140625" style="268"/>
    <col min="5132" max="5132" width="29.7109375" style="268" customWidth="1"/>
    <col min="5133" max="5376" width="9.140625" style="268"/>
    <col min="5377" max="5377" width="29.7109375" style="268" customWidth="1"/>
    <col min="5378" max="5383" width="9.140625" style="268"/>
    <col min="5384" max="5384" width="11.28515625" style="268" bestFit="1" customWidth="1"/>
    <col min="5385" max="5385" width="9.140625" style="268"/>
    <col min="5386" max="5386" width="11.28515625" style="268" bestFit="1" customWidth="1"/>
    <col min="5387" max="5387" width="9.140625" style="268"/>
    <col min="5388" max="5388" width="29.7109375" style="268" customWidth="1"/>
    <col min="5389" max="5632" width="9.140625" style="268"/>
    <col min="5633" max="5633" width="29.7109375" style="268" customWidth="1"/>
    <col min="5634" max="5639" width="9.140625" style="268"/>
    <col min="5640" max="5640" width="11.28515625" style="268" bestFit="1" customWidth="1"/>
    <col min="5641" max="5641" width="9.140625" style="268"/>
    <col min="5642" max="5642" width="11.28515625" style="268" bestFit="1" customWidth="1"/>
    <col min="5643" max="5643" width="9.140625" style="268"/>
    <col min="5644" max="5644" width="29.7109375" style="268" customWidth="1"/>
    <col min="5645" max="5888" width="9.140625" style="268"/>
    <col min="5889" max="5889" width="29.7109375" style="268" customWidth="1"/>
    <col min="5890" max="5895" width="9.140625" style="268"/>
    <col min="5896" max="5896" width="11.28515625" style="268" bestFit="1" customWidth="1"/>
    <col min="5897" max="5897" width="9.140625" style="268"/>
    <col min="5898" max="5898" width="11.28515625" style="268" bestFit="1" customWidth="1"/>
    <col min="5899" max="5899" width="9.140625" style="268"/>
    <col min="5900" max="5900" width="29.7109375" style="268" customWidth="1"/>
    <col min="5901" max="6144" width="9.140625" style="268"/>
    <col min="6145" max="6145" width="29.7109375" style="268" customWidth="1"/>
    <col min="6146" max="6151" width="9.140625" style="268"/>
    <col min="6152" max="6152" width="11.28515625" style="268" bestFit="1" customWidth="1"/>
    <col min="6153" max="6153" width="9.140625" style="268"/>
    <col min="6154" max="6154" width="11.28515625" style="268" bestFit="1" customWidth="1"/>
    <col min="6155" max="6155" width="9.140625" style="268"/>
    <col min="6156" max="6156" width="29.7109375" style="268" customWidth="1"/>
    <col min="6157" max="6400" width="9.140625" style="268"/>
    <col min="6401" max="6401" width="29.7109375" style="268" customWidth="1"/>
    <col min="6402" max="6407" width="9.140625" style="268"/>
    <col min="6408" max="6408" width="11.28515625" style="268" bestFit="1" customWidth="1"/>
    <col min="6409" max="6409" width="9.140625" style="268"/>
    <col min="6410" max="6410" width="11.28515625" style="268" bestFit="1" customWidth="1"/>
    <col min="6411" max="6411" width="9.140625" style="268"/>
    <col min="6412" max="6412" width="29.7109375" style="268" customWidth="1"/>
    <col min="6413" max="6656" width="9.140625" style="268"/>
    <col min="6657" max="6657" width="29.7109375" style="268" customWidth="1"/>
    <col min="6658" max="6663" width="9.140625" style="268"/>
    <col min="6664" max="6664" width="11.28515625" style="268" bestFit="1" customWidth="1"/>
    <col min="6665" max="6665" width="9.140625" style="268"/>
    <col min="6666" max="6666" width="11.28515625" style="268" bestFit="1" customWidth="1"/>
    <col min="6667" max="6667" width="9.140625" style="268"/>
    <col min="6668" max="6668" width="29.7109375" style="268" customWidth="1"/>
    <col min="6669" max="6912" width="9.140625" style="268"/>
    <col min="6913" max="6913" width="29.7109375" style="268" customWidth="1"/>
    <col min="6914" max="6919" width="9.140625" style="268"/>
    <col min="6920" max="6920" width="11.28515625" style="268" bestFit="1" customWidth="1"/>
    <col min="6921" max="6921" width="9.140625" style="268"/>
    <col min="6922" max="6922" width="11.28515625" style="268" bestFit="1" customWidth="1"/>
    <col min="6923" max="6923" width="9.140625" style="268"/>
    <col min="6924" max="6924" width="29.7109375" style="268" customWidth="1"/>
    <col min="6925" max="7168" width="9.140625" style="268"/>
    <col min="7169" max="7169" width="29.7109375" style="268" customWidth="1"/>
    <col min="7170" max="7175" width="9.140625" style="268"/>
    <col min="7176" max="7176" width="11.28515625" style="268" bestFit="1" customWidth="1"/>
    <col min="7177" max="7177" width="9.140625" style="268"/>
    <col min="7178" max="7178" width="11.28515625" style="268" bestFit="1" customWidth="1"/>
    <col min="7179" max="7179" width="9.140625" style="268"/>
    <col min="7180" max="7180" width="29.7109375" style="268" customWidth="1"/>
    <col min="7181" max="7424" width="9.140625" style="268"/>
    <col min="7425" max="7425" width="29.7109375" style="268" customWidth="1"/>
    <col min="7426" max="7431" width="9.140625" style="268"/>
    <col min="7432" max="7432" width="11.28515625" style="268" bestFit="1" customWidth="1"/>
    <col min="7433" max="7433" width="9.140625" style="268"/>
    <col min="7434" max="7434" width="11.28515625" style="268" bestFit="1" customWidth="1"/>
    <col min="7435" max="7435" width="9.140625" style="268"/>
    <col min="7436" max="7436" width="29.7109375" style="268" customWidth="1"/>
    <col min="7437" max="7680" width="9.140625" style="268"/>
    <col min="7681" max="7681" width="29.7109375" style="268" customWidth="1"/>
    <col min="7682" max="7687" width="9.140625" style="268"/>
    <col min="7688" max="7688" width="11.28515625" style="268" bestFit="1" customWidth="1"/>
    <col min="7689" max="7689" width="9.140625" style="268"/>
    <col min="7690" max="7690" width="11.28515625" style="268" bestFit="1" customWidth="1"/>
    <col min="7691" max="7691" width="9.140625" style="268"/>
    <col min="7692" max="7692" width="29.7109375" style="268" customWidth="1"/>
    <col min="7693" max="7936" width="9.140625" style="268"/>
    <col min="7937" max="7937" width="29.7109375" style="268" customWidth="1"/>
    <col min="7938" max="7943" width="9.140625" style="268"/>
    <col min="7944" max="7944" width="11.28515625" style="268" bestFit="1" customWidth="1"/>
    <col min="7945" max="7945" width="9.140625" style="268"/>
    <col min="7946" max="7946" width="11.28515625" style="268" bestFit="1" customWidth="1"/>
    <col min="7947" max="7947" width="9.140625" style="268"/>
    <col min="7948" max="7948" width="29.7109375" style="268" customWidth="1"/>
    <col min="7949" max="8192" width="9.140625" style="268"/>
    <col min="8193" max="8193" width="29.7109375" style="268" customWidth="1"/>
    <col min="8194" max="8199" width="9.140625" style="268"/>
    <col min="8200" max="8200" width="11.28515625" style="268" bestFit="1" customWidth="1"/>
    <col min="8201" max="8201" width="9.140625" style="268"/>
    <col min="8202" max="8202" width="11.28515625" style="268" bestFit="1" customWidth="1"/>
    <col min="8203" max="8203" width="9.140625" style="268"/>
    <col min="8204" max="8204" width="29.7109375" style="268" customWidth="1"/>
    <col min="8205" max="8448" width="9.140625" style="268"/>
    <col min="8449" max="8449" width="29.7109375" style="268" customWidth="1"/>
    <col min="8450" max="8455" width="9.140625" style="268"/>
    <col min="8456" max="8456" width="11.28515625" style="268" bestFit="1" customWidth="1"/>
    <col min="8457" max="8457" width="9.140625" style="268"/>
    <col min="8458" max="8458" width="11.28515625" style="268" bestFit="1" customWidth="1"/>
    <col min="8459" max="8459" width="9.140625" style="268"/>
    <col min="8460" max="8460" width="29.7109375" style="268" customWidth="1"/>
    <col min="8461" max="8704" width="9.140625" style="268"/>
    <col min="8705" max="8705" width="29.7109375" style="268" customWidth="1"/>
    <col min="8706" max="8711" width="9.140625" style="268"/>
    <col min="8712" max="8712" width="11.28515625" style="268" bestFit="1" customWidth="1"/>
    <col min="8713" max="8713" width="9.140625" style="268"/>
    <col min="8714" max="8714" width="11.28515625" style="268" bestFit="1" customWidth="1"/>
    <col min="8715" max="8715" width="9.140625" style="268"/>
    <col min="8716" max="8716" width="29.7109375" style="268" customWidth="1"/>
    <col min="8717" max="8960" width="9.140625" style="268"/>
    <col min="8961" max="8961" width="29.7109375" style="268" customWidth="1"/>
    <col min="8962" max="8967" width="9.140625" style="268"/>
    <col min="8968" max="8968" width="11.28515625" style="268" bestFit="1" customWidth="1"/>
    <col min="8969" max="8969" width="9.140625" style="268"/>
    <col min="8970" max="8970" width="11.28515625" style="268" bestFit="1" customWidth="1"/>
    <col min="8971" max="8971" width="9.140625" style="268"/>
    <col min="8972" max="8972" width="29.7109375" style="268" customWidth="1"/>
    <col min="8973" max="9216" width="9.140625" style="268"/>
    <col min="9217" max="9217" width="29.7109375" style="268" customWidth="1"/>
    <col min="9218" max="9223" width="9.140625" style="268"/>
    <col min="9224" max="9224" width="11.28515625" style="268" bestFit="1" customWidth="1"/>
    <col min="9225" max="9225" width="9.140625" style="268"/>
    <col min="9226" max="9226" width="11.28515625" style="268" bestFit="1" customWidth="1"/>
    <col min="9227" max="9227" width="9.140625" style="268"/>
    <col min="9228" max="9228" width="29.7109375" style="268" customWidth="1"/>
    <col min="9229" max="9472" width="9.140625" style="268"/>
    <col min="9473" max="9473" width="29.7109375" style="268" customWidth="1"/>
    <col min="9474" max="9479" width="9.140625" style="268"/>
    <col min="9480" max="9480" width="11.28515625" style="268" bestFit="1" customWidth="1"/>
    <col min="9481" max="9481" width="9.140625" style="268"/>
    <col min="9482" max="9482" width="11.28515625" style="268" bestFit="1" customWidth="1"/>
    <col min="9483" max="9483" width="9.140625" style="268"/>
    <col min="9484" max="9484" width="29.7109375" style="268" customWidth="1"/>
    <col min="9485" max="9728" width="9.140625" style="268"/>
    <col min="9729" max="9729" width="29.7109375" style="268" customWidth="1"/>
    <col min="9730" max="9735" width="9.140625" style="268"/>
    <col min="9736" max="9736" width="11.28515625" style="268" bestFit="1" customWidth="1"/>
    <col min="9737" max="9737" width="9.140625" style="268"/>
    <col min="9738" max="9738" width="11.28515625" style="268" bestFit="1" customWidth="1"/>
    <col min="9739" max="9739" width="9.140625" style="268"/>
    <col min="9740" max="9740" width="29.7109375" style="268" customWidth="1"/>
    <col min="9741" max="9984" width="9.140625" style="268"/>
    <col min="9985" max="9985" width="29.7109375" style="268" customWidth="1"/>
    <col min="9986" max="9991" width="9.140625" style="268"/>
    <col min="9992" max="9992" width="11.28515625" style="268" bestFit="1" customWidth="1"/>
    <col min="9993" max="9993" width="9.140625" style="268"/>
    <col min="9994" max="9994" width="11.28515625" style="268" bestFit="1" customWidth="1"/>
    <col min="9995" max="9995" width="9.140625" style="268"/>
    <col min="9996" max="9996" width="29.7109375" style="268" customWidth="1"/>
    <col min="9997" max="10240" width="9.140625" style="268"/>
    <col min="10241" max="10241" width="29.7109375" style="268" customWidth="1"/>
    <col min="10242" max="10247" width="9.140625" style="268"/>
    <col min="10248" max="10248" width="11.28515625" style="268" bestFit="1" customWidth="1"/>
    <col min="10249" max="10249" width="9.140625" style="268"/>
    <col min="10250" max="10250" width="11.28515625" style="268" bestFit="1" customWidth="1"/>
    <col min="10251" max="10251" width="9.140625" style="268"/>
    <col min="10252" max="10252" width="29.7109375" style="268" customWidth="1"/>
    <col min="10253" max="10496" width="9.140625" style="268"/>
    <col min="10497" max="10497" width="29.7109375" style="268" customWidth="1"/>
    <col min="10498" max="10503" width="9.140625" style="268"/>
    <col min="10504" max="10504" width="11.28515625" style="268" bestFit="1" customWidth="1"/>
    <col min="10505" max="10505" width="9.140625" style="268"/>
    <col min="10506" max="10506" width="11.28515625" style="268" bestFit="1" customWidth="1"/>
    <col min="10507" max="10507" width="9.140625" style="268"/>
    <col min="10508" max="10508" width="29.7109375" style="268" customWidth="1"/>
    <col min="10509" max="10752" width="9.140625" style="268"/>
    <col min="10753" max="10753" width="29.7109375" style="268" customWidth="1"/>
    <col min="10754" max="10759" width="9.140625" style="268"/>
    <col min="10760" max="10760" width="11.28515625" style="268" bestFit="1" customWidth="1"/>
    <col min="10761" max="10761" width="9.140625" style="268"/>
    <col min="10762" max="10762" width="11.28515625" style="268" bestFit="1" customWidth="1"/>
    <col min="10763" max="10763" width="9.140625" style="268"/>
    <col min="10764" max="10764" width="29.7109375" style="268" customWidth="1"/>
    <col min="10765" max="11008" width="9.140625" style="268"/>
    <col min="11009" max="11009" width="29.7109375" style="268" customWidth="1"/>
    <col min="11010" max="11015" width="9.140625" style="268"/>
    <col min="11016" max="11016" width="11.28515625" style="268" bestFit="1" customWidth="1"/>
    <col min="11017" max="11017" width="9.140625" style="268"/>
    <col min="11018" max="11018" width="11.28515625" style="268" bestFit="1" customWidth="1"/>
    <col min="11019" max="11019" width="9.140625" style="268"/>
    <col min="11020" max="11020" width="29.7109375" style="268" customWidth="1"/>
    <col min="11021" max="11264" width="9.140625" style="268"/>
    <col min="11265" max="11265" width="29.7109375" style="268" customWidth="1"/>
    <col min="11266" max="11271" width="9.140625" style="268"/>
    <col min="11272" max="11272" width="11.28515625" style="268" bestFit="1" customWidth="1"/>
    <col min="11273" max="11273" width="9.140625" style="268"/>
    <col min="11274" max="11274" width="11.28515625" style="268" bestFit="1" customWidth="1"/>
    <col min="11275" max="11275" width="9.140625" style="268"/>
    <col min="11276" max="11276" width="29.7109375" style="268" customWidth="1"/>
    <col min="11277" max="11520" width="9.140625" style="268"/>
    <col min="11521" max="11521" width="29.7109375" style="268" customWidth="1"/>
    <col min="11522" max="11527" width="9.140625" style="268"/>
    <col min="11528" max="11528" width="11.28515625" style="268" bestFit="1" customWidth="1"/>
    <col min="11529" max="11529" width="9.140625" style="268"/>
    <col min="11530" max="11530" width="11.28515625" style="268" bestFit="1" customWidth="1"/>
    <col min="11531" max="11531" width="9.140625" style="268"/>
    <col min="11532" max="11532" width="29.7109375" style="268" customWidth="1"/>
    <col min="11533" max="11776" width="9.140625" style="268"/>
    <col min="11777" max="11777" width="29.7109375" style="268" customWidth="1"/>
    <col min="11778" max="11783" width="9.140625" style="268"/>
    <col min="11784" max="11784" width="11.28515625" style="268" bestFit="1" customWidth="1"/>
    <col min="11785" max="11785" width="9.140625" style="268"/>
    <col min="11786" max="11786" width="11.28515625" style="268" bestFit="1" customWidth="1"/>
    <col min="11787" max="11787" width="9.140625" style="268"/>
    <col min="11788" max="11788" width="29.7109375" style="268" customWidth="1"/>
    <col min="11789" max="12032" width="9.140625" style="268"/>
    <col min="12033" max="12033" width="29.7109375" style="268" customWidth="1"/>
    <col min="12034" max="12039" width="9.140625" style="268"/>
    <col min="12040" max="12040" width="11.28515625" style="268" bestFit="1" customWidth="1"/>
    <col min="12041" max="12041" width="9.140625" style="268"/>
    <col min="12042" max="12042" width="11.28515625" style="268" bestFit="1" customWidth="1"/>
    <col min="12043" max="12043" width="9.140625" style="268"/>
    <col min="12044" max="12044" width="29.7109375" style="268" customWidth="1"/>
    <col min="12045" max="12288" width="9.140625" style="268"/>
    <col min="12289" max="12289" width="29.7109375" style="268" customWidth="1"/>
    <col min="12290" max="12295" width="9.140625" style="268"/>
    <col min="12296" max="12296" width="11.28515625" style="268" bestFit="1" customWidth="1"/>
    <col min="12297" max="12297" width="9.140625" style="268"/>
    <col min="12298" max="12298" width="11.28515625" style="268" bestFit="1" customWidth="1"/>
    <col min="12299" max="12299" width="9.140625" style="268"/>
    <col min="12300" max="12300" width="29.7109375" style="268" customWidth="1"/>
    <col min="12301" max="12544" width="9.140625" style="268"/>
    <col min="12545" max="12545" width="29.7109375" style="268" customWidth="1"/>
    <col min="12546" max="12551" width="9.140625" style="268"/>
    <col min="12552" max="12552" width="11.28515625" style="268" bestFit="1" customWidth="1"/>
    <col min="12553" max="12553" width="9.140625" style="268"/>
    <col min="12554" max="12554" width="11.28515625" style="268" bestFit="1" customWidth="1"/>
    <col min="12555" max="12555" width="9.140625" style="268"/>
    <col min="12556" max="12556" width="29.7109375" style="268" customWidth="1"/>
    <col min="12557" max="12800" width="9.140625" style="268"/>
    <col min="12801" max="12801" width="29.7109375" style="268" customWidth="1"/>
    <col min="12802" max="12807" width="9.140625" style="268"/>
    <col min="12808" max="12808" width="11.28515625" style="268" bestFit="1" customWidth="1"/>
    <col min="12809" max="12809" width="9.140625" style="268"/>
    <col min="12810" max="12810" width="11.28515625" style="268" bestFit="1" customWidth="1"/>
    <col min="12811" max="12811" width="9.140625" style="268"/>
    <col min="12812" max="12812" width="29.7109375" style="268" customWidth="1"/>
    <col min="12813" max="13056" width="9.140625" style="268"/>
    <col min="13057" max="13057" width="29.7109375" style="268" customWidth="1"/>
    <col min="13058" max="13063" width="9.140625" style="268"/>
    <col min="13064" max="13064" width="11.28515625" style="268" bestFit="1" customWidth="1"/>
    <col min="13065" max="13065" width="9.140625" style="268"/>
    <col min="13066" max="13066" width="11.28515625" style="268" bestFit="1" customWidth="1"/>
    <col min="13067" max="13067" width="9.140625" style="268"/>
    <col min="13068" max="13068" width="29.7109375" style="268" customWidth="1"/>
    <col min="13069" max="13312" width="9.140625" style="268"/>
    <col min="13313" max="13313" width="29.7109375" style="268" customWidth="1"/>
    <col min="13314" max="13319" width="9.140625" style="268"/>
    <col min="13320" max="13320" width="11.28515625" style="268" bestFit="1" customWidth="1"/>
    <col min="13321" max="13321" width="9.140625" style="268"/>
    <col min="13322" max="13322" width="11.28515625" style="268" bestFit="1" customWidth="1"/>
    <col min="13323" max="13323" width="9.140625" style="268"/>
    <col min="13324" max="13324" width="29.7109375" style="268" customWidth="1"/>
    <col min="13325" max="13568" width="9.140625" style="268"/>
    <col min="13569" max="13569" width="29.7109375" style="268" customWidth="1"/>
    <col min="13570" max="13575" width="9.140625" style="268"/>
    <col min="13576" max="13576" width="11.28515625" style="268" bestFit="1" customWidth="1"/>
    <col min="13577" max="13577" width="9.140625" style="268"/>
    <col min="13578" max="13578" width="11.28515625" style="268" bestFit="1" customWidth="1"/>
    <col min="13579" max="13579" width="9.140625" style="268"/>
    <col min="13580" max="13580" width="29.7109375" style="268" customWidth="1"/>
    <col min="13581" max="13824" width="9.140625" style="268"/>
    <col min="13825" max="13825" width="29.7109375" style="268" customWidth="1"/>
    <col min="13826" max="13831" width="9.140625" style="268"/>
    <col min="13832" max="13832" width="11.28515625" style="268" bestFit="1" customWidth="1"/>
    <col min="13833" max="13833" width="9.140625" style="268"/>
    <col min="13834" max="13834" width="11.28515625" style="268" bestFit="1" customWidth="1"/>
    <col min="13835" max="13835" width="9.140625" style="268"/>
    <col min="13836" max="13836" width="29.7109375" style="268" customWidth="1"/>
    <col min="13837" max="14080" width="9.140625" style="268"/>
    <col min="14081" max="14081" width="29.7109375" style="268" customWidth="1"/>
    <col min="14082" max="14087" width="9.140625" style="268"/>
    <col min="14088" max="14088" width="11.28515625" style="268" bestFit="1" customWidth="1"/>
    <col min="14089" max="14089" width="9.140625" style="268"/>
    <col min="14090" max="14090" width="11.28515625" style="268" bestFit="1" customWidth="1"/>
    <col min="14091" max="14091" width="9.140625" style="268"/>
    <col min="14092" max="14092" width="29.7109375" style="268" customWidth="1"/>
    <col min="14093" max="14336" width="9.140625" style="268"/>
    <col min="14337" max="14337" width="29.7109375" style="268" customWidth="1"/>
    <col min="14338" max="14343" width="9.140625" style="268"/>
    <col min="14344" max="14344" width="11.28515625" style="268" bestFit="1" customWidth="1"/>
    <col min="14345" max="14345" width="9.140625" style="268"/>
    <col min="14346" max="14346" width="11.28515625" style="268" bestFit="1" customWidth="1"/>
    <col min="14347" max="14347" width="9.140625" style="268"/>
    <col min="14348" max="14348" width="29.7109375" style="268" customWidth="1"/>
    <col min="14349" max="14592" width="9.140625" style="268"/>
    <col min="14593" max="14593" width="29.7109375" style="268" customWidth="1"/>
    <col min="14594" max="14599" width="9.140625" style="268"/>
    <col min="14600" max="14600" width="11.28515625" style="268" bestFit="1" customWidth="1"/>
    <col min="14601" max="14601" width="9.140625" style="268"/>
    <col min="14602" max="14602" width="11.28515625" style="268" bestFit="1" customWidth="1"/>
    <col min="14603" max="14603" width="9.140625" style="268"/>
    <col min="14604" max="14604" width="29.7109375" style="268" customWidth="1"/>
    <col min="14605" max="14848" width="9.140625" style="268"/>
    <col min="14849" max="14849" width="29.7109375" style="268" customWidth="1"/>
    <col min="14850" max="14855" width="9.140625" style="268"/>
    <col min="14856" max="14856" width="11.28515625" style="268" bestFit="1" customWidth="1"/>
    <col min="14857" max="14857" width="9.140625" style="268"/>
    <col min="14858" max="14858" width="11.28515625" style="268" bestFit="1" customWidth="1"/>
    <col min="14859" max="14859" width="9.140625" style="268"/>
    <col min="14860" max="14860" width="29.7109375" style="268" customWidth="1"/>
    <col min="14861" max="15104" width="9.140625" style="268"/>
    <col min="15105" max="15105" width="29.7109375" style="268" customWidth="1"/>
    <col min="15106" max="15111" width="9.140625" style="268"/>
    <col min="15112" max="15112" width="11.28515625" style="268" bestFit="1" customWidth="1"/>
    <col min="15113" max="15113" width="9.140625" style="268"/>
    <col min="15114" max="15114" width="11.28515625" style="268" bestFit="1" customWidth="1"/>
    <col min="15115" max="15115" width="9.140625" style="268"/>
    <col min="15116" max="15116" width="29.7109375" style="268" customWidth="1"/>
    <col min="15117" max="15360" width="9.140625" style="268"/>
    <col min="15361" max="15361" width="29.7109375" style="268" customWidth="1"/>
    <col min="15362" max="15367" width="9.140625" style="268"/>
    <col min="15368" max="15368" width="11.28515625" style="268" bestFit="1" customWidth="1"/>
    <col min="15369" max="15369" width="9.140625" style="268"/>
    <col min="15370" max="15370" width="11.28515625" style="268" bestFit="1" customWidth="1"/>
    <col min="15371" max="15371" width="9.140625" style="268"/>
    <col min="15372" max="15372" width="29.7109375" style="268" customWidth="1"/>
    <col min="15373" max="15616" width="9.140625" style="268"/>
    <col min="15617" max="15617" width="29.7109375" style="268" customWidth="1"/>
    <col min="15618" max="15623" width="9.140625" style="268"/>
    <col min="15624" max="15624" width="11.28515625" style="268" bestFit="1" customWidth="1"/>
    <col min="15625" max="15625" width="9.140625" style="268"/>
    <col min="15626" max="15626" width="11.28515625" style="268" bestFit="1" customWidth="1"/>
    <col min="15627" max="15627" width="9.140625" style="268"/>
    <col min="15628" max="15628" width="29.7109375" style="268" customWidth="1"/>
    <col min="15629" max="15872" width="9.140625" style="268"/>
    <col min="15873" max="15873" width="29.7109375" style="268" customWidth="1"/>
    <col min="15874" max="15879" width="9.140625" style="268"/>
    <col min="15880" max="15880" width="11.28515625" style="268" bestFit="1" customWidth="1"/>
    <col min="15881" max="15881" width="9.140625" style="268"/>
    <col min="15882" max="15882" width="11.28515625" style="268" bestFit="1" customWidth="1"/>
    <col min="15883" max="15883" width="9.140625" style="268"/>
    <col min="15884" max="15884" width="29.7109375" style="268" customWidth="1"/>
    <col min="15885" max="16128" width="9.140625" style="268"/>
    <col min="16129" max="16129" width="29.7109375" style="268" customWidth="1"/>
    <col min="16130" max="16135" width="9.140625" style="268"/>
    <col min="16136" max="16136" width="11.28515625" style="268" bestFit="1" customWidth="1"/>
    <col min="16137" max="16137" width="9.140625" style="268"/>
    <col min="16138" max="16138" width="11.28515625" style="268" bestFit="1" customWidth="1"/>
    <col min="16139" max="16139" width="9.140625" style="268"/>
    <col min="16140" max="16140" width="29.7109375" style="268" customWidth="1"/>
    <col min="16141" max="16384" width="9.140625" style="268"/>
  </cols>
  <sheetData>
    <row r="1" spans="1:12" ht="15" x14ac:dyDescent="0.2">
      <c r="A1" s="261" t="s">
        <v>1321</v>
      </c>
    </row>
    <row r="2" spans="1:12" ht="15" x14ac:dyDescent="0.2">
      <c r="A2" s="261" t="s">
        <v>1320</v>
      </c>
    </row>
    <row r="3" spans="1:12" ht="14.25" x14ac:dyDescent="0.2">
      <c r="A3" s="258" t="s">
        <v>1319</v>
      </c>
    </row>
    <row r="5" spans="1:12" s="280" customFormat="1" ht="15" x14ac:dyDescent="0.2">
      <c r="A5" s="281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</row>
    <row r="6" spans="1:12" s="280" customFormat="1" ht="15" x14ac:dyDescent="0.2">
      <c r="B6" s="232">
        <v>2005</v>
      </c>
      <c r="C6" s="232">
        <v>2006</v>
      </c>
      <c r="D6" s="232">
        <v>2007</v>
      </c>
      <c r="E6" s="232">
        <v>2008</v>
      </c>
      <c r="F6" s="232">
        <v>2009</v>
      </c>
      <c r="G6" s="232">
        <v>2010</v>
      </c>
      <c r="H6" s="232">
        <v>2011</v>
      </c>
      <c r="I6" s="232" t="s">
        <v>0</v>
      </c>
      <c r="J6" s="232" t="s">
        <v>700</v>
      </c>
      <c r="K6" s="232" t="s">
        <v>701</v>
      </c>
    </row>
    <row r="7" spans="1:12" s="280" customFormat="1" ht="15" x14ac:dyDescent="0.2">
      <c r="A7" s="327"/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7"/>
    </row>
    <row r="8" spans="1:12" s="261" customFormat="1" ht="15" customHeight="1" x14ac:dyDescent="0.2"/>
    <row r="9" spans="1:12" s="261" customFormat="1" ht="15" customHeight="1" x14ac:dyDescent="0.2">
      <c r="A9" s="261" t="s">
        <v>1318</v>
      </c>
      <c r="B9" s="272">
        <v>45673.898999999998</v>
      </c>
      <c r="C9" s="272">
        <v>49204.843999999997</v>
      </c>
      <c r="D9" s="272">
        <v>50055.555</v>
      </c>
      <c r="E9" s="272">
        <v>51006.326000000001</v>
      </c>
      <c r="F9" s="272">
        <v>47087.31</v>
      </c>
      <c r="G9" s="272">
        <v>46200.17</v>
      </c>
      <c r="H9" s="272">
        <v>48909.956847999994</v>
      </c>
      <c r="I9" s="272">
        <v>49400.014000000003</v>
      </c>
      <c r="J9" s="272">
        <v>48997.811766000006</v>
      </c>
      <c r="K9" s="83">
        <v>47923.585991</v>
      </c>
      <c r="L9" s="261" t="s">
        <v>1317</v>
      </c>
    </row>
    <row r="10" spans="1:12" s="261" customFormat="1" ht="15" customHeight="1" x14ac:dyDescent="0.2">
      <c r="B10" s="272"/>
      <c r="C10" s="272"/>
      <c r="D10" s="272"/>
      <c r="E10" s="272"/>
      <c r="F10" s="272"/>
      <c r="G10" s="272"/>
      <c r="H10" s="272"/>
      <c r="I10" s="272"/>
      <c r="J10" s="272"/>
      <c r="K10" s="83"/>
    </row>
    <row r="11" spans="1:12" s="261" customFormat="1" ht="15" customHeight="1" x14ac:dyDescent="0.2">
      <c r="B11" s="272"/>
      <c r="C11" s="272"/>
      <c r="D11" s="272"/>
      <c r="E11" s="272"/>
      <c r="F11" s="272"/>
      <c r="G11" s="272"/>
      <c r="H11" s="272"/>
      <c r="I11" s="272"/>
      <c r="J11" s="272"/>
      <c r="K11" s="83"/>
    </row>
    <row r="12" spans="1:12" s="261" customFormat="1" ht="15" customHeight="1" x14ac:dyDescent="0.2">
      <c r="A12" s="261" t="s">
        <v>1316</v>
      </c>
      <c r="B12" s="272">
        <v>8551.2999999999993</v>
      </c>
      <c r="C12" s="272">
        <v>9033.4</v>
      </c>
      <c r="D12" s="272">
        <v>8261.1</v>
      </c>
      <c r="E12" s="272">
        <v>8179.6</v>
      </c>
      <c r="F12" s="272">
        <v>8299.7000000000007</v>
      </c>
      <c r="G12" s="272">
        <v>8916.4</v>
      </c>
      <c r="H12" s="272">
        <v>9310.6360089999998</v>
      </c>
      <c r="I12" s="272">
        <v>9842.768</v>
      </c>
      <c r="J12" s="272">
        <v>9889.5485540000009</v>
      </c>
      <c r="K12" s="83">
        <v>9569.6485290000001</v>
      </c>
      <c r="L12" s="261" t="s">
        <v>1315</v>
      </c>
    </row>
    <row r="13" spans="1:12" s="261" customFormat="1" ht="15" customHeight="1" x14ac:dyDescent="0.2">
      <c r="B13" s="272"/>
      <c r="C13" s="272"/>
      <c r="D13" s="272"/>
      <c r="E13" s="272"/>
      <c r="F13" s="272"/>
      <c r="G13" s="272"/>
      <c r="H13" s="272"/>
      <c r="I13" s="272"/>
      <c r="J13" s="272"/>
      <c r="K13" s="83"/>
    </row>
    <row r="14" spans="1:12" s="261" customFormat="1" ht="15" customHeight="1" x14ac:dyDescent="0.2">
      <c r="B14" s="272"/>
      <c r="C14" s="272"/>
      <c r="D14" s="272"/>
      <c r="E14" s="272"/>
      <c r="F14" s="272"/>
      <c r="G14" s="272"/>
      <c r="H14" s="272"/>
      <c r="I14" s="272"/>
      <c r="J14" s="272"/>
      <c r="K14" s="83"/>
    </row>
    <row r="15" spans="1:12" s="261" customFormat="1" ht="15" customHeight="1" x14ac:dyDescent="0.2">
      <c r="A15" s="261" t="s">
        <v>1314</v>
      </c>
      <c r="B15" s="272">
        <v>2837.1</v>
      </c>
      <c r="C15" s="272">
        <v>2928</v>
      </c>
      <c r="D15" s="272">
        <v>2435.1</v>
      </c>
      <c r="E15" s="272">
        <v>2329.5</v>
      </c>
      <c r="F15" s="272">
        <v>2061.9</v>
      </c>
      <c r="G15" s="272">
        <v>2243.6</v>
      </c>
      <c r="H15" s="272">
        <v>2234.0788520000001</v>
      </c>
      <c r="I15" s="272">
        <v>2761.154</v>
      </c>
      <c r="J15" s="272">
        <v>3045.0284409999995</v>
      </c>
      <c r="K15" s="83">
        <v>2753.9358480000001</v>
      </c>
      <c r="L15" s="261" t="s">
        <v>1313</v>
      </c>
    </row>
    <row r="16" spans="1:12" s="261" customFormat="1" ht="15" customHeight="1" x14ac:dyDescent="0.2">
      <c r="B16" s="272"/>
      <c r="C16" s="272"/>
      <c r="D16" s="272"/>
      <c r="E16" s="272"/>
      <c r="F16" s="272"/>
      <c r="G16" s="272"/>
      <c r="H16" s="272"/>
      <c r="I16" s="272"/>
      <c r="J16" s="272"/>
      <c r="K16" s="83"/>
    </row>
    <row r="17" spans="1:12" s="261" customFormat="1" ht="15" customHeight="1" x14ac:dyDescent="0.2">
      <c r="A17" s="261" t="s">
        <v>1312</v>
      </c>
      <c r="B17" s="272">
        <v>1789.4</v>
      </c>
      <c r="C17" s="272">
        <v>1692.5</v>
      </c>
      <c r="D17" s="272">
        <v>1111.3</v>
      </c>
      <c r="E17" s="272">
        <v>1116.4829999999999</v>
      </c>
      <c r="F17" s="272">
        <v>851.5</v>
      </c>
      <c r="G17" s="272">
        <v>1044.0999999999999</v>
      </c>
      <c r="H17" s="272">
        <v>1172.8861589999999</v>
      </c>
      <c r="I17" s="272">
        <v>1453.7570000000001</v>
      </c>
      <c r="J17" s="272">
        <v>1655.2820290000002</v>
      </c>
      <c r="K17" s="83">
        <v>1502.3387299999999</v>
      </c>
      <c r="L17" s="261" t="s">
        <v>1311</v>
      </c>
    </row>
    <row r="18" spans="1:12" s="261" customFormat="1" ht="15" customHeight="1" x14ac:dyDescent="0.2">
      <c r="B18" s="272"/>
      <c r="C18" s="272"/>
      <c r="D18" s="272"/>
      <c r="E18" s="272"/>
      <c r="F18" s="272"/>
      <c r="G18" s="272"/>
      <c r="H18" s="272"/>
      <c r="I18" s="272"/>
      <c r="J18" s="272"/>
      <c r="K18" s="83"/>
    </row>
    <row r="19" spans="1:12" s="261" customFormat="1" ht="15" customHeight="1" x14ac:dyDescent="0.2">
      <c r="A19" s="261" t="s">
        <v>1310</v>
      </c>
      <c r="B19" s="272">
        <v>333.5</v>
      </c>
      <c r="C19" s="272">
        <v>442.9</v>
      </c>
      <c r="D19" s="272">
        <v>446.1</v>
      </c>
      <c r="E19" s="272">
        <v>422.68</v>
      </c>
      <c r="F19" s="272">
        <v>422.822</v>
      </c>
      <c r="G19" s="272">
        <v>428.7</v>
      </c>
      <c r="H19" s="272">
        <v>446.365745</v>
      </c>
      <c r="I19" s="272">
        <v>427.51100000000002</v>
      </c>
      <c r="J19" s="272">
        <v>432.14850100000001</v>
      </c>
      <c r="K19" s="83">
        <v>347.52616899999998</v>
      </c>
      <c r="L19" s="261" t="s">
        <v>1309</v>
      </c>
    </row>
    <row r="20" spans="1:12" s="261" customFormat="1" ht="15" customHeight="1" x14ac:dyDescent="0.2">
      <c r="B20" s="272"/>
      <c r="C20" s="272"/>
      <c r="D20" s="272"/>
      <c r="E20" s="272"/>
      <c r="F20" s="272"/>
      <c r="G20" s="272"/>
      <c r="H20" s="272"/>
      <c r="I20" s="272"/>
      <c r="J20" s="272"/>
      <c r="K20" s="83"/>
    </row>
    <row r="21" spans="1:12" s="261" customFormat="1" ht="15" customHeight="1" x14ac:dyDescent="0.2">
      <c r="A21" s="261" t="s">
        <v>1301</v>
      </c>
      <c r="B21" s="272">
        <v>714.2</v>
      </c>
      <c r="C21" s="272">
        <v>792.6</v>
      </c>
      <c r="D21" s="272">
        <v>877.6</v>
      </c>
      <c r="E21" s="272">
        <v>790.37099999999998</v>
      </c>
      <c r="F21" s="272">
        <v>787.56100000000004</v>
      </c>
      <c r="G21" s="272">
        <v>770.8</v>
      </c>
      <c r="H21" s="272">
        <v>614.8269479999999</v>
      </c>
      <c r="I21" s="272">
        <v>879.88599999999997</v>
      </c>
      <c r="J21" s="272">
        <v>957.59791099999984</v>
      </c>
      <c r="K21" s="83">
        <v>904.07094900000016</v>
      </c>
      <c r="L21" s="261" t="s">
        <v>1300</v>
      </c>
    </row>
    <row r="22" spans="1:12" s="261" customFormat="1" ht="15" customHeight="1" x14ac:dyDescent="0.2">
      <c r="B22" s="272"/>
      <c r="C22" s="272"/>
      <c r="D22" s="272"/>
      <c r="E22" s="272"/>
      <c r="F22" s="272"/>
      <c r="G22" s="272"/>
      <c r="H22" s="272"/>
      <c r="I22" s="272"/>
      <c r="J22" s="272"/>
      <c r="K22" s="83"/>
    </row>
    <row r="23" spans="1:12" s="261" customFormat="1" ht="15" customHeight="1" x14ac:dyDescent="0.2">
      <c r="A23" s="261" t="s">
        <v>1308</v>
      </c>
      <c r="B23" s="272">
        <v>5714.2</v>
      </c>
      <c r="C23" s="272">
        <v>6105.4</v>
      </c>
      <c r="D23" s="272">
        <v>5826</v>
      </c>
      <c r="E23" s="272">
        <v>5850.1</v>
      </c>
      <c r="F23" s="272">
        <v>6237.8</v>
      </c>
      <c r="G23" s="272">
        <v>6672.7</v>
      </c>
      <c r="H23" s="272">
        <v>7076.5571569999993</v>
      </c>
      <c r="I23" s="272">
        <v>7081.6139999999996</v>
      </c>
      <c r="J23" s="272">
        <v>6844.5201130000005</v>
      </c>
      <c r="K23" s="83">
        <v>6815.712681</v>
      </c>
      <c r="L23" s="261" t="s">
        <v>1307</v>
      </c>
    </row>
    <row r="24" spans="1:12" s="261" customFormat="1" ht="15" customHeight="1" x14ac:dyDescent="0.2">
      <c r="B24" s="272"/>
      <c r="C24" s="272"/>
      <c r="D24" s="272"/>
      <c r="E24" s="272"/>
      <c r="F24" s="272"/>
      <c r="G24" s="272"/>
      <c r="H24" s="272"/>
      <c r="I24" s="272"/>
      <c r="J24" s="272"/>
      <c r="K24" s="83"/>
    </row>
    <row r="25" spans="1:12" s="261" customFormat="1" ht="15" customHeight="1" x14ac:dyDescent="0.2">
      <c r="A25" s="261" t="s">
        <v>1247</v>
      </c>
      <c r="B25" s="272">
        <v>2203.9</v>
      </c>
      <c r="C25" s="272">
        <v>2412.3000000000002</v>
      </c>
      <c r="D25" s="272">
        <v>2269.3180000000002</v>
      </c>
      <c r="E25" s="272">
        <v>2652.4250000000002</v>
      </c>
      <c r="F25" s="272">
        <v>2962.6610000000001</v>
      </c>
      <c r="G25" s="272">
        <v>2994.6</v>
      </c>
      <c r="H25" s="272">
        <v>3195.4825970000002</v>
      </c>
      <c r="I25" s="272">
        <v>3413.36</v>
      </c>
      <c r="J25" s="272">
        <v>3353.6024690000004</v>
      </c>
      <c r="K25" s="83">
        <v>3411.4778140000003</v>
      </c>
      <c r="L25" s="261" t="s">
        <v>1306</v>
      </c>
    </row>
    <row r="26" spans="1:12" s="261" customFormat="1" ht="15" customHeight="1" x14ac:dyDescent="0.2">
      <c r="B26" s="272"/>
      <c r="C26" s="272"/>
      <c r="D26" s="272"/>
      <c r="E26" s="272"/>
      <c r="F26" s="272"/>
      <c r="G26" s="272"/>
      <c r="H26" s="272"/>
      <c r="I26" s="272"/>
      <c r="J26" s="272"/>
      <c r="K26" s="83"/>
    </row>
    <row r="27" spans="1:12" s="261" customFormat="1" ht="15" customHeight="1" x14ac:dyDescent="0.2">
      <c r="A27" s="261" t="s">
        <v>1305</v>
      </c>
      <c r="B27" s="272"/>
      <c r="C27" s="272"/>
      <c r="D27" s="272"/>
      <c r="E27" s="272"/>
      <c r="F27" s="272"/>
      <c r="G27" s="272"/>
      <c r="H27" s="272"/>
      <c r="I27" s="272"/>
      <c r="J27" s="272"/>
      <c r="K27" s="83"/>
      <c r="L27" s="261" t="s">
        <v>1304</v>
      </c>
    </row>
    <row r="28" spans="1:12" s="261" customFormat="1" ht="15" customHeight="1" x14ac:dyDescent="0.2">
      <c r="A28" s="261" t="s">
        <v>1303</v>
      </c>
      <c r="B28" s="272">
        <v>382.1</v>
      </c>
      <c r="C28" s="272">
        <v>414.1</v>
      </c>
      <c r="D28" s="272">
        <v>408.69200000000001</v>
      </c>
      <c r="E28" s="272">
        <v>381.66</v>
      </c>
      <c r="F28" s="272">
        <v>398.86500000000001</v>
      </c>
      <c r="G28" s="272">
        <v>419.3</v>
      </c>
      <c r="H28" s="272">
        <v>426.61145199999999</v>
      </c>
      <c r="I28" s="272">
        <v>427.19</v>
      </c>
      <c r="J28" s="272">
        <v>423.01086500000002</v>
      </c>
      <c r="K28" s="83">
        <v>444.82345500000002</v>
      </c>
      <c r="L28" s="261" t="s">
        <v>1302</v>
      </c>
    </row>
    <row r="29" spans="1:12" s="261" customFormat="1" ht="15" customHeight="1" x14ac:dyDescent="0.2">
      <c r="B29" s="272"/>
      <c r="C29" s="272"/>
      <c r="D29" s="272"/>
      <c r="E29" s="272"/>
      <c r="F29" s="272"/>
      <c r="G29" s="272"/>
      <c r="H29" s="272"/>
      <c r="I29" s="272"/>
      <c r="J29" s="272"/>
      <c r="K29" s="83"/>
    </row>
    <row r="30" spans="1:12" s="261" customFormat="1" ht="15" customHeight="1" x14ac:dyDescent="0.2">
      <c r="A30" s="261" t="s">
        <v>1301</v>
      </c>
      <c r="B30" s="272">
        <v>3128.2</v>
      </c>
      <c r="C30" s="272">
        <v>3278.9</v>
      </c>
      <c r="D30" s="272">
        <v>3148</v>
      </c>
      <c r="E30" s="272">
        <v>2816.0279999999998</v>
      </c>
      <c r="F30" s="272">
        <v>2876.3159999999998</v>
      </c>
      <c r="G30" s="272">
        <v>3258.8</v>
      </c>
      <c r="H30" s="272">
        <v>3454.4631079999995</v>
      </c>
      <c r="I30" s="272">
        <v>3241.0639999999999</v>
      </c>
      <c r="J30" s="272">
        <v>3067.9067789999999</v>
      </c>
      <c r="K30" s="83">
        <v>2959.4114119999995</v>
      </c>
      <c r="L30" s="261" t="s">
        <v>1300</v>
      </c>
    </row>
    <row r="31" spans="1:12" s="261" customFormat="1" ht="15" customHeight="1" x14ac:dyDescent="0.2">
      <c r="B31" s="272"/>
      <c r="C31" s="272"/>
      <c r="D31" s="272"/>
      <c r="E31" s="272"/>
      <c r="F31" s="272"/>
      <c r="G31" s="272"/>
      <c r="H31" s="272"/>
      <c r="I31" s="272"/>
      <c r="J31" s="272"/>
      <c r="K31" s="83"/>
    </row>
    <row r="32" spans="1:12" s="261" customFormat="1" ht="15" customHeight="1" x14ac:dyDescent="0.2">
      <c r="B32" s="272"/>
      <c r="C32" s="272"/>
      <c r="D32" s="272"/>
      <c r="E32" s="272"/>
      <c r="F32" s="272"/>
      <c r="G32" s="272"/>
      <c r="H32" s="272"/>
      <c r="I32" s="272"/>
      <c r="J32" s="272"/>
      <c r="K32" s="83"/>
    </row>
    <row r="33" spans="1:12" s="261" customFormat="1" ht="15" customHeight="1" x14ac:dyDescent="0.2">
      <c r="A33" s="261" t="s">
        <v>1299</v>
      </c>
      <c r="B33" s="272">
        <v>3084.1</v>
      </c>
      <c r="C33" s="272">
        <v>3272.6</v>
      </c>
      <c r="D33" s="272">
        <v>3383.2</v>
      </c>
      <c r="E33" s="272">
        <v>3133.3020000000001</v>
      </c>
      <c r="F33" s="272">
        <v>2831.4839999999999</v>
      </c>
      <c r="G33" s="272">
        <v>2739.1</v>
      </c>
      <c r="H33" s="272">
        <v>2853.5220490000002</v>
      </c>
      <c r="I33" s="272">
        <v>3047.4639999999999</v>
      </c>
      <c r="J33" s="272">
        <v>3013.5061640000004</v>
      </c>
      <c r="K33" s="83">
        <v>2920.8316770000001</v>
      </c>
      <c r="L33" s="261" t="s">
        <v>1298</v>
      </c>
    </row>
    <row r="34" spans="1:12" s="261" customFormat="1" ht="15" customHeight="1" x14ac:dyDescent="0.2">
      <c r="B34" s="272"/>
      <c r="C34" s="272"/>
      <c r="D34" s="272"/>
      <c r="E34" s="272"/>
      <c r="F34" s="272"/>
      <c r="G34" s="272"/>
      <c r="H34" s="272"/>
      <c r="I34" s="272"/>
      <c r="J34" s="272"/>
      <c r="K34" s="83"/>
    </row>
    <row r="35" spans="1:12" s="261" customFormat="1" ht="15" customHeight="1" x14ac:dyDescent="0.2">
      <c r="B35" s="272"/>
      <c r="C35" s="272"/>
      <c r="D35" s="272"/>
      <c r="E35" s="272"/>
      <c r="F35" s="272"/>
      <c r="G35" s="272"/>
      <c r="H35" s="272"/>
      <c r="I35" s="272"/>
      <c r="J35" s="272"/>
      <c r="K35" s="83"/>
    </row>
    <row r="36" spans="1:12" s="261" customFormat="1" ht="15" customHeight="1" x14ac:dyDescent="0.2">
      <c r="A36" s="261" t="s">
        <v>1297</v>
      </c>
      <c r="B36" s="272"/>
      <c r="C36" s="272"/>
      <c r="D36" s="272"/>
      <c r="E36" s="272"/>
      <c r="F36" s="272"/>
      <c r="G36" s="272"/>
      <c r="H36" s="272"/>
      <c r="I36" s="272"/>
      <c r="J36" s="272"/>
      <c r="K36" s="83"/>
      <c r="L36" s="261" t="s">
        <v>1296</v>
      </c>
    </row>
    <row r="37" spans="1:12" s="261" customFormat="1" ht="15" customHeight="1" x14ac:dyDescent="0.2">
      <c r="A37" s="261" t="s">
        <v>1295</v>
      </c>
      <c r="B37" s="272">
        <v>34038.5</v>
      </c>
      <c r="C37" s="272">
        <v>36899.1</v>
      </c>
      <c r="D37" s="272">
        <v>38411.199999999997</v>
      </c>
      <c r="E37" s="272">
        <v>39693.4</v>
      </c>
      <c r="F37" s="272">
        <v>35956.1</v>
      </c>
      <c r="G37" s="272">
        <v>34544.9</v>
      </c>
      <c r="H37" s="272">
        <v>36745.798790000001</v>
      </c>
      <c r="I37" s="272">
        <v>36509.781999999999</v>
      </c>
      <c r="J37" s="272">
        <v>36094.757047999999</v>
      </c>
      <c r="K37" s="83">
        <v>35433.105785</v>
      </c>
      <c r="L37" s="261" t="s">
        <v>1294</v>
      </c>
    </row>
    <row r="38" spans="1:12" s="261" customFormat="1" ht="15" customHeight="1" x14ac:dyDescent="0.2">
      <c r="A38" s="325"/>
      <c r="B38" s="326"/>
      <c r="C38" s="326"/>
      <c r="D38" s="326"/>
      <c r="E38" s="326"/>
      <c r="F38" s="326"/>
      <c r="G38" s="326"/>
      <c r="H38" s="326"/>
      <c r="I38" s="326"/>
      <c r="J38" s="326"/>
      <c r="K38" s="326"/>
      <c r="L38" s="325"/>
    </row>
    <row r="40" spans="1:12" x14ac:dyDescent="0.2">
      <c r="A40" s="257" t="s">
        <v>152</v>
      </c>
      <c r="B40" s="257"/>
      <c r="C40" s="257"/>
      <c r="D40" s="257"/>
      <c r="G40" s="257" t="s">
        <v>970</v>
      </c>
      <c r="H40" s="257"/>
    </row>
    <row r="41" spans="1:12" x14ac:dyDescent="0.2">
      <c r="A41" s="257" t="s">
        <v>154</v>
      </c>
      <c r="B41" s="257"/>
      <c r="C41" s="257"/>
      <c r="D41" s="257"/>
      <c r="G41" s="257" t="s">
        <v>969</v>
      </c>
      <c r="H41" s="257"/>
    </row>
    <row r="42" spans="1:12" x14ac:dyDescent="0.2">
      <c r="A42" s="257" t="s">
        <v>1293</v>
      </c>
      <c r="B42" s="257"/>
      <c r="C42" s="257"/>
      <c r="D42" s="257"/>
      <c r="G42" s="257" t="s">
        <v>1292</v>
      </c>
      <c r="H42" s="257"/>
    </row>
    <row r="43" spans="1:12" x14ac:dyDescent="0.2">
      <c r="A43" s="257" t="s">
        <v>1291</v>
      </c>
      <c r="B43" s="257"/>
      <c r="C43" s="257"/>
      <c r="D43" s="257"/>
      <c r="G43" s="257" t="s">
        <v>1290</v>
      </c>
      <c r="H43" s="257"/>
    </row>
    <row r="44" spans="1:12" x14ac:dyDescent="0.2">
      <c r="A44" s="257" t="s">
        <v>1289</v>
      </c>
      <c r="B44" s="257"/>
      <c r="C44" s="257"/>
      <c r="D44" s="257"/>
      <c r="G44" s="257" t="s">
        <v>1288</v>
      </c>
      <c r="H44" s="257"/>
    </row>
    <row r="45" spans="1:12" x14ac:dyDescent="0.2">
      <c r="A45" s="257" t="s">
        <v>1287</v>
      </c>
      <c r="B45" s="257"/>
      <c r="C45" s="257"/>
      <c r="D45" s="257"/>
      <c r="G45" s="257" t="s">
        <v>1286</v>
      </c>
      <c r="H45" s="257"/>
    </row>
    <row r="46" spans="1:12" x14ac:dyDescent="0.2">
      <c r="A46" s="257"/>
      <c r="B46" s="257"/>
      <c r="C46" s="257"/>
      <c r="D46" s="257"/>
      <c r="G46" s="257"/>
      <c r="H46" s="257"/>
    </row>
    <row r="47" spans="1:12" ht="15" x14ac:dyDescent="0.25">
      <c r="A47" s="216" t="s">
        <v>365</v>
      </c>
      <c r="B47" s="258"/>
      <c r="C47" s="258"/>
      <c r="D47" s="258"/>
      <c r="E47" s="258"/>
      <c r="F47" s="258"/>
      <c r="G47" s="216" t="s">
        <v>697</v>
      </c>
      <c r="H47" s="216"/>
    </row>
    <row r="48" spans="1:12" ht="15" x14ac:dyDescent="0.25">
      <c r="A48" s="216" t="s">
        <v>698</v>
      </c>
      <c r="B48" s="258"/>
      <c r="C48" s="258"/>
      <c r="D48" s="258"/>
      <c r="E48" s="258"/>
      <c r="F48" s="258"/>
      <c r="G48" s="216" t="s">
        <v>699</v>
      </c>
      <c r="H48" s="216"/>
    </row>
  </sheetData>
  <pageMargins left="0.7" right="0.7" top="0.75" bottom="0.75" header="0.3" footer="0.3"/>
  <pageSetup scale="6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91"/>
  <sheetViews>
    <sheetView view="pageBreakPreview" topLeftCell="A55" zoomScale="80" zoomScaleNormal="100" zoomScaleSheetLayoutView="80" workbookViewId="0">
      <selection activeCell="K84" sqref="K84"/>
    </sheetView>
  </sheetViews>
  <sheetFormatPr defaultRowHeight="12.75" x14ac:dyDescent="0.2"/>
  <cols>
    <col min="1" max="1" width="43.28515625" style="213" customWidth="1"/>
    <col min="2" max="2" width="14" style="213" customWidth="1"/>
    <col min="3" max="3" width="14.85546875" style="213" customWidth="1"/>
    <col min="4" max="4" width="15" style="213" customWidth="1"/>
    <col min="5" max="5" width="14.85546875" style="213" customWidth="1"/>
    <col min="6" max="6" width="15" style="213" customWidth="1"/>
    <col min="7" max="7" width="14.140625" style="257" customWidth="1"/>
    <col min="8" max="8" width="15" style="257" customWidth="1"/>
    <col min="9" max="11" width="13.5703125" style="257" customWidth="1"/>
    <col min="12" max="12" width="1.42578125" style="257" customWidth="1"/>
    <col min="13" max="13" width="44.28515625" style="213" customWidth="1"/>
    <col min="14" max="256" width="9.140625" style="213"/>
    <col min="257" max="257" width="40.7109375" style="213" customWidth="1"/>
    <col min="258" max="260" width="11" style="213" bestFit="1" customWidth="1"/>
    <col min="261" max="262" width="11" style="213" customWidth="1"/>
    <col min="263" max="264" width="11" style="213" bestFit="1" customWidth="1"/>
    <col min="265" max="265" width="10.7109375" style="213" customWidth="1"/>
    <col min="266" max="267" width="12" style="213" customWidth="1"/>
    <col min="268" max="268" width="39.7109375" style="213" customWidth="1"/>
    <col min="269" max="512" width="9.140625" style="213"/>
    <col min="513" max="513" width="40.7109375" style="213" customWidth="1"/>
    <col min="514" max="516" width="11" style="213" bestFit="1" customWidth="1"/>
    <col min="517" max="518" width="11" style="213" customWidth="1"/>
    <col min="519" max="520" width="11" style="213" bestFit="1" customWidth="1"/>
    <col min="521" max="521" width="10.7109375" style="213" customWidth="1"/>
    <col min="522" max="523" width="12" style="213" customWidth="1"/>
    <col min="524" max="524" width="39.7109375" style="213" customWidth="1"/>
    <col min="525" max="768" width="9.140625" style="213"/>
    <col min="769" max="769" width="40.7109375" style="213" customWidth="1"/>
    <col min="770" max="772" width="11" style="213" bestFit="1" customWidth="1"/>
    <col min="773" max="774" width="11" style="213" customWidth="1"/>
    <col min="775" max="776" width="11" style="213" bestFit="1" customWidth="1"/>
    <col min="777" max="777" width="10.7109375" style="213" customWidth="1"/>
    <col min="778" max="779" width="12" style="213" customWidth="1"/>
    <col min="780" max="780" width="39.7109375" style="213" customWidth="1"/>
    <col min="781" max="1024" width="9.140625" style="213"/>
    <col min="1025" max="1025" width="40.7109375" style="213" customWidth="1"/>
    <col min="1026" max="1028" width="11" style="213" bestFit="1" customWidth="1"/>
    <col min="1029" max="1030" width="11" style="213" customWidth="1"/>
    <col min="1031" max="1032" width="11" style="213" bestFit="1" customWidth="1"/>
    <col min="1033" max="1033" width="10.7109375" style="213" customWidth="1"/>
    <col min="1034" max="1035" width="12" style="213" customWidth="1"/>
    <col min="1036" max="1036" width="39.7109375" style="213" customWidth="1"/>
    <col min="1037" max="1280" width="9.140625" style="213"/>
    <col min="1281" max="1281" width="40.7109375" style="213" customWidth="1"/>
    <col min="1282" max="1284" width="11" style="213" bestFit="1" customWidth="1"/>
    <col min="1285" max="1286" width="11" style="213" customWidth="1"/>
    <col min="1287" max="1288" width="11" style="213" bestFit="1" customWidth="1"/>
    <col min="1289" max="1289" width="10.7109375" style="213" customWidth="1"/>
    <col min="1290" max="1291" width="12" style="213" customWidth="1"/>
    <col min="1292" max="1292" width="39.7109375" style="213" customWidth="1"/>
    <col min="1293" max="1536" width="9.140625" style="213"/>
    <col min="1537" max="1537" width="40.7109375" style="213" customWidth="1"/>
    <col min="1538" max="1540" width="11" style="213" bestFit="1" customWidth="1"/>
    <col min="1541" max="1542" width="11" style="213" customWidth="1"/>
    <col min="1543" max="1544" width="11" style="213" bestFit="1" customWidth="1"/>
    <col min="1545" max="1545" width="10.7109375" style="213" customWidth="1"/>
    <col min="1546" max="1547" width="12" style="213" customWidth="1"/>
    <col min="1548" max="1548" width="39.7109375" style="213" customWidth="1"/>
    <col min="1549" max="1792" width="9.140625" style="213"/>
    <col min="1793" max="1793" width="40.7109375" style="213" customWidth="1"/>
    <col min="1794" max="1796" width="11" style="213" bestFit="1" customWidth="1"/>
    <col min="1797" max="1798" width="11" style="213" customWidth="1"/>
    <col min="1799" max="1800" width="11" style="213" bestFit="1" customWidth="1"/>
    <col min="1801" max="1801" width="10.7109375" style="213" customWidth="1"/>
    <col min="1802" max="1803" width="12" style="213" customWidth="1"/>
    <col min="1804" max="1804" width="39.7109375" style="213" customWidth="1"/>
    <col min="1805" max="2048" width="9.140625" style="213"/>
    <col min="2049" max="2049" width="40.7109375" style="213" customWidth="1"/>
    <col min="2050" max="2052" width="11" style="213" bestFit="1" customWidth="1"/>
    <col min="2053" max="2054" width="11" style="213" customWidth="1"/>
    <col min="2055" max="2056" width="11" style="213" bestFit="1" customWidth="1"/>
    <col min="2057" max="2057" width="10.7109375" style="213" customWidth="1"/>
    <col min="2058" max="2059" width="12" style="213" customWidth="1"/>
    <col min="2060" max="2060" width="39.7109375" style="213" customWidth="1"/>
    <col min="2061" max="2304" width="9.140625" style="213"/>
    <col min="2305" max="2305" width="40.7109375" style="213" customWidth="1"/>
    <col min="2306" max="2308" width="11" style="213" bestFit="1" customWidth="1"/>
    <col min="2309" max="2310" width="11" style="213" customWidth="1"/>
    <col min="2311" max="2312" width="11" style="213" bestFit="1" customWidth="1"/>
    <col min="2313" max="2313" width="10.7109375" style="213" customWidth="1"/>
    <col min="2314" max="2315" width="12" style="213" customWidth="1"/>
    <col min="2316" max="2316" width="39.7109375" style="213" customWidth="1"/>
    <col min="2317" max="2560" width="9.140625" style="213"/>
    <col min="2561" max="2561" width="40.7109375" style="213" customWidth="1"/>
    <col min="2562" max="2564" width="11" style="213" bestFit="1" customWidth="1"/>
    <col min="2565" max="2566" width="11" style="213" customWidth="1"/>
    <col min="2567" max="2568" width="11" style="213" bestFit="1" customWidth="1"/>
    <col min="2569" max="2569" width="10.7109375" style="213" customWidth="1"/>
    <col min="2570" max="2571" width="12" style="213" customWidth="1"/>
    <col min="2572" max="2572" width="39.7109375" style="213" customWidth="1"/>
    <col min="2573" max="2816" width="9.140625" style="213"/>
    <col min="2817" max="2817" width="40.7109375" style="213" customWidth="1"/>
    <col min="2818" max="2820" width="11" style="213" bestFit="1" customWidth="1"/>
    <col min="2821" max="2822" width="11" style="213" customWidth="1"/>
    <col min="2823" max="2824" width="11" style="213" bestFit="1" customWidth="1"/>
    <col min="2825" max="2825" width="10.7109375" style="213" customWidth="1"/>
    <col min="2826" max="2827" width="12" style="213" customWidth="1"/>
    <col min="2828" max="2828" width="39.7109375" style="213" customWidth="1"/>
    <col min="2829" max="3072" width="9.140625" style="213"/>
    <col min="3073" max="3073" width="40.7109375" style="213" customWidth="1"/>
    <col min="3074" max="3076" width="11" style="213" bestFit="1" customWidth="1"/>
    <col min="3077" max="3078" width="11" style="213" customWidth="1"/>
    <col min="3079" max="3080" width="11" style="213" bestFit="1" customWidth="1"/>
    <col min="3081" max="3081" width="10.7109375" style="213" customWidth="1"/>
    <col min="3082" max="3083" width="12" style="213" customWidth="1"/>
    <col min="3084" max="3084" width="39.7109375" style="213" customWidth="1"/>
    <col min="3085" max="3328" width="9.140625" style="213"/>
    <col min="3329" max="3329" width="40.7109375" style="213" customWidth="1"/>
    <col min="3330" max="3332" width="11" style="213" bestFit="1" customWidth="1"/>
    <col min="3333" max="3334" width="11" style="213" customWidth="1"/>
    <col min="3335" max="3336" width="11" style="213" bestFit="1" customWidth="1"/>
    <col min="3337" max="3337" width="10.7109375" style="213" customWidth="1"/>
    <col min="3338" max="3339" width="12" style="213" customWidth="1"/>
    <col min="3340" max="3340" width="39.7109375" style="213" customWidth="1"/>
    <col min="3341" max="3584" width="9.140625" style="213"/>
    <col min="3585" max="3585" width="40.7109375" style="213" customWidth="1"/>
    <col min="3586" max="3588" width="11" style="213" bestFit="1" customWidth="1"/>
    <col min="3589" max="3590" width="11" style="213" customWidth="1"/>
    <col min="3591" max="3592" width="11" style="213" bestFit="1" customWidth="1"/>
    <col min="3593" max="3593" width="10.7109375" style="213" customWidth="1"/>
    <col min="3594" max="3595" width="12" style="213" customWidth="1"/>
    <col min="3596" max="3596" width="39.7109375" style="213" customWidth="1"/>
    <col min="3597" max="3840" width="9.140625" style="213"/>
    <col min="3841" max="3841" width="40.7109375" style="213" customWidth="1"/>
    <col min="3842" max="3844" width="11" style="213" bestFit="1" customWidth="1"/>
    <col min="3845" max="3846" width="11" style="213" customWidth="1"/>
    <col min="3847" max="3848" width="11" style="213" bestFit="1" customWidth="1"/>
    <col min="3849" max="3849" width="10.7109375" style="213" customWidth="1"/>
    <col min="3850" max="3851" width="12" style="213" customWidth="1"/>
    <col min="3852" max="3852" width="39.7109375" style="213" customWidth="1"/>
    <col min="3853" max="4096" width="9.140625" style="213"/>
    <col min="4097" max="4097" width="40.7109375" style="213" customWidth="1"/>
    <col min="4098" max="4100" width="11" style="213" bestFit="1" customWidth="1"/>
    <col min="4101" max="4102" width="11" style="213" customWidth="1"/>
    <col min="4103" max="4104" width="11" style="213" bestFit="1" customWidth="1"/>
    <col min="4105" max="4105" width="10.7109375" style="213" customWidth="1"/>
    <col min="4106" max="4107" width="12" style="213" customWidth="1"/>
    <col min="4108" max="4108" width="39.7109375" style="213" customWidth="1"/>
    <col min="4109" max="4352" width="9.140625" style="213"/>
    <col min="4353" max="4353" width="40.7109375" style="213" customWidth="1"/>
    <col min="4354" max="4356" width="11" style="213" bestFit="1" customWidth="1"/>
    <col min="4357" max="4358" width="11" style="213" customWidth="1"/>
    <col min="4359" max="4360" width="11" style="213" bestFit="1" customWidth="1"/>
    <col min="4361" max="4361" width="10.7109375" style="213" customWidth="1"/>
    <col min="4362" max="4363" width="12" style="213" customWidth="1"/>
    <col min="4364" max="4364" width="39.7109375" style="213" customWidth="1"/>
    <col min="4365" max="4608" width="9.140625" style="213"/>
    <col min="4609" max="4609" width="40.7109375" style="213" customWidth="1"/>
    <col min="4610" max="4612" width="11" style="213" bestFit="1" customWidth="1"/>
    <col min="4613" max="4614" width="11" style="213" customWidth="1"/>
    <col min="4615" max="4616" width="11" style="213" bestFit="1" customWidth="1"/>
    <col min="4617" max="4617" width="10.7109375" style="213" customWidth="1"/>
    <col min="4618" max="4619" width="12" style="213" customWidth="1"/>
    <col min="4620" max="4620" width="39.7109375" style="213" customWidth="1"/>
    <col min="4621" max="4864" width="9.140625" style="213"/>
    <col min="4865" max="4865" width="40.7109375" style="213" customWidth="1"/>
    <col min="4866" max="4868" width="11" style="213" bestFit="1" customWidth="1"/>
    <col min="4869" max="4870" width="11" style="213" customWidth="1"/>
    <col min="4871" max="4872" width="11" style="213" bestFit="1" customWidth="1"/>
    <col min="4873" max="4873" width="10.7109375" style="213" customWidth="1"/>
    <col min="4874" max="4875" width="12" style="213" customWidth="1"/>
    <col min="4876" max="4876" width="39.7109375" style="213" customWidth="1"/>
    <col min="4877" max="5120" width="9.140625" style="213"/>
    <col min="5121" max="5121" width="40.7109375" style="213" customWidth="1"/>
    <col min="5122" max="5124" width="11" style="213" bestFit="1" customWidth="1"/>
    <col min="5125" max="5126" width="11" style="213" customWidth="1"/>
    <col min="5127" max="5128" width="11" style="213" bestFit="1" customWidth="1"/>
    <col min="5129" max="5129" width="10.7109375" style="213" customWidth="1"/>
    <col min="5130" max="5131" width="12" style="213" customWidth="1"/>
    <col min="5132" max="5132" width="39.7109375" style="213" customWidth="1"/>
    <col min="5133" max="5376" width="9.140625" style="213"/>
    <col min="5377" max="5377" width="40.7109375" style="213" customWidth="1"/>
    <col min="5378" max="5380" width="11" style="213" bestFit="1" customWidth="1"/>
    <col min="5381" max="5382" width="11" style="213" customWidth="1"/>
    <col min="5383" max="5384" width="11" style="213" bestFit="1" customWidth="1"/>
    <col min="5385" max="5385" width="10.7109375" style="213" customWidth="1"/>
    <col min="5386" max="5387" width="12" style="213" customWidth="1"/>
    <col min="5388" max="5388" width="39.7109375" style="213" customWidth="1"/>
    <col min="5389" max="5632" width="9.140625" style="213"/>
    <col min="5633" max="5633" width="40.7109375" style="213" customWidth="1"/>
    <col min="5634" max="5636" width="11" style="213" bestFit="1" customWidth="1"/>
    <col min="5637" max="5638" width="11" style="213" customWidth="1"/>
    <col min="5639" max="5640" width="11" style="213" bestFit="1" customWidth="1"/>
    <col min="5641" max="5641" width="10.7109375" style="213" customWidth="1"/>
    <col min="5642" max="5643" width="12" style="213" customWidth="1"/>
    <col min="5644" max="5644" width="39.7109375" style="213" customWidth="1"/>
    <col min="5645" max="5888" width="9.140625" style="213"/>
    <col min="5889" max="5889" width="40.7109375" style="213" customWidth="1"/>
    <col min="5890" max="5892" width="11" style="213" bestFit="1" customWidth="1"/>
    <col min="5893" max="5894" width="11" style="213" customWidth="1"/>
    <col min="5895" max="5896" width="11" style="213" bestFit="1" customWidth="1"/>
    <col min="5897" max="5897" width="10.7109375" style="213" customWidth="1"/>
    <col min="5898" max="5899" width="12" style="213" customWidth="1"/>
    <col min="5900" max="5900" width="39.7109375" style="213" customWidth="1"/>
    <col min="5901" max="6144" width="9.140625" style="213"/>
    <col min="6145" max="6145" width="40.7109375" style="213" customWidth="1"/>
    <col min="6146" max="6148" width="11" style="213" bestFit="1" customWidth="1"/>
    <col min="6149" max="6150" width="11" style="213" customWidth="1"/>
    <col min="6151" max="6152" width="11" style="213" bestFit="1" customWidth="1"/>
    <col min="6153" max="6153" width="10.7109375" style="213" customWidth="1"/>
    <col min="6154" max="6155" width="12" style="213" customWidth="1"/>
    <col min="6156" max="6156" width="39.7109375" style="213" customWidth="1"/>
    <col min="6157" max="6400" width="9.140625" style="213"/>
    <col min="6401" max="6401" width="40.7109375" style="213" customWidth="1"/>
    <col min="6402" max="6404" width="11" style="213" bestFit="1" customWidth="1"/>
    <col min="6405" max="6406" width="11" style="213" customWidth="1"/>
    <col min="6407" max="6408" width="11" style="213" bestFit="1" customWidth="1"/>
    <col min="6409" max="6409" width="10.7109375" style="213" customWidth="1"/>
    <col min="6410" max="6411" width="12" style="213" customWidth="1"/>
    <col min="6412" max="6412" width="39.7109375" style="213" customWidth="1"/>
    <col min="6413" max="6656" width="9.140625" style="213"/>
    <col min="6657" max="6657" width="40.7109375" style="213" customWidth="1"/>
    <col min="6658" max="6660" width="11" style="213" bestFit="1" customWidth="1"/>
    <col min="6661" max="6662" width="11" style="213" customWidth="1"/>
    <col min="6663" max="6664" width="11" style="213" bestFit="1" customWidth="1"/>
    <col min="6665" max="6665" width="10.7109375" style="213" customWidth="1"/>
    <col min="6666" max="6667" width="12" style="213" customWidth="1"/>
    <col min="6668" max="6668" width="39.7109375" style="213" customWidth="1"/>
    <col min="6669" max="6912" width="9.140625" style="213"/>
    <col min="6913" max="6913" width="40.7109375" style="213" customWidth="1"/>
    <col min="6914" max="6916" width="11" style="213" bestFit="1" customWidth="1"/>
    <col min="6917" max="6918" width="11" style="213" customWidth="1"/>
    <col min="6919" max="6920" width="11" style="213" bestFit="1" customWidth="1"/>
    <col min="6921" max="6921" width="10.7109375" style="213" customWidth="1"/>
    <col min="6922" max="6923" width="12" style="213" customWidth="1"/>
    <col min="6924" max="6924" width="39.7109375" style="213" customWidth="1"/>
    <col min="6925" max="7168" width="9.140625" style="213"/>
    <col min="7169" max="7169" width="40.7109375" style="213" customWidth="1"/>
    <col min="7170" max="7172" width="11" style="213" bestFit="1" customWidth="1"/>
    <col min="7173" max="7174" width="11" style="213" customWidth="1"/>
    <col min="7175" max="7176" width="11" style="213" bestFit="1" customWidth="1"/>
    <col min="7177" max="7177" width="10.7109375" style="213" customWidth="1"/>
    <col min="7178" max="7179" width="12" style="213" customWidth="1"/>
    <col min="7180" max="7180" width="39.7109375" style="213" customWidth="1"/>
    <col min="7181" max="7424" width="9.140625" style="213"/>
    <col min="7425" max="7425" width="40.7109375" style="213" customWidth="1"/>
    <col min="7426" max="7428" width="11" style="213" bestFit="1" customWidth="1"/>
    <col min="7429" max="7430" width="11" style="213" customWidth="1"/>
    <col min="7431" max="7432" width="11" style="213" bestFit="1" customWidth="1"/>
    <col min="7433" max="7433" width="10.7109375" style="213" customWidth="1"/>
    <col min="7434" max="7435" width="12" style="213" customWidth="1"/>
    <col min="7436" max="7436" width="39.7109375" style="213" customWidth="1"/>
    <col min="7437" max="7680" width="9.140625" style="213"/>
    <col min="7681" max="7681" width="40.7109375" style="213" customWidth="1"/>
    <col min="7682" max="7684" width="11" style="213" bestFit="1" customWidth="1"/>
    <col min="7685" max="7686" width="11" style="213" customWidth="1"/>
    <col min="7687" max="7688" width="11" style="213" bestFit="1" customWidth="1"/>
    <col min="7689" max="7689" width="10.7109375" style="213" customWidth="1"/>
    <col min="7690" max="7691" width="12" style="213" customWidth="1"/>
    <col min="7692" max="7692" width="39.7109375" style="213" customWidth="1"/>
    <col min="7693" max="7936" width="9.140625" style="213"/>
    <col min="7937" max="7937" width="40.7109375" style="213" customWidth="1"/>
    <col min="7938" max="7940" width="11" style="213" bestFit="1" customWidth="1"/>
    <col min="7941" max="7942" width="11" style="213" customWidth="1"/>
    <col min="7943" max="7944" width="11" style="213" bestFit="1" customWidth="1"/>
    <col min="7945" max="7945" width="10.7109375" style="213" customWidth="1"/>
    <col min="7946" max="7947" width="12" style="213" customWidth="1"/>
    <col min="7948" max="7948" width="39.7109375" style="213" customWidth="1"/>
    <col min="7949" max="8192" width="9.140625" style="213"/>
    <col min="8193" max="8193" width="40.7109375" style="213" customWidth="1"/>
    <col min="8194" max="8196" width="11" style="213" bestFit="1" customWidth="1"/>
    <col min="8197" max="8198" width="11" style="213" customWidth="1"/>
    <col min="8199" max="8200" width="11" style="213" bestFit="1" customWidth="1"/>
    <col min="8201" max="8201" width="10.7109375" style="213" customWidth="1"/>
    <col min="8202" max="8203" width="12" style="213" customWidth="1"/>
    <col min="8204" max="8204" width="39.7109375" style="213" customWidth="1"/>
    <col min="8205" max="8448" width="9.140625" style="213"/>
    <col min="8449" max="8449" width="40.7109375" style="213" customWidth="1"/>
    <col min="8450" max="8452" width="11" style="213" bestFit="1" customWidth="1"/>
    <col min="8453" max="8454" width="11" style="213" customWidth="1"/>
    <col min="8455" max="8456" width="11" style="213" bestFit="1" customWidth="1"/>
    <col min="8457" max="8457" width="10.7109375" style="213" customWidth="1"/>
    <col min="8458" max="8459" width="12" style="213" customWidth="1"/>
    <col min="8460" max="8460" width="39.7109375" style="213" customWidth="1"/>
    <col min="8461" max="8704" width="9.140625" style="213"/>
    <col min="8705" max="8705" width="40.7109375" style="213" customWidth="1"/>
    <col min="8706" max="8708" width="11" style="213" bestFit="1" customWidth="1"/>
    <col min="8709" max="8710" width="11" style="213" customWidth="1"/>
    <col min="8711" max="8712" width="11" style="213" bestFit="1" customWidth="1"/>
    <col min="8713" max="8713" width="10.7109375" style="213" customWidth="1"/>
    <col min="8714" max="8715" width="12" style="213" customWidth="1"/>
    <col min="8716" max="8716" width="39.7109375" style="213" customWidth="1"/>
    <col min="8717" max="8960" width="9.140625" style="213"/>
    <col min="8961" max="8961" width="40.7109375" style="213" customWidth="1"/>
    <col min="8962" max="8964" width="11" style="213" bestFit="1" customWidth="1"/>
    <col min="8965" max="8966" width="11" style="213" customWidth="1"/>
    <col min="8967" max="8968" width="11" style="213" bestFit="1" customWidth="1"/>
    <col min="8969" max="8969" width="10.7109375" style="213" customWidth="1"/>
    <col min="8970" max="8971" width="12" style="213" customWidth="1"/>
    <col min="8972" max="8972" width="39.7109375" style="213" customWidth="1"/>
    <col min="8973" max="9216" width="9.140625" style="213"/>
    <col min="9217" max="9217" width="40.7109375" style="213" customWidth="1"/>
    <col min="9218" max="9220" width="11" style="213" bestFit="1" customWidth="1"/>
    <col min="9221" max="9222" width="11" style="213" customWidth="1"/>
    <col min="9223" max="9224" width="11" style="213" bestFit="1" customWidth="1"/>
    <col min="9225" max="9225" width="10.7109375" style="213" customWidth="1"/>
    <col min="9226" max="9227" width="12" style="213" customWidth="1"/>
    <col min="9228" max="9228" width="39.7109375" style="213" customWidth="1"/>
    <col min="9229" max="9472" width="9.140625" style="213"/>
    <col min="9473" max="9473" width="40.7109375" style="213" customWidth="1"/>
    <col min="9474" max="9476" width="11" style="213" bestFit="1" customWidth="1"/>
    <col min="9477" max="9478" width="11" style="213" customWidth="1"/>
    <col min="9479" max="9480" width="11" style="213" bestFit="1" customWidth="1"/>
    <col min="9481" max="9481" width="10.7109375" style="213" customWidth="1"/>
    <col min="9482" max="9483" width="12" style="213" customWidth="1"/>
    <col min="9484" max="9484" width="39.7109375" style="213" customWidth="1"/>
    <col min="9485" max="9728" width="9.140625" style="213"/>
    <col min="9729" max="9729" width="40.7109375" style="213" customWidth="1"/>
    <col min="9730" max="9732" width="11" style="213" bestFit="1" customWidth="1"/>
    <col min="9733" max="9734" width="11" style="213" customWidth="1"/>
    <col min="9735" max="9736" width="11" style="213" bestFit="1" customWidth="1"/>
    <col min="9737" max="9737" width="10.7109375" style="213" customWidth="1"/>
    <col min="9738" max="9739" width="12" style="213" customWidth="1"/>
    <col min="9740" max="9740" width="39.7109375" style="213" customWidth="1"/>
    <col min="9741" max="9984" width="9.140625" style="213"/>
    <col min="9985" max="9985" width="40.7109375" style="213" customWidth="1"/>
    <col min="9986" max="9988" width="11" style="213" bestFit="1" customWidth="1"/>
    <col min="9989" max="9990" width="11" style="213" customWidth="1"/>
    <col min="9991" max="9992" width="11" style="213" bestFit="1" customWidth="1"/>
    <col min="9993" max="9993" width="10.7109375" style="213" customWidth="1"/>
    <col min="9994" max="9995" width="12" style="213" customWidth="1"/>
    <col min="9996" max="9996" width="39.7109375" style="213" customWidth="1"/>
    <col min="9997" max="10240" width="9.140625" style="213"/>
    <col min="10241" max="10241" width="40.7109375" style="213" customWidth="1"/>
    <col min="10242" max="10244" width="11" style="213" bestFit="1" customWidth="1"/>
    <col min="10245" max="10246" width="11" style="213" customWidth="1"/>
    <col min="10247" max="10248" width="11" style="213" bestFit="1" customWidth="1"/>
    <col min="10249" max="10249" width="10.7109375" style="213" customWidth="1"/>
    <col min="10250" max="10251" width="12" style="213" customWidth="1"/>
    <col min="10252" max="10252" width="39.7109375" style="213" customWidth="1"/>
    <col min="10253" max="10496" width="9.140625" style="213"/>
    <col min="10497" max="10497" width="40.7109375" style="213" customWidth="1"/>
    <col min="10498" max="10500" width="11" style="213" bestFit="1" customWidth="1"/>
    <col min="10501" max="10502" width="11" style="213" customWidth="1"/>
    <col min="10503" max="10504" width="11" style="213" bestFit="1" customWidth="1"/>
    <col min="10505" max="10505" width="10.7109375" style="213" customWidth="1"/>
    <col min="10506" max="10507" width="12" style="213" customWidth="1"/>
    <col min="10508" max="10508" width="39.7109375" style="213" customWidth="1"/>
    <col min="10509" max="10752" width="9.140625" style="213"/>
    <col min="10753" max="10753" width="40.7109375" style="213" customWidth="1"/>
    <col min="10754" max="10756" width="11" style="213" bestFit="1" customWidth="1"/>
    <col min="10757" max="10758" width="11" style="213" customWidth="1"/>
    <col min="10759" max="10760" width="11" style="213" bestFit="1" customWidth="1"/>
    <col min="10761" max="10761" width="10.7109375" style="213" customWidth="1"/>
    <col min="10762" max="10763" width="12" style="213" customWidth="1"/>
    <col min="10764" max="10764" width="39.7109375" style="213" customWidth="1"/>
    <col min="10765" max="11008" width="9.140625" style="213"/>
    <col min="11009" max="11009" width="40.7109375" style="213" customWidth="1"/>
    <col min="11010" max="11012" width="11" style="213" bestFit="1" customWidth="1"/>
    <col min="11013" max="11014" width="11" style="213" customWidth="1"/>
    <col min="11015" max="11016" width="11" style="213" bestFit="1" customWidth="1"/>
    <col min="11017" max="11017" width="10.7109375" style="213" customWidth="1"/>
    <col min="11018" max="11019" width="12" style="213" customWidth="1"/>
    <col min="11020" max="11020" width="39.7109375" style="213" customWidth="1"/>
    <col min="11021" max="11264" width="9.140625" style="213"/>
    <col min="11265" max="11265" width="40.7109375" style="213" customWidth="1"/>
    <col min="11266" max="11268" width="11" style="213" bestFit="1" customWidth="1"/>
    <col min="11269" max="11270" width="11" style="213" customWidth="1"/>
    <col min="11271" max="11272" width="11" style="213" bestFit="1" customWidth="1"/>
    <col min="11273" max="11273" width="10.7109375" style="213" customWidth="1"/>
    <col min="11274" max="11275" width="12" style="213" customWidth="1"/>
    <col min="11276" max="11276" width="39.7109375" style="213" customWidth="1"/>
    <col min="11277" max="11520" width="9.140625" style="213"/>
    <col min="11521" max="11521" width="40.7109375" style="213" customWidth="1"/>
    <col min="11522" max="11524" width="11" style="213" bestFit="1" customWidth="1"/>
    <col min="11525" max="11526" width="11" style="213" customWidth="1"/>
    <col min="11527" max="11528" width="11" style="213" bestFit="1" customWidth="1"/>
    <col min="11529" max="11529" width="10.7109375" style="213" customWidth="1"/>
    <col min="11530" max="11531" width="12" style="213" customWidth="1"/>
    <col min="11532" max="11532" width="39.7109375" style="213" customWidth="1"/>
    <col min="11533" max="11776" width="9.140625" style="213"/>
    <col min="11777" max="11777" width="40.7109375" style="213" customWidth="1"/>
    <col min="11778" max="11780" width="11" style="213" bestFit="1" customWidth="1"/>
    <col min="11781" max="11782" width="11" style="213" customWidth="1"/>
    <col min="11783" max="11784" width="11" style="213" bestFit="1" customWidth="1"/>
    <col min="11785" max="11785" width="10.7109375" style="213" customWidth="1"/>
    <col min="11786" max="11787" width="12" style="213" customWidth="1"/>
    <col min="11788" max="11788" width="39.7109375" style="213" customWidth="1"/>
    <col min="11789" max="12032" width="9.140625" style="213"/>
    <col min="12033" max="12033" width="40.7109375" style="213" customWidth="1"/>
    <col min="12034" max="12036" width="11" style="213" bestFit="1" customWidth="1"/>
    <col min="12037" max="12038" width="11" style="213" customWidth="1"/>
    <col min="12039" max="12040" width="11" style="213" bestFit="1" customWidth="1"/>
    <col min="12041" max="12041" width="10.7109375" style="213" customWidth="1"/>
    <col min="12042" max="12043" width="12" style="213" customWidth="1"/>
    <col min="12044" max="12044" width="39.7109375" style="213" customWidth="1"/>
    <col min="12045" max="12288" width="9.140625" style="213"/>
    <col min="12289" max="12289" width="40.7109375" style="213" customWidth="1"/>
    <col min="12290" max="12292" width="11" style="213" bestFit="1" customWidth="1"/>
    <col min="12293" max="12294" width="11" style="213" customWidth="1"/>
    <col min="12295" max="12296" width="11" style="213" bestFit="1" customWidth="1"/>
    <col min="12297" max="12297" width="10.7109375" style="213" customWidth="1"/>
    <col min="12298" max="12299" width="12" style="213" customWidth="1"/>
    <col min="12300" max="12300" width="39.7109375" style="213" customWidth="1"/>
    <col min="12301" max="12544" width="9.140625" style="213"/>
    <col min="12545" max="12545" width="40.7109375" style="213" customWidth="1"/>
    <col min="12546" max="12548" width="11" style="213" bestFit="1" customWidth="1"/>
    <col min="12549" max="12550" width="11" style="213" customWidth="1"/>
    <col min="12551" max="12552" width="11" style="213" bestFit="1" customWidth="1"/>
    <col min="12553" max="12553" width="10.7109375" style="213" customWidth="1"/>
    <col min="12554" max="12555" width="12" style="213" customWidth="1"/>
    <col min="12556" max="12556" width="39.7109375" style="213" customWidth="1"/>
    <col min="12557" max="12800" width="9.140625" style="213"/>
    <col min="12801" max="12801" width="40.7109375" style="213" customWidth="1"/>
    <col min="12802" max="12804" width="11" style="213" bestFit="1" customWidth="1"/>
    <col min="12805" max="12806" width="11" style="213" customWidth="1"/>
    <col min="12807" max="12808" width="11" style="213" bestFit="1" customWidth="1"/>
    <col min="12809" max="12809" width="10.7109375" style="213" customWidth="1"/>
    <col min="12810" max="12811" width="12" style="213" customWidth="1"/>
    <col min="12812" max="12812" width="39.7109375" style="213" customWidth="1"/>
    <col min="12813" max="13056" width="9.140625" style="213"/>
    <col min="13057" max="13057" width="40.7109375" style="213" customWidth="1"/>
    <col min="13058" max="13060" width="11" style="213" bestFit="1" customWidth="1"/>
    <col min="13061" max="13062" width="11" style="213" customWidth="1"/>
    <col min="13063" max="13064" width="11" style="213" bestFit="1" customWidth="1"/>
    <col min="13065" max="13065" width="10.7109375" style="213" customWidth="1"/>
    <col min="13066" max="13067" width="12" style="213" customWidth="1"/>
    <col min="13068" max="13068" width="39.7109375" style="213" customWidth="1"/>
    <col min="13069" max="13312" width="9.140625" style="213"/>
    <col min="13313" max="13313" width="40.7109375" style="213" customWidth="1"/>
    <col min="13314" max="13316" width="11" style="213" bestFit="1" customWidth="1"/>
    <col min="13317" max="13318" width="11" style="213" customWidth="1"/>
    <col min="13319" max="13320" width="11" style="213" bestFit="1" customWidth="1"/>
    <col min="13321" max="13321" width="10.7109375" style="213" customWidth="1"/>
    <col min="13322" max="13323" width="12" style="213" customWidth="1"/>
    <col min="13324" max="13324" width="39.7109375" style="213" customWidth="1"/>
    <col min="13325" max="13568" width="9.140625" style="213"/>
    <col min="13569" max="13569" width="40.7109375" style="213" customWidth="1"/>
    <col min="13570" max="13572" width="11" style="213" bestFit="1" customWidth="1"/>
    <col min="13573" max="13574" width="11" style="213" customWidth="1"/>
    <col min="13575" max="13576" width="11" style="213" bestFit="1" customWidth="1"/>
    <col min="13577" max="13577" width="10.7109375" style="213" customWidth="1"/>
    <col min="13578" max="13579" width="12" style="213" customWidth="1"/>
    <col min="13580" max="13580" width="39.7109375" style="213" customWidth="1"/>
    <col min="13581" max="13824" width="9.140625" style="213"/>
    <col min="13825" max="13825" width="40.7109375" style="213" customWidth="1"/>
    <col min="13826" max="13828" width="11" style="213" bestFit="1" customWidth="1"/>
    <col min="13829" max="13830" width="11" style="213" customWidth="1"/>
    <col min="13831" max="13832" width="11" style="213" bestFit="1" customWidth="1"/>
    <col min="13833" max="13833" width="10.7109375" style="213" customWidth="1"/>
    <col min="13834" max="13835" width="12" style="213" customWidth="1"/>
    <col min="13836" max="13836" width="39.7109375" style="213" customWidth="1"/>
    <col min="13837" max="14080" width="9.140625" style="213"/>
    <col min="14081" max="14081" width="40.7109375" style="213" customWidth="1"/>
    <col min="14082" max="14084" width="11" style="213" bestFit="1" customWidth="1"/>
    <col min="14085" max="14086" width="11" style="213" customWidth="1"/>
    <col min="14087" max="14088" width="11" style="213" bestFit="1" customWidth="1"/>
    <col min="14089" max="14089" width="10.7109375" style="213" customWidth="1"/>
    <col min="14090" max="14091" width="12" style="213" customWidth="1"/>
    <col min="14092" max="14092" width="39.7109375" style="213" customWidth="1"/>
    <col min="14093" max="14336" width="9.140625" style="213"/>
    <col min="14337" max="14337" width="40.7109375" style="213" customWidth="1"/>
    <col min="14338" max="14340" width="11" style="213" bestFit="1" customWidth="1"/>
    <col min="14341" max="14342" width="11" style="213" customWidth="1"/>
    <col min="14343" max="14344" width="11" style="213" bestFit="1" customWidth="1"/>
    <col min="14345" max="14345" width="10.7109375" style="213" customWidth="1"/>
    <col min="14346" max="14347" width="12" style="213" customWidth="1"/>
    <col min="14348" max="14348" width="39.7109375" style="213" customWidth="1"/>
    <col min="14349" max="14592" width="9.140625" style="213"/>
    <col min="14593" max="14593" width="40.7109375" style="213" customWidth="1"/>
    <col min="14594" max="14596" width="11" style="213" bestFit="1" customWidth="1"/>
    <col min="14597" max="14598" width="11" style="213" customWidth="1"/>
    <col min="14599" max="14600" width="11" style="213" bestFit="1" customWidth="1"/>
    <col min="14601" max="14601" width="10.7109375" style="213" customWidth="1"/>
    <col min="14602" max="14603" width="12" style="213" customWidth="1"/>
    <col min="14604" max="14604" width="39.7109375" style="213" customWidth="1"/>
    <col min="14605" max="14848" width="9.140625" style="213"/>
    <col min="14849" max="14849" width="40.7109375" style="213" customWidth="1"/>
    <col min="14850" max="14852" width="11" style="213" bestFit="1" customWidth="1"/>
    <col min="14853" max="14854" width="11" style="213" customWidth="1"/>
    <col min="14855" max="14856" width="11" style="213" bestFit="1" customWidth="1"/>
    <col min="14857" max="14857" width="10.7109375" style="213" customWidth="1"/>
    <col min="14858" max="14859" width="12" style="213" customWidth="1"/>
    <col min="14860" max="14860" width="39.7109375" style="213" customWidth="1"/>
    <col min="14861" max="15104" width="9.140625" style="213"/>
    <col min="15105" max="15105" width="40.7109375" style="213" customWidth="1"/>
    <col min="15106" max="15108" width="11" style="213" bestFit="1" customWidth="1"/>
    <col min="15109" max="15110" width="11" style="213" customWidth="1"/>
    <col min="15111" max="15112" width="11" style="213" bestFit="1" customWidth="1"/>
    <col min="15113" max="15113" width="10.7109375" style="213" customWidth="1"/>
    <col min="15114" max="15115" width="12" style="213" customWidth="1"/>
    <col min="15116" max="15116" width="39.7109375" style="213" customWidth="1"/>
    <col min="15117" max="15360" width="9.140625" style="213"/>
    <col min="15361" max="15361" width="40.7109375" style="213" customWidth="1"/>
    <col min="15362" max="15364" width="11" style="213" bestFit="1" customWidth="1"/>
    <col min="15365" max="15366" width="11" style="213" customWidth="1"/>
    <col min="15367" max="15368" width="11" style="213" bestFit="1" customWidth="1"/>
    <col min="15369" max="15369" width="10.7109375" style="213" customWidth="1"/>
    <col min="15370" max="15371" width="12" style="213" customWidth="1"/>
    <col min="15372" max="15372" width="39.7109375" style="213" customWidth="1"/>
    <col min="15373" max="15616" width="9.140625" style="213"/>
    <col min="15617" max="15617" width="40.7109375" style="213" customWidth="1"/>
    <col min="15618" max="15620" width="11" style="213" bestFit="1" customWidth="1"/>
    <col min="15621" max="15622" width="11" style="213" customWidth="1"/>
    <col min="15623" max="15624" width="11" style="213" bestFit="1" customWidth="1"/>
    <col min="15625" max="15625" width="10.7109375" style="213" customWidth="1"/>
    <col min="15626" max="15627" width="12" style="213" customWidth="1"/>
    <col min="15628" max="15628" width="39.7109375" style="213" customWidth="1"/>
    <col min="15629" max="15872" width="9.140625" style="213"/>
    <col min="15873" max="15873" width="40.7109375" style="213" customWidth="1"/>
    <col min="15874" max="15876" width="11" style="213" bestFit="1" customWidth="1"/>
    <col min="15877" max="15878" width="11" style="213" customWidth="1"/>
    <col min="15879" max="15880" width="11" style="213" bestFit="1" customWidth="1"/>
    <col min="15881" max="15881" width="10.7109375" style="213" customWidth="1"/>
    <col min="15882" max="15883" width="12" style="213" customWidth="1"/>
    <col min="15884" max="15884" width="39.7109375" style="213" customWidth="1"/>
    <col min="15885" max="16128" width="9.140625" style="213"/>
    <col min="16129" max="16129" width="40.7109375" style="213" customWidth="1"/>
    <col min="16130" max="16132" width="11" style="213" bestFit="1" customWidth="1"/>
    <col min="16133" max="16134" width="11" style="213" customWidth="1"/>
    <col min="16135" max="16136" width="11" style="213" bestFit="1" customWidth="1"/>
    <col min="16137" max="16137" width="10.7109375" style="213" customWidth="1"/>
    <col min="16138" max="16139" width="12" style="213" customWidth="1"/>
    <col min="16140" max="16140" width="39.7109375" style="213" customWidth="1"/>
    <col min="16141" max="16384" width="9.140625" style="213"/>
  </cols>
  <sheetData>
    <row r="1" spans="1:13" ht="15" x14ac:dyDescent="0.2">
      <c r="A1" s="224" t="s">
        <v>1434</v>
      </c>
    </row>
    <row r="2" spans="1:13" ht="15" x14ac:dyDescent="0.2">
      <c r="A2" s="224" t="s">
        <v>1433</v>
      </c>
    </row>
    <row r="3" spans="1:13" ht="14.25" x14ac:dyDescent="0.2">
      <c r="A3" s="217" t="s">
        <v>307</v>
      </c>
    </row>
    <row r="4" spans="1:13" x14ac:dyDescent="0.2">
      <c r="H4" s="342"/>
      <c r="I4" s="341"/>
      <c r="J4" s="341"/>
      <c r="K4" s="341"/>
      <c r="L4" s="341"/>
    </row>
    <row r="5" spans="1:13" s="228" customFormat="1" ht="15" x14ac:dyDescent="0.2">
      <c r="A5" s="233"/>
      <c r="B5" s="233"/>
      <c r="C5" s="233"/>
      <c r="D5" s="233"/>
      <c r="E5" s="233"/>
      <c r="F5" s="233"/>
      <c r="G5" s="351"/>
      <c r="H5" s="340"/>
      <c r="I5" s="351"/>
      <c r="J5" s="351"/>
      <c r="K5" s="351"/>
      <c r="L5" s="351"/>
      <c r="M5" s="350"/>
    </row>
    <row r="6" spans="1:13" s="224" customFormat="1" ht="15" x14ac:dyDescent="0.2">
      <c r="A6" s="231"/>
      <c r="B6" s="290">
        <v>2005</v>
      </c>
      <c r="C6" s="290">
        <v>2006</v>
      </c>
      <c r="D6" s="290">
        <v>2007</v>
      </c>
      <c r="E6" s="290">
        <v>2008</v>
      </c>
      <c r="F6" s="290">
        <v>2009</v>
      </c>
      <c r="G6" s="290">
        <v>2010</v>
      </c>
      <c r="H6" s="290">
        <v>2011</v>
      </c>
      <c r="I6" s="290" t="s">
        <v>0</v>
      </c>
      <c r="J6" s="290" t="s">
        <v>700</v>
      </c>
      <c r="K6" s="290" t="s">
        <v>701</v>
      </c>
      <c r="L6" s="338"/>
      <c r="M6" s="231"/>
    </row>
    <row r="7" spans="1:13" s="224" customFormat="1" ht="15" x14ac:dyDescent="0.2">
      <c r="A7" s="229"/>
      <c r="B7" s="230"/>
      <c r="C7" s="230"/>
      <c r="D7" s="230"/>
      <c r="E7" s="230"/>
      <c r="F7" s="327"/>
      <c r="G7" s="327"/>
      <c r="H7" s="327"/>
      <c r="I7" s="327"/>
      <c r="J7" s="327"/>
      <c r="K7" s="327"/>
      <c r="L7" s="327"/>
      <c r="M7" s="337"/>
    </row>
    <row r="8" spans="1:13" s="224" customFormat="1" ht="15" customHeight="1" x14ac:dyDescent="0.2">
      <c r="D8" s="248"/>
      <c r="E8" s="248"/>
      <c r="F8" s="248"/>
      <c r="G8" s="248"/>
      <c r="H8" s="248"/>
      <c r="I8" s="248"/>
      <c r="J8" s="248"/>
      <c r="L8" s="248"/>
    </row>
    <row r="9" spans="1:13" s="224" customFormat="1" ht="15" customHeight="1" x14ac:dyDescent="0.2">
      <c r="A9" s="224" t="s">
        <v>1432</v>
      </c>
      <c r="B9" s="333">
        <v>12444</v>
      </c>
      <c r="C9" s="333">
        <v>12887.4</v>
      </c>
      <c r="D9" s="333">
        <v>13056.6</v>
      </c>
      <c r="E9" s="333">
        <v>12321.7</v>
      </c>
      <c r="F9" s="333">
        <v>12495.7</v>
      </c>
      <c r="G9" s="333">
        <v>13047.4</v>
      </c>
      <c r="H9" s="333">
        <v>13028.3</v>
      </c>
      <c r="I9" s="333">
        <v>14272.2</v>
      </c>
      <c r="J9" s="333">
        <v>14386.3</v>
      </c>
      <c r="K9" s="333">
        <v>14761.3</v>
      </c>
      <c r="L9" s="248"/>
      <c r="M9" s="224" t="s">
        <v>1432</v>
      </c>
    </row>
    <row r="10" spans="1:13" s="224" customFormat="1" ht="15" customHeight="1" x14ac:dyDescent="0.2">
      <c r="B10" s="333"/>
      <c r="C10" s="333"/>
      <c r="D10" s="333"/>
      <c r="E10" s="333"/>
      <c r="F10" s="333"/>
      <c r="G10" s="333"/>
      <c r="H10" s="333"/>
      <c r="I10" s="333"/>
      <c r="J10" s="333"/>
      <c r="K10" s="333"/>
      <c r="L10" s="248"/>
    </row>
    <row r="11" spans="1:13" s="224" customFormat="1" ht="15" customHeight="1" x14ac:dyDescent="0.2">
      <c r="A11" s="224" t="s">
        <v>1431</v>
      </c>
      <c r="B11" s="333">
        <v>8385.7999999999993</v>
      </c>
      <c r="C11" s="333">
        <v>8655.5</v>
      </c>
      <c r="D11" s="333">
        <v>8954.7999999999993</v>
      </c>
      <c r="E11" s="333">
        <v>8488</v>
      </c>
      <c r="F11" s="333">
        <v>7736.7</v>
      </c>
      <c r="G11" s="333">
        <v>7754.2</v>
      </c>
      <c r="H11" s="333">
        <v>7820.9</v>
      </c>
      <c r="I11" s="333">
        <v>8745.1</v>
      </c>
      <c r="J11" s="333">
        <v>8785.6</v>
      </c>
      <c r="K11" s="333">
        <v>9381.1</v>
      </c>
      <c r="L11" s="248"/>
      <c r="M11" s="224" t="s">
        <v>1430</v>
      </c>
    </row>
    <row r="12" spans="1:13" s="224" customFormat="1" ht="15" customHeight="1" x14ac:dyDescent="0.2"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248"/>
    </row>
    <row r="13" spans="1:13" s="224" customFormat="1" ht="15" customHeight="1" x14ac:dyDescent="0.2">
      <c r="A13" s="224" t="s">
        <v>1429</v>
      </c>
      <c r="B13" s="333">
        <v>7560.3</v>
      </c>
      <c r="C13" s="333">
        <v>7929.5</v>
      </c>
      <c r="D13" s="333">
        <v>8211</v>
      </c>
      <c r="E13" s="333">
        <v>7600.6</v>
      </c>
      <c r="F13" s="333">
        <v>7062.6</v>
      </c>
      <c r="G13" s="333">
        <v>7098.8</v>
      </c>
      <c r="H13" s="333">
        <v>7376</v>
      </c>
      <c r="I13" s="333">
        <v>8173.2</v>
      </c>
      <c r="J13" s="333">
        <v>7792.8</v>
      </c>
      <c r="K13" s="333">
        <v>8584.2000000000007</v>
      </c>
      <c r="L13" s="248"/>
      <c r="M13" s="224" t="s">
        <v>1428</v>
      </c>
    </row>
    <row r="14" spans="1:13" s="224" customFormat="1" ht="15" customHeight="1" x14ac:dyDescent="0.2">
      <c r="B14" s="333"/>
      <c r="C14" s="333"/>
      <c r="D14" s="333"/>
      <c r="E14" s="334"/>
      <c r="F14" s="334"/>
      <c r="G14" s="334"/>
      <c r="H14" s="334"/>
      <c r="I14" s="334"/>
      <c r="J14" s="334"/>
      <c r="K14" s="334"/>
      <c r="L14" s="261"/>
    </row>
    <row r="15" spans="1:13" s="224" customFormat="1" ht="15" customHeight="1" x14ac:dyDescent="0.2">
      <c r="A15" s="224" t="s">
        <v>1427</v>
      </c>
      <c r="B15" s="333">
        <v>116.8</v>
      </c>
      <c r="C15" s="333">
        <v>114.7</v>
      </c>
      <c r="D15" s="333">
        <v>128.69999999999999</v>
      </c>
      <c r="E15" s="333">
        <v>119.7</v>
      </c>
      <c r="F15" s="333">
        <v>86</v>
      </c>
      <c r="G15" s="333">
        <v>314</v>
      </c>
      <c r="H15" s="333">
        <v>246.6</v>
      </c>
      <c r="I15" s="333">
        <v>97.7</v>
      </c>
      <c r="J15" s="333">
        <v>108.6</v>
      </c>
      <c r="K15" s="333">
        <v>77.5</v>
      </c>
      <c r="L15" s="248"/>
      <c r="M15" s="224" t="s">
        <v>1426</v>
      </c>
    </row>
    <row r="16" spans="1:13" s="224" customFormat="1" ht="15" customHeight="1" x14ac:dyDescent="0.2">
      <c r="B16" s="333"/>
      <c r="C16" s="333"/>
      <c r="D16" s="333"/>
      <c r="E16" s="349"/>
      <c r="F16" s="349"/>
      <c r="G16" s="349"/>
      <c r="H16" s="349"/>
      <c r="I16" s="349"/>
      <c r="J16" s="349"/>
      <c r="K16" s="349"/>
      <c r="L16" s="83"/>
    </row>
    <row r="17" spans="1:13" s="224" customFormat="1" ht="15" customHeight="1" x14ac:dyDescent="0.2">
      <c r="A17" s="224" t="s">
        <v>1425</v>
      </c>
      <c r="B17" s="333">
        <v>5495.1</v>
      </c>
      <c r="C17" s="333">
        <v>6010.3</v>
      </c>
      <c r="D17" s="333">
        <v>6187.3</v>
      </c>
      <c r="E17" s="333">
        <v>5509.6</v>
      </c>
      <c r="F17" s="333">
        <v>5187.6000000000004</v>
      </c>
      <c r="G17" s="333">
        <v>5162.7</v>
      </c>
      <c r="H17" s="333">
        <v>4910.3</v>
      </c>
      <c r="I17" s="333">
        <v>4551.5</v>
      </c>
      <c r="J17" s="333">
        <v>4373.2</v>
      </c>
      <c r="K17" s="333">
        <v>4946.1000000000004</v>
      </c>
      <c r="L17" s="248"/>
      <c r="M17" s="224" t="s">
        <v>1424</v>
      </c>
    </row>
    <row r="18" spans="1:13" s="224" customFormat="1" ht="15" customHeight="1" x14ac:dyDescent="0.2">
      <c r="A18" s="224" t="s">
        <v>1423</v>
      </c>
      <c r="B18" s="333">
        <v>2885.9</v>
      </c>
      <c r="C18" s="333">
        <v>3087.7</v>
      </c>
      <c r="D18" s="333">
        <v>3071.7</v>
      </c>
      <c r="E18" s="333">
        <v>2759.3</v>
      </c>
      <c r="F18" s="333">
        <v>2648.3</v>
      </c>
      <c r="G18" s="333">
        <v>2593.6</v>
      </c>
      <c r="H18" s="333">
        <v>2186.1999999999998</v>
      </c>
      <c r="I18" s="333">
        <v>2129.4</v>
      </c>
      <c r="J18" s="333">
        <v>2054.6999999999998</v>
      </c>
      <c r="K18" s="333">
        <v>1979.4</v>
      </c>
      <c r="L18" s="248"/>
      <c r="M18" s="224" t="s">
        <v>1422</v>
      </c>
    </row>
    <row r="19" spans="1:13" s="224" customFormat="1" ht="15" customHeight="1" x14ac:dyDescent="0.2">
      <c r="A19" s="224" t="s">
        <v>1421</v>
      </c>
      <c r="B19" s="333">
        <v>1883.3</v>
      </c>
      <c r="C19" s="333">
        <v>1895.7</v>
      </c>
      <c r="D19" s="333">
        <v>2005.9</v>
      </c>
      <c r="E19" s="450">
        <v>1567.5</v>
      </c>
      <c r="F19" s="450">
        <v>1377.8</v>
      </c>
      <c r="G19" s="450">
        <v>1684</v>
      </c>
      <c r="H19" s="450">
        <v>1677.3</v>
      </c>
      <c r="I19" s="450">
        <v>1461.7</v>
      </c>
      <c r="J19" s="450">
        <v>1287.3</v>
      </c>
      <c r="K19" s="450">
        <v>1915.1</v>
      </c>
      <c r="L19" s="83"/>
      <c r="M19" s="224" t="s">
        <v>1420</v>
      </c>
    </row>
    <row r="20" spans="1:13" s="224" customFormat="1" ht="15" customHeight="1" x14ac:dyDescent="0.2">
      <c r="A20" s="224" t="s">
        <v>1419</v>
      </c>
      <c r="B20" s="333">
        <v>612</v>
      </c>
      <c r="C20" s="333">
        <v>921.3</v>
      </c>
      <c r="D20" s="333">
        <v>933.6</v>
      </c>
      <c r="E20" s="333">
        <v>1087.8</v>
      </c>
      <c r="F20" s="333">
        <v>1081.7</v>
      </c>
      <c r="G20" s="333">
        <v>830.4</v>
      </c>
      <c r="H20" s="333">
        <v>1000.4</v>
      </c>
      <c r="I20" s="333">
        <v>890.8</v>
      </c>
      <c r="J20" s="333">
        <v>982.9</v>
      </c>
      <c r="K20" s="333">
        <v>899.9</v>
      </c>
      <c r="L20" s="248"/>
      <c r="M20" s="224" t="s">
        <v>1418</v>
      </c>
    </row>
    <row r="21" spans="1:13" s="224" customFormat="1" ht="15" customHeight="1" x14ac:dyDescent="0.2">
      <c r="A21" s="224" t="s">
        <v>1417</v>
      </c>
      <c r="B21" s="333">
        <v>23</v>
      </c>
      <c r="C21" s="333">
        <v>27.4</v>
      </c>
      <c r="D21" s="333">
        <v>25.1</v>
      </c>
      <c r="E21" s="333">
        <v>21.6</v>
      </c>
      <c r="F21" s="333">
        <v>19.399999999999999</v>
      </c>
      <c r="G21" s="333">
        <v>15</v>
      </c>
      <c r="H21" s="333">
        <v>12.6</v>
      </c>
      <c r="I21" s="333">
        <v>27.7</v>
      </c>
      <c r="J21" s="333">
        <v>8.9</v>
      </c>
      <c r="K21" s="333">
        <v>7.1</v>
      </c>
      <c r="L21" s="248"/>
      <c r="M21" s="224" t="s">
        <v>1416</v>
      </c>
    </row>
    <row r="22" spans="1:13" s="224" customFormat="1" ht="15" customHeight="1" x14ac:dyDescent="0.2">
      <c r="A22" s="224" t="s">
        <v>1415</v>
      </c>
      <c r="B22" s="333">
        <v>10.5</v>
      </c>
      <c r="C22" s="333">
        <v>11.5</v>
      </c>
      <c r="D22" s="333">
        <v>12.1</v>
      </c>
      <c r="E22" s="333">
        <v>13.6</v>
      </c>
      <c r="F22" s="333">
        <v>11.7</v>
      </c>
      <c r="G22" s="333">
        <v>9.9</v>
      </c>
      <c r="H22" s="333">
        <v>7</v>
      </c>
      <c r="I22" s="333">
        <v>6.8</v>
      </c>
      <c r="J22" s="333">
        <v>5.4</v>
      </c>
      <c r="K22" s="333">
        <v>4.9000000000000004</v>
      </c>
      <c r="L22" s="248"/>
      <c r="M22" s="224" t="s">
        <v>1414</v>
      </c>
    </row>
    <row r="23" spans="1:13" s="224" customFormat="1" ht="15" customHeight="1" x14ac:dyDescent="0.2">
      <c r="A23" s="224" t="s">
        <v>1413</v>
      </c>
      <c r="B23" s="333"/>
      <c r="C23" s="333"/>
      <c r="D23" s="333"/>
      <c r="E23" s="334"/>
      <c r="F23" s="334"/>
      <c r="G23" s="334"/>
      <c r="H23" s="334"/>
      <c r="I23" s="334"/>
      <c r="J23" s="334"/>
      <c r="K23" s="334"/>
      <c r="L23" s="261"/>
      <c r="M23" s="224" t="s">
        <v>1412</v>
      </c>
    </row>
    <row r="24" spans="1:13" s="224" customFormat="1" ht="15" customHeight="1" x14ac:dyDescent="0.2">
      <c r="A24" s="224" t="s">
        <v>1411</v>
      </c>
      <c r="B24" s="333">
        <v>80.400000000000006</v>
      </c>
      <c r="C24" s="333">
        <v>66.7</v>
      </c>
      <c r="D24" s="333">
        <v>138.9</v>
      </c>
      <c r="E24" s="333">
        <v>59.8</v>
      </c>
      <c r="F24" s="333">
        <v>48.7</v>
      </c>
      <c r="G24" s="333">
        <v>29.8</v>
      </c>
      <c r="H24" s="333">
        <v>26.8</v>
      </c>
      <c r="I24" s="333">
        <v>35.1</v>
      </c>
      <c r="J24" s="333">
        <v>34.1</v>
      </c>
      <c r="K24" s="333">
        <v>139.69999999999999</v>
      </c>
      <c r="L24" s="248"/>
      <c r="M24" s="224" t="s">
        <v>1410</v>
      </c>
    </row>
    <row r="25" spans="1:13" s="224" customFormat="1" ht="15" customHeight="1" x14ac:dyDescent="0.2">
      <c r="B25" s="333"/>
      <c r="C25" s="333"/>
      <c r="D25" s="333"/>
      <c r="E25" s="334"/>
      <c r="F25" s="334"/>
      <c r="G25" s="334"/>
      <c r="H25" s="334"/>
      <c r="I25" s="334"/>
      <c r="J25" s="334"/>
      <c r="K25" s="334"/>
      <c r="L25" s="261"/>
    </row>
    <row r="26" spans="1:13" s="224" customFormat="1" ht="15" customHeight="1" x14ac:dyDescent="0.2">
      <c r="A26" s="224" t="s">
        <v>1409</v>
      </c>
      <c r="B26" s="333"/>
      <c r="C26" s="333"/>
      <c r="D26" s="333"/>
      <c r="E26" s="334"/>
      <c r="F26" s="334"/>
      <c r="G26" s="334"/>
      <c r="H26" s="334"/>
      <c r="I26" s="334"/>
      <c r="J26" s="334"/>
      <c r="K26" s="334"/>
      <c r="L26" s="261"/>
      <c r="M26" s="224" t="s">
        <v>1408</v>
      </c>
    </row>
    <row r="27" spans="1:13" s="224" customFormat="1" ht="15" customHeight="1" x14ac:dyDescent="0.2">
      <c r="A27" s="224" t="s">
        <v>1407</v>
      </c>
      <c r="B27" s="333">
        <v>7.1</v>
      </c>
      <c r="C27" s="333">
        <v>9.4</v>
      </c>
      <c r="D27" s="333">
        <v>4.7</v>
      </c>
      <c r="E27" s="333">
        <v>6.6</v>
      </c>
      <c r="F27" s="333">
        <v>5.0999999999999996</v>
      </c>
      <c r="G27" s="333">
        <v>3.6</v>
      </c>
      <c r="H27" s="333">
        <v>3.1</v>
      </c>
      <c r="I27" s="333">
        <v>5.5</v>
      </c>
      <c r="J27" s="333">
        <v>1.8</v>
      </c>
      <c r="K27" s="333">
        <v>1.4</v>
      </c>
      <c r="L27" s="248"/>
      <c r="M27" s="224" t="s">
        <v>1406</v>
      </c>
    </row>
    <row r="28" spans="1:13" s="224" customFormat="1" ht="15" customHeight="1" x14ac:dyDescent="0.2">
      <c r="B28" s="333"/>
      <c r="C28" s="333"/>
      <c r="D28" s="333"/>
      <c r="E28" s="334"/>
      <c r="F28" s="334"/>
      <c r="G28" s="334"/>
      <c r="H28" s="334"/>
      <c r="I28" s="334"/>
      <c r="J28" s="334"/>
      <c r="K28" s="334"/>
      <c r="L28" s="261"/>
    </row>
    <row r="29" spans="1:13" s="224" customFormat="1" ht="15" customHeight="1" x14ac:dyDescent="0.2">
      <c r="A29" s="224" t="s">
        <v>1405</v>
      </c>
      <c r="B29" s="333">
        <v>1829.8</v>
      </c>
      <c r="C29" s="333">
        <v>1678.9</v>
      </c>
      <c r="D29" s="333">
        <v>1150.9000000000001</v>
      </c>
      <c r="E29" s="333">
        <v>900.4</v>
      </c>
      <c r="F29" s="333">
        <v>838.6</v>
      </c>
      <c r="G29" s="333">
        <v>929.8</v>
      </c>
      <c r="H29" s="333">
        <v>1602.9</v>
      </c>
      <c r="I29" s="333">
        <v>2834.7</v>
      </c>
      <c r="J29" s="333">
        <v>2614.1999999999998</v>
      </c>
      <c r="K29" s="333">
        <v>2869.8</v>
      </c>
      <c r="L29" s="248"/>
      <c r="M29" s="224" t="s">
        <v>1404</v>
      </c>
    </row>
    <row r="30" spans="1:13" s="224" customFormat="1" ht="15" customHeight="1" x14ac:dyDescent="0.2">
      <c r="A30" s="224" t="s">
        <v>1403</v>
      </c>
      <c r="B30" s="333">
        <v>298.2</v>
      </c>
      <c r="C30" s="333">
        <v>292.2</v>
      </c>
      <c r="D30" s="333">
        <v>279</v>
      </c>
      <c r="E30" s="333">
        <v>268.10000000000002</v>
      </c>
      <c r="F30" s="333">
        <v>277.39999999999998</v>
      </c>
      <c r="G30" s="333">
        <v>284.8</v>
      </c>
      <c r="H30" s="333">
        <v>281</v>
      </c>
      <c r="I30" s="333">
        <v>292.60000000000002</v>
      </c>
      <c r="J30" s="333">
        <v>282.3</v>
      </c>
      <c r="K30" s="333">
        <v>266.5</v>
      </c>
      <c r="L30" s="248"/>
      <c r="M30" s="224" t="s">
        <v>1402</v>
      </c>
    </row>
    <row r="31" spans="1:13" s="224" customFormat="1" ht="15" customHeight="1" x14ac:dyDescent="0.2">
      <c r="A31" s="224" t="s">
        <v>1401</v>
      </c>
      <c r="B31" s="333">
        <v>56.6</v>
      </c>
      <c r="C31" s="333">
        <v>54.1</v>
      </c>
      <c r="D31" s="333">
        <v>52.3</v>
      </c>
      <c r="E31" s="333">
        <v>50.2</v>
      </c>
      <c r="F31" s="333">
        <v>54.8</v>
      </c>
      <c r="G31" s="333">
        <v>53.9</v>
      </c>
      <c r="H31" s="333">
        <v>51.2</v>
      </c>
      <c r="I31" s="333">
        <v>52.7</v>
      </c>
      <c r="J31" s="333">
        <v>54.2</v>
      </c>
      <c r="K31" s="333">
        <v>46.9</v>
      </c>
      <c r="L31" s="248"/>
      <c r="M31" s="224" t="s">
        <v>1400</v>
      </c>
    </row>
    <row r="32" spans="1:13" s="224" customFormat="1" ht="15" customHeight="1" x14ac:dyDescent="0.2">
      <c r="A32" s="224" t="s">
        <v>1399</v>
      </c>
      <c r="B32" s="333">
        <v>221.9</v>
      </c>
      <c r="C32" s="333">
        <v>219.4</v>
      </c>
      <c r="D32" s="333">
        <v>207.8</v>
      </c>
      <c r="E32" s="333">
        <v>198.9</v>
      </c>
      <c r="F32" s="333">
        <v>203.4</v>
      </c>
      <c r="G32" s="333">
        <v>211.8</v>
      </c>
      <c r="H32" s="333">
        <v>209.6</v>
      </c>
      <c r="I32" s="333">
        <v>217.1</v>
      </c>
      <c r="J32" s="333">
        <v>207.3</v>
      </c>
      <c r="K32" s="333">
        <v>195</v>
      </c>
      <c r="L32" s="248"/>
      <c r="M32" s="224" t="s">
        <v>1398</v>
      </c>
    </row>
    <row r="33" spans="1:13" s="224" customFormat="1" ht="15" customHeight="1" x14ac:dyDescent="0.2">
      <c r="A33" s="224" t="s">
        <v>1397</v>
      </c>
      <c r="B33" s="333">
        <v>20</v>
      </c>
      <c r="C33" s="333">
        <v>18.7</v>
      </c>
      <c r="D33" s="333">
        <v>18.899999999999999</v>
      </c>
      <c r="E33" s="333">
        <v>19</v>
      </c>
      <c r="F33" s="333">
        <v>19.2</v>
      </c>
      <c r="G33" s="333">
        <v>19.100000000000001</v>
      </c>
      <c r="H33" s="333">
        <v>20.2</v>
      </c>
      <c r="I33" s="333">
        <v>22.8</v>
      </c>
      <c r="J33" s="333">
        <v>20.8</v>
      </c>
      <c r="K33" s="333">
        <v>24.7</v>
      </c>
      <c r="L33" s="248"/>
      <c r="M33" s="224" t="s">
        <v>1396</v>
      </c>
    </row>
    <row r="34" spans="1:13" s="224" customFormat="1" ht="15" customHeight="1" x14ac:dyDescent="0.2">
      <c r="A34" s="224" t="s">
        <v>1395</v>
      </c>
      <c r="B34" s="333">
        <v>1531.6</v>
      </c>
      <c r="C34" s="333">
        <v>1386.7</v>
      </c>
      <c r="D34" s="333">
        <v>871.9</v>
      </c>
      <c r="E34" s="333">
        <v>632.29999999999995</v>
      </c>
      <c r="F34" s="333">
        <v>561.20000000000005</v>
      </c>
      <c r="G34" s="333">
        <v>645</v>
      </c>
      <c r="H34" s="333">
        <v>1321.9</v>
      </c>
      <c r="I34" s="333">
        <v>2542.1</v>
      </c>
      <c r="J34" s="333">
        <v>2331.9</v>
      </c>
      <c r="K34" s="333">
        <v>2603.3000000000002</v>
      </c>
      <c r="L34" s="248"/>
      <c r="M34" s="224" t="s">
        <v>1394</v>
      </c>
    </row>
    <row r="35" spans="1:13" s="224" customFormat="1" ht="15" customHeight="1" x14ac:dyDescent="0.2">
      <c r="A35" s="224" t="s">
        <v>1393</v>
      </c>
      <c r="B35" s="333">
        <v>5.0999999999999996</v>
      </c>
      <c r="C35" s="333">
        <v>5.0999999999999996</v>
      </c>
      <c r="D35" s="333">
        <v>6.2</v>
      </c>
      <c r="E35" s="333">
        <v>8.4</v>
      </c>
      <c r="F35" s="333">
        <v>4.3</v>
      </c>
      <c r="G35" s="333">
        <v>4.7</v>
      </c>
      <c r="H35" s="333">
        <v>4.2</v>
      </c>
      <c r="I35" s="333">
        <v>3.8</v>
      </c>
      <c r="J35" s="333">
        <v>4.4000000000000004</v>
      </c>
      <c r="K35" s="333">
        <v>30</v>
      </c>
      <c r="L35" s="248"/>
      <c r="M35" s="224" t="s">
        <v>1392</v>
      </c>
    </row>
    <row r="36" spans="1:13" s="224" customFormat="1" ht="15" customHeight="1" x14ac:dyDescent="0.2">
      <c r="A36" s="224" t="s">
        <v>1391</v>
      </c>
      <c r="B36" s="333">
        <v>146.5</v>
      </c>
      <c r="C36" s="333">
        <v>135.30000000000001</v>
      </c>
      <c r="D36" s="333">
        <v>132.4</v>
      </c>
      <c r="E36" s="333">
        <v>119.1</v>
      </c>
      <c r="F36" s="333">
        <v>129.4</v>
      </c>
      <c r="G36" s="333">
        <v>182.5</v>
      </c>
      <c r="H36" s="333">
        <v>202</v>
      </c>
      <c r="I36" s="333">
        <v>172.2</v>
      </c>
      <c r="J36" s="333">
        <v>186.9</v>
      </c>
      <c r="K36" s="333">
        <v>171.1</v>
      </c>
      <c r="L36" s="248"/>
      <c r="M36" s="224" t="s">
        <v>1390</v>
      </c>
    </row>
    <row r="37" spans="1:13" s="224" customFormat="1" ht="15" customHeight="1" x14ac:dyDescent="0.2">
      <c r="A37" s="224" t="s">
        <v>1262</v>
      </c>
      <c r="B37" s="333">
        <v>606.70000000000005</v>
      </c>
      <c r="C37" s="333">
        <v>534</v>
      </c>
      <c r="D37" s="333">
        <v>396.7</v>
      </c>
      <c r="E37" s="333">
        <v>366.3</v>
      </c>
      <c r="F37" s="333">
        <v>310.89999999999998</v>
      </c>
      <c r="G37" s="333">
        <v>350.8</v>
      </c>
      <c r="H37" s="333">
        <v>364.2</v>
      </c>
      <c r="I37" s="333">
        <v>386.5</v>
      </c>
      <c r="J37" s="333">
        <v>419.2</v>
      </c>
      <c r="K37" s="333">
        <v>392</v>
      </c>
      <c r="L37" s="248"/>
      <c r="M37" s="224" t="s">
        <v>1261</v>
      </c>
    </row>
    <row r="38" spans="1:13" s="224" customFormat="1" ht="15" customHeight="1" x14ac:dyDescent="0.2">
      <c r="A38" s="224" t="s">
        <v>1389</v>
      </c>
      <c r="B38" s="333">
        <v>557.29999999999995</v>
      </c>
      <c r="C38" s="333">
        <v>551.70000000000005</v>
      </c>
      <c r="D38" s="333">
        <v>193.9</v>
      </c>
      <c r="E38" s="333">
        <v>0</v>
      </c>
      <c r="F38" s="333">
        <v>0</v>
      </c>
      <c r="G38" s="333">
        <v>0</v>
      </c>
      <c r="H38" s="333">
        <v>0</v>
      </c>
      <c r="I38" s="333">
        <v>0</v>
      </c>
      <c r="J38" s="333">
        <v>0</v>
      </c>
      <c r="K38" s="333">
        <v>0</v>
      </c>
      <c r="L38" s="248"/>
      <c r="M38" s="224" t="s">
        <v>1388</v>
      </c>
    </row>
    <row r="39" spans="1:13" s="224" customFormat="1" ht="15" customHeight="1" x14ac:dyDescent="0.2">
      <c r="A39" s="224" t="s">
        <v>1387</v>
      </c>
      <c r="B39" s="333">
        <v>0</v>
      </c>
      <c r="C39" s="333">
        <v>0</v>
      </c>
      <c r="D39" s="333">
        <v>0</v>
      </c>
      <c r="E39" s="333">
        <v>0</v>
      </c>
      <c r="F39" s="333">
        <v>0</v>
      </c>
      <c r="G39" s="333">
        <v>0</v>
      </c>
      <c r="H39" s="333">
        <v>0</v>
      </c>
      <c r="I39" s="333">
        <v>0</v>
      </c>
      <c r="J39" s="333">
        <v>0</v>
      </c>
      <c r="K39" s="333">
        <v>0</v>
      </c>
      <c r="L39" s="248"/>
      <c r="M39" s="224" t="s">
        <v>1386</v>
      </c>
    </row>
    <row r="40" spans="1:13" s="224" customFormat="1" ht="15" customHeight="1" x14ac:dyDescent="0.2">
      <c r="A40" s="224" t="s">
        <v>1385</v>
      </c>
      <c r="B40" s="333">
        <v>0</v>
      </c>
      <c r="C40" s="333">
        <v>0</v>
      </c>
      <c r="D40" s="333">
        <v>0</v>
      </c>
      <c r="E40" s="333">
        <v>0</v>
      </c>
      <c r="F40" s="333">
        <v>0</v>
      </c>
      <c r="G40" s="333">
        <v>0</v>
      </c>
      <c r="H40" s="333">
        <v>677.6</v>
      </c>
      <c r="I40" s="333">
        <v>1875.8</v>
      </c>
      <c r="J40" s="333">
        <v>1632.5</v>
      </c>
      <c r="K40" s="333">
        <v>1902.2</v>
      </c>
      <c r="L40" s="248"/>
      <c r="M40" s="224" t="s">
        <v>1384</v>
      </c>
    </row>
    <row r="41" spans="1:13" s="224" customFormat="1" ht="15" customHeight="1" x14ac:dyDescent="0.2">
      <c r="A41" s="224" t="s">
        <v>1383</v>
      </c>
      <c r="B41" s="333">
        <v>215.9</v>
      </c>
      <c r="C41" s="333">
        <v>160.6</v>
      </c>
      <c r="D41" s="333">
        <v>142.69999999999999</v>
      </c>
      <c r="E41" s="333">
        <v>138.5</v>
      </c>
      <c r="F41" s="333">
        <v>116.6</v>
      </c>
      <c r="G41" s="333">
        <v>107</v>
      </c>
      <c r="H41" s="333">
        <v>73.900000000000006</v>
      </c>
      <c r="I41" s="333">
        <v>103.8</v>
      </c>
      <c r="J41" s="333">
        <v>88.9</v>
      </c>
      <c r="K41" s="333">
        <v>108</v>
      </c>
      <c r="L41" s="248"/>
      <c r="M41" s="224" t="s">
        <v>1382</v>
      </c>
    </row>
    <row r="42" spans="1:13" s="224" customFormat="1" ht="15" customHeight="1" x14ac:dyDescent="0.2">
      <c r="B42" s="333"/>
      <c r="C42" s="333"/>
      <c r="D42" s="333"/>
      <c r="E42" s="334"/>
      <c r="F42" s="334"/>
      <c r="G42" s="334"/>
      <c r="H42" s="334"/>
      <c r="I42" s="334"/>
      <c r="J42" s="334"/>
      <c r="K42" s="334"/>
      <c r="L42" s="261"/>
    </row>
    <row r="43" spans="1:13" s="224" customFormat="1" ht="15" customHeight="1" x14ac:dyDescent="0.2">
      <c r="A43" s="224" t="s">
        <v>1381</v>
      </c>
      <c r="B43" s="333">
        <v>0</v>
      </c>
      <c r="C43" s="333">
        <v>0</v>
      </c>
      <c r="D43" s="333">
        <v>583.70000000000005</v>
      </c>
      <c r="E43" s="333">
        <v>914.3</v>
      </c>
      <c r="F43" s="333">
        <v>800.4</v>
      </c>
      <c r="G43" s="333">
        <v>543.6</v>
      </c>
      <c r="H43" s="333">
        <v>531.70000000000005</v>
      </c>
      <c r="I43" s="333">
        <v>543.29999999999995</v>
      </c>
      <c r="J43" s="333">
        <v>543.20000000000005</v>
      </c>
      <c r="K43" s="333">
        <v>598.5</v>
      </c>
      <c r="L43" s="248"/>
      <c r="M43" s="224" t="s">
        <v>1380</v>
      </c>
    </row>
    <row r="44" spans="1:13" s="224" customFormat="1" ht="15" customHeight="1" x14ac:dyDescent="0.2">
      <c r="B44" s="333"/>
      <c r="C44" s="333"/>
      <c r="D44" s="333"/>
      <c r="E44" s="334"/>
      <c r="F44" s="334"/>
      <c r="G44" s="334"/>
      <c r="H44" s="334"/>
      <c r="I44" s="334"/>
      <c r="J44" s="334"/>
      <c r="K44" s="334"/>
      <c r="L44" s="261"/>
    </row>
    <row r="45" spans="1:13" s="224" customFormat="1" ht="15" customHeight="1" x14ac:dyDescent="0.2">
      <c r="A45" s="224" t="s">
        <v>1379</v>
      </c>
      <c r="B45" s="333">
        <v>111.5</v>
      </c>
      <c r="C45" s="333">
        <v>116.1</v>
      </c>
      <c r="D45" s="333">
        <v>155.69999999999999</v>
      </c>
      <c r="E45" s="333">
        <v>150</v>
      </c>
      <c r="F45" s="333">
        <v>144.9</v>
      </c>
      <c r="G45" s="333">
        <v>145.19999999999999</v>
      </c>
      <c r="H45" s="333">
        <v>81.400000000000006</v>
      </c>
      <c r="I45" s="333">
        <v>140.69999999999999</v>
      </c>
      <c r="J45" s="333">
        <v>151.80000000000001</v>
      </c>
      <c r="K45" s="333">
        <v>90.8</v>
      </c>
      <c r="L45" s="248"/>
      <c r="M45" s="224" t="s">
        <v>1378</v>
      </c>
    </row>
    <row r="46" spans="1:13" s="224" customFormat="1" ht="15" customHeight="1" x14ac:dyDescent="0.2">
      <c r="A46" s="224" t="s">
        <v>1377</v>
      </c>
      <c r="B46" s="333">
        <v>57.5</v>
      </c>
      <c r="C46" s="333">
        <v>61.5</v>
      </c>
      <c r="D46" s="333">
        <v>99</v>
      </c>
      <c r="E46" s="333">
        <v>87.4</v>
      </c>
      <c r="F46" s="333">
        <v>85.1</v>
      </c>
      <c r="G46" s="333">
        <v>87</v>
      </c>
      <c r="H46" s="333">
        <v>62.9</v>
      </c>
      <c r="I46" s="333">
        <v>93.7</v>
      </c>
      <c r="J46" s="333">
        <v>102.2</v>
      </c>
      <c r="K46" s="333">
        <v>40.299999999999997</v>
      </c>
      <c r="L46" s="248"/>
      <c r="M46" s="224" t="s">
        <v>1376</v>
      </c>
    </row>
    <row r="47" spans="1:13" s="224" customFormat="1" ht="15" customHeight="1" x14ac:dyDescent="0.2">
      <c r="A47" s="224" t="s">
        <v>1375</v>
      </c>
      <c r="B47" s="333">
        <v>4.9000000000000004</v>
      </c>
      <c r="C47" s="333">
        <v>4.9000000000000004</v>
      </c>
      <c r="D47" s="333">
        <v>5</v>
      </c>
      <c r="E47" s="333">
        <v>4.9000000000000004</v>
      </c>
      <c r="F47" s="333">
        <v>4.8</v>
      </c>
      <c r="G47" s="333">
        <v>4.7</v>
      </c>
      <c r="H47" s="333">
        <v>6.5</v>
      </c>
      <c r="I47" s="333">
        <v>4.3</v>
      </c>
      <c r="J47" s="333">
        <v>5</v>
      </c>
      <c r="K47" s="333">
        <v>5.0999999999999996</v>
      </c>
      <c r="L47" s="248"/>
      <c r="M47" s="224" t="s">
        <v>1374</v>
      </c>
    </row>
    <row r="48" spans="1:13" s="224" customFormat="1" ht="15" customHeight="1" x14ac:dyDescent="0.2">
      <c r="A48" s="224" t="s">
        <v>1373</v>
      </c>
      <c r="B48" s="333">
        <v>15</v>
      </c>
      <c r="C48" s="333">
        <v>17</v>
      </c>
      <c r="D48" s="333">
        <v>16.899999999999999</v>
      </c>
      <c r="E48" s="333">
        <v>19.7</v>
      </c>
      <c r="F48" s="333">
        <v>19.3</v>
      </c>
      <c r="G48" s="333">
        <v>18.7</v>
      </c>
      <c r="H48" s="333">
        <v>0.3</v>
      </c>
      <c r="I48" s="333">
        <v>0.2</v>
      </c>
      <c r="J48" s="333">
        <v>0.1</v>
      </c>
      <c r="K48" s="333">
        <v>0.2</v>
      </c>
      <c r="L48" s="248"/>
      <c r="M48" s="224" t="s">
        <v>1372</v>
      </c>
    </row>
    <row r="49" spans="1:13" s="224" customFormat="1" ht="15" customHeight="1" x14ac:dyDescent="0.2">
      <c r="A49" s="224" t="s">
        <v>1371</v>
      </c>
      <c r="B49" s="333">
        <v>34.1</v>
      </c>
      <c r="C49" s="333">
        <v>32.700000000000003</v>
      </c>
      <c r="D49" s="333">
        <v>34.9</v>
      </c>
      <c r="E49" s="333">
        <v>38</v>
      </c>
      <c r="F49" s="333">
        <v>35.700000000000003</v>
      </c>
      <c r="G49" s="333">
        <v>34.799999999999997</v>
      </c>
      <c r="H49" s="333">
        <v>11.7</v>
      </c>
      <c r="I49" s="333">
        <v>42.5</v>
      </c>
      <c r="J49" s="333">
        <v>44.5</v>
      </c>
      <c r="K49" s="333">
        <v>45.3</v>
      </c>
      <c r="L49" s="248"/>
      <c r="M49" s="224" t="s">
        <v>1370</v>
      </c>
    </row>
    <row r="50" spans="1:13" s="228" customFormat="1" ht="15" customHeight="1" x14ac:dyDescent="0.2">
      <c r="A50" s="332"/>
      <c r="B50" s="332"/>
      <c r="C50" s="332"/>
      <c r="D50" s="332"/>
      <c r="E50" s="332"/>
      <c r="F50" s="332"/>
      <c r="G50" s="331"/>
      <c r="H50" s="331"/>
      <c r="M50" s="330"/>
    </row>
    <row r="51" spans="1:13" s="219" customFormat="1" x14ac:dyDescent="0.2">
      <c r="A51" s="348"/>
      <c r="B51" s="348"/>
      <c r="C51" s="348"/>
      <c r="D51" s="347"/>
      <c r="E51" s="347"/>
      <c r="F51" s="347"/>
      <c r="G51" s="346"/>
      <c r="H51" s="346"/>
      <c r="I51" s="345"/>
      <c r="J51" s="345"/>
      <c r="K51" s="345"/>
      <c r="L51" s="345"/>
      <c r="M51" s="344"/>
    </row>
    <row r="52" spans="1:13" x14ac:dyDescent="0.2">
      <c r="E52" s="343"/>
    </row>
    <row r="54" spans="1:13" ht="15" x14ac:dyDescent="0.2">
      <c r="A54" s="224" t="s">
        <v>1369</v>
      </c>
    </row>
    <row r="55" spans="1:13" ht="15" x14ac:dyDescent="0.2">
      <c r="A55" s="224" t="s">
        <v>1368</v>
      </c>
    </row>
    <row r="56" spans="1:13" ht="14.25" x14ac:dyDescent="0.2">
      <c r="A56" s="217" t="s">
        <v>307</v>
      </c>
    </row>
    <row r="57" spans="1:13" x14ac:dyDescent="0.2">
      <c r="H57" s="342"/>
      <c r="I57" s="341"/>
      <c r="J57" s="341"/>
      <c r="K57" s="341"/>
      <c r="L57" s="341"/>
    </row>
    <row r="58" spans="1:13" s="228" customFormat="1" ht="15" x14ac:dyDescent="0.2">
      <c r="A58" s="233"/>
      <c r="B58" s="233"/>
      <c r="C58" s="233"/>
      <c r="D58" s="233"/>
      <c r="E58" s="233"/>
      <c r="F58" s="233"/>
      <c r="G58" s="281"/>
      <c r="H58" s="340"/>
      <c r="I58" s="281"/>
      <c r="J58" s="281"/>
      <c r="K58" s="281"/>
      <c r="L58" s="281"/>
      <c r="M58" s="339"/>
    </row>
    <row r="59" spans="1:13" s="228" customFormat="1" ht="15" x14ac:dyDescent="0.2">
      <c r="A59" s="231"/>
      <c r="B59" s="290">
        <v>2005</v>
      </c>
      <c r="C59" s="290">
        <v>2006</v>
      </c>
      <c r="D59" s="290">
        <v>2007</v>
      </c>
      <c r="E59" s="290">
        <v>2008</v>
      </c>
      <c r="F59" s="290">
        <v>2009</v>
      </c>
      <c r="G59" s="290">
        <v>2010</v>
      </c>
      <c r="H59" s="290">
        <v>2011</v>
      </c>
      <c r="I59" s="290" t="s">
        <v>0</v>
      </c>
      <c r="J59" s="290" t="s">
        <v>700</v>
      </c>
      <c r="K59" s="290" t="s">
        <v>701</v>
      </c>
      <c r="L59" s="338"/>
      <c r="M59" s="231"/>
    </row>
    <row r="60" spans="1:13" s="228" customFormat="1" ht="15" x14ac:dyDescent="0.2">
      <c r="A60" s="229"/>
      <c r="B60" s="230"/>
      <c r="C60" s="230"/>
      <c r="D60" s="230"/>
      <c r="E60" s="230"/>
      <c r="F60" s="327"/>
      <c r="G60" s="327"/>
      <c r="H60" s="327"/>
      <c r="I60" s="327"/>
      <c r="J60" s="327"/>
      <c r="K60" s="327"/>
      <c r="L60" s="327"/>
      <c r="M60" s="337"/>
    </row>
    <row r="61" spans="1:13" s="224" customFormat="1" ht="15" customHeight="1" x14ac:dyDescent="0.2">
      <c r="C61" s="248"/>
      <c r="D61" s="248"/>
      <c r="E61" s="248"/>
      <c r="F61" s="248"/>
      <c r="G61" s="248"/>
      <c r="H61" s="248"/>
      <c r="I61" s="248"/>
      <c r="J61" s="248"/>
      <c r="L61" s="248"/>
    </row>
    <row r="62" spans="1:13" s="224" customFormat="1" ht="15" customHeight="1" x14ac:dyDescent="0.2">
      <c r="A62" s="224" t="s">
        <v>1367</v>
      </c>
      <c r="B62" s="333">
        <v>825.5</v>
      </c>
      <c r="C62" s="333">
        <v>726</v>
      </c>
      <c r="D62" s="333">
        <v>743.8</v>
      </c>
      <c r="E62" s="333">
        <v>887.4</v>
      </c>
      <c r="F62" s="333">
        <v>674.1</v>
      </c>
      <c r="G62" s="333">
        <v>655.4</v>
      </c>
      <c r="H62" s="333">
        <v>444.9</v>
      </c>
      <c r="I62" s="333">
        <v>571.9</v>
      </c>
      <c r="J62" s="333">
        <v>992.8</v>
      </c>
      <c r="K62" s="333">
        <v>797</v>
      </c>
      <c r="L62" s="248"/>
      <c r="M62" s="224" t="s">
        <v>1366</v>
      </c>
    </row>
    <row r="63" spans="1:13" s="224" customFormat="1" ht="15" customHeight="1" x14ac:dyDescent="0.2">
      <c r="A63" s="224" t="s">
        <v>1365</v>
      </c>
      <c r="B63" s="333">
        <v>64.599999999999994</v>
      </c>
      <c r="C63" s="333">
        <v>62.7</v>
      </c>
      <c r="D63" s="333">
        <v>73</v>
      </c>
      <c r="E63" s="333">
        <v>46.6</v>
      </c>
      <c r="F63" s="333">
        <v>51.5</v>
      </c>
      <c r="G63" s="333">
        <v>42.8</v>
      </c>
      <c r="H63" s="333">
        <v>46.2</v>
      </c>
      <c r="I63" s="333">
        <v>38.200000000000003</v>
      </c>
      <c r="J63" s="333">
        <v>24.3</v>
      </c>
      <c r="K63" s="333">
        <v>81.8</v>
      </c>
      <c r="L63" s="248"/>
      <c r="M63" s="224" t="s">
        <v>1364</v>
      </c>
    </row>
    <row r="64" spans="1:13" s="224" customFormat="1" ht="15" customHeight="1" x14ac:dyDescent="0.2">
      <c r="A64" s="224" t="s">
        <v>1363</v>
      </c>
      <c r="B64" s="333">
        <v>68</v>
      </c>
      <c r="C64" s="333">
        <v>55.2</v>
      </c>
      <c r="D64" s="333">
        <v>71.8</v>
      </c>
      <c r="E64" s="333">
        <v>105.3</v>
      </c>
      <c r="F64" s="333">
        <v>75.2</v>
      </c>
      <c r="G64" s="333">
        <v>80</v>
      </c>
      <c r="H64" s="333">
        <v>55.7</v>
      </c>
      <c r="I64" s="333">
        <v>56.2</v>
      </c>
      <c r="J64" s="333">
        <v>38.9</v>
      </c>
      <c r="K64" s="333">
        <v>72.3</v>
      </c>
      <c r="L64" s="248"/>
      <c r="M64" s="224" t="s">
        <v>1362</v>
      </c>
    </row>
    <row r="65" spans="1:14" s="224" customFormat="1" ht="15" customHeight="1" x14ac:dyDescent="0.2">
      <c r="A65" s="224" t="s">
        <v>1361</v>
      </c>
      <c r="B65" s="333"/>
      <c r="C65" s="333"/>
      <c r="D65" s="333"/>
      <c r="E65" s="334"/>
      <c r="F65" s="334"/>
      <c r="G65" s="334"/>
      <c r="H65" s="334"/>
      <c r="I65" s="334"/>
      <c r="J65" s="334"/>
      <c r="K65" s="334"/>
      <c r="L65" s="261"/>
      <c r="M65" s="224" t="s">
        <v>1360</v>
      </c>
    </row>
    <row r="66" spans="1:14" s="224" customFormat="1" ht="15" customHeight="1" x14ac:dyDescent="0.2">
      <c r="A66" s="224" t="s">
        <v>1359</v>
      </c>
      <c r="B66" s="333">
        <v>107.3</v>
      </c>
      <c r="C66" s="333">
        <v>55.3</v>
      </c>
      <c r="D66" s="333">
        <v>83.5</v>
      </c>
      <c r="E66" s="333">
        <v>253.6</v>
      </c>
      <c r="F66" s="333">
        <v>236.6</v>
      </c>
      <c r="G66" s="333">
        <v>100.1</v>
      </c>
      <c r="H66" s="333">
        <v>147.80000000000001</v>
      </c>
      <c r="I66" s="333">
        <v>134.80000000000001</v>
      </c>
      <c r="J66" s="333">
        <v>121.1</v>
      </c>
      <c r="K66" s="333">
        <v>91.8</v>
      </c>
      <c r="L66" s="248"/>
      <c r="M66" s="224" t="s">
        <v>1358</v>
      </c>
    </row>
    <row r="67" spans="1:14" s="224" customFormat="1" ht="15" customHeight="1" x14ac:dyDescent="0.2">
      <c r="A67" s="224" t="s">
        <v>1357</v>
      </c>
      <c r="B67" s="333">
        <v>585.79999999999995</v>
      </c>
      <c r="C67" s="333">
        <v>552.79999999999995</v>
      </c>
      <c r="D67" s="333">
        <v>515.5</v>
      </c>
      <c r="E67" s="333">
        <v>336.7</v>
      </c>
      <c r="F67" s="333">
        <v>310.8</v>
      </c>
      <c r="G67" s="333">
        <v>432.4</v>
      </c>
      <c r="H67" s="333">
        <v>195.2</v>
      </c>
      <c r="I67" s="333">
        <v>342.7</v>
      </c>
      <c r="J67" s="333">
        <v>808.5</v>
      </c>
      <c r="K67" s="333">
        <v>551.1</v>
      </c>
      <c r="L67" s="248"/>
      <c r="M67" s="224" t="s">
        <v>1356</v>
      </c>
    </row>
    <row r="68" spans="1:14" s="224" customFormat="1" ht="15" customHeight="1" x14ac:dyDescent="0.2">
      <c r="A68" s="224" t="s">
        <v>1355</v>
      </c>
      <c r="B68" s="333">
        <v>0</v>
      </c>
      <c r="C68" s="333">
        <v>0</v>
      </c>
      <c r="D68" s="333">
        <v>0</v>
      </c>
      <c r="E68" s="333">
        <v>145.19999999999999</v>
      </c>
      <c r="F68" s="333">
        <v>0</v>
      </c>
      <c r="G68" s="333">
        <v>0</v>
      </c>
      <c r="H68" s="333">
        <v>0</v>
      </c>
      <c r="I68" s="333">
        <v>0</v>
      </c>
      <c r="J68" s="333">
        <v>0</v>
      </c>
      <c r="K68" s="333">
        <v>0</v>
      </c>
      <c r="L68" s="248"/>
      <c r="M68" s="224" t="s">
        <v>1354</v>
      </c>
    </row>
    <row r="69" spans="1:14" s="224" customFormat="1" ht="15" customHeight="1" x14ac:dyDescent="0.2">
      <c r="A69" s="224" t="s">
        <v>1353</v>
      </c>
      <c r="B69" s="333"/>
      <c r="C69" s="333"/>
      <c r="D69" s="333"/>
      <c r="E69" s="334"/>
      <c r="F69" s="334"/>
      <c r="G69" s="334"/>
      <c r="H69" s="334"/>
      <c r="I69" s="334"/>
      <c r="J69" s="334"/>
      <c r="K69" s="334"/>
      <c r="L69" s="261"/>
      <c r="M69" s="224" t="s">
        <v>1352</v>
      </c>
    </row>
    <row r="70" spans="1:14" s="224" customFormat="1" ht="15" customHeight="1" x14ac:dyDescent="0.2">
      <c r="A70" s="224" t="s">
        <v>1351</v>
      </c>
      <c r="B70" s="333">
        <v>0</v>
      </c>
      <c r="C70" s="333">
        <v>0</v>
      </c>
      <c r="D70" s="333">
        <v>0</v>
      </c>
      <c r="E70" s="333">
        <v>0</v>
      </c>
      <c r="F70" s="333">
        <v>0</v>
      </c>
      <c r="G70" s="333">
        <v>0</v>
      </c>
      <c r="H70" s="333">
        <v>0</v>
      </c>
      <c r="I70" s="333">
        <v>0</v>
      </c>
      <c r="J70" s="333">
        <v>0</v>
      </c>
      <c r="K70" s="333">
        <v>0</v>
      </c>
      <c r="L70" s="248"/>
      <c r="M70" s="224" t="s">
        <v>1350</v>
      </c>
    </row>
    <row r="71" spans="1:14" s="224" customFormat="1" ht="15" customHeight="1" x14ac:dyDescent="0.2">
      <c r="A71" s="224" t="s">
        <v>1349</v>
      </c>
      <c r="B71" s="336"/>
      <c r="C71" s="333"/>
      <c r="D71" s="333"/>
      <c r="E71" s="333"/>
      <c r="F71" s="333"/>
      <c r="G71" s="333"/>
      <c r="H71" s="333"/>
      <c r="I71" s="333"/>
      <c r="J71" s="333"/>
      <c r="K71" s="333"/>
      <c r="L71" s="248"/>
    </row>
    <row r="72" spans="1:14" s="224" customFormat="1" ht="15" customHeight="1" x14ac:dyDescent="0.2">
      <c r="A72" s="224" t="s">
        <v>1348</v>
      </c>
      <c r="B72" s="333">
        <v>4058.2</v>
      </c>
      <c r="C72" s="333">
        <v>4231.8999999999996</v>
      </c>
      <c r="D72" s="333">
        <v>4101.8</v>
      </c>
      <c r="E72" s="335">
        <v>3833.7</v>
      </c>
      <c r="F72" s="335">
        <v>4759</v>
      </c>
      <c r="G72" s="335">
        <v>5293.2</v>
      </c>
      <c r="H72" s="335">
        <v>5207.3999999999996</v>
      </c>
      <c r="I72" s="335">
        <v>5527.1</v>
      </c>
      <c r="J72" s="335">
        <v>5600.7</v>
      </c>
      <c r="K72" s="335">
        <v>5380.2</v>
      </c>
      <c r="L72" s="56"/>
      <c r="M72" s="224" t="s">
        <v>1347</v>
      </c>
    </row>
    <row r="73" spans="1:14" s="224" customFormat="1" ht="15" customHeight="1" x14ac:dyDescent="0.2">
      <c r="B73" s="336"/>
      <c r="C73" s="336"/>
      <c r="D73" s="336"/>
      <c r="E73" s="336"/>
      <c r="F73" s="336"/>
      <c r="G73" s="336"/>
      <c r="H73" s="336"/>
      <c r="I73" s="336"/>
      <c r="J73" s="336"/>
      <c r="K73" s="336"/>
    </row>
    <row r="74" spans="1:14" s="224" customFormat="1" ht="15" customHeight="1" x14ac:dyDescent="0.2">
      <c r="A74" s="224" t="s">
        <v>1346</v>
      </c>
      <c r="B74" s="333">
        <v>26.7</v>
      </c>
      <c r="C74" s="333">
        <v>9.6</v>
      </c>
      <c r="D74" s="333">
        <v>14.5</v>
      </c>
      <c r="E74" s="333">
        <v>4.9000000000000004</v>
      </c>
      <c r="F74" s="333">
        <v>3.2</v>
      </c>
      <c r="G74" s="333">
        <v>0</v>
      </c>
      <c r="H74" s="333">
        <v>0</v>
      </c>
      <c r="I74" s="333">
        <v>7.7</v>
      </c>
      <c r="J74" s="333">
        <v>0</v>
      </c>
      <c r="K74" s="333">
        <v>0</v>
      </c>
      <c r="L74" s="248"/>
      <c r="M74" s="224" t="s">
        <v>1345</v>
      </c>
    </row>
    <row r="75" spans="1:14" s="224" customFormat="1" ht="15" customHeight="1" x14ac:dyDescent="0.2">
      <c r="A75" s="224" t="s">
        <v>1344</v>
      </c>
      <c r="B75" s="336"/>
      <c r="C75" s="336"/>
      <c r="D75" s="336"/>
      <c r="E75" s="336"/>
      <c r="F75" s="336"/>
      <c r="G75" s="336"/>
      <c r="H75" s="336"/>
      <c r="I75" s="336"/>
      <c r="J75" s="336"/>
      <c r="K75" s="336"/>
      <c r="M75" s="224" t="s">
        <v>1343</v>
      </c>
    </row>
    <row r="76" spans="1:14" s="224" customFormat="1" ht="15" customHeight="1" x14ac:dyDescent="0.2">
      <c r="A76" s="224" t="s">
        <v>1342</v>
      </c>
      <c r="B76" s="333">
        <v>341.2</v>
      </c>
      <c r="C76" s="333">
        <v>346.3</v>
      </c>
      <c r="D76" s="333">
        <v>377.9</v>
      </c>
      <c r="E76" s="333">
        <v>356.8</v>
      </c>
      <c r="F76" s="333">
        <v>404.3</v>
      </c>
      <c r="G76" s="333">
        <v>352.3</v>
      </c>
      <c r="H76" s="333">
        <v>328.5</v>
      </c>
      <c r="I76" s="333">
        <v>302.3</v>
      </c>
      <c r="J76" s="333">
        <v>247.8</v>
      </c>
      <c r="K76" s="333">
        <v>248</v>
      </c>
      <c r="L76" s="248"/>
      <c r="M76" s="224" t="s">
        <v>1341</v>
      </c>
    </row>
    <row r="77" spans="1:14" s="224" customFormat="1" ht="15" customHeight="1" x14ac:dyDescent="0.2">
      <c r="A77" s="224" t="s">
        <v>1340</v>
      </c>
      <c r="B77" s="333">
        <v>3690.3</v>
      </c>
      <c r="C77" s="333">
        <v>3876</v>
      </c>
      <c r="D77" s="333">
        <v>3709.4</v>
      </c>
      <c r="E77" s="335">
        <v>3472</v>
      </c>
      <c r="F77" s="335">
        <v>4351.5</v>
      </c>
      <c r="G77" s="335">
        <v>4940.8999999999996</v>
      </c>
      <c r="H77" s="335">
        <v>4878.8999999999996</v>
      </c>
      <c r="I77" s="335">
        <v>5217.1000000000004</v>
      </c>
      <c r="J77" s="335">
        <v>5352.8</v>
      </c>
      <c r="K77" s="335">
        <v>5132.2</v>
      </c>
      <c r="L77" s="56"/>
      <c r="M77" s="224" t="s">
        <v>1339</v>
      </c>
      <c r="N77" s="248"/>
    </row>
    <row r="78" spans="1:14" s="224" customFormat="1" ht="15" customHeight="1" x14ac:dyDescent="0.2">
      <c r="B78" s="333"/>
      <c r="C78" s="333"/>
      <c r="D78" s="333"/>
      <c r="E78" s="334"/>
      <c r="F78" s="334"/>
      <c r="G78" s="334"/>
      <c r="H78" s="334"/>
      <c r="I78" s="334"/>
      <c r="J78" s="334"/>
      <c r="K78" s="334"/>
      <c r="L78" s="261"/>
    </row>
    <row r="79" spans="1:14" s="224" customFormat="1" ht="15" customHeight="1" x14ac:dyDescent="0.2">
      <c r="A79" s="224" t="s">
        <v>1338</v>
      </c>
      <c r="B79" s="333">
        <v>0</v>
      </c>
      <c r="C79" s="333">
        <v>0</v>
      </c>
      <c r="D79" s="333">
        <v>0</v>
      </c>
      <c r="E79" s="333">
        <v>0</v>
      </c>
      <c r="F79" s="333">
        <v>0</v>
      </c>
      <c r="G79" s="333">
        <v>0</v>
      </c>
      <c r="H79" s="333">
        <v>0</v>
      </c>
      <c r="I79" s="333">
        <v>0</v>
      </c>
      <c r="J79" s="333">
        <v>0</v>
      </c>
      <c r="K79" s="333">
        <v>0</v>
      </c>
      <c r="L79" s="248"/>
      <c r="M79" s="224" t="s">
        <v>1337</v>
      </c>
    </row>
    <row r="80" spans="1:14" s="228" customFormat="1" ht="15" customHeight="1" x14ac:dyDescent="0.2">
      <c r="A80" s="332"/>
      <c r="B80" s="332"/>
      <c r="C80" s="332"/>
      <c r="D80" s="332"/>
      <c r="E80" s="332"/>
      <c r="F80" s="332"/>
      <c r="G80" s="331"/>
      <c r="H80" s="331"/>
      <c r="M80" s="330"/>
    </row>
    <row r="81" spans="1:13" x14ac:dyDescent="0.2">
      <c r="I81" s="329"/>
      <c r="J81" s="329"/>
      <c r="K81" s="329"/>
      <c r="L81" s="329"/>
      <c r="M81" s="329"/>
    </row>
    <row r="82" spans="1:13" x14ac:dyDescent="0.2">
      <c r="A82" s="213" t="s">
        <v>77</v>
      </c>
      <c r="G82" s="213" t="s">
        <v>1336</v>
      </c>
      <c r="H82" s="213"/>
    </row>
    <row r="83" spans="1:13" x14ac:dyDescent="0.2">
      <c r="A83" s="213" t="s">
        <v>1335</v>
      </c>
      <c r="G83" s="213" t="s">
        <v>1334</v>
      </c>
      <c r="H83" s="213"/>
    </row>
    <row r="84" spans="1:13" x14ac:dyDescent="0.2">
      <c r="A84" s="213" t="s">
        <v>1333</v>
      </c>
      <c r="G84" s="213" t="s">
        <v>1332</v>
      </c>
      <c r="H84" s="213"/>
    </row>
    <row r="85" spans="1:13" x14ac:dyDescent="0.2">
      <c r="A85" s="213" t="s">
        <v>1331</v>
      </c>
      <c r="G85" s="213" t="s">
        <v>1330</v>
      </c>
      <c r="H85" s="213"/>
    </row>
    <row r="86" spans="1:13" x14ac:dyDescent="0.2">
      <c r="A86" s="213" t="s">
        <v>1329</v>
      </c>
      <c r="G86" s="213" t="s">
        <v>1328</v>
      </c>
      <c r="H86" s="213"/>
    </row>
    <row r="87" spans="1:13" x14ac:dyDescent="0.2">
      <c r="A87" s="213" t="s">
        <v>1327</v>
      </c>
      <c r="G87" s="213" t="s">
        <v>1326</v>
      </c>
      <c r="H87" s="213"/>
    </row>
    <row r="88" spans="1:13" x14ac:dyDescent="0.2">
      <c r="A88" s="213" t="s">
        <v>1325</v>
      </c>
      <c r="G88" s="213" t="s">
        <v>1324</v>
      </c>
      <c r="H88" s="213"/>
    </row>
    <row r="89" spans="1:13" x14ac:dyDescent="0.2">
      <c r="G89" s="213"/>
      <c r="H89" s="213"/>
    </row>
    <row r="90" spans="1:13" x14ac:dyDescent="0.2">
      <c r="G90" s="213"/>
      <c r="H90" s="213"/>
    </row>
    <row r="91" spans="1:13" ht="15" x14ac:dyDescent="0.25">
      <c r="A91" s="215" t="s">
        <v>1323</v>
      </c>
      <c r="B91" s="217"/>
      <c r="C91" s="217"/>
      <c r="D91" s="217"/>
      <c r="E91" s="217"/>
      <c r="F91" s="217"/>
      <c r="G91" s="215" t="s">
        <v>1322</v>
      </c>
      <c r="H91" s="217"/>
    </row>
  </sheetData>
  <pageMargins left="0.7" right="0.7" top="0.75" bottom="0.75" header="0.3" footer="0.3"/>
  <pageSetup scale="53" orientation="landscape" r:id="rId1"/>
  <headerFooter>
    <oddFooter>&amp;R]&amp;D
&amp;T</oddFooter>
  </headerFooter>
  <rowBreaks count="1" manualBreakCount="1">
    <brk id="52" max="12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89"/>
  <sheetViews>
    <sheetView view="pageBreakPreview" zoomScale="80" zoomScaleNormal="100" zoomScaleSheetLayoutView="80" workbookViewId="0">
      <selection activeCell="B11" sqref="B11"/>
    </sheetView>
  </sheetViews>
  <sheetFormatPr defaultRowHeight="12.75" x14ac:dyDescent="0.2"/>
  <cols>
    <col min="1" max="1" width="41.7109375" style="268" customWidth="1"/>
    <col min="2" max="2" width="15" style="268" customWidth="1"/>
    <col min="3" max="4" width="14" style="268" customWidth="1"/>
    <col min="5" max="5" width="13.28515625" style="268" customWidth="1"/>
    <col min="6" max="6" width="13.42578125" style="268" customWidth="1"/>
    <col min="7" max="7" width="13.28515625" style="268" customWidth="1"/>
    <col min="8" max="8" width="12.85546875" style="268" customWidth="1"/>
    <col min="9" max="9" width="14" style="268" customWidth="1"/>
    <col min="10" max="11" width="12.85546875" style="268" customWidth="1"/>
    <col min="12" max="12" width="43.5703125" style="268" customWidth="1"/>
    <col min="13" max="256" width="9.140625" style="268"/>
    <col min="257" max="257" width="40.7109375" style="268" customWidth="1"/>
    <col min="258" max="262" width="9.28515625" style="268" bestFit="1" customWidth="1"/>
    <col min="263" max="267" width="7.7109375" style="268" bestFit="1" customWidth="1"/>
    <col min="268" max="268" width="40.7109375" style="268" customWidth="1"/>
    <col min="269" max="512" width="9.140625" style="268"/>
    <col min="513" max="513" width="40.7109375" style="268" customWidth="1"/>
    <col min="514" max="518" width="9.28515625" style="268" bestFit="1" customWidth="1"/>
    <col min="519" max="523" width="7.7109375" style="268" bestFit="1" customWidth="1"/>
    <col min="524" max="524" width="40.7109375" style="268" customWidth="1"/>
    <col min="525" max="768" width="9.140625" style="268"/>
    <col min="769" max="769" width="40.7109375" style="268" customWidth="1"/>
    <col min="770" max="774" width="9.28515625" style="268" bestFit="1" customWidth="1"/>
    <col min="775" max="779" width="7.7109375" style="268" bestFit="1" customWidth="1"/>
    <col min="780" max="780" width="40.7109375" style="268" customWidth="1"/>
    <col min="781" max="1024" width="9.140625" style="268"/>
    <col min="1025" max="1025" width="40.7109375" style="268" customWidth="1"/>
    <col min="1026" max="1030" width="9.28515625" style="268" bestFit="1" customWidth="1"/>
    <col min="1031" max="1035" width="7.7109375" style="268" bestFit="1" customWidth="1"/>
    <col min="1036" max="1036" width="40.7109375" style="268" customWidth="1"/>
    <col min="1037" max="1280" width="9.140625" style="268"/>
    <col min="1281" max="1281" width="40.7109375" style="268" customWidth="1"/>
    <col min="1282" max="1286" width="9.28515625" style="268" bestFit="1" customWidth="1"/>
    <col min="1287" max="1291" width="7.7109375" style="268" bestFit="1" customWidth="1"/>
    <col min="1292" max="1292" width="40.7109375" style="268" customWidth="1"/>
    <col min="1293" max="1536" width="9.140625" style="268"/>
    <col min="1537" max="1537" width="40.7109375" style="268" customWidth="1"/>
    <col min="1538" max="1542" width="9.28515625" style="268" bestFit="1" customWidth="1"/>
    <col min="1543" max="1547" width="7.7109375" style="268" bestFit="1" customWidth="1"/>
    <col min="1548" max="1548" width="40.7109375" style="268" customWidth="1"/>
    <col min="1549" max="1792" width="9.140625" style="268"/>
    <col min="1793" max="1793" width="40.7109375" style="268" customWidth="1"/>
    <col min="1794" max="1798" width="9.28515625" style="268" bestFit="1" customWidth="1"/>
    <col min="1799" max="1803" width="7.7109375" style="268" bestFit="1" customWidth="1"/>
    <col min="1804" max="1804" width="40.7109375" style="268" customWidth="1"/>
    <col min="1805" max="2048" width="9.140625" style="268"/>
    <col min="2049" max="2049" width="40.7109375" style="268" customWidth="1"/>
    <col min="2050" max="2054" width="9.28515625" style="268" bestFit="1" customWidth="1"/>
    <col min="2055" max="2059" width="7.7109375" style="268" bestFit="1" customWidth="1"/>
    <col min="2060" max="2060" width="40.7109375" style="268" customWidth="1"/>
    <col min="2061" max="2304" width="9.140625" style="268"/>
    <col min="2305" max="2305" width="40.7109375" style="268" customWidth="1"/>
    <col min="2306" max="2310" width="9.28515625" style="268" bestFit="1" customWidth="1"/>
    <col min="2311" max="2315" width="7.7109375" style="268" bestFit="1" customWidth="1"/>
    <col min="2316" max="2316" width="40.7109375" style="268" customWidth="1"/>
    <col min="2317" max="2560" width="9.140625" style="268"/>
    <col min="2561" max="2561" width="40.7109375" style="268" customWidth="1"/>
    <col min="2562" max="2566" width="9.28515625" style="268" bestFit="1" customWidth="1"/>
    <col min="2567" max="2571" width="7.7109375" style="268" bestFit="1" customWidth="1"/>
    <col min="2572" max="2572" width="40.7109375" style="268" customWidth="1"/>
    <col min="2573" max="2816" width="9.140625" style="268"/>
    <col min="2817" max="2817" width="40.7109375" style="268" customWidth="1"/>
    <col min="2818" max="2822" width="9.28515625" style="268" bestFit="1" customWidth="1"/>
    <col min="2823" max="2827" width="7.7109375" style="268" bestFit="1" customWidth="1"/>
    <col min="2828" max="2828" width="40.7109375" style="268" customWidth="1"/>
    <col min="2829" max="3072" width="9.140625" style="268"/>
    <col min="3073" max="3073" width="40.7109375" style="268" customWidth="1"/>
    <col min="3074" max="3078" width="9.28515625" style="268" bestFit="1" customWidth="1"/>
    <col min="3079" max="3083" width="7.7109375" style="268" bestFit="1" customWidth="1"/>
    <col min="3084" max="3084" width="40.7109375" style="268" customWidth="1"/>
    <col min="3085" max="3328" width="9.140625" style="268"/>
    <col min="3329" max="3329" width="40.7109375" style="268" customWidth="1"/>
    <col min="3330" max="3334" width="9.28515625" style="268" bestFit="1" customWidth="1"/>
    <col min="3335" max="3339" width="7.7109375" style="268" bestFit="1" customWidth="1"/>
    <col min="3340" max="3340" width="40.7109375" style="268" customWidth="1"/>
    <col min="3341" max="3584" width="9.140625" style="268"/>
    <col min="3585" max="3585" width="40.7109375" style="268" customWidth="1"/>
    <col min="3586" max="3590" width="9.28515625" style="268" bestFit="1" customWidth="1"/>
    <col min="3591" max="3595" width="7.7109375" style="268" bestFit="1" customWidth="1"/>
    <col min="3596" max="3596" width="40.7109375" style="268" customWidth="1"/>
    <col min="3597" max="3840" width="9.140625" style="268"/>
    <col min="3841" max="3841" width="40.7109375" style="268" customWidth="1"/>
    <col min="3842" max="3846" width="9.28515625" style="268" bestFit="1" customWidth="1"/>
    <col min="3847" max="3851" width="7.7109375" style="268" bestFit="1" customWidth="1"/>
    <col min="3852" max="3852" width="40.7109375" style="268" customWidth="1"/>
    <col min="3853" max="4096" width="9.140625" style="268"/>
    <col min="4097" max="4097" width="40.7109375" style="268" customWidth="1"/>
    <col min="4098" max="4102" width="9.28515625" style="268" bestFit="1" customWidth="1"/>
    <col min="4103" max="4107" width="7.7109375" style="268" bestFit="1" customWidth="1"/>
    <col min="4108" max="4108" width="40.7109375" style="268" customWidth="1"/>
    <col min="4109" max="4352" width="9.140625" style="268"/>
    <col min="4353" max="4353" width="40.7109375" style="268" customWidth="1"/>
    <col min="4354" max="4358" width="9.28515625" style="268" bestFit="1" customWidth="1"/>
    <col min="4359" max="4363" width="7.7109375" style="268" bestFit="1" customWidth="1"/>
    <col min="4364" max="4364" width="40.7109375" style="268" customWidth="1"/>
    <col min="4365" max="4608" width="9.140625" style="268"/>
    <col min="4609" max="4609" width="40.7109375" style="268" customWidth="1"/>
    <col min="4610" max="4614" width="9.28515625" style="268" bestFit="1" customWidth="1"/>
    <col min="4615" max="4619" width="7.7109375" style="268" bestFit="1" customWidth="1"/>
    <col min="4620" max="4620" width="40.7109375" style="268" customWidth="1"/>
    <col min="4621" max="4864" width="9.140625" style="268"/>
    <col min="4865" max="4865" width="40.7109375" style="268" customWidth="1"/>
    <col min="4866" max="4870" width="9.28515625" style="268" bestFit="1" customWidth="1"/>
    <col min="4871" max="4875" width="7.7109375" style="268" bestFit="1" customWidth="1"/>
    <col min="4876" max="4876" width="40.7109375" style="268" customWidth="1"/>
    <col min="4877" max="5120" width="9.140625" style="268"/>
    <col min="5121" max="5121" width="40.7109375" style="268" customWidth="1"/>
    <col min="5122" max="5126" width="9.28515625" style="268" bestFit="1" customWidth="1"/>
    <col min="5127" max="5131" width="7.7109375" style="268" bestFit="1" customWidth="1"/>
    <col min="5132" max="5132" width="40.7109375" style="268" customWidth="1"/>
    <col min="5133" max="5376" width="9.140625" style="268"/>
    <col min="5377" max="5377" width="40.7109375" style="268" customWidth="1"/>
    <col min="5378" max="5382" width="9.28515625" style="268" bestFit="1" customWidth="1"/>
    <col min="5383" max="5387" width="7.7109375" style="268" bestFit="1" customWidth="1"/>
    <col min="5388" max="5388" width="40.7109375" style="268" customWidth="1"/>
    <col min="5389" max="5632" width="9.140625" style="268"/>
    <col min="5633" max="5633" width="40.7109375" style="268" customWidth="1"/>
    <col min="5634" max="5638" width="9.28515625" style="268" bestFit="1" customWidth="1"/>
    <col min="5639" max="5643" width="7.7109375" style="268" bestFit="1" customWidth="1"/>
    <col min="5644" max="5644" width="40.7109375" style="268" customWidth="1"/>
    <col min="5645" max="5888" width="9.140625" style="268"/>
    <col min="5889" max="5889" width="40.7109375" style="268" customWidth="1"/>
    <col min="5890" max="5894" width="9.28515625" style="268" bestFit="1" customWidth="1"/>
    <col min="5895" max="5899" width="7.7109375" style="268" bestFit="1" customWidth="1"/>
    <col min="5900" max="5900" width="40.7109375" style="268" customWidth="1"/>
    <col min="5901" max="6144" width="9.140625" style="268"/>
    <col min="6145" max="6145" width="40.7109375" style="268" customWidth="1"/>
    <col min="6146" max="6150" width="9.28515625" style="268" bestFit="1" customWidth="1"/>
    <col min="6151" max="6155" width="7.7109375" style="268" bestFit="1" customWidth="1"/>
    <col min="6156" max="6156" width="40.7109375" style="268" customWidth="1"/>
    <col min="6157" max="6400" width="9.140625" style="268"/>
    <col min="6401" max="6401" width="40.7109375" style="268" customWidth="1"/>
    <col min="6402" max="6406" width="9.28515625" style="268" bestFit="1" customWidth="1"/>
    <col min="6407" max="6411" width="7.7109375" style="268" bestFit="1" customWidth="1"/>
    <col min="6412" max="6412" width="40.7109375" style="268" customWidth="1"/>
    <col min="6413" max="6656" width="9.140625" style="268"/>
    <col min="6657" max="6657" width="40.7109375" style="268" customWidth="1"/>
    <col min="6658" max="6662" width="9.28515625" style="268" bestFit="1" customWidth="1"/>
    <col min="6663" max="6667" width="7.7109375" style="268" bestFit="1" customWidth="1"/>
    <col min="6668" max="6668" width="40.7109375" style="268" customWidth="1"/>
    <col min="6669" max="6912" width="9.140625" style="268"/>
    <col min="6913" max="6913" width="40.7109375" style="268" customWidth="1"/>
    <col min="6914" max="6918" width="9.28515625" style="268" bestFit="1" customWidth="1"/>
    <col min="6919" max="6923" width="7.7109375" style="268" bestFit="1" customWidth="1"/>
    <col min="6924" max="6924" width="40.7109375" style="268" customWidth="1"/>
    <col min="6925" max="7168" width="9.140625" style="268"/>
    <col min="7169" max="7169" width="40.7109375" style="268" customWidth="1"/>
    <col min="7170" max="7174" width="9.28515625" style="268" bestFit="1" customWidth="1"/>
    <col min="7175" max="7179" width="7.7109375" style="268" bestFit="1" customWidth="1"/>
    <col min="7180" max="7180" width="40.7109375" style="268" customWidth="1"/>
    <col min="7181" max="7424" width="9.140625" style="268"/>
    <col min="7425" max="7425" width="40.7109375" style="268" customWidth="1"/>
    <col min="7426" max="7430" width="9.28515625" style="268" bestFit="1" customWidth="1"/>
    <col min="7431" max="7435" width="7.7109375" style="268" bestFit="1" customWidth="1"/>
    <col min="7436" max="7436" width="40.7109375" style="268" customWidth="1"/>
    <col min="7437" max="7680" width="9.140625" style="268"/>
    <col min="7681" max="7681" width="40.7109375" style="268" customWidth="1"/>
    <col min="7682" max="7686" width="9.28515625" style="268" bestFit="1" customWidth="1"/>
    <col min="7687" max="7691" width="7.7109375" style="268" bestFit="1" customWidth="1"/>
    <col min="7692" max="7692" width="40.7109375" style="268" customWidth="1"/>
    <col min="7693" max="7936" width="9.140625" style="268"/>
    <col min="7937" max="7937" width="40.7109375" style="268" customWidth="1"/>
    <col min="7938" max="7942" width="9.28515625" style="268" bestFit="1" customWidth="1"/>
    <col min="7943" max="7947" width="7.7109375" style="268" bestFit="1" customWidth="1"/>
    <col min="7948" max="7948" width="40.7109375" style="268" customWidth="1"/>
    <col min="7949" max="8192" width="9.140625" style="268"/>
    <col min="8193" max="8193" width="40.7109375" style="268" customWidth="1"/>
    <col min="8194" max="8198" width="9.28515625" style="268" bestFit="1" customWidth="1"/>
    <col min="8199" max="8203" width="7.7109375" style="268" bestFit="1" customWidth="1"/>
    <col min="8204" max="8204" width="40.7109375" style="268" customWidth="1"/>
    <col min="8205" max="8448" width="9.140625" style="268"/>
    <col min="8449" max="8449" width="40.7109375" style="268" customWidth="1"/>
    <col min="8450" max="8454" width="9.28515625" style="268" bestFit="1" customWidth="1"/>
    <col min="8455" max="8459" width="7.7109375" style="268" bestFit="1" customWidth="1"/>
    <col min="8460" max="8460" width="40.7109375" style="268" customWidth="1"/>
    <col min="8461" max="8704" width="9.140625" style="268"/>
    <col min="8705" max="8705" width="40.7109375" style="268" customWidth="1"/>
    <col min="8706" max="8710" width="9.28515625" style="268" bestFit="1" customWidth="1"/>
    <col min="8711" max="8715" width="7.7109375" style="268" bestFit="1" customWidth="1"/>
    <col min="8716" max="8716" width="40.7109375" style="268" customWidth="1"/>
    <col min="8717" max="8960" width="9.140625" style="268"/>
    <col min="8961" max="8961" width="40.7109375" style="268" customWidth="1"/>
    <col min="8962" max="8966" width="9.28515625" style="268" bestFit="1" customWidth="1"/>
    <col min="8967" max="8971" width="7.7109375" style="268" bestFit="1" customWidth="1"/>
    <col min="8972" max="8972" width="40.7109375" style="268" customWidth="1"/>
    <col min="8973" max="9216" width="9.140625" style="268"/>
    <col min="9217" max="9217" width="40.7109375" style="268" customWidth="1"/>
    <col min="9218" max="9222" width="9.28515625" style="268" bestFit="1" customWidth="1"/>
    <col min="9223" max="9227" width="7.7109375" style="268" bestFit="1" customWidth="1"/>
    <col min="9228" max="9228" width="40.7109375" style="268" customWidth="1"/>
    <col min="9229" max="9472" width="9.140625" style="268"/>
    <col min="9473" max="9473" width="40.7109375" style="268" customWidth="1"/>
    <col min="9474" max="9478" width="9.28515625" style="268" bestFit="1" customWidth="1"/>
    <col min="9479" max="9483" width="7.7109375" style="268" bestFit="1" customWidth="1"/>
    <col min="9484" max="9484" width="40.7109375" style="268" customWidth="1"/>
    <col min="9485" max="9728" width="9.140625" style="268"/>
    <col min="9729" max="9729" width="40.7109375" style="268" customWidth="1"/>
    <col min="9730" max="9734" width="9.28515625" style="268" bestFit="1" customWidth="1"/>
    <col min="9735" max="9739" width="7.7109375" style="268" bestFit="1" customWidth="1"/>
    <col min="9740" max="9740" width="40.7109375" style="268" customWidth="1"/>
    <col min="9741" max="9984" width="9.140625" style="268"/>
    <col min="9985" max="9985" width="40.7109375" style="268" customWidth="1"/>
    <col min="9986" max="9990" width="9.28515625" style="268" bestFit="1" customWidth="1"/>
    <col min="9991" max="9995" width="7.7109375" style="268" bestFit="1" customWidth="1"/>
    <col min="9996" max="9996" width="40.7109375" style="268" customWidth="1"/>
    <col min="9997" max="10240" width="9.140625" style="268"/>
    <col min="10241" max="10241" width="40.7109375" style="268" customWidth="1"/>
    <col min="10242" max="10246" width="9.28515625" style="268" bestFit="1" customWidth="1"/>
    <col min="10247" max="10251" width="7.7109375" style="268" bestFit="1" customWidth="1"/>
    <col min="10252" max="10252" width="40.7109375" style="268" customWidth="1"/>
    <col min="10253" max="10496" width="9.140625" style="268"/>
    <col min="10497" max="10497" width="40.7109375" style="268" customWidth="1"/>
    <col min="10498" max="10502" width="9.28515625" style="268" bestFit="1" customWidth="1"/>
    <col min="10503" max="10507" width="7.7109375" style="268" bestFit="1" customWidth="1"/>
    <col min="10508" max="10508" width="40.7109375" style="268" customWidth="1"/>
    <col min="10509" max="10752" width="9.140625" style="268"/>
    <col min="10753" max="10753" width="40.7109375" style="268" customWidth="1"/>
    <col min="10754" max="10758" width="9.28515625" style="268" bestFit="1" customWidth="1"/>
    <col min="10759" max="10763" width="7.7109375" style="268" bestFit="1" customWidth="1"/>
    <col min="10764" max="10764" width="40.7109375" style="268" customWidth="1"/>
    <col min="10765" max="11008" width="9.140625" style="268"/>
    <col min="11009" max="11009" width="40.7109375" style="268" customWidth="1"/>
    <col min="11010" max="11014" width="9.28515625" style="268" bestFit="1" customWidth="1"/>
    <col min="11015" max="11019" width="7.7109375" style="268" bestFit="1" customWidth="1"/>
    <col min="11020" max="11020" width="40.7109375" style="268" customWidth="1"/>
    <col min="11021" max="11264" width="9.140625" style="268"/>
    <col min="11265" max="11265" width="40.7109375" style="268" customWidth="1"/>
    <col min="11266" max="11270" width="9.28515625" style="268" bestFit="1" customWidth="1"/>
    <col min="11271" max="11275" width="7.7109375" style="268" bestFit="1" customWidth="1"/>
    <col min="11276" max="11276" width="40.7109375" style="268" customWidth="1"/>
    <col min="11277" max="11520" width="9.140625" style="268"/>
    <col min="11521" max="11521" width="40.7109375" style="268" customWidth="1"/>
    <col min="11522" max="11526" width="9.28515625" style="268" bestFit="1" customWidth="1"/>
    <col min="11527" max="11531" width="7.7109375" style="268" bestFit="1" customWidth="1"/>
    <col min="11532" max="11532" width="40.7109375" style="268" customWidth="1"/>
    <col min="11533" max="11776" width="9.140625" style="268"/>
    <col min="11777" max="11777" width="40.7109375" style="268" customWidth="1"/>
    <col min="11778" max="11782" width="9.28515625" style="268" bestFit="1" customWidth="1"/>
    <col min="11783" max="11787" width="7.7109375" style="268" bestFit="1" customWidth="1"/>
    <col min="11788" max="11788" width="40.7109375" style="268" customWidth="1"/>
    <col min="11789" max="12032" width="9.140625" style="268"/>
    <col min="12033" max="12033" width="40.7109375" style="268" customWidth="1"/>
    <col min="12034" max="12038" width="9.28515625" style="268" bestFit="1" customWidth="1"/>
    <col min="12039" max="12043" width="7.7109375" style="268" bestFit="1" customWidth="1"/>
    <col min="12044" max="12044" width="40.7109375" style="268" customWidth="1"/>
    <col min="12045" max="12288" width="9.140625" style="268"/>
    <col min="12289" max="12289" width="40.7109375" style="268" customWidth="1"/>
    <col min="12290" max="12294" width="9.28515625" style="268" bestFit="1" customWidth="1"/>
    <col min="12295" max="12299" width="7.7109375" style="268" bestFit="1" customWidth="1"/>
    <col min="12300" max="12300" width="40.7109375" style="268" customWidth="1"/>
    <col min="12301" max="12544" width="9.140625" style="268"/>
    <col min="12545" max="12545" width="40.7109375" style="268" customWidth="1"/>
    <col min="12546" max="12550" width="9.28515625" style="268" bestFit="1" customWidth="1"/>
    <col min="12551" max="12555" width="7.7109375" style="268" bestFit="1" customWidth="1"/>
    <col min="12556" max="12556" width="40.7109375" style="268" customWidth="1"/>
    <col min="12557" max="12800" width="9.140625" style="268"/>
    <col min="12801" max="12801" width="40.7109375" style="268" customWidth="1"/>
    <col min="12802" max="12806" width="9.28515625" style="268" bestFit="1" customWidth="1"/>
    <col min="12807" max="12811" width="7.7109375" style="268" bestFit="1" customWidth="1"/>
    <col min="12812" max="12812" width="40.7109375" style="268" customWidth="1"/>
    <col min="12813" max="13056" width="9.140625" style="268"/>
    <col min="13057" max="13057" width="40.7109375" style="268" customWidth="1"/>
    <col min="13058" max="13062" width="9.28515625" style="268" bestFit="1" customWidth="1"/>
    <col min="13063" max="13067" width="7.7109375" style="268" bestFit="1" customWidth="1"/>
    <col min="13068" max="13068" width="40.7109375" style="268" customWidth="1"/>
    <col min="13069" max="13312" width="9.140625" style="268"/>
    <col min="13313" max="13313" width="40.7109375" style="268" customWidth="1"/>
    <col min="13314" max="13318" width="9.28515625" style="268" bestFit="1" customWidth="1"/>
    <col min="13319" max="13323" width="7.7109375" style="268" bestFit="1" customWidth="1"/>
    <col min="13324" max="13324" width="40.7109375" style="268" customWidth="1"/>
    <col min="13325" max="13568" width="9.140625" style="268"/>
    <col min="13569" max="13569" width="40.7109375" style="268" customWidth="1"/>
    <col min="13570" max="13574" width="9.28515625" style="268" bestFit="1" customWidth="1"/>
    <col min="13575" max="13579" width="7.7109375" style="268" bestFit="1" customWidth="1"/>
    <col min="13580" max="13580" width="40.7109375" style="268" customWidth="1"/>
    <col min="13581" max="13824" width="9.140625" style="268"/>
    <col min="13825" max="13825" width="40.7109375" style="268" customWidth="1"/>
    <col min="13826" max="13830" width="9.28515625" style="268" bestFit="1" customWidth="1"/>
    <col min="13831" max="13835" width="7.7109375" style="268" bestFit="1" customWidth="1"/>
    <col min="13836" max="13836" width="40.7109375" style="268" customWidth="1"/>
    <col min="13837" max="14080" width="9.140625" style="268"/>
    <col min="14081" max="14081" width="40.7109375" style="268" customWidth="1"/>
    <col min="14082" max="14086" width="9.28515625" style="268" bestFit="1" customWidth="1"/>
    <col min="14087" max="14091" width="7.7109375" style="268" bestFit="1" customWidth="1"/>
    <col min="14092" max="14092" width="40.7109375" style="268" customWidth="1"/>
    <col min="14093" max="14336" width="9.140625" style="268"/>
    <col min="14337" max="14337" width="40.7109375" style="268" customWidth="1"/>
    <col min="14338" max="14342" width="9.28515625" style="268" bestFit="1" customWidth="1"/>
    <col min="14343" max="14347" width="7.7109375" style="268" bestFit="1" customWidth="1"/>
    <col min="14348" max="14348" width="40.7109375" style="268" customWidth="1"/>
    <col min="14349" max="14592" width="9.140625" style="268"/>
    <col min="14593" max="14593" width="40.7109375" style="268" customWidth="1"/>
    <col min="14594" max="14598" width="9.28515625" style="268" bestFit="1" customWidth="1"/>
    <col min="14599" max="14603" width="7.7109375" style="268" bestFit="1" customWidth="1"/>
    <col min="14604" max="14604" width="40.7109375" style="268" customWidth="1"/>
    <col min="14605" max="14848" width="9.140625" style="268"/>
    <col min="14849" max="14849" width="40.7109375" style="268" customWidth="1"/>
    <col min="14850" max="14854" width="9.28515625" style="268" bestFit="1" customWidth="1"/>
    <col min="14855" max="14859" width="7.7109375" style="268" bestFit="1" customWidth="1"/>
    <col min="14860" max="14860" width="40.7109375" style="268" customWidth="1"/>
    <col min="14861" max="15104" width="9.140625" style="268"/>
    <col min="15105" max="15105" width="40.7109375" style="268" customWidth="1"/>
    <col min="15106" max="15110" width="9.28515625" style="268" bestFit="1" customWidth="1"/>
    <col min="15111" max="15115" width="7.7109375" style="268" bestFit="1" customWidth="1"/>
    <col min="15116" max="15116" width="40.7109375" style="268" customWidth="1"/>
    <col min="15117" max="15360" width="9.140625" style="268"/>
    <col min="15361" max="15361" width="40.7109375" style="268" customWidth="1"/>
    <col min="15362" max="15366" width="9.28515625" style="268" bestFit="1" customWidth="1"/>
    <col min="15367" max="15371" width="7.7109375" style="268" bestFit="1" customWidth="1"/>
    <col min="15372" max="15372" width="40.7109375" style="268" customWidth="1"/>
    <col min="15373" max="15616" width="9.140625" style="268"/>
    <col min="15617" max="15617" width="40.7109375" style="268" customWidth="1"/>
    <col min="15618" max="15622" width="9.28515625" style="268" bestFit="1" customWidth="1"/>
    <col min="15623" max="15627" width="7.7109375" style="268" bestFit="1" customWidth="1"/>
    <col min="15628" max="15628" width="40.7109375" style="268" customWidth="1"/>
    <col min="15629" max="15872" width="9.140625" style="268"/>
    <col min="15873" max="15873" width="40.7109375" style="268" customWidth="1"/>
    <col min="15874" max="15878" width="9.28515625" style="268" bestFit="1" customWidth="1"/>
    <col min="15879" max="15883" width="7.7109375" style="268" bestFit="1" customWidth="1"/>
    <col min="15884" max="15884" width="40.7109375" style="268" customWidth="1"/>
    <col min="15885" max="16128" width="9.140625" style="268"/>
    <col min="16129" max="16129" width="40.7109375" style="268" customWidth="1"/>
    <col min="16130" max="16134" width="9.28515625" style="268" bestFit="1" customWidth="1"/>
    <col min="16135" max="16139" width="7.7109375" style="268" bestFit="1" customWidth="1"/>
    <col min="16140" max="16140" width="40.7109375" style="268" customWidth="1"/>
    <col min="16141" max="16384" width="9.140625" style="268"/>
  </cols>
  <sheetData>
    <row r="1" spans="1:12" ht="15" x14ac:dyDescent="0.2">
      <c r="A1" s="261" t="s">
        <v>1507</v>
      </c>
    </row>
    <row r="2" spans="1:12" ht="15" x14ac:dyDescent="0.2">
      <c r="A2" s="261" t="s">
        <v>1506</v>
      </c>
    </row>
    <row r="3" spans="1:12" ht="14.25" x14ac:dyDescent="0.2">
      <c r="A3" s="258" t="s">
        <v>307</v>
      </c>
    </row>
    <row r="4" spans="1:12" x14ac:dyDescent="0.2">
      <c r="A4" s="357"/>
    </row>
    <row r="5" spans="1:12" s="261" customFormat="1" ht="15" x14ac:dyDescent="0.2">
      <c r="A5" s="355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2" s="261" customFormat="1" ht="15" x14ac:dyDescent="0.2">
      <c r="A6" s="231"/>
      <c r="B6" s="290">
        <v>2005</v>
      </c>
      <c r="C6" s="290">
        <v>2006</v>
      </c>
      <c r="D6" s="290">
        <v>2007</v>
      </c>
      <c r="E6" s="290">
        <v>2008</v>
      </c>
      <c r="F6" s="290">
        <v>2009</v>
      </c>
      <c r="G6" s="290">
        <v>2010</v>
      </c>
      <c r="H6" s="290">
        <v>2011</v>
      </c>
      <c r="I6" s="290" t="s">
        <v>0</v>
      </c>
      <c r="J6" s="290" t="s">
        <v>700</v>
      </c>
      <c r="K6" s="290" t="s">
        <v>701</v>
      </c>
      <c r="L6" s="231"/>
    </row>
    <row r="7" spans="1:12" s="261" customFormat="1" ht="15" x14ac:dyDescent="0.2">
      <c r="A7" s="229"/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29"/>
    </row>
    <row r="8" spans="1:12" s="261" customFormat="1" ht="15" customHeight="1" x14ac:dyDescent="0.2">
      <c r="A8" s="330"/>
      <c r="B8" s="356"/>
      <c r="C8" s="356"/>
      <c r="D8" s="356"/>
      <c r="E8" s="356"/>
      <c r="F8" s="356"/>
      <c r="G8" s="356"/>
      <c r="H8" s="356"/>
      <c r="I8" s="356"/>
      <c r="J8" s="356"/>
      <c r="L8" s="330"/>
    </row>
    <row r="9" spans="1:12" s="261" customFormat="1" ht="15" customHeight="1" x14ac:dyDescent="0.2">
      <c r="A9" s="261" t="s">
        <v>1432</v>
      </c>
      <c r="B9" s="354">
        <v>8305.7000000000007</v>
      </c>
      <c r="C9" s="354">
        <v>8541.2000000000007</v>
      </c>
      <c r="D9" s="354">
        <v>8862.5</v>
      </c>
      <c r="E9" s="354">
        <v>8359.0310000000009</v>
      </c>
      <c r="F9" s="354">
        <v>7710.1869999999999</v>
      </c>
      <c r="G9" s="354">
        <v>7716.1</v>
      </c>
      <c r="H9" s="354">
        <v>8158.3</v>
      </c>
      <c r="I9" s="354">
        <v>8667.9</v>
      </c>
      <c r="J9" s="354">
        <v>8562.2000000000007</v>
      </c>
      <c r="K9" s="354">
        <v>9036.9</v>
      </c>
      <c r="L9" s="261" t="s">
        <v>1505</v>
      </c>
    </row>
    <row r="10" spans="1:12" s="261" customFormat="1" ht="15" customHeight="1" x14ac:dyDescent="0.2">
      <c r="B10" s="354"/>
      <c r="C10" s="354">
        <f>+((C9/B9)-1)*100</f>
        <v>2.8354021936742191</v>
      </c>
      <c r="D10" s="354">
        <f t="shared" ref="D10:K10" si="0">+((D9/C9)-1)*100</f>
        <v>3.7617664965110098</v>
      </c>
      <c r="E10" s="354">
        <f t="shared" si="0"/>
        <v>-5.6808913963328544</v>
      </c>
      <c r="F10" s="354">
        <f t="shared" si="0"/>
        <v>-7.7621915745975878</v>
      </c>
      <c r="G10" s="354">
        <f t="shared" si="0"/>
        <v>7.6690746930019316E-2</v>
      </c>
      <c r="H10" s="354">
        <f t="shared" si="0"/>
        <v>5.7308744054638927</v>
      </c>
      <c r="I10" s="354">
        <f t="shared" si="0"/>
        <v>6.2463993724182654</v>
      </c>
      <c r="J10" s="354">
        <f t="shared" si="0"/>
        <v>-1.2194418486599856</v>
      </c>
      <c r="K10" s="354">
        <f t="shared" si="0"/>
        <v>5.5441358529349838</v>
      </c>
    </row>
    <row r="11" spans="1:12" s="261" customFormat="1" ht="15" customHeight="1" x14ac:dyDescent="0.2">
      <c r="A11" s="261" t="s">
        <v>1431</v>
      </c>
      <c r="B11" s="354">
        <v>7937.8</v>
      </c>
      <c r="C11" s="354">
        <v>8185.4129999999996</v>
      </c>
      <c r="D11" s="354">
        <v>8470.1</v>
      </c>
      <c r="E11" s="354">
        <v>7997.3580000000002</v>
      </c>
      <c r="F11" s="354">
        <v>7302.7</v>
      </c>
      <c r="G11" s="354">
        <v>7363.8</v>
      </c>
      <c r="H11" s="354">
        <v>7828.1</v>
      </c>
      <c r="I11" s="354">
        <v>8357.7999999999993</v>
      </c>
      <c r="J11" s="354">
        <v>8314.4</v>
      </c>
      <c r="K11" s="354">
        <v>8788.9</v>
      </c>
      <c r="L11" s="261" t="s">
        <v>1504</v>
      </c>
    </row>
    <row r="12" spans="1:12" s="261" customFormat="1" ht="15" customHeight="1" x14ac:dyDescent="0.2">
      <c r="B12" s="354"/>
      <c r="C12" s="354"/>
      <c r="D12" s="354"/>
      <c r="E12" s="354"/>
      <c r="F12" s="354"/>
      <c r="G12" s="354"/>
      <c r="H12" s="354"/>
      <c r="I12" s="354"/>
      <c r="J12" s="354"/>
      <c r="K12" s="354"/>
    </row>
    <row r="13" spans="1:12" s="261" customFormat="1" ht="15" customHeight="1" x14ac:dyDescent="0.2">
      <c r="A13" s="261" t="s">
        <v>1429</v>
      </c>
      <c r="B13" s="354">
        <v>7374.6</v>
      </c>
      <c r="C13" s="354">
        <v>7735.6689999999999</v>
      </c>
      <c r="D13" s="354">
        <v>7995.2</v>
      </c>
      <c r="E13" s="354">
        <v>7378.7</v>
      </c>
      <c r="F13" s="354">
        <v>6891.5</v>
      </c>
      <c r="G13" s="354">
        <v>6926.3</v>
      </c>
      <c r="H13" s="354">
        <v>7379.7</v>
      </c>
      <c r="I13" s="354">
        <v>8022.6</v>
      </c>
      <c r="J13" s="354">
        <v>7641.5</v>
      </c>
      <c r="K13" s="354">
        <v>8303.4</v>
      </c>
      <c r="L13" s="261" t="s">
        <v>1503</v>
      </c>
    </row>
    <row r="14" spans="1:12" s="261" customFormat="1" ht="15" customHeight="1" x14ac:dyDescent="0.2">
      <c r="B14" s="354"/>
      <c r="C14" s="354"/>
      <c r="D14" s="354"/>
      <c r="E14" s="354"/>
      <c r="F14" s="354"/>
      <c r="G14" s="354"/>
      <c r="H14" s="354"/>
      <c r="I14" s="354"/>
      <c r="J14" s="354"/>
      <c r="K14" s="354"/>
    </row>
    <row r="15" spans="1:12" s="261" customFormat="1" ht="15" customHeight="1" x14ac:dyDescent="0.2">
      <c r="A15" s="261" t="s">
        <v>1502</v>
      </c>
      <c r="B15" s="354"/>
      <c r="C15" s="354"/>
      <c r="D15" s="354"/>
      <c r="E15" s="354"/>
      <c r="F15" s="354"/>
      <c r="G15" s="354"/>
      <c r="H15" s="354"/>
      <c r="I15" s="354"/>
      <c r="J15" s="354"/>
      <c r="K15" s="354"/>
      <c r="L15" s="261" t="s">
        <v>1501</v>
      </c>
    </row>
    <row r="16" spans="1:12" s="261" customFormat="1" ht="15" customHeight="1" x14ac:dyDescent="0.2">
      <c r="A16" s="261" t="s">
        <v>1500</v>
      </c>
      <c r="B16" s="354">
        <v>3.9</v>
      </c>
      <c r="C16" s="354">
        <v>1.1000000000000001</v>
      </c>
      <c r="D16" s="354">
        <v>0.8</v>
      </c>
      <c r="E16" s="354">
        <v>0</v>
      </c>
      <c r="F16" s="354">
        <v>1</v>
      </c>
      <c r="G16" s="354">
        <v>227.8</v>
      </c>
      <c r="H16" s="354">
        <v>246.6</v>
      </c>
      <c r="I16" s="354">
        <v>44.4</v>
      </c>
      <c r="J16" s="354">
        <v>52.6</v>
      </c>
      <c r="K16" s="354">
        <v>19.8</v>
      </c>
      <c r="L16" s="261" t="s">
        <v>1488</v>
      </c>
    </row>
    <row r="17" spans="1:12" s="261" customFormat="1" ht="15" customHeight="1" x14ac:dyDescent="0.2">
      <c r="B17" s="354"/>
      <c r="C17" s="354"/>
      <c r="D17" s="354"/>
      <c r="E17" s="354"/>
      <c r="F17" s="354"/>
      <c r="G17" s="354"/>
      <c r="H17" s="354"/>
      <c r="I17" s="354"/>
      <c r="J17" s="354"/>
      <c r="K17" s="354"/>
    </row>
    <row r="18" spans="1:12" s="261" customFormat="1" ht="15" customHeight="1" x14ac:dyDescent="0.2">
      <c r="A18" s="261" t="s">
        <v>1425</v>
      </c>
      <c r="B18" s="354">
        <v>5486</v>
      </c>
      <c r="C18" s="354">
        <v>5989.9059999999999</v>
      </c>
      <c r="D18" s="354">
        <v>6187.17</v>
      </c>
      <c r="E18" s="354">
        <v>5509.7</v>
      </c>
      <c r="F18" s="354">
        <v>5187.2</v>
      </c>
      <c r="G18" s="354">
        <v>5162.7</v>
      </c>
      <c r="H18" s="354">
        <v>4914.5</v>
      </c>
      <c r="I18" s="354">
        <v>4551.5</v>
      </c>
      <c r="J18" s="354">
        <v>4373.2</v>
      </c>
      <c r="K18" s="354">
        <v>4846.1000000000004</v>
      </c>
      <c r="L18" s="261" t="s">
        <v>1499</v>
      </c>
    </row>
    <row r="19" spans="1:12" s="261" customFormat="1" ht="15" customHeight="1" x14ac:dyDescent="0.2">
      <c r="A19" s="261" t="s">
        <v>1423</v>
      </c>
      <c r="B19" s="354">
        <v>2885.9</v>
      </c>
      <c r="C19" s="354">
        <v>3087.748</v>
      </c>
      <c r="D19" s="354">
        <v>3071.7</v>
      </c>
      <c r="E19" s="354">
        <v>2759.3049999999998</v>
      </c>
      <c r="F19" s="354">
        <v>2648.3</v>
      </c>
      <c r="G19" s="354">
        <v>2593.6</v>
      </c>
      <c r="H19" s="354">
        <v>2187.1</v>
      </c>
      <c r="I19" s="354">
        <v>2129.4</v>
      </c>
      <c r="J19" s="354">
        <v>2054.6999999999998</v>
      </c>
      <c r="K19" s="354">
        <v>1979.4</v>
      </c>
      <c r="L19" s="261" t="s">
        <v>1498</v>
      </c>
    </row>
    <row r="20" spans="1:12" s="261" customFormat="1" ht="15" customHeight="1" x14ac:dyDescent="0.2">
      <c r="A20" s="261" t="s">
        <v>1421</v>
      </c>
      <c r="B20" s="354">
        <v>1874.2</v>
      </c>
      <c r="C20" s="354">
        <v>1875.2450000000001</v>
      </c>
      <c r="D20" s="354">
        <v>2005.7</v>
      </c>
      <c r="E20" s="354">
        <v>1567.5</v>
      </c>
      <c r="F20" s="354">
        <v>1377.4</v>
      </c>
      <c r="G20" s="354">
        <v>1684</v>
      </c>
      <c r="H20" s="354">
        <v>1680.5</v>
      </c>
      <c r="I20" s="354">
        <v>1461.7</v>
      </c>
      <c r="J20" s="354">
        <v>1287.3</v>
      </c>
      <c r="K20" s="354">
        <v>1915.1</v>
      </c>
      <c r="L20" s="261" t="s">
        <v>1497</v>
      </c>
    </row>
    <row r="21" spans="1:12" s="261" customFormat="1" ht="15" customHeight="1" x14ac:dyDescent="0.2">
      <c r="A21" s="261" t="s">
        <v>1419</v>
      </c>
      <c r="B21" s="354">
        <v>612</v>
      </c>
      <c r="C21" s="354">
        <v>921.26</v>
      </c>
      <c r="D21" s="354">
        <v>933.72799999999995</v>
      </c>
      <c r="E21" s="354">
        <v>1087.8</v>
      </c>
      <c r="F21" s="354">
        <v>1081.7</v>
      </c>
      <c r="G21" s="354">
        <v>830.4</v>
      </c>
      <c r="H21" s="354">
        <v>1000.4</v>
      </c>
      <c r="I21" s="354">
        <v>890.8</v>
      </c>
      <c r="J21" s="354">
        <v>982.9</v>
      </c>
      <c r="K21" s="354">
        <v>899.9</v>
      </c>
      <c r="L21" s="261" t="s">
        <v>1496</v>
      </c>
    </row>
    <row r="22" spans="1:12" s="261" customFormat="1" ht="15" customHeight="1" x14ac:dyDescent="0.2">
      <c r="A22" s="261" t="s">
        <v>1417</v>
      </c>
      <c r="B22" s="354">
        <v>23</v>
      </c>
      <c r="C22" s="354">
        <v>27.4</v>
      </c>
      <c r="D22" s="354">
        <v>25.082999999999998</v>
      </c>
      <c r="E22" s="354">
        <v>21.6</v>
      </c>
      <c r="F22" s="354">
        <v>19.399999999999999</v>
      </c>
      <c r="G22" s="354">
        <v>15</v>
      </c>
      <c r="H22" s="354">
        <v>12.6</v>
      </c>
      <c r="I22" s="354">
        <v>27.7</v>
      </c>
      <c r="J22" s="354">
        <v>8.9</v>
      </c>
      <c r="K22" s="354">
        <v>7.1</v>
      </c>
      <c r="L22" s="261" t="s">
        <v>1495</v>
      </c>
    </row>
    <row r="23" spans="1:12" s="261" customFormat="1" ht="15" customHeight="1" x14ac:dyDescent="0.2">
      <c r="A23" s="261" t="s">
        <v>1415</v>
      </c>
      <c r="B23" s="354">
        <v>10.5</v>
      </c>
      <c r="C23" s="354">
        <v>11.5</v>
      </c>
      <c r="D23" s="354">
        <v>12.1</v>
      </c>
      <c r="E23" s="354">
        <v>13.7</v>
      </c>
      <c r="F23" s="354">
        <v>11.7</v>
      </c>
      <c r="G23" s="354">
        <v>9.9</v>
      </c>
      <c r="H23" s="354">
        <v>7</v>
      </c>
      <c r="I23" s="354">
        <v>6.8</v>
      </c>
      <c r="J23" s="354">
        <v>5.4</v>
      </c>
      <c r="K23" s="354">
        <v>4.9000000000000004</v>
      </c>
      <c r="L23" s="261" t="s">
        <v>1494</v>
      </c>
    </row>
    <row r="24" spans="1:12" s="261" customFormat="1" ht="15" customHeight="1" x14ac:dyDescent="0.2">
      <c r="A24" s="261" t="s">
        <v>1493</v>
      </c>
      <c r="B24" s="354"/>
      <c r="C24" s="354"/>
      <c r="D24" s="354"/>
      <c r="E24" s="354"/>
      <c r="F24" s="354"/>
      <c r="G24" s="354"/>
      <c r="H24" s="354"/>
      <c r="I24" s="354"/>
      <c r="J24" s="354"/>
      <c r="K24" s="354"/>
    </row>
    <row r="25" spans="1:12" s="261" customFormat="1" ht="15" customHeight="1" x14ac:dyDescent="0.2">
      <c r="A25" s="261" t="s">
        <v>1492</v>
      </c>
      <c r="B25" s="354">
        <v>80.400000000000006</v>
      </c>
      <c r="C25" s="354">
        <v>66.7</v>
      </c>
      <c r="D25" s="354">
        <v>138.86000000000001</v>
      </c>
      <c r="E25" s="354">
        <v>59.8</v>
      </c>
      <c r="F25" s="354">
        <v>48.7</v>
      </c>
      <c r="G25" s="354">
        <v>29.8</v>
      </c>
      <c r="H25" s="354">
        <v>26.8</v>
      </c>
      <c r="I25" s="354">
        <v>35.1</v>
      </c>
      <c r="J25" s="354">
        <v>34.1</v>
      </c>
      <c r="K25" s="354">
        <v>39.700000000000003</v>
      </c>
      <c r="L25" s="261" t="s">
        <v>1491</v>
      </c>
    </row>
    <row r="26" spans="1:12" s="261" customFormat="1" ht="15" customHeight="1" x14ac:dyDescent="0.2"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2" s="261" customFormat="1" ht="15" customHeight="1" x14ac:dyDescent="0.2">
      <c r="A27" s="261" t="s">
        <v>1490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4"/>
      <c r="L27" s="261" t="s">
        <v>1489</v>
      </c>
    </row>
    <row r="28" spans="1:12" s="261" customFormat="1" ht="15" customHeight="1" x14ac:dyDescent="0.2">
      <c r="A28" s="261" t="s">
        <v>1407</v>
      </c>
      <c r="B28" s="354">
        <v>7.1</v>
      </c>
      <c r="C28" s="354">
        <v>9.5</v>
      </c>
      <c r="D28" s="354">
        <v>4.6630000000000003</v>
      </c>
      <c r="E28" s="354">
        <v>6.6</v>
      </c>
      <c r="F28" s="354">
        <v>5.0999999999999996</v>
      </c>
      <c r="G28" s="354">
        <v>3.6</v>
      </c>
      <c r="H28" s="354">
        <v>3.1</v>
      </c>
      <c r="I28" s="354">
        <v>5.5</v>
      </c>
      <c r="J28" s="354">
        <v>1.8</v>
      </c>
      <c r="K28" s="354">
        <v>1.4</v>
      </c>
      <c r="L28" s="261" t="s">
        <v>1488</v>
      </c>
    </row>
    <row r="29" spans="1:12" s="261" customFormat="1" ht="15" customHeight="1" x14ac:dyDescent="0.2">
      <c r="B29" s="354"/>
      <c r="C29" s="354"/>
      <c r="D29" s="354"/>
      <c r="E29" s="354"/>
      <c r="F29" s="354"/>
      <c r="G29" s="354"/>
      <c r="H29" s="354"/>
      <c r="I29" s="354"/>
      <c r="J29" s="354"/>
      <c r="K29" s="354"/>
    </row>
    <row r="30" spans="1:12" s="261" customFormat="1" ht="15" customHeight="1" x14ac:dyDescent="0.2">
      <c r="A30" s="261" t="s">
        <v>1487</v>
      </c>
      <c r="B30" s="354">
        <v>0</v>
      </c>
      <c r="C30" s="354">
        <v>0</v>
      </c>
      <c r="D30" s="354">
        <v>582.6</v>
      </c>
      <c r="E30" s="354">
        <v>911</v>
      </c>
      <c r="F30" s="354">
        <v>797.2</v>
      </c>
      <c r="G30" s="354">
        <v>540.29999999999995</v>
      </c>
      <c r="H30" s="354">
        <v>531.70000000000005</v>
      </c>
      <c r="I30" s="354">
        <v>540</v>
      </c>
      <c r="J30" s="354">
        <v>539.9</v>
      </c>
      <c r="K30" s="354">
        <v>595.29999999999995</v>
      </c>
      <c r="L30" s="261" t="s">
        <v>1486</v>
      </c>
    </row>
    <row r="31" spans="1:12" s="261" customFormat="1" ht="15" customHeight="1" x14ac:dyDescent="0.2">
      <c r="B31" s="354"/>
      <c r="C31" s="354"/>
      <c r="D31" s="354"/>
      <c r="E31" s="354"/>
      <c r="F31" s="354"/>
      <c r="G31" s="354"/>
      <c r="H31" s="354"/>
      <c r="I31" s="354"/>
      <c r="J31" s="354"/>
      <c r="K31" s="354"/>
    </row>
    <row r="32" spans="1:12" s="261" customFormat="1" ht="15" customHeight="1" x14ac:dyDescent="0.2">
      <c r="A32" s="261" t="s">
        <v>1405</v>
      </c>
      <c r="B32" s="354">
        <v>1792.3</v>
      </c>
      <c r="C32" s="354">
        <v>1643.8810000000001</v>
      </c>
      <c r="D32" s="354">
        <v>1122.434</v>
      </c>
      <c r="E32" s="354">
        <v>863.57299999999998</v>
      </c>
      <c r="F32" s="354">
        <v>804.6</v>
      </c>
      <c r="G32" s="354">
        <v>896</v>
      </c>
      <c r="H32" s="354">
        <v>1602.3</v>
      </c>
      <c r="I32" s="354">
        <v>2804.6</v>
      </c>
      <c r="J32" s="354">
        <v>2592.8000000000002</v>
      </c>
      <c r="K32" s="354">
        <v>2821</v>
      </c>
      <c r="L32" s="261" t="s">
        <v>1485</v>
      </c>
    </row>
    <row r="33" spans="1:13" s="261" customFormat="1" ht="15" customHeight="1" x14ac:dyDescent="0.2">
      <c r="A33" s="261" t="s">
        <v>1403</v>
      </c>
      <c r="B33" s="354">
        <v>298.2</v>
      </c>
      <c r="C33" s="354">
        <v>292.18</v>
      </c>
      <c r="D33" s="354">
        <v>279.02800000000002</v>
      </c>
      <c r="E33" s="354">
        <v>268.10000000000002</v>
      </c>
      <c r="F33" s="354">
        <v>277.39999999999998</v>
      </c>
      <c r="G33" s="354">
        <v>284.8</v>
      </c>
      <c r="H33" s="354">
        <v>281</v>
      </c>
      <c r="I33" s="354">
        <v>292.60000000000002</v>
      </c>
      <c r="J33" s="354">
        <v>282.3</v>
      </c>
      <c r="K33" s="354">
        <v>266.5</v>
      </c>
      <c r="L33" s="261" t="s">
        <v>1484</v>
      </c>
    </row>
    <row r="34" spans="1:13" s="261" customFormat="1" ht="15" customHeight="1" x14ac:dyDescent="0.2">
      <c r="A34" s="261" t="s">
        <v>1401</v>
      </c>
      <c r="B34" s="354">
        <v>56.6</v>
      </c>
      <c r="C34" s="354">
        <v>54.1</v>
      </c>
      <c r="D34" s="354">
        <v>52.283000000000001</v>
      </c>
      <c r="E34" s="354">
        <v>50.2</v>
      </c>
      <c r="F34" s="354">
        <v>54.8</v>
      </c>
      <c r="G34" s="354">
        <v>53.9</v>
      </c>
      <c r="H34" s="354">
        <v>51.2</v>
      </c>
      <c r="I34" s="354">
        <v>52.7</v>
      </c>
      <c r="J34" s="354">
        <v>54.2</v>
      </c>
      <c r="K34" s="354">
        <v>46.9</v>
      </c>
      <c r="L34" s="261" t="s">
        <v>1483</v>
      </c>
    </row>
    <row r="35" spans="1:13" s="261" customFormat="1" ht="15" customHeight="1" x14ac:dyDescent="0.2">
      <c r="A35" s="261" t="s">
        <v>1399</v>
      </c>
      <c r="B35" s="354">
        <v>221.9</v>
      </c>
      <c r="C35" s="354">
        <v>219.4</v>
      </c>
      <c r="D35" s="354">
        <v>207.8</v>
      </c>
      <c r="E35" s="354">
        <v>198.9</v>
      </c>
      <c r="F35" s="354">
        <v>203.4</v>
      </c>
      <c r="G35" s="354">
        <v>211.8</v>
      </c>
      <c r="H35" s="354">
        <v>209.6</v>
      </c>
      <c r="I35" s="354">
        <v>217.1</v>
      </c>
      <c r="J35" s="354">
        <v>207.3</v>
      </c>
      <c r="K35" s="354">
        <v>195</v>
      </c>
      <c r="L35" s="261" t="s">
        <v>1482</v>
      </c>
    </row>
    <row r="36" spans="1:13" s="261" customFormat="1" ht="15" customHeight="1" x14ac:dyDescent="0.2">
      <c r="A36" s="261" t="s">
        <v>1397</v>
      </c>
      <c r="B36" s="354">
        <v>19.7</v>
      </c>
      <c r="C36" s="354">
        <v>18.7</v>
      </c>
      <c r="D36" s="354">
        <v>18.931999999999999</v>
      </c>
      <c r="E36" s="354">
        <v>19</v>
      </c>
      <c r="F36" s="354">
        <v>19.2</v>
      </c>
      <c r="G36" s="354">
        <v>19.100000000000001</v>
      </c>
      <c r="H36" s="354">
        <v>20.2</v>
      </c>
      <c r="I36" s="354">
        <v>22.8</v>
      </c>
      <c r="J36" s="354">
        <v>20.8</v>
      </c>
      <c r="K36" s="354">
        <v>24.7</v>
      </c>
      <c r="L36" s="261" t="s">
        <v>1481</v>
      </c>
    </row>
    <row r="37" spans="1:13" s="261" customFormat="1" ht="15" customHeight="1" x14ac:dyDescent="0.2">
      <c r="A37" s="261" t="s">
        <v>1395</v>
      </c>
      <c r="B37" s="354">
        <v>1494.1</v>
      </c>
      <c r="C37" s="354">
        <v>1351.701</v>
      </c>
      <c r="D37" s="354">
        <v>843.30499999999984</v>
      </c>
      <c r="E37" s="354">
        <v>595.5</v>
      </c>
      <c r="F37" s="354">
        <v>527.20000000000005</v>
      </c>
      <c r="G37" s="354">
        <v>611.20000000000005</v>
      </c>
      <c r="H37" s="354">
        <v>1321.4</v>
      </c>
      <c r="I37" s="354">
        <v>2512</v>
      </c>
      <c r="J37" s="354">
        <v>2310.4</v>
      </c>
      <c r="K37" s="354">
        <v>2554.5</v>
      </c>
      <c r="L37" s="261" t="s">
        <v>1480</v>
      </c>
    </row>
    <row r="38" spans="1:13" s="261" customFormat="1" ht="15" customHeight="1" x14ac:dyDescent="0.2">
      <c r="A38" s="224" t="s">
        <v>1479</v>
      </c>
      <c r="B38" s="333">
        <v>0</v>
      </c>
      <c r="C38" s="333">
        <v>0</v>
      </c>
      <c r="D38" s="333">
        <v>0</v>
      </c>
      <c r="E38" s="333">
        <v>0</v>
      </c>
      <c r="F38" s="333">
        <v>0</v>
      </c>
      <c r="G38" s="333">
        <v>0</v>
      </c>
      <c r="H38" s="333">
        <v>677.6</v>
      </c>
      <c r="I38" s="333">
        <v>1875.8</v>
      </c>
      <c r="J38" s="333">
        <v>1632.5</v>
      </c>
      <c r="K38" s="333">
        <v>1902.2</v>
      </c>
      <c r="L38" s="224" t="s">
        <v>1478</v>
      </c>
    </row>
    <row r="39" spans="1:13" s="261" customFormat="1" ht="15" customHeight="1" x14ac:dyDescent="0.2">
      <c r="A39" s="261" t="s">
        <v>1393</v>
      </c>
      <c r="B39" s="354">
        <v>5.0999999999999996</v>
      </c>
      <c r="C39" s="354">
        <v>5.1459999999999999</v>
      </c>
      <c r="D39" s="354">
        <v>6</v>
      </c>
      <c r="E39" s="354">
        <v>8.4</v>
      </c>
      <c r="F39" s="354">
        <v>4.3</v>
      </c>
      <c r="G39" s="354">
        <v>4.7</v>
      </c>
      <c r="H39" s="354">
        <v>4.2</v>
      </c>
      <c r="I39" s="354">
        <v>3.8</v>
      </c>
      <c r="J39" s="354">
        <v>4.4000000000000004</v>
      </c>
      <c r="K39" s="354">
        <v>4</v>
      </c>
      <c r="L39" s="261" t="s">
        <v>1477</v>
      </c>
    </row>
    <row r="40" spans="1:13" s="261" customFormat="1" ht="15" customHeight="1" x14ac:dyDescent="0.2">
      <c r="A40" s="261" t="s">
        <v>1391</v>
      </c>
      <c r="B40" s="354">
        <v>146.5</v>
      </c>
      <c r="C40" s="354">
        <v>135.267</v>
      </c>
      <c r="D40" s="354">
        <v>132.398</v>
      </c>
      <c r="E40" s="354">
        <v>119.1</v>
      </c>
      <c r="F40" s="354">
        <v>129.4</v>
      </c>
      <c r="G40" s="354">
        <v>182.5</v>
      </c>
      <c r="H40" s="354">
        <v>202</v>
      </c>
      <c r="I40" s="354">
        <v>172.2</v>
      </c>
      <c r="J40" s="354">
        <v>186.9</v>
      </c>
      <c r="K40" s="354">
        <v>171.1</v>
      </c>
      <c r="L40" s="261" t="s">
        <v>1476</v>
      </c>
    </row>
    <row r="41" spans="1:13" s="261" customFormat="1" ht="15" customHeight="1" x14ac:dyDescent="0.2">
      <c r="A41" s="261" t="s">
        <v>1262</v>
      </c>
      <c r="B41" s="354">
        <v>606.70000000000005</v>
      </c>
      <c r="C41" s="354">
        <v>533.95699999999999</v>
      </c>
      <c r="D41" s="354">
        <v>396.66699999999997</v>
      </c>
      <c r="E41" s="354">
        <v>366.3</v>
      </c>
      <c r="F41" s="354">
        <v>310.89999999999998</v>
      </c>
      <c r="G41" s="354">
        <v>350.8</v>
      </c>
      <c r="H41" s="354">
        <v>364.2</v>
      </c>
      <c r="I41" s="354">
        <v>386.5</v>
      </c>
      <c r="J41" s="354">
        <v>419.2</v>
      </c>
      <c r="K41" s="354">
        <v>392</v>
      </c>
      <c r="L41" s="261" t="s">
        <v>1475</v>
      </c>
      <c r="M41" s="272"/>
    </row>
    <row r="42" spans="1:13" s="261" customFormat="1" ht="15" customHeight="1" x14ac:dyDescent="0.2">
      <c r="A42" s="261" t="s">
        <v>1474</v>
      </c>
      <c r="B42" s="354">
        <v>557.32299999999998</v>
      </c>
      <c r="C42" s="354">
        <v>551.72299999999996</v>
      </c>
      <c r="D42" s="354">
        <v>193.94</v>
      </c>
      <c r="E42" s="354">
        <v>0</v>
      </c>
      <c r="F42" s="354">
        <v>0</v>
      </c>
      <c r="G42" s="354">
        <v>0</v>
      </c>
      <c r="H42" s="354">
        <v>0</v>
      </c>
      <c r="I42" s="354">
        <v>0</v>
      </c>
      <c r="J42" s="354">
        <v>0</v>
      </c>
      <c r="K42" s="354">
        <v>0</v>
      </c>
      <c r="L42" s="261" t="s">
        <v>1473</v>
      </c>
    </row>
    <row r="43" spans="1:13" s="261" customFormat="1" ht="15" customHeight="1" x14ac:dyDescent="0.2">
      <c r="A43" s="261" t="s">
        <v>1472</v>
      </c>
      <c r="B43" s="354"/>
      <c r="C43" s="354"/>
      <c r="D43" s="354"/>
      <c r="E43" s="354"/>
      <c r="F43" s="354"/>
      <c r="G43" s="354"/>
      <c r="H43" s="354"/>
      <c r="I43" s="354"/>
      <c r="J43" s="354"/>
      <c r="K43" s="354"/>
      <c r="L43" s="261" t="s">
        <v>1471</v>
      </c>
    </row>
    <row r="44" spans="1:13" s="261" customFormat="1" ht="15" customHeight="1" x14ac:dyDescent="0.2">
      <c r="A44" s="261" t="s">
        <v>1470</v>
      </c>
      <c r="B44" s="354">
        <v>0</v>
      </c>
      <c r="C44" s="354">
        <v>0</v>
      </c>
      <c r="D44" s="354">
        <v>0</v>
      </c>
      <c r="E44" s="354">
        <v>0</v>
      </c>
      <c r="F44" s="354">
        <v>0</v>
      </c>
      <c r="G44" s="354">
        <v>0</v>
      </c>
      <c r="H44" s="354">
        <v>0</v>
      </c>
      <c r="I44" s="354">
        <v>0</v>
      </c>
      <c r="J44" s="354">
        <v>0</v>
      </c>
      <c r="K44" s="354">
        <v>0</v>
      </c>
      <c r="L44" s="261" t="s">
        <v>1469</v>
      </c>
    </row>
    <row r="45" spans="1:13" s="261" customFormat="1" ht="15" customHeight="1" x14ac:dyDescent="0.2">
      <c r="A45" s="261" t="s">
        <v>1383</v>
      </c>
      <c r="B45" s="354">
        <v>178.5</v>
      </c>
      <c r="C45" s="354">
        <v>125.608</v>
      </c>
      <c r="D45" s="354">
        <v>114.3</v>
      </c>
      <c r="E45" s="333">
        <v>101.6</v>
      </c>
      <c r="F45" s="333">
        <v>82.5</v>
      </c>
      <c r="G45" s="333">
        <v>73.3</v>
      </c>
      <c r="H45" s="333">
        <v>73.400000000000006</v>
      </c>
      <c r="I45" s="333">
        <v>73.7</v>
      </c>
      <c r="J45" s="333">
        <v>67.400000000000006</v>
      </c>
      <c r="K45" s="354">
        <v>85.2</v>
      </c>
      <c r="L45" s="261" t="s">
        <v>1468</v>
      </c>
    </row>
    <row r="46" spans="1:13" s="261" customFormat="1" ht="15" customHeight="1" x14ac:dyDescent="0.2">
      <c r="B46" s="354"/>
      <c r="C46" s="354"/>
      <c r="D46" s="354"/>
      <c r="E46" s="354"/>
      <c r="F46" s="354"/>
      <c r="G46" s="354"/>
      <c r="H46" s="354"/>
      <c r="I46" s="354"/>
      <c r="J46" s="354"/>
      <c r="K46" s="354"/>
    </row>
    <row r="47" spans="1:13" s="261" customFormat="1" ht="15" customHeight="1" x14ac:dyDescent="0.2">
      <c r="A47" s="261" t="s">
        <v>1379</v>
      </c>
      <c r="B47" s="354">
        <v>85.2</v>
      </c>
      <c r="C47" s="354">
        <v>91.31</v>
      </c>
      <c r="D47" s="354">
        <v>97.600000000000009</v>
      </c>
      <c r="E47" s="354">
        <v>87.7</v>
      </c>
      <c r="F47" s="354">
        <v>96.4</v>
      </c>
      <c r="G47" s="354">
        <v>95.8</v>
      </c>
      <c r="H47" s="354">
        <v>81.400000000000006</v>
      </c>
      <c r="I47" s="354">
        <v>76.599999999999994</v>
      </c>
      <c r="J47" s="354">
        <v>81.099999999999994</v>
      </c>
      <c r="K47" s="354">
        <v>19.8</v>
      </c>
      <c r="L47" s="261" t="s">
        <v>1467</v>
      </c>
    </row>
    <row r="48" spans="1:13" s="261" customFormat="1" ht="15" customHeight="1" x14ac:dyDescent="0.2">
      <c r="A48" s="261" t="s">
        <v>1377</v>
      </c>
      <c r="B48" s="354">
        <v>55.7</v>
      </c>
      <c r="C48" s="354">
        <v>59.524999999999999</v>
      </c>
      <c r="D48" s="354">
        <v>65.5</v>
      </c>
      <c r="E48" s="354">
        <v>51.994</v>
      </c>
      <c r="F48" s="354">
        <v>62.9</v>
      </c>
      <c r="G48" s="354">
        <v>61.7</v>
      </c>
      <c r="H48" s="354">
        <v>62.9</v>
      </c>
      <c r="I48" s="354">
        <v>62.5</v>
      </c>
      <c r="J48" s="354">
        <v>64.3</v>
      </c>
      <c r="K48" s="354">
        <v>2.2650000000000001</v>
      </c>
      <c r="L48" s="261" t="s">
        <v>1466</v>
      </c>
    </row>
    <row r="49" spans="1:12" s="261" customFormat="1" ht="15" customHeight="1" x14ac:dyDescent="0.2">
      <c r="A49" s="261" t="s">
        <v>1465</v>
      </c>
      <c r="B49" s="354">
        <v>15</v>
      </c>
      <c r="C49" s="354">
        <v>16.981000000000002</v>
      </c>
      <c r="D49" s="354">
        <v>16.899999999999999</v>
      </c>
      <c r="E49" s="354">
        <v>19.7</v>
      </c>
      <c r="F49" s="354">
        <v>19.3</v>
      </c>
      <c r="G49" s="354">
        <v>18.7</v>
      </c>
      <c r="H49" s="354">
        <v>0.3</v>
      </c>
      <c r="I49" s="354">
        <v>0.2</v>
      </c>
      <c r="J49" s="354">
        <v>0.1</v>
      </c>
      <c r="K49" s="354">
        <v>0</v>
      </c>
      <c r="L49" s="261" t="s">
        <v>1464</v>
      </c>
    </row>
    <row r="50" spans="1:12" s="261" customFormat="1" ht="15" customHeight="1" x14ac:dyDescent="0.2">
      <c r="A50" s="261" t="s">
        <v>1463</v>
      </c>
      <c r="B50" s="354">
        <v>14.5</v>
      </c>
      <c r="C50" s="354">
        <v>14.804</v>
      </c>
      <c r="D50" s="354">
        <v>15.2</v>
      </c>
      <c r="E50" s="354">
        <v>16</v>
      </c>
      <c r="F50" s="354">
        <v>14.3</v>
      </c>
      <c r="G50" s="354">
        <v>15.3</v>
      </c>
      <c r="H50" s="354">
        <v>18.2</v>
      </c>
      <c r="I50" s="354">
        <v>13.9</v>
      </c>
      <c r="J50" s="354">
        <v>16.7</v>
      </c>
      <c r="K50" s="354">
        <v>17.600000000000001</v>
      </c>
      <c r="L50" s="261" t="s">
        <v>1462</v>
      </c>
    </row>
    <row r="51" spans="1:12" s="261" customFormat="1" ht="15" customHeight="1" x14ac:dyDescent="0.2">
      <c r="A51" s="332"/>
      <c r="B51" s="332"/>
      <c r="C51" s="332"/>
      <c r="D51" s="332"/>
      <c r="E51" s="332"/>
      <c r="F51" s="332"/>
      <c r="G51" s="332"/>
      <c r="H51" s="332"/>
      <c r="I51" s="332"/>
      <c r="J51" s="332"/>
      <c r="K51" s="332"/>
      <c r="L51" s="332"/>
    </row>
    <row r="52" spans="1:12" s="261" customFormat="1" ht="15" x14ac:dyDescent="0.2"/>
    <row r="53" spans="1:12" s="261" customFormat="1" ht="15" x14ac:dyDescent="0.2"/>
    <row r="54" spans="1:12" s="261" customFormat="1" ht="15" x14ac:dyDescent="0.2"/>
    <row r="55" spans="1:12" s="261" customFormat="1" ht="15" x14ac:dyDescent="0.2">
      <c r="A55" s="261" t="s">
        <v>1461</v>
      </c>
      <c r="B55" s="268"/>
      <c r="C55" s="268"/>
      <c r="D55" s="268"/>
    </row>
    <row r="56" spans="1:12" s="261" customFormat="1" ht="15" x14ac:dyDescent="0.2">
      <c r="A56" s="261" t="s">
        <v>1460</v>
      </c>
      <c r="B56" s="268"/>
      <c r="C56" s="268"/>
      <c r="D56" s="268"/>
    </row>
    <row r="57" spans="1:12" ht="14.25" x14ac:dyDescent="0.2">
      <c r="A57" s="258" t="s">
        <v>307</v>
      </c>
    </row>
    <row r="59" spans="1:12" s="261" customFormat="1" ht="15" x14ac:dyDescent="0.2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233"/>
    </row>
    <row r="60" spans="1:12" s="261" customFormat="1" ht="15" x14ac:dyDescent="0.2">
      <c r="A60" s="231"/>
      <c r="B60" s="290">
        <v>2005</v>
      </c>
      <c r="C60" s="290">
        <v>2006</v>
      </c>
      <c r="D60" s="290">
        <v>2007</v>
      </c>
      <c r="E60" s="290">
        <v>2008</v>
      </c>
      <c r="F60" s="290">
        <v>2009</v>
      </c>
      <c r="G60" s="290">
        <v>2010</v>
      </c>
      <c r="H60" s="290">
        <v>2011</v>
      </c>
      <c r="I60" s="290" t="s">
        <v>0</v>
      </c>
      <c r="J60" s="290" t="s">
        <v>700</v>
      </c>
      <c r="K60" s="290" t="s">
        <v>701</v>
      </c>
      <c r="L60" s="355"/>
    </row>
    <row r="61" spans="1:12" s="261" customFormat="1" ht="15" x14ac:dyDescent="0.2">
      <c r="A61" s="229"/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29"/>
    </row>
    <row r="62" spans="1:12" s="261" customFormat="1" ht="15" customHeight="1" x14ac:dyDescent="0.2"/>
    <row r="63" spans="1:12" s="261" customFormat="1" ht="15" customHeight="1" x14ac:dyDescent="0.2">
      <c r="A63" s="261" t="s">
        <v>1367</v>
      </c>
      <c r="B63" s="354">
        <v>563.20000000000005</v>
      </c>
      <c r="C63" s="354">
        <v>449.7</v>
      </c>
      <c r="D63" s="354">
        <v>474.9</v>
      </c>
      <c r="E63" s="354">
        <v>618.6</v>
      </c>
      <c r="F63" s="354">
        <v>411.1</v>
      </c>
      <c r="G63" s="354">
        <v>437.6</v>
      </c>
      <c r="H63" s="354">
        <v>448.4</v>
      </c>
      <c r="I63" s="354">
        <v>335.2</v>
      </c>
      <c r="J63" s="354">
        <v>672.9</v>
      </c>
      <c r="K63" s="354">
        <v>485.5</v>
      </c>
      <c r="L63" s="261" t="s">
        <v>1459</v>
      </c>
    </row>
    <row r="64" spans="1:12" s="261" customFormat="1" ht="15" customHeight="1" x14ac:dyDescent="0.2">
      <c r="B64" s="354"/>
      <c r="C64" s="354"/>
      <c r="D64" s="354"/>
      <c r="E64" s="354"/>
      <c r="F64" s="354"/>
      <c r="G64" s="354"/>
      <c r="H64" s="354"/>
      <c r="I64" s="354"/>
      <c r="J64" s="354"/>
      <c r="K64" s="354"/>
    </row>
    <row r="65" spans="1:12" s="261" customFormat="1" ht="15" customHeight="1" x14ac:dyDescent="0.2">
      <c r="A65" s="261" t="s">
        <v>1365</v>
      </c>
      <c r="B65" s="354">
        <v>64.599999999999994</v>
      </c>
      <c r="C65" s="354">
        <v>62.728999999999999</v>
      </c>
      <c r="D65" s="354">
        <v>73</v>
      </c>
      <c r="E65" s="354">
        <v>46.6</v>
      </c>
      <c r="F65" s="354">
        <v>51.5</v>
      </c>
      <c r="G65" s="354">
        <v>42.8</v>
      </c>
      <c r="H65" s="354">
        <v>46.2</v>
      </c>
      <c r="I65" s="354">
        <v>38.200000000000003</v>
      </c>
      <c r="J65" s="354">
        <v>24.3</v>
      </c>
      <c r="K65" s="354">
        <v>81.8</v>
      </c>
      <c r="L65" s="261" t="s">
        <v>1458</v>
      </c>
    </row>
    <row r="66" spans="1:12" s="261" customFormat="1" ht="15" customHeight="1" x14ac:dyDescent="0.2">
      <c r="A66" s="261" t="s">
        <v>1363</v>
      </c>
      <c r="B66" s="354">
        <v>68</v>
      </c>
      <c r="C66" s="354">
        <v>55.212000000000003</v>
      </c>
      <c r="D66" s="354">
        <v>71.8</v>
      </c>
      <c r="E66" s="354">
        <v>105.3</v>
      </c>
      <c r="F66" s="354">
        <v>75.2</v>
      </c>
      <c r="G66" s="354">
        <v>80</v>
      </c>
      <c r="H66" s="354">
        <v>55.7</v>
      </c>
      <c r="I66" s="354">
        <v>56.2</v>
      </c>
      <c r="J66" s="354">
        <v>38.9</v>
      </c>
      <c r="K66" s="354">
        <v>72.3</v>
      </c>
      <c r="L66" s="261" t="s">
        <v>1457</v>
      </c>
    </row>
    <row r="67" spans="1:12" s="261" customFormat="1" ht="15" customHeight="1" x14ac:dyDescent="0.2">
      <c r="A67" s="261" t="s">
        <v>1357</v>
      </c>
      <c r="B67" s="354">
        <v>430.5</v>
      </c>
      <c r="C67" s="354">
        <v>331.803</v>
      </c>
      <c r="D67" s="354">
        <v>330.1</v>
      </c>
      <c r="E67" s="354">
        <v>466.74200000000002</v>
      </c>
      <c r="F67" s="354">
        <v>284.39999999999998</v>
      </c>
      <c r="G67" s="354">
        <v>314.8</v>
      </c>
      <c r="H67" s="354">
        <v>346.6</v>
      </c>
      <c r="I67" s="354">
        <v>240.9</v>
      </c>
      <c r="J67" s="354">
        <v>609.70000000000005</v>
      </c>
      <c r="K67" s="354">
        <v>331.4</v>
      </c>
      <c r="L67" s="261" t="s">
        <v>1456</v>
      </c>
    </row>
    <row r="68" spans="1:12" s="261" customFormat="1" ht="15" customHeight="1" x14ac:dyDescent="0.2">
      <c r="A68" s="261" t="s">
        <v>1353</v>
      </c>
      <c r="B68" s="354"/>
      <c r="C68" s="354"/>
      <c r="D68" s="354"/>
      <c r="E68" s="354"/>
      <c r="F68" s="354"/>
      <c r="G68" s="354"/>
      <c r="H68" s="354"/>
      <c r="I68" s="354"/>
      <c r="J68" s="354"/>
      <c r="K68" s="354"/>
      <c r="L68" s="261" t="s">
        <v>1455</v>
      </c>
    </row>
    <row r="69" spans="1:12" s="261" customFormat="1" ht="15" customHeight="1" x14ac:dyDescent="0.2">
      <c r="A69" s="261" t="s">
        <v>1351</v>
      </c>
      <c r="B69" s="354">
        <v>0</v>
      </c>
      <c r="C69" s="354">
        <v>0</v>
      </c>
      <c r="D69" s="354">
        <v>0</v>
      </c>
      <c r="E69" s="354">
        <v>0</v>
      </c>
      <c r="F69" s="354">
        <v>0</v>
      </c>
      <c r="G69" s="354">
        <v>0</v>
      </c>
      <c r="H69" s="354">
        <v>0</v>
      </c>
      <c r="I69" s="354">
        <v>0</v>
      </c>
      <c r="J69" s="354">
        <v>0</v>
      </c>
      <c r="K69" s="354">
        <v>0</v>
      </c>
      <c r="L69" s="261" t="s">
        <v>1454</v>
      </c>
    </row>
    <row r="70" spans="1:12" s="261" customFormat="1" ht="15" customHeight="1" x14ac:dyDescent="0.2">
      <c r="B70" s="354"/>
      <c r="C70" s="354"/>
      <c r="D70" s="354"/>
      <c r="E70" s="354"/>
      <c r="F70" s="354"/>
      <c r="G70" s="354"/>
      <c r="H70" s="354"/>
      <c r="I70" s="354"/>
      <c r="J70" s="354"/>
      <c r="K70" s="354"/>
    </row>
    <row r="71" spans="1:12" s="261" customFormat="1" ht="15" customHeight="1" x14ac:dyDescent="0.2">
      <c r="A71" s="261" t="s">
        <v>1348</v>
      </c>
      <c r="B71" s="354">
        <v>367.9</v>
      </c>
      <c r="C71" s="354">
        <v>355.8</v>
      </c>
      <c r="D71" s="354">
        <v>392.40299999999996</v>
      </c>
      <c r="E71" s="354">
        <v>361.6</v>
      </c>
      <c r="F71" s="354">
        <v>407.5</v>
      </c>
      <c r="G71" s="354">
        <v>352.3</v>
      </c>
      <c r="H71" s="354">
        <v>330.2</v>
      </c>
      <c r="I71" s="354">
        <v>310</v>
      </c>
      <c r="J71" s="354">
        <v>247.8</v>
      </c>
      <c r="K71" s="354">
        <v>248</v>
      </c>
      <c r="L71" s="261" t="s">
        <v>1347</v>
      </c>
    </row>
    <row r="72" spans="1:12" s="261" customFormat="1" ht="15" customHeight="1" x14ac:dyDescent="0.2">
      <c r="B72" s="354"/>
      <c r="C72" s="354"/>
      <c r="D72" s="354"/>
      <c r="E72" s="354"/>
      <c r="F72" s="354"/>
      <c r="G72" s="354"/>
      <c r="H72" s="354"/>
      <c r="I72" s="354"/>
      <c r="J72" s="354"/>
      <c r="K72" s="354"/>
    </row>
    <row r="73" spans="1:12" s="261" customFormat="1" ht="15" customHeight="1" x14ac:dyDescent="0.2">
      <c r="A73" s="261" t="s">
        <v>1453</v>
      </c>
      <c r="B73" s="354">
        <v>26.7</v>
      </c>
      <c r="C73" s="354">
        <v>9.5530000000000008</v>
      </c>
      <c r="D73" s="354">
        <v>14.503</v>
      </c>
      <c r="E73" s="354">
        <v>4.8</v>
      </c>
      <c r="F73" s="354">
        <v>3.2690000000000001</v>
      </c>
      <c r="G73" s="354">
        <v>0</v>
      </c>
      <c r="H73" s="354">
        <v>0</v>
      </c>
      <c r="I73" s="354">
        <v>7.7</v>
      </c>
      <c r="J73" s="354">
        <v>0</v>
      </c>
      <c r="K73" s="354">
        <v>0</v>
      </c>
      <c r="L73" s="261" t="s">
        <v>1452</v>
      </c>
    </row>
    <row r="74" spans="1:12" s="261" customFormat="1" ht="15" customHeight="1" x14ac:dyDescent="0.2">
      <c r="A74" s="261" t="s">
        <v>1451</v>
      </c>
      <c r="B74" s="354"/>
      <c r="C74" s="354"/>
      <c r="D74" s="354"/>
      <c r="E74" s="354"/>
      <c r="F74" s="354"/>
      <c r="G74" s="354"/>
      <c r="H74" s="354"/>
      <c r="I74" s="354"/>
      <c r="J74" s="354"/>
      <c r="K74" s="354"/>
      <c r="L74" s="261" t="s">
        <v>1450</v>
      </c>
    </row>
    <row r="75" spans="1:12" s="261" customFormat="1" ht="15" customHeight="1" x14ac:dyDescent="0.2">
      <c r="A75" s="261" t="s">
        <v>1449</v>
      </c>
      <c r="B75" s="354">
        <v>341.166</v>
      </c>
      <c r="C75" s="354">
        <v>346.27199999999999</v>
      </c>
      <c r="D75" s="354">
        <v>377.9</v>
      </c>
      <c r="E75" s="354">
        <v>356.827</v>
      </c>
      <c r="F75" s="354">
        <v>404.3</v>
      </c>
      <c r="G75" s="354">
        <v>352.3</v>
      </c>
      <c r="H75" s="354">
        <v>330.2</v>
      </c>
      <c r="I75" s="354">
        <v>302.3</v>
      </c>
      <c r="J75" s="354">
        <v>247.8</v>
      </c>
      <c r="K75" s="354">
        <v>248</v>
      </c>
      <c r="L75" s="261" t="s">
        <v>1448</v>
      </c>
    </row>
    <row r="76" spans="1:12" s="261" customFormat="1" ht="15" customHeight="1" x14ac:dyDescent="0.2">
      <c r="B76" s="354"/>
      <c r="C76" s="354"/>
      <c r="D76" s="354"/>
      <c r="E76" s="354"/>
      <c r="F76" s="354"/>
      <c r="G76" s="354"/>
      <c r="H76" s="354"/>
      <c r="I76" s="354"/>
      <c r="J76" s="354"/>
      <c r="K76" s="354"/>
    </row>
    <row r="77" spans="1:12" s="261" customFormat="1" ht="15" customHeight="1" x14ac:dyDescent="0.2">
      <c r="A77" s="261" t="s">
        <v>1447</v>
      </c>
      <c r="B77" s="354">
        <v>0</v>
      </c>
      <c r="C77" s="354">
        <v>0</v>
      </c>
      <c r="D77" s="354">
        <v>0</v>
      </c>
      <c r="E77" s="354">
        <v>0</v>
      </c>
      <c r="F77" s="354">
        <v>0</v>
      </c>
      <c r="G77" s="354">
        <v>0</v>
      </c>
      <c r="H77" s="354">
        <v>0</v>
      </c>
      <c r="I77" s="354">
        <v>0</v>
      </c>
      <c r="J77" s="354">
        <v>0</v>
      </c>
      <c r="K77" s="354">
        <v>0</v>
      </c>
      <c r="L77" s="261" t="s">
        <v>1446</v>
      </c>
    </row>
    <row r="78" spans="1:12" ht="15" customHeight="1" x14ac:dyDescent="0.2">
      <c r="A78" s="353"/>
      <c r="B78" s="353"/>
      <c r="C78" s="353"/>
      <c r="D78" s="353"/>
      <c r="E78" s="353"/>
      <c r="F78" s="353"/>
      <c r="G78" s="353"/>
      <c r="H78" s="353"/>
      <c r="I78" s="353"/>
      <c r="J78" s="353"/>
      <c r="K78" s="353"/>
      <c r="L78" s="353"/>
    </row>
    <row r="80" spans="1:12" x14ac:dyDescent="0.2">
      <c r="A80" s="268" t="s">
        <v>1445</v>
      </c>
      <c r="G80" s="268" t="s">
        <v>1444</v>
      </c>
    </row>
    <row r="81" spans="1:9" x14ac:dyDescent="0.2">
      <c r="A81" s="268" t="s">
        <v>250</v>
      </c>
      <c r="G81" s="268" t="s">
        <v>1443</v>
      </c>
    </row>
    <row r="82" spans="1:9" x14ac:dyDescent="0.2">
      <c r="A82" s="268" t="s">
        <v>1333</v>
      </c>
      <c r="G82" s="268" t="s">
        <v>1442</v>
      </c>
    </row>
    <row r="83" spans="1:9" x14ac:dyDescent="0.2">
      <c r="A83" s="268" t="s">
        <v>1331</v>
      </c>
      <c r="G83" s="268" t="s">
        <v>1441</v>
      </c>
    </row>
    <row r="84" spans="1:9" x14ac:dyDescent="0.2">
      <c r="A84" s="268" t="s">
        <v>1329</v>
      </c>
      <c r="G84" s="268" t="s">
        <v>1440</v>
      </c>
    </row>
    <row r="85" spans="1:9" x14ac:dyDescent="0.2">
      <c r="A85" s="268" t="s">
        <v>1439</v>
      </c>
      <c r="G85" s="352" t="s">
        <v>1438</v>
      </c>
    </row>
    <row r="86" spans="1:9" x14ac:dyDescent="0.2">
      <c r="A86" s="268" t="s">
        <v>1437</v>
      </c>
      <c r="H86" s="268" t="s">
        <v>1436</v>
      </c>
    </row>
    <row r="89" spans="1:9" ht="15" x14ac:dyDescent="0.25">
      <c r="A89" s="216" t="s">
        <v>1323</v>
      </c>
      <c r="B89" s="258"/>
      <c r="C89" s="258"/>
      <c r="D89" s="258"/>
      <c r="E89" s="258"/>
      <c r="F89" s="258"/>
      <c r="G89" s="216" t="s">
        <v>1435</v>
      </c>
      <c r="H89" s="216"/>
      <c r="I89" s="258"/>
    </row>
  </sheetData>
  <pageMargins left="0.7" right="0.7" top="0.75" bottom="0.75" header="0.3" footer="0.3"/>
  <pageSetup scale="56" orientation="landscape" r:id="rId1"/>
  <rowBreaks count="1" manualBreakCount="1">
    <brk id="53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6"/>
  <sheetViews>
    <sheetView view="pageBreakPreview" zoomScale="80" zoomScaleNormal="100" zoomScaleSheetLayoutView="80" workbookViewId="0">
      <selection activeCell="H22" sqref="H22"/>
    </sheetView>
  </sheetViews>
  <sheetFormatPr defaultColWidth="9.28515625" defaultRowHeight="12.75" x14ac:dyDescent="0.2"/>
  <cols>
    <col min="1" max="1" width="21.7109375" style="358" customWidth="1"/>
    <col min="2" max="11" width="10.7109375" style="358" customWidth="1"/>
    <col min="12" max="12" width="27" style="358" bestFit="1" customWidth="1"/>
    <col min="13" max="16384" width="9.28515625" style="358"/>
  </cols>
  <sheetData>
    <row r="1" spans="1:12" ht="15" x14ac:dyDescent="0.2">
      <c r="A1" s="236" t="s">
        <v>1525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</row>
    <row r="2" spans="1:12" ht="15" x14ac:dyDescent="0.2">
      <c r="A2" s="236" t="s">
        <v>1524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</row>
    <row r="3" spans="1:12" ht="14.25" x14ac:dyDescent="0.2">
      <c r="A3" s="235" t="s">
        <v>307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</row>
    <row r="4" spans="1:12" s="224" customFormat="1" ht="15" x14ac:dyDescent="0.2">
      <c r="A4" s="236"/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</row>
    <row r="5" spans="1:12" s="224" customFormat="1" ht="15" x14ac:dyDescent="0.2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</row>
    <row r="6" spans="1:12" s="224" customFormat="1" ht="15" x14ac:dyDescent="0.2">
      <c r="A6" s="231"/>
      <c r="B6" s="232">
        <v>2005</v>
      </c>
      <c r="C6" s="232">
        <v>2006</v>
      </c>
      <c r="D6" s="232">
        <v>2007</v>
      </c>
      <c r="E6" s="232">
        <v>2008</v>
      </c>
      <c r="F6" s="232">
        <v>2009</v>
      </c>
      <c r="G6" s="232">
        <v>2010</v>
      </c>
      <c r="H6" s="232">
        <v>2011</v>
      </c>
      <c r="I6" s="232" t="s">
        <v>0</v>
      </c>
      <c r="J6" s="232" t="s">
        <v>700</v>
      </c>
      <c r="K6" s="232" t="s">
        <v>701</v>
      </c>
      <c r="L6" s="231"/>
    </row>
    <row r="7" spans="1:12" s="228" customFormat="1" ht="15" x14ac:dyDescent="0.2">
      <c r="A7" s="229"/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29"/>
    </row>
    <row r="8" spans="1:12" s="228" customFormat="1" ht="15" customHeight="1" x14ac:dyDescent="0.2">
      <c r="A8" s="225"/>
      <c r="B8" s="225"/>
      <c r="C8" s="225"/>
      <c r="D8" s="225"/>
      <c r="E8" s="225"/>
      <c r="F8" s="225"/>
      <c r="G8" s="225"/>
      <c r="H8" s="225"/>
      <c r="I8" s="225"/>
      <c r="J8" s="225"/>
      <c r="L8" s="225"/>
    </row>
    <row r="9" spans="1:12" s="224" customFormat="1" ht="15" customHeight="1" x14ac:dyDescent="0.2">
      <c r="A9" s="225" t="s">
        <v>1523</v>
      </c>
      <c r="B9" s="361">
        <v>36702.9</v>
      </c>
      <c r="C9" s="361">
        <v>39933.300000000003</v>
      </c>
      <c r="D9" s="361">
        <v>42818.3</v>
      </c>
      <c r="E9" s="361">
        <v>46932.2</v>
      </c>
      <c r="F9" s="361">
        <v>52980.1</v>
      </c>
      <c r="G9" s="361">
        <v>56823.1</v>
      </c>
      <c r="H9" s="361">
        <v>58942</v>
      </c>
      <c r="I9" s="361">
        <v>64760.3</v>
      </c>
      <c r="J9" s="361">
        <v>64957.1</v>
      </c>
      <c r="K9" s="361">
        <v>67272.899999999994</v>
      </c>
      <c r="L9" s="225" t="s">
        <v>1522</v>
      </c>
    </row>
    <row r="10" spans="1:12" s="224" customFormat="1" ht="15" customHeight="1" x14ac:dyDescent="0.2">
      <c r="A10" s="225"/>
      <c r="B10" s="362"/>
      <c r="C10" s="361"/>
      <c r="D10" s="361"/>
      <c r="E10" s="361"/>
      <c r="F10" s="361"/>
      <c r="G10" s="361"/>
      <c r="H10" s="361"/>
      <c r="I10" s="361"/>
      <c r="J10" s="361"/>
      <c r="K10" s="361"/>
      <c r="L10" s="225"/>
    </row>
    <row r="11" spans="1:12" s="224" customFormat="1" ht="15" customHeight="1" x14ac:dyDescent="0.2">
      <c r="A11" s="225"/>
      <c r="B11" s="362"/>
      <c r="C11" s="361"/>
      <c r="D11" s="361"/>
      <c r="E11" s="361"/>
      <c r="F11" s="361"/>
      <c r="G11" s="361"/>
      <c r="H11" s="361"/>
      <c r="I11" s="361"/>
      <c r="J11" s="361"/>
      <c r="K11" s="361"/>
      <c r="L11" s="225"/>
    </row>
    <row r="12" spans="1:12" s="224" customFormat="1" ht="15" customHeight="1" x14ac:dyDescent="0.2">
      <c r="A12" s="225"/>
      <c r="B12" s="361"/>
      <c r="C12" s="361"/>
      <c r="D12" s="361"/>
      <c r="E12" s="361"/>
      <c r="F12" s="361"/>
      <c r="G12" s="361"/>
      <c r="H12" s="361"/>
      <c r="I12" s="361"/>
      <c r="J12" s="361"/>
      <c r="K12" s="361"/>
      <c r="L12" s="225"/>
    </row>
    <row r="13" spans="1:12" s="224" customFormat="1" ht="15" customHeight="1" x14ac:dyDescent="0.2">
      <c r="A13" s="225"/>
      <c r="B13" s="361"/>
      <c r="C13" s="361"/>
      <c r="D13" s="361"/>
      <c r="E13" s="361"/>
      <c r="F13" s="361"/>
      <c r="G13" s="361"/>
      <c r="H13" s="361"/>
      <c r="I13" s="361"/>
      <c r="J13" s="361"/>
      <c r="K13" s="361"/>
      <c r="L13" s="225"/>
    </row>
    <row r="14" spans="1:12" s="224" customFormat="1" ht="15" customHeight="1" x14ac:dyDescent="0.2">
      <c r="A14" s="225" t="s">
        <v>1133</v>
      </c>
      <c r="B14" s="361">
        <v>25504</v>
      </c>
      <c r="C14" s="361">
        <v>27209.7</v>
      </c>
      <c r="D14" s="361">
        <v>29796.400000000001</v>
      </c>
      <c r="E14" s="361">
        <v>34320.6</v>
      </c>
      <c r="F14" s="361">
        <v>40044</v>
      </c>
      <c r="G14" s="361">
        <v>43288.3</v>
      </c>
      <c r="H14" s="361">
        <v>45042.2</v>
      </c>
      <c r="I14" s="361">
        <v>49044.7</v>
      </c>
      <c r="J14" s="361">
        <v>48746.400000000001</v>
      </c>
      <c r="K14" s="361">
        <v>48744</v>
      </c>
      <c r="L14" s="225" t="s">
        <v>1132</v>
      </c>
    </row>
    <row r="15" spans="1:12" s="224" customFormat="1" ht="15" customHeight="1" x14ac:dyDescent="0.2">
      <c r="A15" s="225"/>
      <c r="B15" s="362"/>
      <c r="C15" s="361"/>
      <c r="D15" s="361"/>
      <c r="E15" s="361"/>
      <c r="F15" s="361"/>
      <c r="G15" s="361"/>
      <c r="H15" s="361"/>
      <c r="I15" s="361"/>
      <c r="J15" s="361"/>
      <c r="K15" s="361"/>
      <c r="L15" s="225"/>
    </row>
    <row r="16" spans="1:12" s="224" customFormat="1" ht="15" customHeight="1" x14ac:dyDescent="0.2">
      <c r="A16" s="225"/>
      <c r="B16" s="361"/>
      <c r="C16" s="361"/>
      <c r="D16" s="361"/>
      <c r="E16" s="361"/>
      <c r="F16" s="361"/>
      <c r="G16" s="361"/>
      <c r="H16" s="361"/>
      <c r="I16" s="361"/>
      <c r="J16" s="361"/>
      <c r="K16" s="361"/>
      <c r="L16" s="225"/>
    </row>
    <row r="17" spans="1:13" s="224" customFormat="1" ht="15" customHeight="1" x14ac:dyDescent="0.2">
      <c r="A17" s="225"/>
      <c r="B17" s="361"/>
      <c r="C17" s="361"/>
      <c r="D17" s="361"/>
      <c r="E17" s="361"/>
      <c r="F17" s="361"/>
      <c r="G17" s="361"/>
      <c r="H17" s="361"/>
      <c r="I17" s="361"/>
      <c r="J17" s="361"/>
      <c r="K17" s="361"/>
      <c r="L17" s="225"/>
    </row>
    <row r="18" spans="1:13" s="224" customFormat="1" ht="15" customHeight="1" x14ac:dyDescent="0.2">
      <c r="A18" s="225" t="s">
        <v>1521</v>
      </c>
      <c r="B18" s="361"/>
      <c r="C18" s="361"/>
      <c r="D18" s="361"/>
      <c r="E18" s="361"/>
      <c r="F18" s="361"/>
      <c r="G18" s="361"/>
      <c r="H18" s="361"/>
      <c r="I18" s="361"/>
      <c r="J18" s="361"/>
      <c r="K18" s="361"/>
      <c r="L18" s="225" t="s">
        <v>1520</v>
      </c>
    </row>
    <row r="19" spans="1:13" s="224" customFormat="1" ht="15" customHeight="1" x14ac:dyDescent="0.2">
      <c r="A19" s="225" t="s">
        <v>1519</v>
      </c>
      <c r="B19" s="362">
        <v>9017.6</v>
      </c>
      <c r="C19" s="361">
        <v>10393.299999999999</v>
      </c>
      <c r="D19" s="361">
        <v>10558.9</v>
      </c>
      <c r="E19" s="361">
        <v>9792.2000000000007</v>
      </c>
      <c r="F19" s="361">
        <v>9938.7999999999993</v>
      </c>
      <c r="G19" s="361">
        <v>10303.4</v>
      </c>
      <c r="H19" s="361">
        <v>10362.799999999999</v>
      </c>
      <c r="I19" s="361">
        <v>11844.1</v>
      </c>
      <c r="J19" s="361">
        <v>12328.7</v>
      </c>
      <c r="K19" s="361">
        <v>14336</v>
      </c>
      <c r="L19" s="225" t="s">
        <v>1518</v>
      </c>
    </row>
    <row r="20" spans="1:13" s="224" customFormat="1" ht="15" customHeight="1" x14ac:dyDescent="0.2">
      <c r="A20" s="225"/>
      <c r="B20" s="362"/>
      <c r="C20" s="361"/>
      <c r="D20" s="361"/>
      <c r="E20" s="361"/>
      <c r="F20" s="361"/>
      <c r="G20" s="361"/>
      <c r="H20" s="361"/>
      <c r="I20" s="361"/>
      <c r="J20" s="361"/>
      <c r="K20" s="361"/>
      <c r="L20" s="225"/>
    </row>
    <row r="21" spans="1:13" s="224" customFormat="1" ht="15" customHeight="1" x14ac:dyDescent="0.2">
      <c r="A21" s="225"/>
      <c r="B21" s="361"/>
      <c r="C21" s="361"/>
      <c r="D21" s="361"/>
      <c r="E21" s="361"/>
      <c r="F21" s="361"/>
      <c r="G21" s="361"/>
      <c r="H21" s="361"/>
      <c r="I21" s="361"/>
      <c r="J21" s="361"/>
      <c r="K21" s="361"/>
      <c r="L21" s="225"/>
    </row>
    <row r="22" spans="1:13" s="224" customFormat="1" ht="15" customHeight="1" x14ac:dyDescent="0.2">
      <c r="A22" s="225"/>
      <c r="B22" s="362"/>
      <c r="C22" s="361"/>
      <c r="D22" s="361"/>
      <c r="E22" s="361"/>
      <c r="F22" s="361"/>
      <c r="G22" s="361"/>
      <c r="H22" s="361"/>
      <c r="I22" s="361"/>
      <c r="J22" s="361"/>
      <c r="K22" s="361"/>
      <c r="L22" s="225"/>
    </row>
    <row r="23" spans="1:13" s="224" customFormat="1" ht="15" customHeight="1" x14ac:dyDescent="0.2">
      <c r="A23" s="225"/>
      <c r="B23" s="361"/>
      <c r="C23" s="361"/>
      <c r="D23" s="361"/>
      <c r="E23" s="361"/>
      <c r="F23" s="361"/>
      <c r="G23" s="361"/>
      <c r="H23" s="361"/>
      <c r="I23" s="361"/>
      <c r="J23" s="361"/>
      <c r="K23" s="361"/>
      <c r="L23" s="225"/>
    </row>
    <row r="24" spans="1:13" s="224" customFormat="1" ht="15" customHeight="1" x14ac:dyDescent="0.2">
      <c r="A24" s="225" t="s">
        <v>1110</v>
      </c>
      <c r="B24" s="362">
        <v>2181.4</v>
      </c>
      <c r="C24" s="361">
        <v>2330.3000000000002</v>
      </c>
      <c r="D24" s="361">
        <v>2463</v>
      </c>
      <c r="E24" s="361">
        <v>2819.4</v>
      </c>
      <c r="F24" s="361">
        <v>2997.3</v>
      </c>
      <c r="G24" s="361">
        <v>3231.4</v>
      </c>
      <c r="H24" s="361">
        <v>3537</v>
      </c>
      <c r="I24" s="361">
        <v>3871.5</v>
      </c>
      <c r="J24" s="361">
        <v>3882</v>
      </c>
      <c r="K24" s="361">
        <v>4192.8999999999996</v>
      </c>
      <c r="L24" s="225" t="s">
        <v>1110</v>
      </c>
    </row>
    <row r="25" spans="1:13" s="224" customFormat="1" ht="15" customHeight="1" x14ac:dyDescent="0.2">
      <c r="A25" s="332"/>
      <c r="B25" s="360"/>
      <c r="C25" s="360"/>
      <c r="D25" s="360"/>
      <c r="E25" s="360"/>
      <c r="F25" s="360"/>
      <c r="G25" s="360"/>
      <c r="H25" s="360"/>
      <c r="I25" s="360"/>
      <c r="J25" s="360"/>
      <c r="K25" s="360"/>
      <c r="L25" s="332"/>
      <c r="M25" s="228"/>
    </row>
    <row r="26" spans="1:13" x14ac:dyDescent="0.2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</row>
    <row r="27" spans="1:13" s="213" customFormat="1" x14ac:dyDescent="0.2">
      <c r="A27" s="213" t="s">
        <v>249</v>
      </c>
      <c r="F27" s="213" t="s">
        <v>1517</v>
      </c>
      <c r="H27" s="218"/>
      <c r="I27" s="218"/>
      <c r="J27" s="218"/>
      <c r="K27" s="218"/>
      <c r="L27" s="218"/>
      <c r="M27" s="218"/>
    </row>
    <row r="28" spans="1:13" s="213" customFormat="1" x14ac:dyDescent="0.2">
      <c r="A28" s="213" t="s">
        <v>174</v>
      </c>
      <c r="F28" s="213" t="s">
        <v>1516</v>
      </c>
    </row>
    <row r="29" spans="1:13" s="213" customFormat="1" x14ac:dyDescent="0.2">
      <c r="A29" s="213" t="s">
        <v>1515</v>
      </c>
      <c r="F29" s="213" t="s">
        <v>1514</v>
      </c>
    </row>
    <row r="30" spans="1:13" s="213" customFormat="1" x14ac:dyDescent="0.2">
      <c r="A30" s="213" t="s">
        <v>1513</v>
      </c>
      <c r="F30" s="213" t="s">
        <v>1512</v>
      </c>
    </row>
    <row r="31" spans="1:13" s="213" customFormat="1" x14ac:dyDescent="0.2">
      <c r="A31" s="213" t="s">
        <v>1511</v>
      </c>
      <c r="F31" s="213" t="s">
        <v>1510</v>
      </c>
    </row>
    <row r="32" spans="1:13" s="213" customFormat="1" x14ac:dyDescent="0.2"/>
    <row r="33" spans="1:11" s="213" customFormat="1" ht="15" x14ac:dyDescent="0.25">
      <c r="A33" s="215" t="s">
        <v>1509</v>
      </c>
      <c r="B33" s="217"/>
      <c r="C33" s="217"/>
      <c r="D33" s="217"/>
      <c r="E33" s="217"/>
      <c r="F33" s="215" t="s">
        <v>1508</v>
      </c>
      <c r="G33" s="217"/>
      <c r="H33" s="217"/>
    </row>
    <row r="43" spans="1:11" ht="15" x14ac:dyDescent="0.2">
      <c r="J43" s="359"/>
      <c r="K43" s="359"/>
    </row>
    <row r="44" spans="1:11" ht="15" x14ac:dyDescent="0.2">
      <c r="J44" s="359"/>
      <c r="K44" s="359"/>
    </row>
    <row r="45" spans="1:11" ht="15" x14ac:dyDescent="0.2">
      <c r="J45" s="359"/>
      <c r="K45" s="359"/>
    </row>
    <row r="46" spans="1:11" ht="15" x14ac:dyDescent="0.2">
      <c r="J46" s="359"/>
      <c r="K46" s="359"/>
    </row>
  </sheetData>
  <pageMargins left="0.7" right="0.7" top="0.75" bottom="0.75" header="0.3" footer="0.3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S62"/>
  <sheetViews>
    <sheetView view="pageBreakPreview" zoomScale="80" zoomScaleNormal="100" zoomScaleSheetLayoutView="80" workbookViewId="0">
      <selection activeCell="Q24" sqref="Q24"/>
    </sheetView>
  </sheetViews>
  <sheetFormatPr defaultColWidth="12.5703125" defaultRowHeight="12.75" x14ac:dyDescent="0.2"/>
  <cols>
    <col min="1" max="1" width="40.42578125" style="33" customWidth="1"/>
    <col min="2" max="4" width="10.7109375" style="33" customWidth="1"/>
    <col min="5" max="5" width="10.5703125" style="33" customWidth="1"/>
    <col min="6" max="11" width="10.7109375" style="33" customWidth="1"/>
    <col min="12" max="12" width="53.5703125" style="33" customWidth="1"/>
    <col min="13" max="13" width="12.5703125" style="33"/>
    <col min="14" max="14" width="13.7109375" style="33" customWidth="1"/>
    <col min="15" max="16384" width="12.5703125" style="33"/>
  </cols>
  <sheetData>
    <row r="1" spans="1:19" ht="15" x14ac:dyDescent="0.2">
      <c r="A1" s="31" t="s">
        <v>165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15" x14ac:dyDescent="0.2">
      <c r="A2" s="31" t="s">
        <v>166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4.25" x14ac:dyDescent="0.2">
      <c r="A3" s="34" t="s">
        <v>103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19" s="36" customFormat="1" ht="15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1"/>
      <c r="N5" s="31"/>
      <c r="O5" s="31"/>
      <c r="P5" s="31"/>
      <c r="Q5" s="31"/>
      <c r="R5" s="31"/>
      <c r="S5" s="31"/>
    </row>
    <row r="6" spans="1:19" s="38" customFormat="1" ht="15" x14ac:dyDescent="0.2">
      <c r="A6" s="37"/>
      <c r="B6" s="3">
        <v>2005</v>
      </c>
      <c r="C6" s="3">
        <v>2006</v>
      </c>
      <c r="D6" s="3">
        <v>2007</v>
      </c>
      <c r="E6" s="3">
        <v>2008</v>
      </c>
      <c r="F6" s="3">
        <v>2009</v>
      </c>
      <c r="G6" s="3">
        <v>2010</v>
      </c>
      <c r="H6" s="3">
        <v>2011</v>
      </c>
      <c r="I6" s="3" t="s">
        <v>0</v>
      </c>
      <c r="J6" s="3" t="s">
        <v>700</v>
      </c>
      <c r="K6" s="3" t="s">
        <v>701</v>
      </c>
      <c r="L6" s="37"/>
      <c r="M6" s="51"/>
      <c r="N6" s="51"/>
      <c r="O6" s="51"/>
      <c r="P6" s="51"/>
      <c r="Q6" s="51"/>
      <c r="R6" s="51"/>
      <c r="S6" s="51"/>
    </row>
    <row r="7" spans="1:19" s="41" customFormat="1" ht="12" customHeight="1" x14ac:dyDescent="0.2">
      <c r="A7" s="39"/>
      <c r="B7" s="40"/>
      <c r="C7" s="40"/>
      <c r="D7" s="40"/>
      <c r="E7" s="40"/>
      <c r="F7" s="16"/>
      <c r="G7" s="16"/>
      <c r="H7" s="16"/>
      <c r="I7" s="16"/>
      <c r="J7" s="16"/>
      <c r="K7" s="16"/>
      <c r="L7" s="39"/>
      <c r="M7" s="42"/>
      <c r="N7" s="42"/>
      <c r="O7" s="42"/>
      <c r="P7" s="42"/>
      <c r="Q7" s="42"/>
      <c r="R7" s="42"/>
      <c r="S7" s="42"/>
    </row>
    <row r="8" spans="1:19" s="36" customFormat="1" ht="15" customHeight="1" x14ac:dyDescent="0.2">
      <c r="A8" s="42"/>
      <c r="B8" s="52"/>
      <c r="C8" s="52"/>
      <c r="D8" s="52"/>
      <c r="E8" s="52"/>
      <c r="L8" s="42"/>
      <c r="M8" s="31"/>
      <c r="N8" s="31"/>
      <c r="O8" s="31"/>
      <c r="P8" s="53"/>
      <c r="Q8" s="53"/>
      <c r="R8" s="53"/>
      <c r="S8" s="53"/>
    </row>
    <row r="9" spans="1:19" s="36" customFormat="1" ht="15" customHeight="1" x14ac:dyDescent="0.2">
      <c r="A9" s="42" t="s">
        <v>104</v>
      </c>
      <c r="B9" s="43">
        <v>7314.6862930331627</v>
      </c>
      <c r="C9" s="43">
        <v>7350.5805188734676</v>
      </c>
      <c r="D9" s="43">
        <v>7261.5781956423398</v>
      </c>
      <c r="E9" s="43">
        <v>7054.2041359932027</v>
      </c>
      <c r="F9" s="43">
        <v>6784.2111213254684</v>
      </c>
      <c r="G9" s="43">
        <v>6541.7962672662406</v>
      </c>
      <c r="H9" s="43">
        <v>6431.6749980017948</v>
      </c>
      <c r="I9" s="43">
        <v>6466.2027489379489</v>
      </c>
      <c r="J9" s="43">
        <v>6451.276955081973</v>
      </c>
      <c r="K9" s="43">
        <v>6391.9476441421484</v>
      </c>
      <c r="L9" s="42" t="s">
        <v>105</v>
      </c>
      <c r="M9" s="31"/>
      <c r="N9" s="31"/>
      <c r="O9" s="31"/>
      <c r="P9" s="54"/>
      <c r="Q9" s="54"/>
      <c r="R9" s="54"/>
      <c r="S9" s="54"/>
    </row>
    <row r="10" spans="1:19" s="36" customFormat="1" ht="15" customHeight="1" x14ac:dyDescent="0.2">
      <c r="A10" s="42"/>
      <c r="B10" s="44"/>
      <c r="C10" s="44"/>
      <c r="D10" s="44"/>
      <c r="I10" s="55"/>
      <c r="J10" s="55"/>
      <c r="K10" s="55"/>
      <c r="L10" s="42"/>
      <c r="M10" s="31"/>
      <c r="N10" s="31"/>
      <c r="O10" s="31"/>
      <c r="P10" s="53"/>
      <c r="Q10" s="53"/>
      <c r="R10" s="53"/>
      <c r="S10" s="53"/>
    </row>
    <row r="11" spans="1:19" s="36" customFormat="1" ht="15" customHeight="1" x14ac:dyDescent="0.2">
      <c r="A11" s="42" t="s">
        <v>14</v>
      </c>
      <c r="B11" s="44">
        <v>9454.7780000000002</v>
      </c>
      <c r="C11" s="44">
        <v>9551.1980000000003</v>
      </c>
      <c r="D11" s="44">
        <v>9680.0910000000003</v>
      </c>
      <c r="E11" s="44">
        <v>9567.0519999999997</v>
      </c>
      <c r="F11" s="44">
        <v>9292.5910000000003</v>
      </c>
      <c r="G11" s="44">
        <v>9427.1329999999998</v>
      </c>
      <c r="H11" s="44">
        <v>9570.51</v>
      </c>
      <c r="I11" s="44">
        <v>9801.4510000000009</v>
      </c>
      <c r="J11" s="44">
        <v>10057.690999999999</v>
      </c>
      <c r="K11" s="44">
        <v>9797.6810000000005</v>
      </c>
      <c r="L11" s="42" t="s">
        <v>15</v>
      </c>
      <c r="M11" s="31"/>
      <c r="N11" s="31"/>
      <c r="O11" s="31"/>
      <c r="P11" s="54"/>
      <c r="Q11" s="54"/>
      <c r="R11" s="54"/>
      <c r="S11" s="53"/>
    </row>
    <row r="12" spans="1:19" s="36" customFormat="1" ht="15" customHeight="1" x14ac:dyDescent="0.2">
      <c r="A12" s="42" t="s">
        <v>106</v>
      </c>
      <c r="B12" s="43">
        <v>1688.1990000000001</v>
      </c>
      <c r="C12" s="43">
        <v>1750.134</v>
      </c>
      <c r="D12" s="43">
        <v>1745.2660000000001</v>
      </c>
      <c r="E12" s="55">
        <v>1665.71</v>
      </c>
      <c r="F12" s="55">
        <v>1626.2940000000001</v>
      </c>
      <c r="G12" s="55">
        <v>1609.9269999999999</v>
      </c>
      <c r="H12" s="55">
        <v>1703.325</v>
      </c>
      <c r="I12" s="55">
        <v>1788.683</v>
      </c>
      <c r="J12" s="55">
        <v>1877.7729999999999</v>
      </c>
      <c r="K12" s="55">
        <v>1785.2719999999999</v>
      </c>
      <c r="L12" s="42" t="s">
        <v>107</v>
      </c>
      <c r="M12" s="31"/>
      <c r="N12" s="31"/>
      <c r="O12" s="31"/>
      <c r="P12" s="54"/>
      <c r="Q12" s="54"/>
      <c r="R12" s="54"/>
      <c r="S12" s="54"/>
    </row>
    <row r="13" spans="1:19" s="36" customFormat="1" ht="15" customHeight="1" x14ac:dyDescent="0.2">
      <c r="A13" s="42" t="s">
        <v>108</v>
      </c>
      <c r="B13" s="43">
        <v>3498.7469999999998</v>
      </c>
      <c r="C13" s="43">
        <v>3630.5520000000001</v>
      </c>
      <c r="D13" s="43">
        <v>3769.6840000000002</v>
      </c>
      <c r="E13" s="55">
        <v>3732.6889999999999</v>
      </c>
      <c r="F13" s="55">
        <v>3541.3760000000002</v>
      </c>
      <c r="G13" s="55">
        <v>3554.681</v>
      </c>
      <c r="H13" s="55">
        <v>3795.2629999999999</v>
      </c>
      <c r="I13" s="55">
        <v>3897.6729999999998</v>
      </c>
      <c r="J13" s="55">
        <v>4041.87</v>
      </c>
      <c r="K13" s="55">
        <v>3890.1610000000001</v>
      </c>
      <c r="L13" s="42" t="s">
        <v>109</v>
      </c>
      <c r="M13" s="31"/>
      <c r="N13" s="31"/>
      <c r="O13" s="31"/>
      <c r="P13" s="54"/>
      <c r="Q13" s="54"/>
      <c r="R13" s="54"/>
      <c r="S13" s="54"/>
    </row>
    <row r="14" spans="1:19" s="36" customFormat="1" ht="15" customHeight="1" x14ac:dyDescent="0.2">
      <c r="A14" s="42" t="s">
        <v>110</v>
      </c>
      <c r="B14" s="43">
        <v>4267.8320000000003</v>
      </c>
      <c r="C14" s="43">
        <v>4170.5119999999997</v>
      </c>
      <c r="D14" s="43">
        <v>4165.1409999999996</v>
      </c>
      <c r="E14" s="55">
        <v>4168.6530000000002</v>
      </c>
      <c r="F14" s="55">
        <v>4124.9210000000003</v>
      </c>
      <c r="G14" s="55">
        <v>4262.5249999999996</v>
      </c>
      <c r="H14" s="55">
        <v>4071.922</v>
      </c>
      <c r="I14" s="55">
        <v>4115.0950000000003</v>
      </c>
      <c r="J14" s="55">
        <v>4138.0479999999998</v>
      </c>
      <c r="K14" s="55">
        <v>4122.2479999999996</v>
      </c>
      <c r="L14" s="42" t="s">
        <v>111</v>
      </c>
      <c r="M14" s="31"/>
      <c r="N14" s="31"/>
      <c r="O14" s="31"/>
      <c r="P14" s="54"/>
      <c r="Q14" s="54"/>
      <c r="R14" s="54"/>
      <c r="S14" s="54"/>
    </row>
    <row r="15" spans="1:19" s="36" customFormat="1" ht="15" customHeight="1" x14ac:dyDescent="0.2">
      <c r="A15" s="42"/>
      <c r="B15" s="44"/>
      <c r="C15" s="44"/>
      <c r="D15" s="44"/>
      <c r="I15" s="55"/>
      <c r="J15" s="55"/>
      <c r="K15" s="55"/>
      <c r="L15" s="42"/>
      <c r="M15" s="31"/>
      <c r="N15" s="31"/>
      <c r="O15" s="31"/>
      <c r="P15" s="53"/>
      <c r="Q15" s="53"/>
      <c r="R15" s="53"/>
      <c r="S15" s="53"/>
    </row>
    <row r="16" spans="1:19" s="36" customFormat="1" ht="15" customHeight="1" x14ac:dyDescent="0.2">
      <c r="A16" s="42"/>
      <c r="B16" s="44"/>
      <c r="C16" s="44"/>
      <c r="D16" s="44"/>
      <c r="L16" s="42"/>
      <c r="M16" s="31"/>
      <c r="N16" s="31"/>
      <c r="O16" s="31"/>
      <c r="P16" s="53"/>
      <c r="Q16" s="53"/>
      <c r="R16" s="53"/>
      <c r="S16" s="53"/>
    </row>
    <row r="17" spans="1:19" s="36" customFormat="1" ht="15" customHeight="1" x14ac:dyDescent="0.2">
      <c r="A17" s="42" t="s">
        <v>112</v>
      </c>
      <c r="B17" s="43">
        <v>1934.4923883372699</v>
      </c>
      <c r="C17" s="43">
        <v>1926.4059999999999</v>
      </c>
      <c r="D17" s="43">
        <v>1910.3040000000001</v>
      </c>
      <c r="E17" s="43">
        <v>1820.7</v>
      </c>
      <c r="F17" s="43">
        <v>1866.4879716168225</v>
      </c>
      <c r="G17" s="43">
        <v>1803.7716569625475</v>
      </c>
      <c r="H17" s="43">
        <v>1764.7625339544497</v>
      </c>
      <c r="I17" s="55">
        <v>1787.0285370244796</v>
      </c>
      <c r="J17" s="55">
        <v>1752.3393301211863</v>
      </c>
      <c r="K17" s="55">
        <v>1864.99725653463</v>
      </c>
      <c r="L17" s="42" t="s">
        <v>167</v>
      </c>
      <c r="M17" s="31"/>
      <c r="N17" s="31"/>
      <c r="O17" s="31"/>
      <c r="P17" s="54"/>
      <c r="Q17" s="54"/>
      <c r="R17" s="54"/>
      <c r="S17" s="54"/>
    </row>
    <row r="18" spans="1:19" s="36" customFormat="1" ht="15" customHeight="1" x14ac:dyDescent="0.2">
      <c r="A18" s="42" t="s">
        <v>114</v>
      </c>
      <c r="B18" s="43">
        <v>1522.1333883372699</v>
      </c>
      <c r="C18" s="43">
        <v>1487.7829999999999</v>
      </c>
      <c r="D18" s="43">
        <v>1437.6610000000001</v>
      </c>
      <c r="E18" s="56">
        <v>1344</v>
      </c>
      <c r="F18" s="56">
        <v>1365.3473720643035</v>
      </c>
      <c r="G18" s="56">
        <v>1282.8562314882499</v>
      </c>
      <c r="H18" s="56">
        <v>1248.3289892233893</v>
      </c>
      <c r="I18" s="43">
        <v>1259.6829307011294</v>
      </c>
      <c r="J18" s="43">
        <v>1231.3198142952604</v>
      </c>
      <c r="K18" s="43">
        <v>1345.2092820702262</v>
      </c>
      <c r="L18" s="42" t="s">
        <v>115</v>
      </c>
      <c r="M18" s="31"/>
      <c r="N18" s="31"/>
      <c r="O18" s="31"/>
      <c r="P18" s="54"/>
      <c r="Q18" s="54"/>
      <c r="R18" s="54"/>
      <c r="S18" s="54"/>
    </row>
    <row r="19" spans="1:19" s="36" customFormat="1" ht="15" customHeight="1" x14ac:dyDescent="0.2">
      <c r="A19" s="42" t="s">
        <v>116</v>
      </c>
      <c r="B19" s="43">
        <v>412.35899999999998</v>
      </c>
      <c r="C19" s="43">
        <v>438.62299999999999</v>
      </c>
      <c r="D19" s="43">
        <v>472.58199999999999</v>
      </c>
      <c r="E19" s="56">
        <v>476.7</v>
      </c>
      <c r="F19" s="56">
        <v>501.14059955251889</v>
      </c>
      <c r="G19" s="56">
        <v>520.91542547429765</v>
      </c>
      <c r="H19" s="56">
        <v>516.43354473106046</v>
      </c>
      <c r="I19" s="445">
        <v>527.34560632335024</v>
      </c>
      <c r="J19" s="445">
        <v>521.01951582592596</v>
      </c>
      <c r="K19" s="445">
        <v>519.78797446440376</v>
      </c>
      <c r="L19" s="42" t="s">
        <v>117</v>
      </c>
      <c r="M19" s="31"/>
      <c r="N19" s="31"/>
      <c r="O19" s="31"/>
      <c r="P19" s="54"/>
      <c r="Q19" s="54"/>
      <c r="R19" s="54"/>
      <c r="S19" s="54"/>
    </row>
    <row r="20" spans="1:19" s="36" customFormat="1" ht="15" customHeight="1" x14ac:dyDescent="0.2">
      <c r="A20" s="42"/>
      <c r="B20" s="44"/>
      <c r="C20" s="44"/>
      <c r="D20" s="44"/>
      <c r="I20" s="445"/>
      <c r="J20" s="445"/>
      <c r="K20" s="445"/>
      <c r="L20" s="42"/>
      <c r="M20" s="31"/>
      <c r="N20" s="31"/>
      <c r="O20" s="31"/>
      <c r="P20" s="53"/>
      <c r="Q20" s="53"/>
      <c r="R20" s="53"/>
      <c r="S20" s="53"/>
    </row>
    <row r="21" spans="1:19" s="36" customFormat="1" ht="15" customHeight="1" x14ac:dyDescent="0.2">
      <c r="A21" s="42" t="s">
        <v>118</v>
      </c>
      <c r="B21" s="44">
        <v>1935.9770000000001</v>
      </c>
      <c r="C21" s="44">
        <v>1928.808</v>
      </c>
      <c r="D21" s="44">
        <v>1851.7760000000001</v>
      </c>
      <c r="E21" s="44">
        <v>1705.8475973760369</v>
      </c>
      <c r="F21" s="44">
        <v>1492.6944998914771</v>
      </c>
      <c r="G21" s="44">
        <v>1376.6327034587011</v>
      </c>
      <c r="H21" s="44">
        <v>1488.3235734641771</v>
      </c>
      <c r="I21" s="55">
        <v>1574.2969038530932</v>
      </c>
      <c r="J21" s="55">
        <v>1426.9984224242564</v>
      </c>
      <c r="K21" s="55">
        <v>1369.4150248843191</v>
      </c>
      <c r="L21" s="42" t="s">
        <v>119</v>
      </c>
      <c r="M21" s="31"/>
      <c r="N21" s="31"/>
      <c r="O21" s="31"/>
      <c r="P21" s="54"/>
      <c r="Q21" s="54"/>
      <c r="R21" s="54"/>
      <c r="S21" s="54"/>
    </row>
    <row r="22" spans="1:19" s="36" customFormat="1" ht="15" customHeight="1" x14ac:dyDescent="0.2">
      <c r="A22" s="42" t="s">
        <v>120</v>
      </c>
      <c r="B22" s="43">
        <v>77.182000000000002</v>
      </c>
      <c r="C22" s="43">
        <v>84.164000000000001</v>
      </c>
      <c r="D22" s="43">
        <v>54.122</v>
      </c>
      <c r="E22" s="56">
        <v>73.599999999999994</v>
      </c>
      <c r="F22" s="56">
        <v>64.738</v>
      </c>
      <c r="G22" s="56">
        <v>40.006999999999998</v>
      </c>
      <c r="H22" s="56">
        <v>23.527999999999999</v>
      </c>
      <c r="I22" s="44">
        <v>32.011000000000003</v>
      </c>
      <c r="J22" s="44">
        <v>11.887</v>
      </c>
      <c r="K22" s="44">
        <v>25.131</v>
      </c>
      <c r="L22" s="42" t="s">
        <v>121</v>
      </c>
      <c r="M22" s="31"/>
      <c r="N22" s="31"/>
      <c r="O22" s="31"/>
      <c r="P22" s="54"/>
      <c r="Q22" s="54"/>
      <c r="R22" s="54"/>
      <c r="S22" s="54"/>
    </row>
    <row r="23" spans="1:19" s="36" customFormat="1" ht="15" customHeight="1" x14ac:dyDescent="0.2">
      <c r="A23" s="42" t="s">
        <v>122</v>
      </c>
      <c r="B23" s="44"/>
      <c r="C23" s="44"/>
      <c r="D23" s="44"/>
      <c r="E23" s="57"/>
      <c r="I23" s="445"/>
      <c r="J23" s="445"/>
      <c r="K23" s="445"/>
      <c r="L23" s="42" t="s">
        <v>123</v>
      </c>
      <c r="M23" s="31"/>
      <c r="N23" s="31"/>
      <c r="O23" s="31"/>
      <c r="P23" s="53"/>
      <c r="Q23" s="53"/>
      <c r="R23" s="53"/>
      <c r="S23" s="53"/>
    </row>
    <row r="24" spans="1:19" s="36" customFormat="1" ht="15" customHeight="1" x14ac:dyDescent="0.2">
      <c r="A24" s="42" t="s">
        <v>124</v>
      </c>
      <c r="B24" s="43">
        <v>1858.7950000000001</v>
      </c>
      <c r="C24" s="43">
        <v>1844.644</v>
      </c>
      <c r="D24" s="43">
        <v>1797.654</v>
      </c>
      <c r="E24" s="43">
        <v>1632.247597376037</v>
      </c>
      <c r="F24" s="43">
        <v>1427.9564998914771</v>
      </c>
      <c r="G24" s="43">
        <v>1336.6257034587011</v>
      </c>
      <c r="H24" s="43">
        <v>1464.7955734641771</v>
      </c>
      <c r="I24" s="55">
        <v>1542.2859038530933</v>
      </c>
      <c r="J24" s="55">
        <v>1415.1114224242565</v>
      </c>
      <c r="K24" s="55">
        <v>1344.284024884319</v>
      </c>
      <c r="L24" s="42" t="s">
        <v>125</v>
      </c>
      <c r="M24" s="31"/>
      <c r="N24" s="31"/>
      <c r="O24" s="31"/>
      <c r="P24" s="54"/>
      <c r="Q24" s="54"/>
      <c r="R24" s="54"/>
      <c r="S24" s="54"/>
    </row>
    <row r="25" spans="1:19" s="36" customFormat="1" ht="15" customHeight="1" x14ac:dyDescent="0.2">
      <c r="A25" s="42"/>
      <c r="B25" s="44"/>
      <c r="C25" s="44"/>
      <c r="D25" s="44"/>
      <c r="I25" s="43"/>
      <c r="J25" s="43"/>
      <c r="K25" s="43"/>
      <c r="L25" s="42"/>
      <c r="M25" s="31"/>
      <c r="N25" s="31"/>
      <c r="O25" s="31"/>
      <c r="P25" s="53"/>
      <c r="Q25" s="53"/>
      <c r="R25" s="53"/>
      <c r="S25" s="53"/>
    </row>
    <row r="26" spans="1:19" s="36" customFormat="1" ht="15" customHeight="1" x14ac:dyDescent="0.2">
      <c r="A26" s="42" t="s">
        <v>126</v>
      </c>
      <c r="B26" s="43">
        <v>853.06</v>
      </c>
      <c r="C26" s="43">
        <v>760.07500000000005</v>
      </c>
      <c r="D26" s="43">
        <v>702.25700000000006</v>
      </c>
      <c r="E26" s="43">
        <v>635.98759737603712</v>
      </c>
      <c r="F26" s="43">
        <v>494.8114998914769</v>
      </c>
      <c r="G26" s="43">
        <v>425.11070345870098</v>
      </c>
      <c r="H26" s="43">
        <v>435.74757346417709</v>
      </c>
      <c r="I26" s="55">
        <v>503.67107046004412</v>
      </c>
      <c r="J26" s="55">
        <v>427.39200545392868</v>
      </c>
      <c r="K26" s="55">
        <v>372.4511107628673</v>
      </c>
      <c r="L26" s="42" t="s">
        <v>127</v>
      </c>
      <c r="M26" s="31"/>
      <c r="N26" s="31"/>
      <c r="O26" s="31"/>
      <c r="P26" s="54"/>
      <c r="Q26" s="54"/>
      <c r="R26" s="54"/>
      <c r="S26" s="54"/>
    </row>
    <row r="27" spans="1:19" s="36" customFormat="1" ht="15" customHeight="1" x14ac:dyDescent="0.2">
      <c r="A27" s="42" t="s">
        <v>128</v>
      </c>
      <c r="B27" s="43">
        <v>476.86200000000002</v>
      </c>
      <c r="C27" s="43">
        <v>419.12200000000001</v>
      </c>
      <c r="D27" s="43">
        <v>400.42599999999999</v>
      </c>
      <c r="E27" s="55">
        <v>316.97968314873492</v>
      </c>
      <c r="F27" s="55">
        <v>223.57153314778739</v>
      </c>
      <c r="G27" s="55">
        <v>212.13242573943137</v>
      </c>
      <c r="H27" s="55">
        <v>203.37204553893562</v>
      </c>
      <c r="I27" s="43">
        <v>227.19962680612795</v>
      </c>
      <c r="J27" s="43">
        <v>207.16356797059564</v>
      </c>
      <c r="K27" s="43">
        <v>179.96260659039865</v>
      </c>
      <c r="L27" s="42" t="s">
        <v>129</v>
      </c>
      <c r="M27" s="31"/>
      <c r="N27" s="31"/>
      <c r="O27" s="31"/>
      <c r="P27" s="54"/>
      <c r="Q27" s="54"/>
      <c r="R27" s="54"/>
      <c r="S27" s="54"/>
    </row>
    <row r="28" spans="1:19" s="36" customFormat="1" ht="15" customHeight="1" x14ac:dyDescent="0.2">
      <c r="A28" s="42" t="s">
        <v>130</v>
      </c>
      <c r="B28" s="43">
        <v>231.874</v>
      </c>
      <c r="C28" s="43">
        <v>213.221</v>
      </c>
      <c r="D28" s="43">
        <v>203.71299999999999</v>
      </c>
      <c r="E28" s="55">
        <v>196.94948468092105</v>
      </c>
      <c r="F28" s="55">
        <v>176.62791171766736</v>
      </c>
      <c r="G28" s="55">
        <v>139.5457724244653</v>
      </c>
      <c r="H28" s="55">
        <v>132.11664057080921</v>
      </c>
      <c r="I28" s="55">
        <v>161.85003707293365</v>
      </c>
      <c r="J28" s="55">
        <v>135.80044564636765</v>
      </c>
      <c r="K28" s="55">
        <v>114.68530029021231</v>
      </c>
      <c r="L28" s="42" t="s">
        <v>131</v>
      </c>
      <c r="M28" s="31"/>
      <c r="N28" s="31"/>
      <c r="O28" s="31"/>
      <c r="P28" s="54"/>
      <c r="Q28" s="54"/>
      <c r="R28" s="54"/>
      <c r="S28" s="54"/>
    </row>
    <row r="29" spans="1:19" s="36" customFormat="1" ht="15" customHeight="1" x14ac:dyDescent="0.2">
      <c r="A29" s="42" t="s">
        <v>132</v>
      </c>
      <c r="B29" s="58">
        <v>144.32400000000001</v>
      </c>
      <c r="C29" s="58">
        <v>127.732</v>
      </c>
      <c r="D29" s="58">
        <v>98.117999999999995</v>
      </c>
      <c r="E29" s="58">
        <v>122.05842954638119</v>
      </c>
      <c r="F29" s="58">
        <v>94.612055026022119</v>
      </c>
      <c r="G29" s="58">
        <v>73.432505294804315</v>
      </c>
      <c r="H29" s="58">
        <v>100.25888735443226</v>
      </c>
      <c r="I29" s="55">
        <v>114.62140658098254</v>
      </c>
      <c r="J29" s="55">
        <v>84.427991836965418</v>
      </c>
      <c r="K29" s="55">
        <v>77.803203882256341</v>
      </c>
      <c r="L29" s="42" t="s">
        <v>133</v>
      </c>
      <c r="M29" s="31"/>
      <c r="N29" s="31"/>
      <c r="O29" s="31"/>
      <c r="P29" s="54"/>
      <c r="Q29" s="54"/>
      <c r="R29" s="54"/>
      <c r="S29" s="54"/>
    </row>
    <row r="30" spans="1:19" s="36" customFormat="1" ht="15" customHeight="1" x14ac:dyDescent="0.2">
      <c r="A30" s="42" t="s">
        <v>134</v>
      </c>
      <c r="B30" s="43">
        <v>89.021000000000001</v>
      </c>
      <c r="C30" s="43">
        <v>74.965000000000003</v>
      </c>
      <c r="D30" s="43">
        <v>48.040999999999997</v>
      </c>
      <c r="E30" s="55">
        <v>58.848196815049953</v>
      </c>
      <c r="F30" s="55">
        <v>48.31627661607186</v>
      </c>
      <c r="G30" s="55">
        <v>40.90216502629832</v>
      </c>
      <c r="H30" s="55">
        <v>63.50419602407348</v>
      </c>
      <c r="I30" s="58">
        <v>78.135967509686651</v>
      </c>
      <c r="J30" s="58">
        <v>53.84091555587996</v>
      </c>
      <c r="K30" s="58">
        <v>53.162169894682656</v>
      </c>
      <c r="L30" s="42" t="s">
        <v>168</v>
      </c>
      <c r="M30" s="31"/>
      <c r="N30" s="31"/>
      <c r="O30" s="31"/>
      <c r="P30" s="54"/>
      <c r="Q30" s="54"/>
      <c r="R30" s="54"/>
      <c r="S30" s="54"/>
    </row>
    <row r="31" spans="1:19" s="36" customFormat="1" ht="15" customHeight="1" x14ac:dyDescent="0.2">
      <c r="A31" s="42" t="s">
        <v>136</v>
      </c>
      <c r="B31" s="43">
        <v>55.302999999999997</v>
      </c>
      <c r="C31" s="43">
        <v>52.767000000000003</v>
      </c>
      <c r="D31" s="43">
        <v>50.076999999999998</v>
      </c>
      <c r="E31" s="55">
        <v>63.210232731331239</v>
      </c>
      <c r="F31" s="55">
        <v>46.295778409950266</v>
      </c>
      <c r="G31" s="55">
        <v>32.530340268505988</v>
      </c>
      <c r="H31" s="55">
        <v>36.754691330358781</v>
      </c>
      <c r="I31" s="55">
        <v>36.485439071295886</v>
      </c>
      <c r="J31" s="55">
        <v>30.587076281085462</v>
      </c>
      <c r="K31" s="55">
        <v>24.641033987573689</v>
      </c>
      <c r="L31" s="42" t="s">
        <v>169</v>
      </c>
      <c r="M31" s="31"/>
      <c r="N31" s="31"/>
      <c r="O31" s="31"/>
      <c r="P31" s="54"/>
      <c r="Q31" s="54"/>
      <c r="R31" s="54"/>
      <c r="S31" s="54"/>
    </row>
    <row r="32" spans="1:19" s="36" customFormat="1" ht="15" customHeight="1" x14ac:dyDescent="0.2">
      <c r="A32" s="42"/>
      <c r="B32" s="44"/>
      <c r="C32" s="44"/>
      <c r="D32" s="44"/>
      <c r="E32" s="55"/>
      <c r="F32" s="55"/>
      <c r="G32" s="55"/>
      <c r="H32" s="55"/>
      <c r="I32" s="55"/>
      <c r="J32" s="55"/>
      <c r="K32" s="55"/>
      <c r="L32" s="42"/>
      <c r="M32" s="31"/>
      <c r="N32" s="31"/>
      <c r="O32" s="31"/>
      <c r="P32" s="53"/>
      <c r="Q32" s="53"/>
      <c r="R32" s="53"/>
      <c r="S32" s="53"/>
    </row>
    <row r="33" spans="1:19" s="36" customFormat="1" ht="15" customHeight="1" x14ac:dyDescent="0.2">
      <c r="A33" s="42" t="s">
        <v>138</v>
      </c>
      <c r="B33" s="43">
        <v>1005.735</v>
      </c>
      <c r="C33" s="43">
        <v>1084.569</v>
      </c>
      <c r="D33" s="43">
        <v>1095.3969999999999</v>
      </c>
      <c r="E33" s="43">
        <v>996.26</v>
      </c>
      <c r="F33" s="43">
        <v>933.1450000000001</v>
      </c>
      <c r="G33" s="43">
        <v>911.51499999999999</v>
      </c>
      <c r="H33" s="43">
        <v>1029.048</v>
      </c>
      <c r="I33" s="55">
        <v>1038.6148333930491</v>
      </c>
      <c r="J33" s="55">
        <v>987.71941697032787</v>
      </c>
      <c r="K33" s="55">
        <v>971.83291412145161</v>
      </c>
      <c r="L33" s="42" t="s">
        <v>139</v>
      </c>
      <c r="M33" s="31"/>
      <c r="N33" s="31"/>
      <c r="O33" s="31"/>
      <c r="P33" s="54"/>
      <c r="Q33" s="54"/>
      <c r="R33" s="54"/>
      <c r="S33" s="54"/>
    </row>
    <row r="34" spans="1:19" s="36" customFormat="1" ht="15" customHeight="1" x14ac:dyDescent="0.2">
      <c r="A34" s="42" t="s">
        <v>128</v>
      </c>
      <c r="B34" s="43">
        <v>960.79300000000001</v>
      </c>
      <c r="C34" s="43">
        <v>1054.3869999999999</v>
      </c>
      <c r="D34" s="43">
        <v>1056.221</v>
      </c>
      <c r="E34" s="55">
        <v>962.99900000000002</v>
      </c>
      <c r="F34" s="55">
        <v>897.9553891650952</v>
      </c>
      <c r="G34" s="55">
        <v>878.21343750000005</v>
      </c>
      <c r="H34" s="55">
        <v>977.79652229983878</v>
      </c>
      <c r="I34" s="43">
        <v>990.48638480831244</v>
      </c>
      <c r="J34" s="43">
        <v>950.7987159465556</v>
      </c>
      <c r="K34" s="43">
        <v>938.51131872080487</v>
      </c>
      <c r="L34" s="42" t="s">
        <v>129</v>
      </c>
      <c r="M34" s="31"/>
      <c r="N34" s="31"/>
      <c r="O34" s="31"/>
      <c r="P34" s="54"/>
      <c r="Q34" s="54"/>
      <c r="R34" s="54"/>
      <c r="S34" s="54"/>
    </row>
    <row r="35" spans="1:19" s="36" customFormat="1" ht="15" customHeight="1" x14ac:dyDescent="0.2">
      <c r="A35" s="42" t="s">
        <v>140</v>
      </c>
      <c r="B35" s="43">
        <v>16.890999999999998</v>
      </c>
      <c r="C35" s="43">
        <v>11</v>
      </c>
      <c r="D35" s="43">
        <v>15.923</v>
      </c>
      <c r="E35" s="55">
        <v>14.760999999999999</v>
      </c>
      <c r="F35" s="55">
        <v>12.21652665866621</v>
      </c>
      <c r="G35" s="55">
        <v>13.776388888888889</v>
      </c>
      <c r="H35" s="55">
        <v>16.256492924950741</v>
      </c>
      <c r="I35" s="55">
        <v>15.076137585094948</v>
      </c>
      <c r="J35" s="55">
        <v>9.6454971369078617</v>
      </c>
      <c r="K35" s="55">
        <v>7.7495508444125045</v>
      </c>
      <c r="L35" s="42" t="s">
        <v>141</v>
      </c>
      <c r="M35" s="31"/>
      <c r="N35" s="31"/>
      <c r="O35" s="31"/>
      <c r="P35" s="54"/>
      <c r="Q35" s="54"/>
      <c r="R35" s="54"/>
      <c r="S35" s="54"/>
    </row>
    <row r="36" spans="1:19" s="36" customFormat="1" ht="15" customHeight="1" x14ac:dyDescent="0.2">
      <c r="A36" s="42" t="s">
        <v>132</v>
      </c>
      <c r="B36" s="43">
        <v>28.050999999999998</v>
      </c>
      <c r="C36" s="58">
        <v>19.181999999999999</v>
      </c>
      <c r="D36" s="58">
        <v>23.253</v>
      </c>
      <c r="E36" s="58">
        <v>18.5</v>
      </c>
      <c r="F36" s="58">
        <v>22.973084176238643</v>
      </c>
      <c r="G36" s="58">
        <v>19.525173611111114</v>
      </c>
      <c r="H36" s="58">
        <v>34.994984775210455</v>
      </c>
      <c r="I36" s="55">
        <v>33.052310999641705</v>
      </c>
      <c r="J36" s="55">
        <v>27.275203886864482</v>
      </c>
      <c r="K36" s="55">
        <v>25.572044556234282</v>
      </c>
      <c r="L36" s="42" t="s">
        <v>133</v>
      </c>
      <c r="M36" s="31"/>
      <c r="N36" s="31"/>
      <c r="O36" s="31"/>
      <c r="P36" s="54"/>
      <c r="Q36" s="54"/>
      <c r="R36" s="54"/>
      <c r="S36" s="54"/>
    </row>
    <row r="37" spans="1:19" s="36" customFormat="1" ht="15" customHeight="1" x14ac:dyDescent="0.2">
      <c r="A37" s="42" t="s">
        <v>134</v>
      </c>
      <c r="B37" s="43">
        <v>21.31</v>
      </c>
      <c r="C37" s="43">
        <v>11.782999999999999</v>
      </c>
      <c r="D37" s="43">
        <v>15.43</v>
      </c>
      <c r="E37" s="55">
        <v>10.337</v>
      </c>
      <c r="F37" s="55">
        <v>14.7251842962455</v>
      </c>
      <c r="G37" s="55">
        <v>11.127777777777778</v>
      </c>
      <c r="H37" s="55">
        <v>26.221923696937129</v>
      </c>
      <c r="I37" s="58">
        <v>23.908634897886063</v>
      </c>
      <c r="J37" s="58">
        <v>18.579559257331251</v>
      </c>
      <c r="K37" s="58">
        <v>16.731943945382682</v>
      </c>
      <c r="L37" s="42" t="s">
        <v>170</v>
      </c>
      <c r="M37" s="31"/>
      <c r="N37" s="31"/>
      <c r="O37" s="31"/>
      <c r="P37" s="54"/>
      <c r="Q37" s="54"/>
      <c r="R37" s="54"/>
      <c r="S37" s="54"/>
    </row>
    <row r="38" spans="1:19" s="36" customFormat="1" ht="15" customHeight="1" x14ac:dyDescent="0.2">
      <c r="A38" s="42" t="s">
        <v>136</v>
      </c>
      <c r="B38" s="43">
        <v>6.7409999999999997</v>
      </c>
      <c r="C38" s="43">
        <v>7.399</v>
      </c>
      <c r="D38" s="43">
        <v>7.8319999999999999</v>
      </c>
      <c r="E38" s="55">
        <v>8.2001784121320256</v>
      </c>
      <c r="F38" s="55">
        <v>8.2478998799931418</v>
      </c>
      <c r="G38" s="55">
        <v>8.3973958333333343</v>
      </c>
      <c r="H38" s="55">
        <v>8.7730610782733294</v>
      </c>
      <c r="I38" s="55">
        <v>9.1436761017556432</v>
      </c>
      <c r="J38" s="55">
        <v>8.6956446295332306</v>
      </c>
      <c r="K38" s="55">
        <v>8.8401006108516</v>
      </c>
      <c r="L38" s="42" t="s">
        <v>137</v>
      </c>
      <c r="M38" s="31"/>
      <c r="N38" s="31"/>
      <c r="O38" s="31"/>
      <c r="P38" s="54"/>
      <c r="Q38" s="54"/>
      <c r="R38" s="54"/>
      <c r="S38" s="54"/>
    </row>
    <row r="39" spans="1:19" s="36" customFormat="1" ht="15" customHeight="1" x14ac:dyDescent="0.2">
      <c r="A39" s="42"/>
      <c r="B39" s="44"/>
      <c r="C39" s="44"/>
      <c r="D39" s="44"/>
      <c r="I39" s="55"/>
      <c r="J39" s="55"/>
      <c r="K39" s="55"/>
      <c r="L39" s="42"/>
      <c r="M39" s="31"/>
      <c r="N39" s="31"/>
      <c r="O39" s="31"/>
      <c r="P39" s="53"/>
      <c r="Q39" s="53"/>
      <c r="R39" s="53"/>
      <c r="S39" s="53"/>
    </row>
    <row r="40" spans="1:19" s="36" customFormat="1" ht="15" customHeight="1" x14ac:dyDescent="0.2">
      <c r="A40" s="42" t="s">
        <v>142</v>
      </c>
      <c r="B40" s="43">
        <v>-6010.5610953041087</v>
      </c>
      <c r="C40" s="43">
        <v>-6055.8314811265327</v>
      </c>
      <c r="D40" s="43">
        <v>-6180.5928043576605</v>
      </c>
      <c r="E40" s="43">
        <v>-6039.3454613828335</v>
      </c>
      <c r="F40" s="43">
        <v>-5867.5623501828304</v>
      </c>
      <c r="G40" s="43">
        <v>-6065.7410931550085</v>
      </c>
      <c r="H40" s="43">
        <v>-6391.9211094168322</v>
      </c>
      <c r="I40" s="55">
        <v>-6696.5736919396259</v>
      </c>
      <c r="J40" s="55">
        <v>-6785.7517974634693</v>
      </c>
      <c r="K40" s="55">
        <v>-6640.1456372768025</v>
      </c>
      <c r="L40" s="42" t="s">
        <v>143</v>
      </c>
      <c r="M40" s="31"/>
      <c r="N40" s="31"/>
      <c r="O40" s="31"/>
      <c r="P40" s="54"/>
      <c r="Q40" s="54"/>
      <c r="R40" s="54"/>
      <c r="S40" s="54"/>
    </row>
    <row r="41" spans="1:19" s="36" customFormat="1" ht="15" customHeight="1" x14ac:dyDescent="0.2">
      <c r="A41" s="42"/>
      <c r="B41" s="44"/>
      <c r="C41" s="44"/>
      <c r="D41" s="44"/>
      <c r="E41" s="55"/>
      <c r="F41" s="55"/>
      <c r="G41" s="55"/>
      <c r="H41" s="55"/>
      <c r="I41" s="43"/>
      <c r="J41" s="43"/>
      <c r="K41" s="43"/>
      <c r="L41" s="42"/>
      <c r="M41" s="31"/>
      <c r="N41" s="31"/>
      <c r="O41" s="31"/>
      <c r="P41" s="53"/>
      <c r="Q41" s="53"/>
      <c r="R41" s="53"/>
      <c r="S41" s="53"/>
    </row>
    <row r="42" spans="1:19" s="36" customFormat="1" ht="15" customHeight="1" x14ac:dyDescent="0.2">
      <c r="A42" s="42" t="s">
        <v>144</v>
      </c>
      <c r="B42" s="43">
        <v>7198.1262587792153</v>
      </c>
      <c r="C42" s="43">
        <v>7641.7734358741391</v>
      </c>
      <c r="D42" s="43">
        <v>7036.8343514834851</v>
      </c>
      <c r="E42" s="43">
        <v>6946.9414492798123</v>
      </c>
      <c r="F42" s="43">
        <v>6698.8774922480534</v>
      </c>
      <c r="G42" s="43">
        <v>6439.6051182583424</v>
      </c>
      <c r="H42" s="43">
        <v>6380.0294418729727</v>
      </c>
      <c r="I42" s="55">
        <v>5956.2608012817054</v>
      </c>
      <c r="J42" s="55">
        <v>5788.4746176519484</v>
      </c>
      <c r="K42" s="55">
        <v>5661.3712734287965</v>
      </c>
      <c r="L42" s="42" t="s">
        <v>145</v>
      </c>
      <c r="M42" s="31"/>
      <c r="N42" s="31"/>
      <c r="O42" s="31"/>
      <c r="P42" s="54"/>
      <c r="Q42" s="54"/>
      <c r="R42" s="54"/>
      <c r="S42" s="53"/>
    </row>
    <row r="43" spans="1:19" s="36" customFormat="1" ht="15" customHeight="1" x14ac:dyDescent="0.2">
      <c r="A43" s="42" t="s">
        <v>146</v>
      </c>
      <c r="B43" s="43">
        <v>295.02269987946971</v>
      </c>
      <c r="C43" s="43">
        <v>286.60940773186059</v>
      </c>
      <c r="D43" s="43">
        <v>243.68351607507898</v>
      </c>
      <c r="E43" s="55">
        <v>278.69922834093296</v>
      </c>
      <c r="F43" s="55">
        <v>301.17481456507079</v>
      </c>
      <c r="G43" s="55">
        <v>303.1216605425227</v>
      </c>
      <c r="H43" s="55">
        <v>290.51357710946093</v>
      </c>
      <c r="I43" s="43">
        <v>315.72969178206546</v>
      </c>
      <c r="J43" s="43">
        <v>316.71229379737605</v>
      </c>
      <c r="K43" s="43">
        <v>302.01106242399538</v>
      </c>
      <c r="L43" s="42" t="s">
        <v>171</v>
      </c>
      <c r="M43" s="31"/>
      <c r="N43" s="31"/>
      <c r="O43" s="31"/>
      <c r="P43" s="54"/>
      <c r="Q43" s="54"/>
      <c r="R43" s="54"/>
      <c r="S43" s="54"/>
    </row>
    <row r="44" spans="1:19" s="36" customFormat="1" ht="15" customHeight="1" x14ac:dyDescent="0.2">
      <c r="A44" s="42" t="s">
        <v>148</v>
      </c>
      <c r="B44" s="43">
        <v>6903.1035588997456</v>
      </c>
      <c r="C44" s="43">
        <v>7355.1640281422788</v>
      </c>
      <c r="D44" s="43">
        <v>6793.1508354084062</v>
      </c>
      <c r="E44" s="55">
        <v>6668.2422209388797</v>
      </c>
      <c r="F44" s="55">
        <v>6397.7026776829825</v>
      </c>
      <c r="G44" s="55">
        <v>6136.4834577158199</v>
      </c>
      <c r="H44" s="55">
        <v>6089.5158647635117</v>
      </c>
      <c r="I44" s="55">
        <v>5640.5311094996396</v>
      </c>
      <c r="J44" s="55">
        <v>5471.7623238545721</v>
      </c>
      <c r="K44" s="55">
        <v>5359.3602110048014</v>
      </c>
      <c r="L44" s="42" t="s">
        <v>172</v>
      </c>
      <c r="M44" s="31"/>
      <c r="N44" s="31"/>
      <c r="O44" s="31"/>
      <c r="P44" s="54"/>
      <c r="Q44" s="54"/>
      <c r="R44" s="54"/>
      <c r="S44" s="54"/>
    </row>
    <row r="45" spans="1:19" s="36" customFormat="1" ht="15" customHeight="1" x14ac:dyDescent="0.2">
      <c r="A45" s="42"/>
      <c r="B45" s="44"/>
      <c r="C45" s="44"/>
      <c r="D45" s="44"/>
      <c r="E45" s="55"/>
      <c r="F45" s="55"/>
      <c r="G45" s="55"/>
      <c r="H45" s="55"/>
      <c r="I45" s="55"/>
      <c r="J45" s="55"/>
      <c r="K45" s="55"/>
      <c r="L45" s="42"/>
      <c r="M45" s="31"/>
      <c r="N45" s="31"/>
      <c r="O45" s="31"/>
      <c r="P45" s="53"/>
      <c r="Q45" s="53"/>
      <c r="R45" s="53"/>
      <c r="S45" s="53"/>
    </row>
    <row r="46" spans="1:19" s="36" customFormat="1" ht="15" customHeight="1" x14ac:dyDescent="0.2">
      <c r="A46" s="42" t="s">
        <v>150</v>
      </c>
      <c r="B46" s="43">
        <v>13208.687354083324</v>
      </c>
      <c r="C46" s="43">
        <v>13697.604917000672</v>
      </c>
      <c r="D46" s="43">
        <v>13217.427155841146</v>
      </c>
      <c r="E46" s="43">
        <v>12986.286910662646</v>
      </c>
      <c r="F46" s="43">
        <v>12566.439842430884</v>
      </c>
      <c r="G46" s="43">
        <v>12505.346211413351</v>
      </c>
      <c r="H46" s="43">
        <v>12771.950551289805</v>
      </c>
      <c r="I46" s="55">
        <v>12652.834493221331</v>
      </c>
      <c r="J46" s="55">
        <v>12574.226415115418</v>
      </c>
      <c r="K46" s="55">
        <v>12301.516910705599</v>
      </c>
      <c r="L46" s="42" t="s">
        <v>151</v>
      </c>
      <c r="M46" s="31"/>
      <c r="N46" s="31"/>
      <c r="O46" s="31"/>
      <c r="P46" s="54"/>
      <c r="Q46" s="54"/>
      <c r="R46" s="54"/>
      <c r="S46" s="54"/>
    </row>
    <row r="47" spans="1:19" s="36" customFormat="1" ht="15" customHeight="1" x14ac:dyDescent="0.2">
      <c r="A47" s="42" t="s">
        <v>146</v>
      </c>
      <c r="B47" s="43">
        <v>61.360787464845323</v>
      </c>
      <c r="C47" s="43">
        <v>74.466387354789561</v>
      </c>
      <c r="D47" s="43">
        <v>62.877903735365173</v>
      </c>
      <c r="E47" s="55">
        <v>60.850929498421607</v>
      </c>
      <c r="F47" s="55">
        <v>63.057147673634525</v>
      </c>
      <c r="G47" s="55">
        <v>57.268877525270042</v>
      </c>
      <c r="H47" s="55">
        <v>58.798614860718779</v>
      </c>
      <c r="I47" s="43">
        <v>42.982396237539362</v>
      </c>
      <c r="J47" s="43">
        <v>42.869121098699331</v>
      </c>
      <c r="K47" s="43">
        <v>42.486760560023015</v>
      </c>
      <c r="L47" s="42" t="s">
        <v>171</v>
      </c>
      <c r="M47" s="31"/>
      <c r="N47" s="31"/>
      <c r="O47" s="31"/>
      <c r="P47" s="54"/>
      <c r="Q47" s="54"/>
      <c r="R47" s="54"/>
      <c r="S47" s="54"/>
    </row>
    <row r="48" spans="1:19" s="36" customFormat="1" ht="15" customHeight="1" x14ac:dyDescent="0.2">
      <c r="A48" s="42" t="s">
        <v>148</v>
      </c>
      <c r="B48" s="43">
        <v>13147.326566618478</v>
      </c>
      <c r="C48" s="43">
        <v>13623.138529645883</v>
      </c>
      <c r="D48" s="43">
        <v>13154.54925210578</v>
      </c>
      <c r="E48" s="55">
        <v>12925.435981164224</v>
      </c>
      <c r="F48" s="55">
        <v>12503.382694757249</v>
      </c>
      <c r="G48" s="55">
        <v>12448.077333888081</v>
      </c>
      <c r="H48" s="55">
        <v>12713.151936429085</v>
      </c>
      <c r="I48" s="55">
        <v>12609.852096983792</v>
      </c>
      <c r="J48" s="55">
        <v>12531.357294016718</v>
      </c>
      <c r="K48" s="55">
        <v>12259.030150145576</v>
      </c>
      <c r="L48" s="42" t="s">
        <v>172</v>
      </c>
      <c r="M48" s="31"/>
      <c r="N48" s="31"/>
      <c r="O48" s="31"/>
      <c r="P48" s="54"/>
      <c r="Q48" s="54"/>
      <c r="R48" s="54"/>
      <c r="S48" s="54"/>
    </row>
    <row r="49" spans="1:19" s="61" customFormat="1" ht="15" customHeight="1" x14ac:dyDescent="0.2">
      <c r="A49" s="59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59"/>
      <c r="M49" s="28"/>
      <c r="N49" s="28"/>
      <c r="O49" s="28"/>
      <c r="P49" s="28"/>
      <c r="Q49" s="28"/>
      <c r="R49" s="28"/>
      <c r="S49" s="28"/>
    </row>
    <row r="50" spans="1:19" ht="12" customHeight="1" x14ac:dyDescent="0.2">
      <c r="A50" s="32"/>
      <c r="C50" s="32"/>
      <c r="D50" s="32"/>
      <c r="E50" s="32"/>
      <c r="F50" s="32"/>
      <c r="G50" s="62"/>
      <c r="H50" s="62"/>
      <c r="I50" s="62"/>
      <c r="J50" s="62"/>
      <c r="K50" s="62"/>
      <c r="L50" s="32"/>
      <c r="M50" s="32"/>
      <c r="N50" s="32"/>
      <c r="O50" s="32"/>
      <c r="P50" s="32"/>
      <c r="Q50" s="32"/>
      <c r="R50" s="32"/>
      <c r="S50" s="32"/>
    </row>
    <row r="51" spans="1:19" ht="12" customHeight="1" x14ac:dyDescent="0.2">
      <c r="A51" s="63" t="s">
        <v>173</v>
      </c>
      <c r="B51" s="48"/>
      <c r="C51" s="48"/>
      <c r="D51" s="32"/>
      <c r="E51" s="48"/>
      <c r="G51" s="32" t="s">
        <v>153</v>
      </c>
      <c r="I51" s="62"/>
      <c r="J51" s="62"/>
      <c r="K51" s="62"/>
      <c r="L51" s="62"/>
      <c r="N51" s="32"/>
      <c r="O51" s="32"/>
      <c r="P51" s="32"/>
      <c r="Q51" s="32"/>
      <c r="R51" s="32"/>
      <c r="S51" s="32"/>
    </row>
    <row r="52" spans="1:19" ht="12" customHeight="1" x14ac:dyDescent="0.2">
      <c r="A52" s="63" t="s">
        <v>174</v>
      </c>
      <c r="B52" s="48"/>
      <c r="C52" s="48"/>
      <c r="D52" s="32"/>
      <c r="E52" s="48"/>
      <c r="G52" s="32" t="s">
        <v>155</v>
      </c>
      <c r="I52" s="32"/>
      <c r="J52" s="32"/>
      <c r="N52" s="32"/>
      <c r="O52" s="32"/>
      <c r="P52" s="32"/>
      <c r="Q52" s="32"/>
      <c r="R52" s="32"/>
      <c r="S52" s="32"/>
    </row>
    <row r="53" spans="1:19" ht="12" customHeight="1" x14ac:dyDescent="0.2">
      <c r="A53" s="63" t="s">
        <v>175</v>
      </c>
      <c r="B53" s="48"/>
      <c r="C53" s="48"/>
      <c r="D53" s="32"/>
      <c r="E53" s="48"/>
      <c r="G53" s="32" t="s">
        <v>157</v>
      </c>
      <c r="I53" s="32"/>
      <c r="J53" s="32"/>
      <c r="N53" s="32"/>
      <c r="O53" s="32"/>
      <c r="P53" s="32"/>
      <c r="Q53" s="32"/>
      <c r="R53" s="32"/>
      <c r="S53" s="32"/>
    </row>
    <row r="54" spans="1:19" ht="12" customHeight="1" x14ac:dyDescent="0.2">
      <c r="A54" s="63" t="s">
        <v>176</v>
      </c>
      <c r="B54" s="48"/>
      <c r="C54" s="48"/>
      <c r="D54" s="64"/>
      <c r="E54" s="48"/>
      <c r="G54" s="64" t="s">
        <v>177</v>
      </c>
      <c r="I54" s="32"/>
      <c r="J54" s="32"/>
      <c r="N54" s="32"/>
      <c r="O54" s="32"/>
      <c r="P54" s="32"/>
      <c r="Q54" s="32"/>
      <c r="R54" s="32"/>
      <c r="S54" s="32"/>
    </row>
    <row r="55" spans="1:19" ht="12" customHeight="1" x14ac:dyDescent="0.2">
      <c r="A55" s="63" t="s">
        <v>178</v>
      </c>
      <c r="B55" s="48"/>
      <c r="C55" s="48"/>
      <c r="D55" s="63"/>
      <c r="E55" s="48"/>
      <c r="G55" s="63" t="s">
        <v>179</v>
      </c>
      <c r="I55" s="32"/>
      <c r="J55" s="32"/>
      <c r="N55" s="32"/>
      <c r="O55" s="32"/>
      <c r="P55" s="32"/>
      <c r="Q55" s="32"/>
      <c r="R55" s="32"/>
      <c r="S55" s="32"/>
    </row>
    <row r="56" spans="1:19" ht="12" customHeight="1" x14ac:dyDescent="0.2">
      <c r="A56" s="32" t="s">
        <v>180</v>
      </c>
      <c r="B56" s="48"/>
      <c r="C56" s="48"/>
      <c r="D56" s="32"/>
      <c r="E56" s="48"/>
      <c r="G56" s="32" t="s">
        <v>181</v>
      </c>
      <c r="I56" s="32"/>
      <c r="J56" s="32"/>
      <c r="N56" s="32"/>
      <c r="O56" s="32"/>
      <c r="P56" s="32"/>
      <c r="Q56" s="32"/>
      <c r="R56" s="32"/>
      <c r="S56" s="32"/>
    </row>
    <row r="57" spans="1:19" ht="12" customHeight="1" x14ac:dyDescent="0.2">
      <c r="A57" s="32"/>
      <c r="B57" s="48"/>
      <c r="C57" s="48"/>
      <c r="D57" s="32"/>
      <c r="E57" s="48"/>
      <c r="G57" s="32"/>
      <c r="I57" s="32"/>
      <c r="J57" s="32"/>
      <c r="N57" s="32"/>
      <c r="O57" s="32"/>
      <c r="P57" s="32"/>
      <c r="Q57" s="32"/>
      <c r="R57" s="32"/>
      <c r="S57" s="32"/>
    </row>
    <row r="58" spans="1:19" ht="12" customHeight="1" x14ac:dyDescent="0.25">
      <c r="A58" s="65" t="s">
        <v>97</v>
      </c>
      <c r="B58" s="48"/>
      <c r="C58" s="48"/>
      <c r="D58" s="32"/>
      <c r="E58" s="48"/>
      <c r="G58" s="30" t="s">
        <v>162</v>
      </c>
      <c r="H58" s="50"/>
      <c r="I58" s="32"/>
      <c r="J58" s="32"/>
      <c r="N58" s="32"/>
      <c r="O58" s="32"/>
      <c r="P58" s="32"/>
      <c r="Q58" s="32"/>
      <c r="R58" s="32"/>
      <c r="S58" s="32"/>
    </row>
    <row r="59" spans="1:19" ht="12" customHeight="1" x14ac:dyDescent="0.25">
      <c r="A59" s="65" t="s">
        <v>182</v>
      </c>
      <c r="B59" s="48"/>
      <c r="C59" s="48"/>
      <c r="D59" s="32"/>
      <c r="E59" s="48"/>
      <c r="G59" s="30" t="s">
        <v>164</v>
      </c>
      <c r="H59" s="50"/>
      <c r="I59" s="32"/>
      <c r="J59" s="32"/>
      <c r="N59" s="32"/>
      <c r="O59" s="32"/>
      <c r="P59" s="32"/>
      <c r="Q59" s="32"/>
      <c r="R59" s="32"/>
      <c r="S59" s="32"/>
    </row>
    <row r="60" spans="1:19" ht="12" customHeight="1" x14ac:dyDescent="0.2">
      <c r="A60" s="48"/>
      <c r="B60" s="48"/>
      <c r="C60" s="48"/>
      <c r="D60" s="48"/>
      <c r="E60" s="48"/>
      <c r="F60" s="48"/>
      <c r="G60" s="48"/>
      <c r="H60" s="48"/>
      <c r="I60" s="48"/>
    </row>
    <row r="62" spans="1:19" x14ac:dyDescent="0.2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</row>
  </sheetData>
  <pageMargins left="0.7" right="0.7" top="0.75" bottom="0.75" header="0.3" footer="0.3"/>
  <pageSetup scale="6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0"/>
  <sheetViews>
    <sheetView topLeftCell="A28" zoomScale="60" zoomScaleNormal="60" zoomScaleSheetLayoutView="70" workbookViewId="0">
      <selection activeCell="C88" sqref="C88"/>
    </sheetView>
  </sheetViews>
  <sheetFormatPr defaultColWidth="12.5703125" defaultRowHeight="12.75" x14ac:dyDescent="0.2"/>
  <cols>
    <col min="1" max="1" width="88.140625" style="364" customWidth="1"/>
    <col min="2" max="6" width="18.85546875" style="366" customWidth="1"/>
    <col min="7" max="7" width="91.5703125" style="365" customWidth="1"/>
    <col min="8" max="250" width="12.5703125" style="364"/>
    <col min="251" max="251" width="32" style="364" customWidth="1"/>
    <col min="252" max="256" width="10" style="364" customWidth="1"/>
    <col min="257" max="261" width="9" style="364" bestFit="1" customWidth="1"/>
    <col min="262" max="262" width="32" style="364" customWidth="1"/>
    <col min="263" max="506" width="12.5703125" style="364"/>
    <col min="507" max="507" width="32" style="364" customWidth="1"/>
    <col min="508" max="512" width="10" style="364" customWidth="1"/>
    <col min="513" max="517" width="9" style="364" bestFit="1" customWidth="1"/>
    <col min="518" max="518" width="32" style="364" customWidth="1"/>
    <col min="519" max="762" width="12.5703125" style="364"/>
    <col min="763" max="763" width="32" style="364" customWidth="1"/>
    <col min="764" max="768" width="10" style="364" customWidth="1"/>
    <col min="769" max="773" width="9" style="364" bestFit="1" customWidth="1"/>
    <col min="774" max="774" width="32" style="364" customWidth="1"/>
    <col min="775" max="1018" width="12.5703125" style="364"/>
    <col min="1019" max="1019" width="32" style="364" customWidth="1"/>
    <col min="1020" max="1024" width="10" style="364" customWidth="1"/>
    <col min="1025" max="1029" width="9" style="364" bestFit="1" customWidth="1"/>
    <col min="1030" max="1030" width="32" style="364" customWidth="1"/>
    <col min="1031" max="1274" width="12.5703125" style="364"/>
    <col min="1275" max="1275" width="32" style="364" customWidth="1"/>
    <col min="1276" max="1280" width="10" style="364" customWidth="1"/>
    <col min="1281" max="1285" width="9" style="364" bestFit="1" customWidth="1"/>
    <col min="1286" max="1286" width="32" style="364" customWidth="1"/>
    <col min="1287" max="1530" width="12.5703125" style="364"/>
    <col min="1531" max="1531" width="32" style="364" customWidth="1"/>
    <col min="1532" max="1536" width="10" style="364" customWidth="1"/>
    <col min="1537" max="1541" width="9" style="364" bestFit="1" customWidth="1"/>
    <col min="1542" max="1542" width="32" style="364" customWidth="1"/>
    <col min="1543" max="1786" width="12.5703125" style="364"/>
    <col min="1787" max="1787" width="32" style="364" customWidth="1"/>
    <col min="1788" max="1792" width="10" style="364" customWidth="1"/>
    <col min="1793" max="1797" width="9" style="364" bestFit="1" customWidth="1"/>
    <col min="1798" max="1798" width="32" style="364" customWidth="1"/>
    <col min="1799" max="2042" width="12.5703125" style="364"/>
    <col min="2043" max="2043" width="32" style="364" customWidth="1"/>
    <col min="2044" max="2048" width="10" style="364" customWidth="1"/>
    <col min="2049" max="2053" width="9" style="364" bestFit="1" customWidth="1"/>
    <col min="2054" max="2054" width="32" style="364" customWidth="1"/>
    <col min="2055" max="2298" width="12.5703125" style="364"/>
    <col min="2299" max="2299" width="32" style="364" customWidth="1"/>
    <col min="2300" max="2304" width="10" style="364" customWidth="1"/>
    <col min="2305" max="2309" width="9" style="364" bestFit="1" customWidth="1"/>
    <col min="2310" max="2310" width="32" style="364" customWidth="1"/>
    <col min="2311" max="2554" width="12.5703125" style="364"/>
    <col min="2555" max="2555" width="32" style="364" customWidth="1"/>
    <col min="2556" max="2560" width="10" style="364" customWidth="1"/>
    <col min="2561" max="2565" width="9" style="364" bestFit="1" customWidth="1"/>
    <col min="2566" max="2566" width="32" style="364" customWidth="1"/>
    <col min="2567" max="2810" width="12.5703125" style="364"/>
    <col min="2811" max="2811" width="32" style="364" customWidth="1"/>
    <col min="2812" max="2816" width="10" style="364" customWidth="1"/>
    <col min="2817" max="2821" width="9" style="364" bestFit="1" customWidth="1"/>
    <col min="2822" max="2822" width="32" style="364" customWidth="1"/>
    <col min="2823" max="3066" width="12.5703125" style="364"/>
    <col min="3067" max="3067" width="32" style="364" customWidth="1"/>
    <col min="3068" max="3072" width="10" style="364" customWidth="1"/>
    <col min="3073" max="3077" width="9" style="364" bestFit="1" customWidth="1"/>
    <col min="3078" max="3078" width="32" style="364" customWidth="1"/>
    <col min="3079" max="3322" width="12.5703125" style="364"/>
    <col min="3323" max="3323" width="32" style="364" customWidth="1"/>
    <col min="3324" max="3328" width="10" style="364" customWidth="1"/>
    <col min="3329" max="3333" width="9" style="364" bestFit="1" customWidth="1"/>
    <col min="3334" max="3334" width="32" style="364" customWidth="1"/>
    <col min="3335" max="3578" width="12.5703125" style="364"/>
    <col min="3579" max="3579" width="32" style="364" customWidth="1"/>
    <col min="3580" max="3584" width="10" style="364" customWidth="1"/>
    <col min="3585" max="3589" width="9" style="364" bestFit="1" customWidth="1"/>
    <col min="3590" max="3590" width="32" style="364" customWidth="1"/>
    <col min="3591" max="3834" width="12.5703125" style="364"/>
    <col min="3835" max="3835" width="32" style="364" customWidth="1"/>
    <col min="3836" max="3840" width="10" style="364" customWidth="1"/>
    <col min="3841" max="3845" width="9" style="364" bestFit="1" customWidth="1"/>
    <col min="3846" max="3846" width="32" style="364" customWidth="1"/>
    <col min="3847" max="4090" width="12.5703125" style="364"/>
    <col min="4091" max="4091" width="32" style="364" customWidth="1"/>
    <col min="4092" max="4096" width="10" style="364" customWidth="1"/>
    <col min="4097" max="4101" width="9" style="364" bestFit="1" customWidth="1"/>
    <col min="4102" max="4102" width="32" style="364" customWidth="1"/>
    <col min="4103" max="4346" width="12.5703125" style="364"/>
    <col min="4347" max="4347" width="32" style="364" customWidth="1"/>
    <col min="4348" max="4352" width="10" style="364" customWidth="1"/>
    <col min="4353" max="4357" width="9" style="364" bestFit="1" customWidth="1"/>
    <col min="4358" max="4358" width="32" style="364" customWidth="1"/>
    <col min="4359" max="4602" width="12.5703125" style="364"/>
    <col min="4603" max="4603" width="32" style="364" customWidth="1"/>
    <col min="4604" max="4608" width="10" style="364" customWidth="1"/>
    <col min="4609" max="4613" width="9" style="364" bestFit="1" customWidth="1"/>
    <col min="4614" max="4614" width="32" style="364" customWidth="1"/>
    <col min="4615" max="4858" width="12.5703125" style="364"/>
    <col min="4859" max="4859" width="32" style="364" customWidth="1"/>
    <col min="4860" max="4864" width="10" style="364" customWidth="1"/>
    <col min="4865" max="4869" width="9" style="364" bestFit="1" customWidth="1"/>
    <col min="4870" max="4870" width="32" style="364" customWidth="1"/>
    <col min="4871" max="5114" width="12.5703125" style="364"/>
    <col min="5115" max="5115" width="32" style="364" customWidth="1"/>
    <col min="5116" max="5120" width="10" style="364" customWidth="1"/>
    <col min="5121" max="5125" width="9" style="364" bestFit="1" customWidth="1"/>
    <col min="5126" max="5126" width="32" style="364" customWidth="1"/>
    <col min="5127" max="5370" width="12.5703125" style="364"/>
    <col min="5371" max="5371" width="32" style="364" customWidth="1"/>
    <col min="5372" max="5376" width="10" style="364" customWidth="1"/>
    <col min="5377" max="5381" width="9" style="364" bestFit="1" customWidth="1"/>
    <col min="5382" max="5382" width="32" style="364" customWidth="1"/>
    <col min="5383" max="5626" width="12.5703125" style="364"/>
    <col min="5627" max="5627" width="32" style="364" customWidth="1"/>
    <col min="5628" max="5632" width="10" style="364" customWidth="1"/>
    <col min="5633" max="5637" width="9" style="364" bestFit="1" customWidth="1"/>
    <col min="5638" max="5638" width="32" style="364" customWidth="1"/>
    <col min="5639" max="5882" width="12.5703125" style="364"/>
    <col min="5883" max="5883" width="32" style="364" customWidth="1"/>
    <col min="5884" max="5888" width="10" style="364" customWidth="1"/>
    <col min="5889" max="5893" width="9" style="364" bestFit="1" customWidth="1"/>
    <col min="5894" max="5894" width="32" style="364" customWidth="1"/>
    <col min="5895" max="6138" width="12.5703125" style="364"/>
    <col min="6139" max="6139" width="32" style="364" customWidth="1"/>
    <col min="6140" max="6144" width="10" style="364" customWidth="1"/>
    <col min="6145" max="6149" width="9" style="364" bestFit="1" customWidth="1"/>
    <col min="6150" max="6150" width="32" style="364" customWidth="1"/>
    <col min="6151" max="6394" width="12.5703125" style="364"/>
    <col min="6395" max="6395" width="32" style="364" customWidth="1"/>
    <col min="6396" max="6400" width="10" style="364" customWidth="1"/>
    <col min="6401" max="6405" width="9" style="364" bestFit="1" customWidth="1"/>
    <col min="6406" max="6406" width="32" style="364" customWidth="1"/>
    <col min="6407" max="6650" width="12.5703125" style="364"/>
    <col min="6651" max="6651" width="32" style="364" customWidth="1"/>
    <col min="6652" max="6656" width="10" style="364" customWidth="1"/>
    <col min="6657" max="6661" width="9" style="364" bestFit="1" customWidth="1"/>
    <col min="6662" max="6662" width="32" style="364" customWidth="1"/>
    <col min="6663" max="6906" width="12.5703125" style="364"/>
    <col min="6907" max="6907" width="32" style="364" customWidth="1"/>
    <col min="6908" max="6912" width="10" style="364" customWidth="1"/>
    <col min="6913" max="6917" width="9" style="364" bestFit="1" customWidth="1"/>
    <col min="6918" max="6918" width="32" style="364" customWidth="1"/>
    <col min="6919" max="7162" width="12.5703125" style="364"/>
    <col min="7163" max="7163" width="32" style="364" customWidth="1"/>
    <col min="7164" max="7168" width="10" style="364" customWidth="1"/>
    <col min="7169" max="7173" width="9" style="364" bestFit="1" customWidth="1"/>
    <col min="7174" max="7174" width="32" style="364" customWidth="1"/>
    <col min="7175" max="7418" width="12.5703125" style="364"/>
    <col min="7419" max="7419" width="32" style="364" customWidth="1"/>
    <col min="7420" max="7424" width="10" style="364" customWidth="1"/>
    <col min="7425" max="7429" width="9" style="364" bestFit="1" customWidth="1"/>
    <col min="7430" max="7430" width="32" style="364" customWidth="1"/>
    <col min="7431" max="7674" width="12.5703125" style="364"/>
    <col min="7675" max="7675" width="32" style="364" customWidth="1"/>
    <col min="7676" max="7680" width="10" style="364" customWidth="1"/>
    <col min="7681" max="7685" width="9" style="364" bestFit="1" customWidth="1"/>
    <col min="7686" max="7686" width="32" style="364" customWidth="1"/>
    <col min="7687" max="7930" width="12.5703125" style="364"/>
    <col min="7931" max="7931" width="32" style="364" customWidth="1"/>
    <col min="7932" max="7936" width="10" style="364" customWidth="1"/>
    <col min="7937" max="7941" width="9" style="364" bestFit="1" customWidth="1"/>
    <col min="7942" max="7942" width="32" style="364" customWidth="1"/>
    <col min="7943" max="8186" width="12.5703125" style="364"/>
    <col min="8187" max="8187" width="32" style="364" customWidth="1"/>
    <col min="8188" max="8192" width="10" style="364" customWidth="1"/>
    <col min="8193" max="8197" width="9" style="364" bestFit="1" customWidth="1"/>
    <col min="8198" max="8198" width="32" style="364" customWidth="1"/>
    <col min="8199" max="8442" width="12.5703125" style="364"/>
    <col min="8443" max="8443" width="32" style="364" customWidth="1"/>
    <col min="8444" max="8448" width="10" style="364" customWidth="1"/>
    <col min="8449" max="8453" width="9" style="364" bestFit="1" customWidth="1"/>
    <col min="8454" max="8454" width="32" style="364" customWidth="1"/>
    <col min="8455" max="8698" width="12.5703125" style="364"/>
    <col min="8699" max="8699" width="32" style="364" customWidth="1"/>
    <col min="8700" max="8704" width="10" style="364" customWidth="1"/>
    <col min="8705" max="8709" width="9" style="364" bestFit="1" customWidth="1"/>
    <col min="8710" max="8710" width="32" style="364" customWidth="1"/>
    <col min="8711" max="8954" width="12.5703125" style="364"/>
    <col min="8955" max="8955" width="32" style="364" customWidth="1"/>
    <col min="8956" max="8960" width="10" style="364" customWidth="1"/>
    <col min="8961" max="8965" width="9" style="364" bestFit="1" customWidth="1"/>
    <col min="8966" max="8966" width="32" style="364" customWidth="1"/>
    <col min="8967" max="9210" width="12.5703125" style="364"/>
    <col min="9211" max="9211" width="32" style="364" customWidth="1"/>
    <col min="9212" max="9216" width="10" style="364" customWidth="1"/>
    <col min="9217" max="9221" width="9" style="364" bestFit="1" customWidth="1"/>
    <col min="9222" max="9222" width="32" style="364" customWidth="1"/>
    <col min="9223" max="9466" width="12.5703125" style="364"/>
    <col min="9467" max="9467" width="32" style="364" customWidth="1"/>
    <col min="9468" max="9472" width="10" style="364" customWidth="1"/>
    <col min="9473" max="9477" width="9" style="364" bestFit="1" customWidth="1"/>
    <col min="9478" max="9478" width="32" style="364" customWidth="1"/>
    <col min="9479" max="9722" width="12.5703125" style="364"/>
    <col min="9723" max="9723" width="32" style="364" customWidth="1"/>
    <col min="9724" max="9728" width="10" style="364" customWidth="1"/>
    <col min="9729" max="9733" width="9" style="364" bestFit="1" customWidth="1"/>
    <col min="9734" max="9734" width="32" style="364" customWidth="1"/>
    <col min="9735" max="9978" width="12.5703125" style="364"/>
    <col min="9979" max="9979" width="32" style="364" customWidth="1"/>
    <col min="9980" max="9984" width="10" style="364" customWidth="1"/>
    <col min="9985" max="9989" width="9" style="364" bestFit="1" customWidth="1"/>
    <col min="9990" max="9990" width="32" style="364" customWidth="1"/>
    <col min="9991" max="10234" width="12.5703125" style="364"/>
    <col min="10235" max="10235" width="32" style="364" customWidth="1"/>
    <col min="10236" max="10240" width="10" style="364" customWidth="1"/>
    <col min="10241" max="10245" width="9" style="364" bestFit="1" customWidth="1"/>
    <col min="10246" max="10246" width="32" style="364" customWidth="1"/>
    <col min="10247" max="10490" width="12.5703125" style="364"/>
    <col min="10491" max="10491" width="32" style="364" customWidth="1"/>
    <col min="10492" max="10496" width="10" style="364" customWidth="1"/>
    <col min="10497" max="10501" width="9" style="364" bestFit="1" customWidth="1"/>
    <col min="10502" max="10502" width="32" style="364" customWidth="1"/>
    <col min="10503" max="10746" width="12.5703125" style="364"/>
    <col min="10747" max="10747" width="32" style="364" customWidth="1"/>
    <col min="10748" max="10752" width="10" style="364" customWidth="1"/>
    <col min="10753" max="10757" width="9" style="364" bestFit="1" customWidth="1"/>
    <col min="10758" max="10758" width="32" style="364" customWidth="1"/>
    <col min="10759" max="11002" width="12.5703125" style="364"/>
    <col min="11003" max="11003" width="32" style="364" customWidth="1"/>
    <col min="11004" max="11008" width="10" style="364" customWidth="1"/>
    <col min="11009" max="11013" width="9" style="364" bestFit="1" customWidth="1"/>
    <col min="11014" max="11014" width="32" style="364" customWidth="1"/>
    <col min="11015" max="11258" width="12.5703125" style="364"/>
    <col min="11259" max="11259" width="32" style="364" customWidth="1"/>
    <col min="11260" max="11264" width="10" style="364" customWidth="1"/>
    <col min="11265" max="11269" width="9" style="364" bestFit="1" customWidth="1"/>
    <col min="11270" max="11270" width="32" style="364" customWidth="1"/>
    <col min="11271" max="11514" width="12.5703125" style="364"/>
    <col min="11515" max="11515" width="32" style="364" customWidth="1"/>
    <col min="11516" max="11520" width="10" style="364" customWidth="1"/>
    <col min="11521" max="11525" width="9" style="364" bestFit="1" customWidth="1"/>
    <col min="11526" max="11526" width="32" style="364" customWidth="1"/>
    <col min="11527" max="11770" width="12.5703125" style="364"/>
    <col min="11771" max="11771" width="32" style="364" customWidth="1"/>
    <col min="11772" max="11776" width="10" style="364" customWidth="1"/>
    <col min="11777" max="11781" width="9" style="364" bestFit="1" customWidth="1"/>
    <col min="11782" max="11782" width="32" style="364" customWidth="1"/>
    <col min="11783" max="12026" width="12.5703125" style="364"/>
    <col min="12027" max="12027" width="32" style="364" customWidth="1"/>
    <col min="12028" max="12032" width="10" style="364" customWidth="1"/>
    <col min="12033" max="12037" width="9" style="364" bestFit="1" customWidth="1"/>
    <col min="12038" max="12038" width="32" style="364" customWidth="1"/>
    <col min="12039" max="12282" width="12.5703125" style="364"/>
    <col min="12283" max="12283" width="32" style="364" customWidth="1"/>
    <col min="12284" max="12288" width="10" style="364" customWidth="1"/>
    <col min="12289" max="12293" width="9" style="364" bestFit="1" customWidth="1"/>
    <col min="12294" max="12294" width="32" style="364" customWidth="1"/>
    <col min="12295" max="12538" width="12.5703125" style="364"/>
    <col min="12539" max="12539" width="32" style="364" customWidth="1"/>
    <col min="12540" max="12544" width="10" style="364" customWidth="1"/>
    <col min="12545" max="12549" width="9" style="364" bestFit="1" customWidth="1"/>
    <col min="12550" max="12550" width="32" style="364" customWidth="1"/>
    <col min="12551" max="12794" width="12.5703125" style="364"/>
    <col min="12795" max="12795" width="32" style="364" customWidth="1"/>
    <col min="12796" max="12800" width="10" style="364" customWidth="1"/>
    <col min="12801" max="12805" width="9" style="364" bestFit="1" customWidth="1"/>
    <col min="12806" max="12806" width="32" style="364" customWidth="1"/>
    <col min="12807" max="13050" width="12.5703125" style="364"/>
    <col min="13051" max="13051" width="32" style="364" customWidth="1"/>
    <col min="13052" max="13056" width="10" style="364" customWidth="1"/>
    <col min="13057" max="13061" width="9" style="364" bestFit="1" customWidth="1"/>
    <col min="13062" max="13062" width="32" style="364" customWidth="1"/>
    <col min="13063" max="13306" width="12.5703125" style="364"/>
    <col min="13307" max="13307" width="32" style="364" customWidth="1"/>
    <col min="13308" max="13312" width="10" style="364" customWidth="1"/>
    <col min="13313" max="13317" width="9" style="364" bestFit="1" customWidth="1"/>
    <col min="13318" max="13318" width="32" style="364" customWidth="1"/>
    <col min="13319" max="13562" width="12.5703125" style="364"/>
    <col min="13563" max="13563" width="32" style="364" customWidth="1"/>
    <col min="13564" max="13568" width="10" style="364" customWidth="1"/>
    <col min="13569" max="13573" width="9" style="364" bestFit="1" customWidth="1"/>
    <col min="13574" max="13574" width="32" style="364" customWidth="1"/>
    <col min="13575" max="13818" width="12.5703125" style="364"/>
    <col min="13819" max="13819" width="32" style="364" customWidth="1"/>
    <col min="13820" max="13824" width="10" style="364" customWidth="1"/>
    <col min="13825" max="13829" width="9" style="364" bestFit="1" customWidth="1"/>
    <col min="13830" max="13830" width="32" style="364" customWidth="1"/>
    <col min="13831" max="14074" width="12.5703125" style="364"/>
    <col min="14075" max="14075" width="32" style="364" customWidth="1"/>
    <col min="14076" max="14080" width="10" style="364" customWidth="1"/>
    <col min="14081" max="14085" width="9" style="364" bestFit="1" customWidth="1"/>
    <col min="14086" max="14086" width="32" style="364" customWidth="1"/>
    <col min="14087" max="14330" width="12.5703125" style="364"/>
    <col min="14331" max="14331" width="32" style="364" customWidth="1"/>
    <col min="14332" max="14336" width="10" style="364" customWidth="1"/>
    <col min="14337" max="14341" width="9" style="364" bestFit="1" customWidth="1"/>
    <col min="14342" max="14342" width="32" style="364" customWidth="1"/>
    <col min="14343" max="14586" width="12.5703125" style="364"/>
    <col min="14587" max="14587" width="32" style="364" customWidth="1"/>
    <col min="14588" max="14592" width="10" style="364" customWidth="1"/>
    <col min="14593" max="14597" width="9" style="364" bestFit="1" customWidth="1"/>
    <col min="14598" max="14598" width="32" style="364" customWidth="1"/>
    <col min="14599" max="14842" width="12.5703125" style="364"/>
    <col min="14843" max="14843" width="32" style="364" customWidth="1"/>
    <col min="14844" max="14848" width="10" style="364" customWidth="1"/>
    <col min="14849" max="14853" width="9" style="364" bestFit="1" customWidth="1"/>
    <col min="14854" max="14854" width="32" style="364" customWidth="1"/>
    <col min="14855" max="15098" width="12.5703125" style="364"/>
    <col min="15099" max="15099" width="32" style="364" customWidth="1"/>
    <col min="15100" max="15104" width="10" style="364" customWidth="1"/>
    <col min="15105" max="15109" width="9" style="364" bestFit="1" customWidth="1"/>
    <col min="15110" max="15110" width="32" style="364" customWidth="1"/>
    <col min="15111" max="15354" width="12.5703125" style="364"/>
    <col min="15355" max="15355" width="32" style="364" customWidth="1"/>
    <col min="15356" max="15360" width="10" style="364" customWidth="1"/>
    <col min="15361" max="15365" width="9" style="364" bestFit="1" customWidth="1"/>
    <col min="15366" max="15366" width="32" style="364" customWidth="1"/>
    <col min="15367" max="15610" width="12.5703125" style="364"/>
    <col min="15611" max="15611" width="32" style="364" customWidth="1"/>
    <col min="15612" max="15616" width="10" style="364" customWidth="1"/>
    <col min="15617" max="15621" width="9" style="364" bestFit="1" customWidth="1"/>
    <col min="15622" max="15622" width="32" style="364" customWidth="1"/>
    <col min="15623" max="15866" width="12.5703125" style="364"/>
    <col min="15867" max="15867" width="32" style="364" customWidth="1"/>
    <col min="15868" max="15872" width="10" style="364" customWidth="1"/>
    <col min="15873" max="15877" width="9" style="364" bestFit="1" customWidth="1"/>
    <col min="15878" max="15878" width="32" style="364" customWidth="1"/>
    <col min="15879" max="16122" width="12.5703125" style="364"/>
    <col min="16123" max="16123" width="32" style="364" customWidth="1"/>
    <col min="16124" max="16128" width="10" style="364" customWidth="1"/>
    <col min="16129" max="16133" width="9" style="364" bestFit="1" customWidth="1"/>
    <col min="16134" max="16134" width="32" style="364" customWidth="1"/>
    <col min="16135" max="16384" width="12.5703125" style="364"/>
  </cols>
  <sheetData>
    <row r="1" spans="1:7" ht="15" x14ac:dyDescent="0.2">
      <c r="A1" s="410" t="s">
        <v>1618</v>
      </c>
      <c r="B1" s="407"/>
      <c r="C1" s="407"/>
      <c r="D1" s="407"/>
      <c r="E1" s="407"/>
      <c r="F1" s="407"/>
      <c r="G1" s="406"/>
    </row>
    <row r="2" spans="1:7" ht="15" x14ac:dyDescent="0.2">
      <c r="A2" s="410" t="s">
        <v>1617</v>
      </c>
      <c r="B2" s="407"/>
      <c r="C2" s="407"/>
      <c r="D2" s="407"/>
      <c r="E2" s="407"/>
      <c r="F2" s="407"/>
      <c r="G2" s="406"/>
    </row>
    <row r="3" spans="1:7" ht="14.25" x14ac:dyDescent="0.2">
      <c r="A3" s="409" t="s">
        <v>1616</v>
      </c>
      <c r="B3" s="407"/>
      <c r="C3" s="407"/>
      <c r="D3" s="407"/>
      <c r="E3" s="407"/>
      <c r="F3" s="407"/>
      <c r="G3" s="406"/>
    </row>
    <row r="4" spans="1:7" x14ac:dyDescent="0.2">
      <c r="A4" s="408"/>
      <c r="B4" s="407"/>
      <c r="C4" s="407"/>
      <c r="D4" s="407"/>
      <c r="E4" s="407"/>
      <c r="F4" s="407"/>
      <c r="G4" s="406"/>
    </row>
    <row r="5" spans="1:7" s="385" customFormat="1" ht="18" x14ac:dyDescent="0.2">
      <c r="A5" s="405"/>
      <c r="B5" s="404"/>
      <c r="C5" s="404"/>
      <c r="D5" s="404"/>
      <c r="E5" s="404"/>
      <c r="F5" s="404"/>
      <c r="G5" s="403"/>
    </row>
    <row r="6" spans="1:7" s="381" customFormat="1" ht="18" x14ac:dyDescent="0.2">
      <c r="A6" s="402"/>
      <c r="B6" s="401">
        <v>2010</v>
      </c>
      <c r="C6" s="401">
        <v>2011</v>
      </c>
      <c r="D6" s="401">
        <v>2012</v>
      </c>
      <c r="E6" s="401">
        <v>2013</v>
      </c>
      <c r="F6" s="401" t="s">
        <v>701</v>
      </c>
      <c r="G6" s="400"/>
    </row>
    <row r="7" spans="1:7" s="381" customFormat="1" ht="18" x14ac:dyDescent="0.2">
      <c r="A7" s="399"/>
      <c r="B7" s="398"/>
      <c r="C7" s="398"/>
      <c r="D7" s="398"/>
      <c r="E7" s="398"/>
      <c r="F7" s="398"/>
      <c r="G7" s="397"/>
    </row>
    <row r="8" spans="1:7" s="385" customFormat="1" ht="18" x14ac:dyDescent="0.25">
      <c r="A8" s="379"/>
      <c r="B8" s="380"/>
      <c r="C8" s="380"/>
      <c r="D8" s="380"/>
      <c r="E8" s="380"/>
      <c r="F8" s="380"/>
      <c r="G8" s="377"/>
    </row>
    <row r="9" spans="1:7" s="385" customFormat="1" ht="18" x14ac:dyDescent="0.25">
      <c r="A9" s="379" t="s">
        <v>1615</v>
      </c>
      <c r="B9" s="396"/>
      <c r="C9" s="396"/>
      <c r="D9" s="396"/>
      <c r="E9" s="396"/>
      <c r="F9" s="396"/>
      <c r="G9" s="377" t="s">
        <v>1614</v>
      </c>
    </row>
    <row r="10" spans="1:7" s="385" customFormat="1" ht="18" x14ac:dyDescent="0.25">
      <c r="A10" s="379"/>
      <c r="B10" s="396"/>
      <c r="C10" s="396"/>
      <c r="D10" s="396"/>
      <c r="E10" s="396"/>
      <c r="F10" s="396"/>
      <c r="G10" s="377"/>
    </row>
    <row r="11" spans="1:7" s="385" customFormat="1" ht="18" x14ac:dyDescent="0.25">
      <c r="A11" s="379" t="s">
        <v>1613</v>
      </c>
      <c r="B11" s="395">
        <v>853.72604090763809</v>
      </c>
      <c r="C11" s="386">
        <v>839.06061393416428</v>
      </c>
      <c r="D11" s="386">
        <v>915</v>
      </c>
      <c r="E11" s="386">
        <v>933</v>
      </c>
      <c r="F11" s="386">
        <v>864</v>
      </c>
      <c r="G11" s="377" t="s">
        <v>1612</v>
      </c>
    </row>
    <row r="12" spans="1:7" s="385" customFormat="1" ht="18" x14ac:dyDescent="0.25">
      <c r="A12" s="379" t="s">
        <v>1611</v>
      </c>
      <c r="B12" s="394">
        <v>31.29</v>
      </c>
      <c r="C12" s="394">
        <v>31.29</v>
      </c>
      <c r="D12" s="394">
        <v>31.29</v>
      </c>
      <c r="E12" s="394">
        <v>31.29</v>
      </c>
      <c r="F12" s="394">
        <v>31.29</v>
      </c>
      <c r="G12" s="377" t="s">
        <v>1610</v>
      </c>
    </row>
    <row r="13" spans="1:7" s="385" customFormat="1" ht="18" x14ac:dyDescent="0.25">
      <c r="A13" s="379" t="s">
        <v>1609</v>
      </c>
      <c r="B13" s="386">
        <v>1800.0496104497354</v>
      </c>
      <c r="C13" s="386">
        <v>1652.3118121693124</v>
      </c>
      <c r="D13" s="386">
        <v>1095</v>
      </c>
      <c r="E13" s="386">
        <v>583</v>
      </c>
      <c r="F13" s="386">
        <v>536</v>
      </c>
      <c r="G13" s="377" t="s">
        <v>1608</v>
      </c>
    </row>
    <row r="14" spans="1:7" s="385" customFormat="1" ht="18" x14ac:dyDescent="0.25">
      <c r="A14" s="379" t="s">
        <v>1581</v>
      </c>
      <c r="B14" s="387">
        <v>15.12</v>
      </c>
      <c r="C14" s="387">
        <v>15.12</v>
      </c>
      <c r="D14" s="387">
        <v>15.12</v>
      </c>
      <c r="E14" s="387">
        <v>15.12</v>
      </c>
      <c r="F14" s="387">
        <v>15.12</v>
      </c>
      <c r="G14" s="377" t="s">
        <v>1607</v>
      </c>
    </row>
    <row r="15" spans="1:7" s="385" customFormat="1" ht="18" x14ac:dyDescent="0.25">
      <c r="A15" s="379" t="s">
        <v>1606</v>
      </c>
      <c r="B15" s="393">
        <v>0</v>
      </c>
      <c r="C15" s="393">
        <v>0</v>
      </c>
      <c r="D15" s="392">
        <v>617</v>
      </c>
      <c r="E15" s="391">
        <v>1387</v>
      </c>
      <c r="F15" s="391">
        <v>1429</v>
      </c>
      <c r="G15" s="377" t="s">
        <v>1605</v>
      </c>
    </row>
    <row r="16" spans="1:7" s="385" customFormat="1" ht="18" x14ac:dyDescent="0.25">
      <c r="A16" s="379" t="s">
        <v>1604</v>
      </c>
      <c r="B16" s="390">
        <v>0</v>
      </c>
      <c r="C16" s="390">
        <v>0</v>
      </c>
      <c r="D16" s="389" t="s">
        <v>1603</v>
      </c>
      <c r="E16" s="389" t="s">
        <v>1603</v>
      </c>
      <c r="F16" s="389" t="s">
        <v>1603</v>
      </c>
      <c r="G16" s="377" t="s">
        <v>1602</v>
      </c>
    </row>
    <row r="17" spans="1:7" s="385" customFormat="1" ht="18" x14ac:dyDescent="0.25">
      <c r="A17" s="379" t="s">
        <v>1601</v>
      </c>
      <c r="B17" s="387"/>
      <c r="C17" s="387"/>
      <c r="D17" s="387"/>
      <c r="E17" s="387"/>
      <c r="F17" s="387"/>
      <c r="G17" s="377" t="s">
        <v>1600</v>
      </c>
    </row>
    <row r="18" spans="1:7" s="385" customFormat="1" ht="18" x14ac:dyDescent="0.25">
      <c r="A18" s="379" t="s">
        <v>1596</v>
      </c>
      <c r="B18" s="388">
        <v>0</v>
      </c>
      <c r="C18" s="388">
        <v>0</v>
      </c>
      <c r="D18" s="388">
        <v>3</v>
      </c>
      <c r="E18" s="388">
        <v>11</v>
      </c>
      <c r="F18" s="388">
        <v>11</v>
      </c>
      <c r="G18" s="377" t="s">
        <v>1599</v>
      </c>
    </row>
    <row r="19" spans="1:7" s="385" customFormat="1" ht="18" x14ac:dyDescent="0.25">
      <c r="A19" s="379" t="s">
        <v>1598</v>
      </c>
      <c r="B19" s="387"/>
      <c r="C19" s="387"/>
      <c r="D19" s="387"/>
      <c r="E19" s="387"/>
      <c r="F19" s="387"/>
      <c r="G19" s="377" t="s">
        <v>1597</v>
      </c>
    </row>
    <row r="20" spans="1:7" s="385" customFormat="1" ht="18" x14ac:dyDescent="0.25">
      <c r="A20" s="379" t="s">
        <v>1596</v>
      </c>
      <c r="B20" s="387">
        <v>0</v>
      </c>
      <c r="C20" s="387">
        <v>0</v>
      </c>
      <c r="D20" s="387">
        <v>6.3</v>
      </c>
      <c r="E20" s="387">
        <v>6.3</v>
      </c>
      <c r="F20" s="387">
        <v>6.3</v>
      </c>
      <c r="G20" s="377" t="s">
        <v>1595</v>
      </c>
    </row>
    <row r="21" spans="1:7" s="385" customFormat="1" ht="18" x14ac:dyDescent="0.25">
      <c r="A21" s="379"/>
      <c r="B21" s="386"/>
      <c r="C21" s="386"/>
      <c r="D21" s="386"/>
      <c r="E21" s="386"/>
      <c r="F21" s="386"/>
    </row>
    <row r="22" spans="1:7" s="385" customFormat="1" ht="18" x14ac:dyDescent="0.25">
      <c r="A22" s="380" t="s">
        <v>1533</v>
      </c>
      <c r="B22" s="386">
        <v>2653.7756513573731</v>
      </c>
      <c r="C22" s="386">
        <v>2491.3724261034763</v>
      </c>
      <c r="D22" s="386">
        <v>2630.1</v>
      </c>
      <c r="E22" s="386">
        <v>2914</v>
      </c>
      <c r="F22" s="386">
        <v>2840</v>
      </c>
      <c r="G22" s="380" t="s">
        <v>1532</v>
      </c>
    </row>
    <row r="23" spans="1:7" s="385" customFormat="1" ht="18" x14ac:dyDescent="0.25">
      <c r="A23" s="379"/>
      <c r="B23" s="386"/>
      <c r="C23" s="386"/>
      <c r="D23" s="386"/>
      <c r="E23" s="386"/>
      <c r="F23" s="386"/>
      <c r="G23" s="377"/>
    </row>
    <row r="24" spans="1:7" s="385" customFormat="1" ht="18" x14ac:dyDescent="0.25">
      <c r="A24" s="379" t="s">
        <v>1594</v>
      </c>
      <c r="B24" s="386"/>
      <c r="C24" s="386"/>
      <c r="D24" s="386"/>
      <c r="E24" s="386"/>
      <c r="F24" s="386"/>
      <c r="G24" s="377"/>
    </row>
    <row r="25" spans="1:7" s="385" customFormat="1" ht="18" x14ac:dyDescent="0.25">
      <c r="A25" s="379" t="s">
        <v>1593</v>
      </c>
      <c r="B25" s="386"/>
      <c r="C25" s="386"/>
      <c r="D25" s="386"/>
      <c r="E25" s="386"/>
      <c r="F25" s="386"/>
      <c r="G25" s="377" t="s">
        <v>1592</v>
      </c>
    </row>
    <row r="26" spans="1:7" s="385" customFormat="1" ht="18" x14ac:dyDescent="0.25">
      <c r="A26" s="379"/>
      <c r="B26" s="386"/>
      <c r="C26" s="386"/>
      <c r="D26" s="386"/>
      <c r="E26" s="386"/>
      <c r="F26" s="386"/>
      <c r="G26" s="377"/>
    </row>
    <row r="27" spans="1:7" s="385" customFormat="1" ht="18" x14ac:dyDescent="0.25">
      <c r="A27" s="379" t="s">
        <v>1591</v>
      </c>
      <c r="B27" s="386">
        <v>1215.9560066390043</v>
      </c>
      <c r="C27" s="386">
        <v>1252.8056091286305</v>
      </c>
      <c r="D27" s="386">
        <v>1365</v>
      </c>
      <c r="E27" s="386">
        <v>1313</v>
      </c>
      <c r="F27" s="386">
        <v>1599</v>
      </c>
      <c r="G27" s="377" t="s">
        <v>1590</v>
      </c>
    </row>
    <row r="28" spans="1:7" s="385" customFormat="1" ht="18" x14ac:dyDescent="0.25">
      <c r="A28" s="379" t="s">
        <v>1589</v>
      </c>
      <c r="B28" s="387">
        <v>12.05</v>
      </c>
      <c r="C28" s="387">
        <v>12.05</v>
      </c>
      <c r="D28" s="387">
        <v>12.05</v>
      </c>
      <c r="E28" s="387">
        <v>12.05</v>
      </c>
      <c r="F28" s="387">
        <v>12.05</v>
      </c>
      <c r="G28" s="377" t="s">
        <v>1588</v>
      </c>
    </row>
    <row r="29" spans="1:7" s="385" customFormat="1" ht="18" x14ac:dyDescent="0.25">
      <c r="A29" s="379" t="s">
        <v>1587</v>
      </c>
      <c r="B29" s="386">
        <v>11.303191964285714</v>
      </c>
      <c r="C29" s="386">
        <v>8.6630535714285699</v>
      </c>
      <c r="D29" s="386">
        <v>16</v>
      </c>
      <c r="E29" s="386">
        <v>16</v>
      </c>
      <c r="F29" s="386">
        <v>6</v>
      </c>
      <c r="G29" s="377" t="s">
        <v>1586</v>
      </c>
    </row>
    <row r="30" spans="1:7" s="385" customFormat="1" ht="18" x14ac:dyDescent="0.25">
      <c r="A30" s="379" t="s">
        <v>1585</v>
      </c>
      <c r="B30" s="387">
        <v>4.4800000000000004</v>
      </c>
      <c r="C30" s="387">
        <v>4.4800000000000004</v>
      </c>
      <c r="D30" s="387">
        <v>7</v>
      </c>
      <c r="E30" s="387">
        <v>7</v>
      </c>
      <c r="F30" s="387">
        <v>7</v>
      </c>
      <c r="G30" s="377" t="s">
        <v>1584</v>
      </c>
    </row>
    <row r="31" spans="1:7" s="385" customFormat="1" ht="18" x14ac:dyDescent="0.25">
      <c r="A31" s="379" t="s">
        <v>1583</v>
      </c>
      <c r="B31" s="386">
        <v>1485.6298850000003</v>
      </c>
      <c r="C31" s="386">
        <v>1322.4803449999999</v>
      </c>
      <c r="D31" s="386">
        <v>1206</v>
      </c>
      <c r="E31" s="386">
        <v>1336</v>
      </c>
      <c r="F31" s="386">
        <v>1301</v>
      </c>
      <c r="G31" s="377" t="s">
        <v>1582</v>
      </c>
    </row>
    <row r="32" spans="1:7" s="385" customFormat="1" ht="18" x14ac:dyDescent="0.25">
      <c r="A32" s="379" t="s">
        <v>1581</v>
      </c>
      <c r="B32" s="387">
        <v>2</v>
      </c>
      <c r="C32" s="387">
        <v>2</v>
      </c>
      <c r="D32" s="387">
        <v>2</v>
      </c>
      <c r="E32" s="387">
        <v>2</v>
      </c>
      <c r="F32" s="387">
        <v>2</v>
      </c>
      <c r="G32" s="377" t="s">
        <v>1580</v>
      </c>
    </row>
    <row r="33" spans="1:7" s="385" customFormat="1" ht="18" x14ac:dyDescent="0.25">
      <c r="A33" s="379" t="s">
        <v>1579</v>
      </c>
      <c r="B33" s="386">
        <v>118.27667010309278</v>
      </c>
      <c r="C33" s="386">
        <v>169.13846391752577</v>
      </c>
      <c r="D33" s="386">
        <v>344</v>
      </c>
      <c r="E33" s="386">
        <v>110</v>
      </c>
      <c r="F33" s="386">
        <v>197</v>
      </c>
      <c r="G33" s="377" t="s">
        <v>1578</v>
      </c>
    </row>
    <row r="34" spans="1:7" s="385" customFormat="1" ht="18" x14ac:dyDescent="0.25">
      <c r="A34" s="379" t="s">
        <v>1577</v>
      </c>
      <c r="B34" s="387">
        <v>0.97</v>
      </c>
      <c r="C34" s="387">
        <v>0.97</v>
      </c>
      <c r="D34" s="387">
        <v>0.97</v>
      </c>
      <c r="E34" s="387">
        <v>0.97</v>
      </c>
      <c r="F34" s="387">
        <v>0.97</v>
      </c>
      <c r="G34" s="377" t="s">
        <v>1576</v>
      </c>
    </row>
    <row r="35" spans="1:7" s="385" customFormat="1" ht="18" x14ac:dyDescent="0.25">
      <c r="A35" s="379" t="s">
        <v>1575</v>
      </c>
      <c r="B35" s="386">
        <v>117.45674186851211</v>
      </c>
      <c r="C35" s="386">
        <v>134.93726297577857</v>
      </c>
      <c r="D35" s="386">
        <v>142</v>
      </c>
      <c r="E35" s="386">
        <v>139</v>
      </c>
      <c r="F35" s="386">
        <v>176</v>
      </c>
      <c r="G35" s="377" t="s">
        <v>1574</v>
      </c>
    </row>
    <row r="36" spans="1:7" s="385" customFormat="1" ht="18" x14ac:dyDescent="0.25">
      <c r="A36" s="379" t="s">
        <v>1573</v>
      </c>
      <c r="B36" s="387">
        <v>14.45</v>
      </c>
      <c r="C36" s="387">
        <v>14.45</v>
      </c>
      <c r="D36" s="387">
        <v>14.45</v>
      </c>
      <c r="E36" s="387">
        <v>14.45</v>
      </c>
      <c r="F36" s="387">
        <v>14.45</v>
      </c>
      <c r="G36" s="377" t="s">
        <v>1572</v>
      </c>
    </row>
    <row r="37" spans="1:7" s="385" customFormat="1" ht="18" x14ac:dyDescent="0.25">
      <c r="A37" s="379" t="s">
        <v>1571</v>
      </c>
      <c r="B37" s="386">
        <v>1.8521215686274515</v>
      </c>
      <c r="C37" s="386">
        <v>1.7855254901960786</v>
      </c>
      <c r="D37" s="386">
        <v>0.7</v>
      </c>
      <c r="E37" s="386">
        <v>8</v>
      </c>
      <c r="F37" s="386">
        <v>1</v>
      </c>
      <c r="G37" s="377" t="s">
        <v>1570</v>
      </c>
    </row>
    <row r="38" spans="1:7" s="385" customFormat="1" ht="18" x14ac:dyDescent="0.25">
      <c r="A38" s="379" t="s">
        <v>1569</v>
      </c>
      <c r="B38" s="387">
        <v>2.5499999999999998</v>
      </c>
      <c r="C38" s="387">
        <v>2.5499999999999998</v>
      </c>
      <c r="D38" s="387">
        <v>2.5499999999999998</v>
      </c>
      <c r="E38" s="387">
        <v>2.5499999999999998</v>
      </c>
      <c r="F38" s="387">
        <v>2.5499999999999998</v>
      </c>
      <c r="G38" s="377" t="s">
        <v>1568</v>
      </c>
    </row>
    <row r="39" spans="1:7" s="385" customFormat="1" ht="18" x14ac:dyDescent="0.25">
      <c r="A39" s="379" t="s">
        <v>1567</v>
      </c>
      <c r="B39" s="386"/>
      <c r="C39" s="386"/>
      <c r="D39" s="386"/>
      <c r="E39" s="386"/>
      <c r="F39" s="386"/>
      <c r="G39" s="377" t="s">
        <v>1566</v>
      </c>
    </row>
    <row r="40" spans="1:7" s="385" customFormat="1" ht="18" x14ac:dyDescent="0.25">
      <c r="A40" s="379" t="s">
        <v>1561</v>
      </c>
      <c r="B40" s="386" t="s">
        <v>1565</v>
      </c>
      <c r="C40" s="386">
        <v>0</v>
      </c>
      <c r="D40" s="386" t="s">
        <v>1564</v>
      </c>
      <c r="E40" s="386" t="s">
        <v>1564</v>
      </c>
      <c r="F40" s="386" t="s">
        <v>1564</v>
      </c>
      <c r="G40" s="377" t="s">
        <v>1560</v>
      </c>
    </row>
    <row r="41" spans="1:7" s="385" customFormat="1" ht="18" x14ac:dyDescent="0.25">
      <c r="A41" s="379" t="s">
        <v>1563</v>
      </c>
      <c r="B41" s="386"/>
      <c r="C41" s="386"/>
      <c r="D41" s="386"/>
      <c r="E41" s="386"/>
      <c r="F41" s="386"/>
      <c r="G41" s="377" t="s">
        <v>1562</v>
      </c>
    </row>
    <row r="42" spans="1:7" s="385" customFormat="1" ht="18" x14ac:dyDescent="0.25">
      <c r="A42" s="379" t="s">
        <v>1561</v>
      </c>
      <c r="B42" s="387">
        <v>5.5</v>
      </c>
      <c r="C42" s="387">
        <v>5.5</v>
      </c>
      <c r="D42" s="387">
        <v>5.5</v>
      </c>
      <c r="E42" s="387">
        <v>5.5</v>
      </c>
      <c r="F42" s="387">
        <v>5.5</v>
      </c>
      <c r="G42" s="377" t="s">
        <v>1560</v>
      </c>
    </row>
    <row r="43" spans="1:7" s="385" customFormat="1" ht="18" x14ac:dyDescent="0.25">
      <c r="A43" s="379"/>
      <c r="B43" s="386"/>
      <c r="C43" s="386"/>
      <c r="D43" s="386"/>
      <c r="E43" s="386"/>
      <c r="F43" s="386"/>
      <c r="G43" s="377"/>
    </row>
    <row r="44" spans="1:7" s="385" customFormat="1" ht="18" x14ac:dyDescent="0.25">
      <c r="A44" s="380" t="s">
        <v>1533</v>
      </c>
      <c r="B44" s="386">
        <v>2950.6399662344315</v>
      </c>
      <c r="C44" s="386">
        <v>2889.81026008356</v>
      </c>
      <c r="D44" s="386">
        <v>3073</v>
      </c>
      <c r="E44" s="386">
        <v>2922</v>
      </c>
      <c r="F44" s="386">
        <v>3280</v>
      </c>
      <c r="G44" s="380" t="s">
        <v>1532</v>
      </c>
    </row>
    <row r="45" spans="1:7" s="385" customFormat="1" ht="18" x14ac:dyDescent="0.25">
      <c r="A45" s="379"/>
      <c r="B45" s="386"/>
      <c r="C45" s="386"/>
      <c r="D45" s="386"/>
      <c r="E45" s="386"/>
      <c r="F45" s="386"/>
      <c r="G45" s="377"/>
    </row>
    <row r="46" spans="1:7" s="385" customFormat="1" ht="18" x14ac:dyDescent="0.25">
      <c r="A46" s="379" t="s">
        <v>1559</v>
      </c>
      <c r="B46" s="386"/>
      <c r="C46" s="386"/>
      <c r="D46" s="386"/>
      <c r="E46" s="386"/>
      <c r="F46" s="386"/>
      <c r="G46" s="377" t="s">
        <v>1558</v>
      </c>
    </row>
    <row r="47" spans="1:7" s="385" customFormat="1" ht="18" x14ac:dyDescent="0.25">
      <c r="A47" s="379"/>
      <c r="B47" s="386"/>
      <c r="C47" s="386"/>
      <c r="D47" s="386"/>
      <c r="E47" s="386"/>
      <c r="F47" s="386"/>
      <c r="G47" s="377"/>
    </row>
    <row r="48" spans="1:7" s="385" customFormat="1" ht="18" x14ac:dyDescent="0.25">
      <c r="A48" s="379" t="s">
        <v>1557</v>
      </c>
      <c r="B48" s="386">
        <v>8524.6994666666669</v>
      </c>
      <c r="C48" s="386">
        <v>8645.9757372549029</v>
      </c>
      <c r="D48" s="386">
        <v>9108</v>
      </c>
      <c r="E48" s="386">
        <v>8616</v>
      </c>
      <c r="F48" s="386">
        <v>9440</v>
      </c>
      <c r="G48" s="377" t="s">
        <v>1556</v>
      </c>
    </row>
    <row r="49" spans="1:7" s="385" customFormat="1" ht="18" x14ac:dyDescent="0.25">
      <c r="A49" s="379" t="s">
        <v>1555</v>
      </c>
      <c r="B49" s="387">
        <v>2.5499999999999998</v>
      </c>
      <c r="C49" s="387">
        <v>2.5499999999999998</v>
      </c>
      <c r="D49" s="387">
        <v>2.5499999999999998</v>
      </c>
      <c r="E49" s="387">
        <v>2.5499999999999998</v>
      </c>
      <c r="F49" s="387">
        <v>2.5499999999999998</v>
      </c>
      <c r="G49" s="377" t="s">
        <v>1554</v>
      </c>
    </row>
    <row r="50" spans="1:7" s="385" customFormat="1" ht="18" x14ac:dyDescent="0.25">
      <c r="A50" s="379" t="s">
        <v>1553</v>
      </c>
      <c r="B50" s="386">
        <v>937.24276811594211</v>
      </c>
      <c r="C50" s="386">
        <v>406.04285869565223</v>
      </c>
      <c r="D50" s="386">
        <v>1252</v>
      </c>
      <c r="E50" s="386">
        <v>915</v>
      </c>
      <c r="F50" s="386">
        <v>1082</v>
      </c>
      <c r="G50" s="377" t="s">
        <v>1552</v>
      </c>
    </row>
    <row r="51" spans="1:7" s="385" customFormat="1" ht="18" x14ac:dyDescent="0.25">
      <c r="A51" s="379" t="s">
        <v>1551</v>
      </c>
      <c r="B51" s="387">
        <v>2.76</v>
      </c>
      <c r="C51" s="387">
        <v>2.76</v>
      </c>
      <c r="D51" s="387">
        <v>2.76</v>
      </c>
      <c r="E51" s="387">
        <v>2.76</v>
      </c>
      <c r="F51" s="387">
        <v>2.76</v>
      </c>
      <c r="G51" s="377" t="s">
        <v>1550</v>
      </c>
    </row>
    <row r="52" spans="1:7" s="385" customFormat="1" ht="18" x14ac:dyDescent="0.25">
      <c r="A52" s="379" t="s">
        <v>1549</v>
      </c>
      <c r="B52" s="386">
        <v>625.99295286195286</v>
      </c>
      <c r="C52" s="386">
        <v>990.05498989898979</v>
      </c>
      <c r="D52" s="386">
        <v>1000</v>
      </c>
      <c r="E52" s="386">
        <v>929</v>
      </c>
      <c r="F52" s="386">
        <v>1000</v>
      </c>
      <c r="G52" s="377" t="s">
        <v>1548</v>
      </c>
    </row>
    <row r="53" spans="1:7" s="385" customFormat="1" ht="18" x14ac:dyDescent="0.25">
      <c r="A53" s="379" t="s">
        <v>1547</v>
      </c>
      <c r="B53" s="387">
        <v>2.97</v>
      </c>
      <c r="C53" s="387">
        <v>2.97</v>
      </c>
      <c r="D53" s="387">
        <v>2.97</v>
      </c>
      <c r="E53" s="387">
        <v>2.97</v>
      </c>
      <c r="F53" s="387">
        <v>2.97</v>
      </c>
      <c r="G53" s="377" t="s">
        <v>1546</v>
      </c>
    </row>
    <row r="54" spans="1:7" s="385" customFormat="1" ht="18" x14ac:dyDescent="0.25">
      <c r="A54" s="379" t="s">
        <v>1545</v>
      </c>
      <c r="B54" s="386">
        <v>845.7928553459119</v>
      </c>
      <c r="C54" s="386">
        <v>1001.6502295597484</v>
      </c>
      <c r="D54" s="386">
        <v>1000</v>
      </c>
      <c r="E54" s="386">
        <v>999</v>
      </c>
      <c r="F54" s="386">
        <v>1012</v>
      </c>
      <c r="G54" s="377" t="s">
        <v>1544</v>
      </c>
    </row>
    <row r="55" spans="1:7" s="385" customFormat="1" ht="18" x14ac:dyDescent="0.25">
      <c r="A55" s="379" t="s">
        <v>1543</v>
      </c>
      <c r="B55" s="387">
        <v>3.18</v>
      </c>
      <c r="C55" s="387">
        <v>3.18</v>
      </c>
      <c r="D55" s="387">
        <v>3.18</v>
      </c>
      <c r="E55" s="387">
        <v>3.18</v>
      </c>
      <c r="F55" s="387">
        <v>3.18</v>
      </c>
      <c r="G55" s="377" t="s">
        <v>1542</v>
      </c>
    </row>
    <row r="56" spans="1:7" s="385" customFormat="1" ht="18" x14ac:dyDescent="0.25">
      <c r="A56" s="379" t="s">
        <v>1541</v>
      </c>
      <c r="B56" s="386">
        <v>8666.3780560471969</v>
      </c>
      <c r="C56" s="386">
        <v>6672.6430825958696</v>
      </c>
      <c r="D56" s="386">
        <v>6701</v>
      </c>
      <c r="E56" s="386">
        <v>7417</v>
      </c>
      <c r="F56" s="386">
        <v>7426</v>
      </c>
      <c r="G56" s="377" t="s">
        <v>1540</v>
      </c>
    </row>
    <row r="57" spans="1:7" s="385" customFormat="1" ht="18" x14ac:dyDescent="0.25">
      <c r="A57" s="379" t="s">
        <v>1539</v>
      </c>
      <c r="B57" s="387">
        <v>3.39</v>
      </c>
      <c r="C57" s="387">
        <v>3.39</v>
      </c>
      <c r="D57" s="387">
        <v>3.39</v>
      </c>
      <c r="E57" s="387">
        <v>3.39</v>
      </c>
      <c r="F57" s="387">
        <v>3.39</v>
      </c>
      <c r="G57" s="377" t="s">
        <v>1538</v>
      </c>
    </row>
    <row r="58" spans="1:7" s="385" customFormat="1" ht="18" x14ac:dyDescent="0.25">
      <c r="A58" s="379" t="s">
        <v>1537</v>
      </c>
      <c r="B58" s="386">
        <v>35294.785266666673</v>
      </c>
      <c r="C58" s="386">
        <v>36111.644411494257</v>
      </c>
      <c r="D58" s="386">
        <v>37145</v>
      </c>
      <c r="E58" s="386">
        <v>34756</v>
      </c>
      <c r="F58" s="386">
        <v>31399</v>
      </c>
      <c r="G58" s="377" t="s">
        <v>1536</v>
      </c>
    </row>
    <row r="59" spans="1:7" s="385" customFormat="1" ht="18" x14ac:dyDescent="0.25">
      <c r="A59" s="379" t="s">
        <v>1535</v>
      </c>
      <c r="B59" s="387">
        <v>4.3499999999999996</v>
      </c>
      <c r="C59" s="387">
        <v>4.3499999999999996</v>
      </c>
      <c r="D59" s="387">
        <v>4.3499999999999996</v>
      </c>
      <c r="E59" s="387">
        <v>4.3499999999999996</v>
      </c>
      <c r="F59" s="387">
        <v>4.3499999999999996</v>
      </c>
      <c r="G59" s="377" t="s">
        <v>1534</v>
      </c>
    </row>
    <row r="60" spans="1:7" s="385" customFormat="1" ht="18" x14ac:dyDescent="0.25">
      <c r="A60" s="379"/>
      <c r="B60" s="387"/>
      <c r="C60" s="387"/>
      <c r="D60" s="387"/>
      <c r="E60" s="387"/>
      <c r="F60" s="387"/>
    </row>
    <row r="61" spans="1:7" s="385" customFormat="1" ht="18" x14ac:dyDescent="0.25">
      <c r="A61" s="380" t="s">
        <v>1533</v>
      </c>
      <c r="B61" s="386">
        <v>54894.891365704345</v>
      </c>
      <c r="C61" s="386">
        <v>53828.011309499416</v>
      </c>
      <c r="D61" s="386">
        <v>56205</v>
      </c>
      <c r="E61" s="386">
        <v>53632</v>
      </c>
      <c r="F61" s="386">
        <v>51359</v>
      </c>
      <c r="G61" s="380" t="s">
        <v>1532</v>
      </c>
    </row>
    <row r="62" spans="1:7" s="381" customFormat="1" ht="18" x14ac:dyDescent="0.2">
      <c r="A62" s="384"/>
      <c r="B62" s="383"/>
      <c r="C62" s="383"/>
      <c r="D62" s="383"/>
      <c r="E62" s="383"/>
      <c r="F62" s="383"/>
      <c r="G62" s="382"/>
    </row>
    <row r="63" spans="1:7" ht="18" x14ac:dyDescent="0.25">
      <c r="A63" s="379"/>
      <c r="B63" s="380"/>
      <c r="C63" s="380"/>
      <c r="D63" s="380"/>
      <c r="E63" s="380"/>
      <c r="F63" s="380"/>
      <c r="G63" s="377"/>
    </row>
    <row r="64" spans="1:7" s="376" customFormat="1" ht="18" hidden="1" x14ac:dyDescent="0.25">
      <c r="A64" s="379" t="s">
        <v>77</v>
      </c>
      <c r="B64" s="378"/>
      <c r="G64" s="377" t="s">
        <v>639</v>
      </c>
    </row>
    <row r="65" spans="1:7" s="376" customFormat="1" ht="18" hidden="1" customHeight="1" x14ac:dyDescent="0.25">
      <c r="A65" s="375" t="s">
        <v>174</v>
      </c>
      <c r="B65" s="372"/>
      <c r="G65" s="374" t="s">
        <v>155</v>
      </c>
    </row>
    <row r="66" spans="1:7" ht="18" customHeight="1" x14ac:dyDescent="0.25">
      <c r="A66" s="375" t="s">
        <v>1531</v>
      </c>
      <c r="B66" s="372"/>
      <c r="D66" s="364"/>
      <c r="E66" s="364"/>
      <c r="F66" s="364"/>
      <c r="G66" s="374" t="s">
        <v>1530</v>
      </c>
    </row>
    <row r="67" spans="1:7" ht="18" customHeight="1" x14ac:dyDescent="0.25">
      <c r="A67" s="375" t="s">
        <v>1529</v>
      </c>
      <c r="B67" s="372"/>
      <c r="D67" s="364"/>
      <c r="E67" s="364"/>
      <c r="F67" s="364"/>
      <c r="G67" s="374" t="s">
        <v>1528</v>
      </c>
    </row>
    <row r="68" spans="1:7" ht="18" customHeight="1" x14ac:dyDescent="0.25">
      <c r="A68" s="375"/>
      <c r="B68" s="372"/>
      <c r="D68" s="364"/>
      <c r="E68" s="364"/>
      <c r="F68" s="364"/>
      <c r="G68" s="374"/>
    </row>
    <row r="69" spans="1:7" ht="18" customHeight="1" x14ac:dyDescent="0.25">
      <c r="A69" s="373" t="s">
        <v>1527</v>
      </c>
      <c r="B69" s="372"/>
      <c r="C69" s="371"/>
      <c r="D69" s="370"/>
      <c r="E69" s="370"/>
      <c r="F69" s="370"/>
      <c r="G69" s="369" t="s">
        <v>1526</v>
      </c>
    </row>
    <row r="70" spans="1:7" ht="15" x14ac:dyDescent="0.25">
      <c r="A70" s="368"/>
      <c r="B70" s="367"/>
    </row>
  </sheetData>
  <printOptions horizontalCentered="1"/>
  <pageMargins left="0.70866141732283472" right="0.70866141732283472" top="0.74803149606299213" bottom="0.74803149606299213" header="0.31496062992125984" footer="0.31496062992125984"/>
  <pageSetup scale="43" orientation="landscape" r:id="rId1"/>
  <colBreaks count="1" manualBreakCount="1">
    <brk id="7" max="66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3"/>
  <sheetViews>
    <sheetView view="pageBreakPreview" topLeftCell="A16" zoomScaleNormal="100" zoomScaleSheetLayoutView="100" workbookViewId="0">
      <selection activeCell="E47" sqref="E47"/>
    </sheetView>
  </sheetViews>
  <sheetFormatPr defaultRowHeight="12.75" x14ac:dyDescent="0.2"/>
  <cols>
    <col min="1" max="1" width="37.7109375" style="411" customWidth="1"/>
    <col min="2" max="11" width="9.7109375" style="411" customWidth="1"/>
    <col min="12" max="12" width="46.5703125" style="411" customWidth="1"/>
    <col min="13" max="254" width="9.140625" style="411"/>
    <col min="255" max="255" width="31.42578125" style="411" customWidth="1"/>
    <col min="256" max="267" width="10.7109375" style="411" customWidth="1"/>
    <col min="268" max="268" width="36.7109375" style="411" customWidth="1"/>
    <col min="269" max="510" width="9.140625" style="411"/>
    <col min="511" max="511" width="31.42578125" style="411" customWidth="1"/>
    <col min="512" max="523" width="10.7109375" style="411" customWidth="1"/>
    <col min="524" max="524" width="36.7109375" style="411" customWidth="1"/>
    <col min="525" max="766" width="9.140625" style="411"/>
    <col min="767" max="767" width="31.42578125" style="411" customWidth="1"/>
    <col min="768" max="779" width="10.7109375" style="411" customWidth="1"/>
    <col min="780" max="780" width="36.7109375" style="411" customWidth="1"/>
    <col min="781" max="1022" width="9.140625" style="411"/>
    <col min="1023" max="1023" width="31.42578125" style="411" customWidth="1"/>
    <col min="1024" max="1035" width="10.7109375" style="411" customWidth="1"/>
    <col min="1036" max="1036" width="36.7109375" style="411" customWidth="1"/>
    <col min="1037" max="1278" width="9.140625" style="411"/>
    <col min="1279" max="1279" width="31.42578125" style="411" customWidth="1"/>
    <col min="1280" max="1291" width="10.7109375" style="411" customWidth="1"/>
    <col min="1292" max="1292" width="36.7109375" style="411" customWidth="1"/>
    <col min="1293" max="1534" width="9.140625" style="411"/>
    <col min="1535" max="1535" width="31.42578125" style="411" customWidth="1"/>
    <col min="1536" max="1547" width="10.7109375" style="411" customWidth="1"/>
    <col min="1548" max="1548" width="36.7109375" style="411" customWidth="1"/>
    <col min="1549" max="1790" width="9.140625" style="411"/>
    <col min="1791" max="1791" width="31.42578125" style="411" customWidth="1"/>
    <col min="1792" max="1803" width="10.7109375" style="411" customWidth="1"/>
    <col min="1804" max="1804" width="36.7109375" style="411" customWidth="1"/>
    <col min="1805" max="2046" width="9.140625" style="411"/>
    <col min="2047" max="2047" width="31.42578125" style="411" customWidth="1"/>
    <col min="2048" max="2059" width="10.7109375" style="411" customWidth="1"/>
    <col min="2060" max="2060" width="36.7109375" style="411" customWidth="1"/>
    <col min="2061" max="2302" width="9.140625" style="411"/>
    <col min="2303" max="2303" width="31.42578125" style="411" customWidth="1"/>
    <col min="2304" max="2315" width="10.7109375" style="411" customWidth="1"/>
    <col min="2316" max="2316" width="36.7109375" style="411" customWidth="1"/>
    <col min="2317" max="2558" width="9.140625" style="411"/>
    <col min="2559" max="2559" width="31.42578125" style="411" customWidth="1"/>
    <col min="2560" max="2571" width="10.7109375" style="411" customWidth="1"/>
    <col min="2572" max="2572" width="36.7109375" style="411" customWidth="1"/>
    <col min="2573" max="2814" width="9.140625" style="411"/>
    <col min="2815" max="2815" width="31.42578125" style="411" customWidth="1"/>
    <col min="2816" max="2827" width="10.7109375" style="411" customWidth="1"/>
    <col min="2828" max="2828" width="36.7109375" style="411" customWidth="1"/>
    <col min="2829" max="3070" width="9.140625" style="411"/>
    <col min="3071" max="3071" width="31.42578125" style="411" customWidth="1"/>
    <col min="3072" max="3083" width="10.7109375" style="411" customWidth="1"/>
    <col min="3084" max="3084" width="36.7109375" style="411" customWidth="1"/>
    <col min="3085" max="3326" width="9.140625" style="411"/>
    <col min="3327" max="3327" width="31.42578125" style="411" customWidth="1"/>
    <col min="3328" max="3339" width="10.7109375" style="411" customWidth="1"/>
    <col min="3340" max="3340" width="36.7109375" style="411" customWidth="1"/>
    <col min="3341" max="3582" width="9.140625" style="411"/>
    <col min="3583" max="3583" width="31.42578125" style="411" customWidth="1"/>
    <col min="3584" max="3595" width="10.7109375" style="411" customWidth="1"/>
    <col min="3596" max="3596" width="36.7109375" style="411" customWidth="1"/>
    <col min="3597" max="3838" width="9.140625" style="411"/>
    <col min="3839" max="3839" width="31.42578125" style="411" customWidth="1"/>
    <col min="3840" max="3851" width="10.7109375" style="411" customWidth="1"/>
    <col min="3852" max="3852" width="36.7109375" style="411" customWidth="1"/>
    <col min="3853" max="4094" width="9.140625" style="411"/>
    <col min="4095" max="4095" width="31.42578125" style="411" customWidth="1"/>
    <col min="4096" max="4107" width="10.7109375" style="411" customWidth="1"/>
    <col min="4108" max="4108" width="36.7109375" style="411" customWidth="1"/>
    <col min="4109" max="4350" width="9.140625" style="411"/>
    <col min="4351" max="4351" width="31.42578125" style="411" customWidth="1"/>
    <col min="4352" max="4363" width="10.7109375" style="411" customWidth="1"/>
    <col min="4364" max="4364" width="36.7109375" style="411" customWidth="1"/>
    <col min="4365" max="4606" width="9.140625" style="411"/>
    <col min="4607" max="4607" width="31.42578125" style="411" customWidth="1"/>
    <col min="4608" max="4619" width="10.7109375" style="411" customWidth="1"/>
    <col min="4620" max="4620" width="36.7109375" style="411" customWidth="1"/>
    <col min="4621" max="4862" width="9.140625" style="411"/>
    <col min="4863" max="4863" width="31.42578125" style="411" customWidth="1"/>
    <col min="4864" max="4875" width="10.7109375" style="411" customWidth="1"/>
    <col min="4876" max="4876" width="36.7109375" style="411" customWidth="1"/>
    <col min="4877" max="5118" width="9.140625" style="411"/>
    <col min="5119" max="5119" width="31.42578125" style="411" customWidth="1"/>
    <col min="5120" max="5131" width="10.7109375" style="411" customWidth="1"/>
    <col min="5132" max="5132" width="36.7109375" style="411" customWidth="1"/>
    <col min="5133" max="5374" width="9.140625" style="411"/>
    <col min="5375" max="5375" width="31.42578125" style="411" customWidth="1"/>
    <col min="5376" max="5387" width="10.7109375" style="411" customWidth="1"/>
    <col min="5388" max="5388" width="36.7109375" style="411" customWidth="1"/>
    <col min="5389" max="5630" width="9.140625" style="411"/>
    <col min="5631" max="5631" width="31.42578125" style="411" customWidth="1"/>
    <col min="5632" max="5643" width="10.7109375" style="411" customWidth="1"/>
    <col min="5644" max="5644" width="36.7109375" style="411" customWidth="1"/>
    <col min="5645" max="5886" width="9.140625" style="411"/>
    <col min="5887" max="5887" width="31.42578125" style="411" customWidth="1"/>
    <col min="5888" max="5899" width="10.7109375" style="411" customWidth="1"/>
    <col min="5900" max="5900" width="36.7109375" style="411" customWidth="1"/>
    <col min="5901" max="6142" width="9.140625" style="411"/>
    <col min="6143" max="6143" width="31.42578125" style="411" customWidth="1"/>
    <col min="6144" max="6155" width="10.7109375" style="411" customWidth="1"/>
    <col min="6156" max="6156" width="36.7109375" style="411" customWidth="1"/>
    <col min="6157" max="6398" width="9.140625" style="411"/>
    <col min="6399" max="6399" width="31.42578125" style="411" customWidth="1"/>
    <col min="6400" max="6411" width="10.7109375" style="411" customWidth="1"/>
    <col min="6412" max="6412" width="36.7109375" style="411" customWidth="1"/>
    <col min="6413" max="6654" width="9.140625" style="411"/>
    <col min="6655" max="6655" width="31.42578125" style="411" customWidth="1"/>
    <col min="6656" max="6667" width="10.7109375" style="411" customWidth="1"/>
    <col min="6668" max="6668" width="36.7109375" style="411" customWidth="1"/>
    <col min="6669" max="6910" width="9.140625" style="411"/>
    <col min="6911" max="6911" width="31.42578125" style="411" customWidth="1"/>
    <col min="6912" max="6923" width="10.7109375" style="411" customWidth="1"/>
    <col min="6924" max="6924" width="36.7109375" style="411" customWidth="1"/>
    <col min="6925" max="7166" width="9.140625" style="411"/>
    <col min="7167" max="7167" width="31.42578125" style="411" customWidth="1"/>
    <col min="7168" max="7179" width="10.7109375" style="411" customWidth="1"/>
    <col min="7180" max="7180" width="36.7109375" style="411" customWidth="1"/>
    <col min="7181" max="7422" width="9.140625" style="411"/>
    <col min="7423" max="7423" width="31.42578125" style="411" customWidth="1"/>
    <col min="7424" max="7435" width="10.7109375" style="411" customWidth="1"/>
    <col min="7436" max="7436" width="36.7109375" style="411" customWidth="1"/>
    <col min="7437" max="7678" width="9.140625" style="411"/>
    <col min="7679" max="7679" width="31.42578125" style="411" customWidth="1"/>
    <col min="7680" max="7691" width="10.7109375" style="411" customWidth="1"/>
    <col min="7692" max="7692" width="36.7109375" style="411" customWidth="1"/>
    <col min="7693" max="7934" width="9.140625" style="411"/>
    <col min="7935" max="7935" width="31.42578125" style="411" customWidth="1"/>
    <col min="7936" max="7947" width="10.7109375" style="411" customWidth="1"/>
    <col min="7948" max="7948" width="36.7109375" style="411" customWidth="1"/>
    <col min="7949" max="8190" width="9.140625" style="411"/>
    <col min="8191" max="8191" width="31.42578125" style="411" customWidth="1"/>
    <col min="8192" max="8203" width="10.7109375" style="411" customWidth="1"/>
    <col min="8204" max="8204" width="36.7109375" style="411" customWidth="1"/>
    <col min="8205" max="8446" width="9.140625" style="411"/>
    <col min="8447" max="8447" width="31.42578125" style="411" customWidth="1"/>
    <col min="8448" max="8459" width="10.7109375" style="411" customWidth="1"/>
    <col min="8460" max="8460" width="36.7109375" style="411" customWidth="1"/>
    <col min="8461" max="8702" width="9.140625" style="411"/>
    <col min="8703" max="8703" width="31.42578125" style="411" customWidth="1"/>
    <col min="8704" max="8715" width="10.7109375" style="411" customWidth="1"/>
    <col min="8716" max="8716" width="36.7109375" style="411" customWidth="1"/>
    <col min="8717" max="8958" width="9.140625" style="411"/>
    <col min="8959" max="8959" width="31.42578125" style="411" customWidth="1"/>
    <col min="8960" max="8971" width="10.7109375" style="411" customWidth="1"/>
    <col min="8972" max="8972" width="36.7109375" style="411" customWidth="1"/>
    <col min="8973" max="9214" width="9.140625" style="411"/>
    <col min="9215" max="9215" width="31.42578125" style="411" customWidth="1"/>
    <col min="9216" max="9227" width="10.7109375" style="411" customWidth="1"/>
    <col min="9228" max="9228" width="36.7109375" style="411" customWidth="1"/>
    <col min="9229" max="9470" width="9.140625" style="411"/>
    <col min="9471" max="9471" width="31.42578125" style="411" customWidth="1"/>
    <col min="9472" max="9483" width="10.7109375" style="411" customWidth="1"/>
    <col min="9484" max="9484" width="36.7109375" style="411" customWidth="1"/>
    <col min="9485" max="9726" width="9.140625" style="411"/>
    <col min="9727" max="9727" width="31.42578125" style="411" customWidth="1"/>
    <col min="9728" max="9739" width="10.7109375" style="411" customWidth="1"/>
    <col min="9740" max="9740" width="36.7109375" style="411" customWidth="1"/>
    <col min="9741" max="9982" width="9.140625" style="411"/>
    <col min="9983" max="9983" width="31.42578125" style="411" customWidth="1"/>
    <col min="9984" max="9995" width="10.7109375" style="411" customWidth="1"/>
    <col min="9996" max="9996" width="36.7109375" style="411" customWidth="1"/>
    <col min="9997" max="10238" width="9.140625" style="411"/>
    <col min="10239" max="10239" width="31.42578125" style="411" customWidth="1"/>
    <col min="10240" max="10251" width="10.7109375" style="411" customWidth="1"/>
    <col min="10252" max="10252" width="36.7109375" style="411" customWidth="1"/>
    <col min="10253" max="10494" width="9.140625" style="411"/>
    <col min="10495" max="10495" width="31.42578125" style="411" customWidth="1"/>
    <col min="10496" max="10507" width="10.7109375" style="411" customWidth="1"/>
    <col min="10508" max="10508" width="36.7109375" style="411" customWidth="1"/>
    <col min="10509" max="10750" width="9.140625" style="411"/>
    <col min="10751" max="10751" width="31.42578125" style="411" customWidth="1"/>
    <col min="10752" max="10763" width="10.7109375" style="411" customWidth="1"/>
    <col min="10764" max="10764" width="36.7109375" style="411" customWidth="1"/>
    <col min="10765" max="11006" width="9.140625" style="411"/>
    <col min="11007" max="11007" width="31.42578125" style="411" customWidth="1"/>
    <col min="11008" max="11019" width="10.7109375" style="411" customWidth="1"/>
    <col min="11020" max="11020" width="36.7109375" style="411" customWidth="1"/>
    <col min="11021" max="11262" width="9.140625" style="411"/>
    <col min="11263" max="11263" width="31.42578125" style="411" customWidth="1"/>
    <col min="11264" max="11275" width="10.7109375" style="411" customWidth="1"/>
    <col min="11276" max="11276" width="36.7109375" style="411" customWidth="1"/>
    <col min="11277" max="11518" width="9.140625" style="411"/>
    <col min="11519" max="11519" width="31.42578125" style="411" customWidth="1"/>
    <col min="11520" max="11531" width="10.7109375" style="411" customWidth="1"/>
    <col min="11532" max="11532" width="36.7109375" style="411" customWidth="1"/>
    <col min="11533" max="11774" width="9.140625" style="411"/>
    <col min="11775" max="11775" width="31.42578125" style="411" customWidth="1"/>
    <col min="11776" max="11787" width="10.7109375" style="411" customWidth="1"/>
    <col min="11788" max="11788" width="36.7109375" style="411" customWidth="1"/>
    <col min="11789" max="12030" width="9.140625" style="411"/>
    <col min="12031" max="12031" width="31.42578125" style="411" customWidth="1"/>
    <col min="12032" max="12043" width="10.7109375" style="411" customWidth="1"/>
    <col min="12044" max="12044" width="36.7109375" style="411" customWidth="1"/>
    <col min="12045" max="12286" width="9.140625" style="411"/>
    <col min="12287" max="12287" width="31.42578125" style="411" customWidth="1"/>
    <col min="12288" max="12299" width="10.7109375" style="411" customWidth="1"/>
    <col min="12300" max="12300" width="36.7109375" style="411" customWidth="1"/>
    <col min="12301" max="12542" width="9.140625" style="411"/>
    <col min="12543" max="12543" width="31.42578125" style="411" customWidth="1"/>
    <col min="12544" max="12555" width="10.7109375" style="411" customWidth="1"/>
    <col min="12556" max="12556" width="36.7109375" style="411" customWidth="1"/>
    <col min="12557" max="12798" width="9.140625" style="411"/>
    <col min="12799" max="12799" width="31.42578125" style="411" customWidth="1"/>
    <col min="12800" max="12811" width="10.7109375" style="411" customWidth="1"/>
    <col min="12812" max="12812" width="36.7109375" style="411" customWidth="1"/>
    <col min="12813" max="13054" width="9.140625" style="411"/>
    <col min="13055" max="13055" width="31.42578125" style="411" customWidth="1"/>
    <col min="13056" max="13067" width="10.7109375" style="411" customWidth="1"/>
    <col min="13068" max="13068" width="36.7109375" style="411" customWidth="1"/>
    <col min="13069" max="13310" width="9.140625" style="411"/>
    <col min="13311" max="13311" width="31.42578125" style="411" customWidth="1"/>
    <col min="13312" max="13323" width="10.7109375" style="411" customWidth="1"/>
    <col min="13324" max="13324" width="36.7109375" style="411" customWidth="1"/>
    <col min="13325" max="13566" width="9.140625" style="411"/>
    <col min="13567" max="13567" width="31.42578125" style="411" customWidth="1"/>
    <col min="13568" max="13579" width="10.7109375" style="411" customWidth="1"/>
    <col min="13580" max="13580" width="36.7109375" style="411" customWidth="1"/>
    <col min="13581" max="13822" width="9.140625" style="411"/>
    <col min="13823" max="13823" width="31.42578125" style="411" customWidth="1"/>
    <col min="13824" max="13835" width="10.7109375" style="411" customWidth="1"/>
    <col min="13836" max="13836" width="36.7109375" style="411" customWidth="1"/>
    <col min="13837" max="14078" width="9.140625" style="411"/>
    <col min="14079" max="14079" width="31.42578125" style="411" customWidth="1"/>
    <col min="14080" max="14091" width="10.7109375" style="411" customWidth="1"/>
    <col min="14092" max="14092" width="36.7109375" style="411" customWidth="1"/>
    <col min="14093" max="14334" width="9.140625" style="411"/>
    <col min="14335" max="14335" width="31.42578125" style="411" customWidth="1"/>
    <col min="14336" max="14347" width="10.7109375" style="411" customWidth="1"/>
    <col min="14348" max="14348" width="36.7109375" style="411" customWidth="1"/>
    <col min="14349" max="14590" width="9.140625" style="411"/>
    <col min="14591" max="14591" width="31.42578125" style="411" customWidth="1"/>
    <col min="14592" max="14603" width="10.7109375" style="411" customWidth="1"/>
    <col min="14604" max="14604" width="36.7109375" style="411" customWidth="1"/>
    <col min="14605" max="14846" width="9.140625" style="411"/>
    <col min="14847" max="14847" width="31.42578125" style="411" customWidth="1"/>
    <col min="14848" max="14859" width="10.7109375" style="411" customWidth="1"/>
    <col min="14860" max="14860" width="36.7109375" style="411" customWidth="1"/>
    <col min="14861" max="15102" width="9.140625" style="411"/>
    <col min="15103" max="15103" width="31.42578125" style="411" customWidth="1"/>
    <col min="15104" max="15115" width="10.7109375" style="411" customWidth="1"/>
    <col min="15116" max="15116" width="36.7109375" style="411" customWidth="1"/>
    <col min="15117" max="15358" width="9.140625" style="411"/>
    <col min="15359" max="15359" width="31.42578125" style="411" customWidth="1"/>
    <col min="15360" max="15371" width="10.7109375" style="411" customWidth="1"/>
    <col min="15372" max="15372" width="36.7109375" style="411" customWidth="1"/>
    <col min="15373" max="15614" width="9.140625" style="411"/>
    <col min="15615" max="15615" width="31.42578125" style="411" customWidth="1"/>
    <col min="15616" max="15627" width="10.7109375" style="411" customWidth="1"/>
    <col min="15628" max="15628" width="36.7109375" style="411" customWidth="1"/>
    <col min="15629" max="15870" width="9.140625" style="411"/>
    <col min="15871" max="15871" width="31.42578125" style="411" customWidth="1"/>
    <col min="15872" max="15883" width="10.7109375" style="411" customWidth="1"/>
    <col min="15884" max="15884" width="36.7109375" style="411" customWidth="1"/>
    <col min="15885" max="16126" width="9.140625" style="411"/>
    <col min="16127" max="16127" width="31.42578125" style="411" customWidth="1"/>
    <col min="16128" max="16139" width="10.7109375" style="411" customWidth="1"/>
    <col min="16140" max="16140" width="36.7109375" style="411" customWidth="1"/>
    <col min="16141" max="16384" width="9.140625" style="411"/>
  </cols>
  <sheetData>
    <row r="1" spans="1:13" ht="15" x14ac:dyDescent="0.2">
      <c r="A1" s="418" t="s">
        <v>1640</v>
      </c>
    </row>
    <row r="2" spans="1:13" ht="15" x14ac:dyDescent="0.2">
      <c r="A2" s="418" t="s">
        <v>1639</v>
      </c>
      <c r="M2" s="415"/>
    </row>
    <row r="3" spans="1:13" x14ac:dyDescent="0.2">
      <c r="M3" s="415"/>
    </row>
    <row r="4" spans="1:13" s="418" customFormat="1" ht="15" x14ac:dyDescent="0.2">
      <c r="A4" s="350"/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416"/>
    </row>
    <row r="5" spans="1:13" s="418" customFormat="1" ht="15" x14ac:dyDescent="0.2">
      <c r="A5" s="231"/>
      <c r="B5" s="290">
        <v>2005</v>
      </c>
      <c r="C5" s="290">
        <v>2006</v>
      </c>
      <c r="D5" s="290">
        <v>2007</v>
      </c>
      <c r="E5" s="290">
        <v>2008</v>
      </c>
      <c r="F5" s="290">
        <v>2009</v>
      </c>
      <c r="G5" s="290">
        <v>2010</v>
      </c>
      <c r="H5" s="290">
        <v>2011</v>
      </c>
      <c r="I5" s="290" t="s">
        <v>0</v>
      </c>
      <c r="J5" s="290" t="s">
        <v>700</v>
      </c>
      <c r="K5" s="290" t="s">
        <v>701</v>
      </c>
      <c r="L5" s="231"/>
      <c r="M5" s="416"/>
    </row>
    <row r="6" spans="1:13" s="418" customFormat="1" ht="15" x14ac:dyDescent="0.2">
      <c r="A6" s="337"/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337"/>
      <c r="M6" s="416"/>
    </row>
    <row r="7" spans="1:13" s="418" customFormat="1" ht="15" customHeight="1" x14ac:dyDescent="0.2">
      <c r="M7" s="416"/>
    </row>
    <row r="8" spans="1:13" s="418" customFormat="1" ht="15" customHeight="1" x14ac:dyDescent="0.2">
      <c r="A8" s="422" t="s">
        <v>1761</v>
      </c>
      <c r="B8" s="421">
        <v>3821</v>
      </c>
      <c r="C8" s="421">
        <v>3805</v>
      </c>
      <c r="D8" s="421">
        <v>3783</v>
      </c>
      <c r="E8" s="421">
        <v>3761</v>
      </c>
      <c r="F8" s="421">
        <v>3740</v>
      </c>
      <c r="G8" s="421" t="s">
        <v>1638</v>
      </c>
      <c r="H8" s="421">
        <v>3687</v>
      </c>
      <c r="I8" s="421">
        <v>3642</v>
      </c>
      <c r="J8" s="421">
        <v>3596</v>
      </c>
      <c r="K8" s="421">
        <v>3548</v>
      </c>
      <c r="L8" s="418" t="s">
        <v>1762</v>
      </c>
      <c r="M8" s="416"/>
    </row>
    <row r="9" spans="1:13" s="418" customFormat="1" ht="15" customHeight="1" x14ac:dyDescent="0.2">
      <c r="A9" s="420"/>
      <c r="B9" s="421"/>
      <c r="C9" s="421"/>
      <c r="D9" s="421"/>
      <c r="E9" s="421"/>
      <c r="F9" s="421"/>
      <c r="G9" s="421"/>
      <c r="H9" s="421"/>
      <c r="I9" s="421"/>
      <c r="J9" s="421"/>
      <c r="K9" s="421"/>
      <c r="M9" s="416"/>
    </row>
    <row r="10" spans="1:13" s="418" customFormat="1" ht="15" customHeight="1" x14ac:dyDescent="0.2">
      <c r="A10" s="420"/>
      <c r="M10" s="416"/>
    </row>
    <row r="11" spans="1:13" s="418" customFormat="1" ht="15" customHeight="1" x14ac:dyDescent="0.2">
      <c r="A11" s="420" t="s">
        <v>1637</v>
      </c>
      <c r="B11" s="418">
        <v>51</v>
      </c>
      <c r="C11" s="418">
        <v>49</v>
      </c>
      <c r="D11" s="418">
        <v>47</v>
      </c>
      <c r="E11" s="418">
        <v>46</v>
      </c>
      <c r="F11" s="418">
        <v>45</v>
      </c>
      <c r="G11" s="418">
        <v>42</v>
      </c>
      <c r="H11" s="418">
        <v>42</v>
      </c>
      <c r="I11" s="418">
        <v>39</v>
      </c>
      <c r="J11" s="418">
        <v>37</v>
      </c>
      <c r="K11" s="418">
        <v>36</v>
      </c>
      <c r="L11" s="418" t="s">
        <v>1636</v>
      </c>
      <c r="M11" s="416"/>
    </row>
    <row r="12" spans="1:13" s="418" customFormat="1" ht="15" customHeight="1" x14ac:dyDescent="0.2">
      <c r="A12" s="420"/>
      <c r="M12" s="416"/>
    </row>
    <row r="13" spans="1:13" s="418" customFormat="1" ht="15" customHeight="1" x14ac:dyDescent="0.2">
      <c r="A13" s="420"/>
      <c r="M13" s="416"/>
    </row>
    <row r="14" spans="1:13" s="418" customFormat="1" ht="15" customHeight="1" x14ac:dyDescent="0.2">
      <c r="A14" s="420" t="s">
        <v>1635</v>
      </c>
      <c r="B14" s="418">
        <v>30</v>
      </c>
      <c r="C14" s="418">
        <v>29</v>
      </c>
      <c r="D14" s="418">
        <v>29</v>
      </c>
      <c r="E14" s="418">
        <v>29</v>
      </c>
      <c r="F14" s="418">
        <v>29</v>
      </c>
      <c r="G14" s="418">
        <v>29</v>
      </c>
      <c r="H14" s="418">
        <v>29</v>
      </c>
      <c r="I14" s="418">
        <v>30</v>
      </c>
      <c r="J14" s="418">
        <v>29</v>
      </c>
      <c r="K14" s="418">
        <v>29</v>
      </c>
      <c r="L14" s="418" t="s">
        <v>1634</v>
      </c>
      <c r="M14" s="416"/>
    </row>
    <row r="15" spans="1:13" s="418" customFormat="1" ht="15" customHeight="1" x14ac:dyDescent="0.2">
      <c r="A15" s="420"/>
      <c r="M15" s="416"/>
    </row>
    <row r="16" spans="1:13" s="418" customFormat="1" ht="15" customHeight="1" x14ac:dyDescent="0.2">
      <c r="A16" s="420"/>
      <c r="M16" s="416"/>
    </row>
    <row r="17" spans="1:13" s="418" customFormat="1" ht="15" customHeight="1" x14ac:dyDescent="0.2">
      <c r="A17" s="420" t="s">
        <v>1633</v>
      </c>
      <c r="L17" s="418" t="s">
        <v>1632</v>
      </c>
      <c r="M17" s="416"/>
    </row>
    <row r="18" spans="1:13" s="418" customFormat="1" ht="15" customHeight="1" x14ac:dyDescent="0.2">
      <c r="A18" s="420" t="s">
        <v>1627</v>
      </c>
      <c r="B18" s="419">
        <v>13.3</v>
      </c>
      <c r="C18" s="419">
        <v>12.8</v>
      </c>
      <c r="D18" s="419">
        <v>12.4</v>
      </c>
      <c r="E18" s="419">
        <v>12.1</v>
      </c>
      <c r="F18" s="419">
        <v>12</v>
      </c>
      <c r="G18" s="419">
        <v>11.4</v>
      </c>
      <c r="H18" s="419">
        <v>11.4</v>
      </c>
      <c r="I18" s="419">
        <v>10.7</v>
      </c>
      <c r="J18" s="419">
        <v>10.3</v>
      </c>
      <c r="K18" s="419">
        <v>10.1</v>
      </c>
      <c r="L18" s="418" t="s">
        <v>1626</v>
      </c>
      <c r="M18" s="416"/>
    </row>
    <row r="19" spans="1:13" s="418" customFormat="1" ht="15" customHeight="1" x14ac:dyDescent="0.2">
      <c r="A19" s="420"/>
      <c r="M19" s="416"/>
    </row>
    <row r="20" spans="1:13" s="418" customFormat="1" ht="15" customHeight="1" x14ac:dyDescent="0.2">
      <c r="M20" s="416"/>
    </row>
    <row r="21" spans="1:13" s="418" customFormat="1" ht="15" customHeight="1" x14ac:dyDescent="0.2">
      <c r="A21" s="420" t="s">
        <v>1631</v>
      </c>
      <c r="L21" s="418" t="s">
        <v>1630</v>
      </c>
      <c r="M21" s="416"/>
    </row>
    <row r="22" spans="1:13" s="418" customFormat="1" ht="15" customHeight="1" x14ac:dyDescent="0.2">
      <c r="A22" s="420" t="s">
        <v>1627</v>
      </c>
      <c r="B22" s="418">
        <v>7.8</v>
      </c>
      <c r="C22" s="418">
        <v>7.5</v>
      </c>
      <c r="D22" s="418">
        <v>7.8</v>
      </c>
      <c r="E22" s="418">
        <v>7.7</v>
      </c>
      <c r="F22" s="418">
        <v>7.8</v>
      </c>
      <c r="G22" s="418">
        <v>7.9</v>
      </c>
      <c r="H22" s="418">
        <v>7.9</v>
      </c>
      <c r="I22" s="418">
        <v>8.1999999999999993</v>
      </c>
      <c r="J22" s="418">
        <v>8.1</v>
      </c>
      <c r="K22" s="418">
        <v>8.1999999999999993</v>
      </c>
      <c r="L22" s="418" t="s">
        <v>1626</v>
      </c>
      <c r="M22" s="416"/>
    </row>
    <row r="23" spans="1:13" s="418" customFormat="1" ht="15" customHeight="1" x14ac:dyDescent="0.2">
      <c r="A23" s="420"/>
      <c r="M23" s="416"/>
    </row>
    <row r="24" spans="1:13" s="418" customFormat="1" ht="15" customHeight="1" x14ac:dyDescent="0.2">
      <c r="M24" s="416"/>
    </row>
    <row r="25" spans="1:13" s="418" customFormat="1" ht="15" customHeight="1" x14ac:dyDescent="0.2">
      <c r="A25" s="420" t="s">
        <v>1629</v>
      </c>
      <c r="L25" s="418" t="s">
        <v>1628</v>
      </c>
      <c r="M25" s="416"/>
    </row>
    <row r="26" spans="1:13" s="418" customFormat="1" ht="15" customHeight="1" x14ac:dyDescent="0.2">
      <c r="A26" s="420" t="s">
        <v>1627</v>
      </c>
      <c r="B26" s="419">
        <v>5.4</v>
      </c>
      <c r="C26" s="419">
        <v>5.3</v>
      </c>
      <c r="D26" s="419">
        <v>4.5999999999999996</v>
      </c>
      <c r="E26" s="419">
        <v>4.4000000000000004</v>
      </c>
      <c r="F26" s="419">
        <v>4.2</v>
      </c>
      <c r="G26" s="419">
        <v>3.5</v>
      </c>
      <c r="H26" s="419">
        <v>3.5</v>
      </c>
      <c r="I26" s="419">
        <v>2.5</v>
      </c>
      <c r="J26" s="419">
        <v>2.2000000000000002</v>
      </c>
      <c r="K26" s="419">
        <v>2</v>
      </c>
      <c r="L26" s="418" t="s">
        <v>1626</v>
      </c>
      <c r="M26" s="416"/>
    </row>
    <row r="27" spans="1:13" s="416" customFormat="1" ht="15" customHeight="1" x14ac:dyDescent="0.2">
      <c r="A27" s="417"/>
      <c r="B27" s="417"/>
      <c r="C27" s="417"/>
      <c r="D27" s="417"/>
      <c r="E27" s="417"/>
      <c r="F27" s="417"/>
      <c r="G27" s="417"/>
      <c r="H27" s="417"/>
      <c r="I27" s="417"/>
      <c r="J27" s="417"/>
      <c r="K27" s="417"/>
      <c r="L27" s="417"/>
    </row>
    <row r="28" spans="1:13" x14ac:dyDescent="0.2">
      <c r="M28" s="415"/>
    </row>
    <row r="29" spans="1:13" x14ac:dyDescent="0.2">
      <c r="A29" s="213" t="s">
        <v>249</v>
      </c>
      <c r="G29" s="213" t="s">
        <v>1625</v>
      </c>
    </row>
    <row r="30" spans="1:13" x14ac:dyDescent="0.2">
      <c r="A30" s="411" t="s">
        <v>250</v>
      </c>
      <c r="G30" s="411" t="s">
        <v>969</v>
      </c>
    </row>
    <row r="31" spans="1:13" x14ac:dyDescent="0.2">
      <c r="A31" s="414" t="s">
        <v>1624</v>
      </c>
      <c r="G31" s="414" t="s">
        <v>1623</v>
      </c>
    </row>
    <row r="32" spans="1:13" x14ac:dyDescent="0.2">
      <c r="A32" s="451" t="s">
        <v>1763</v>
      </c>
      <c r="G32" s="451" t="s">
        <v>1764</v>
      </c>
    </row>
    <row r="33" spans="1:8" s="257" customFormat="1" x14ac:dyDescent="0.2">
      <c r="B33" s="414"/>
    </row>
    <row r="34" spans="1:8" s="257" customFormat="1" ht="15" x14ac:dyDescent="0.25">
      <c r="A34" s="412" t="s">
        <v>1622</v>
      </c>
      <c r="B34" s="413"/>
      <c r="C34" s="216"/>
      <c r="D34" s="216"/>
      <c r="E34" s="216"/>
      <c r="F34" s="216"/>
      <c r="G34" s="412" t="s">
        <v>1621</v>
      </c>
      <c r="H34" s="412"/>
    </row>
    <row r="35" spans="1:8" ht="15" x14ac:dyDescent="0.25">
      <c r="A35" s="412" t="s">
        <v>1620</v>
      </c>
      <c r="B35" s="412"/>
      <c r="C35" s="412"/>
      <c r="D35" s="412"/>
      <c r="E35" s="412"/>
      <c r="F35" s="412"/>
      <c r="G35" s="412" t="s">
        <v>1619</v>
      </c>
      <c r="H35" s="412"/>
    </row>
    <row r="38" spans="1:8" x14ac:dyDescent="0.2">
      <c r="A38" s="453" t="s">
        <v>1771</v>
      </c>
      <c r="G38" s="453" t="s">
        <v>1778</v>
      </c>
    </row>
    <row r="39" spans="1:8" x14ac:dyDescent="0.2">
      <c r="A39" s="411" t="s">
        <v>1772</v>
      </c>
      <c r="G39" s="411" t="s">
        <v>1779</v>
      </c>
    </row>
    <row r="40" spans="1:8" x14ac:dyDescent="0.2">
      <c r="A40" s="451" t="s">
        <v>1784</v>
      </c>
      <c r="G40" s="451" t="s">
        <v>1783</v>
      </c>
    </row>
    <row r="41" spans="1:8" x14ac:dyDescent="0.2">
      <c r="A41" s="451" t="s">
        <v>1785</v>
      </c>
      <c r="G41" s="451" t="s">
        <v>1782</v>
      </c>
    </row>
    <row r="42" spans="1:8" x14ac:dyDescent="0.2">
      <c r="A42" s="411" t="s">
        <v>1774</v>
      </c>
      <c r="G42" s="411" t="s">
        <v>1780</v>
      </c>
    </row>
    <row r="43" spans="1:8" x14ac:dyDescent="0.2">
      <c r="A43" s="411" t="s">
        <v>1775</v>
      </c>
    </row>
  </sheetData>
  <pageMargins left="0.7" right="0.7" top="0.75" bottom="0.75" header="0.3" footer="0.3"/>
  <pageSetup scale="67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3"/>
  <sheetViews>
    <sheetView view="pageBreakPreview" zoomScale="80" zoomScaleNormal="100" zoomScaleSheetLayoutView="80" workbookViewId="0">
      <selection activeCell="G42" sqref="G42"/>
    </sheetView>
  </sheetViews>
  <sheetFormatPr defaultColWidth="12.5703125" defaultRowHeight="12.75" x14ac:dyDescent="0.2"/>
  <cols>
    <col min="1" max="1" width="31.28515625" style="213" customWidth="1"/>
    <col min="2" max="11" width="9.7109375" style="213" customWidth="1"/>
    <col min="12" max="12" width="33.28515625" style="213" customWidth="1"/>
    <col min="13" max="256" width="12.5703125" style="213"/>
    <col min="257" max="257" width="32" style="213" customWidth="1"/>
    <col min="258" max="267" width="10" style="213" customWidth="1"/>
    <col min="268" max="268" width="32" style="213" customWidth="1"/>
    <col min="269" max="512" width="12.5703125" style="213"/>
    <col min="513" max="513" width="32" style="213" customWidth="1"/>
    <col min="514" max="523" width="10" style="213" customWidth="1"/>
    <col min="524" max="524" width="32" style="213" customWidth="1"/>
    <col min="525" max="768" width="12.5703125" style="213"/>
    <col min="769" max="769" width="32" style="213" customWidth="1"/>
    <col min="770" max="779" width="10" style="213" customWidth="1"/>
    <col min="780" max="780" width="32" style="213" customWidth="1"/>
    <col min="781" max="1024" width="12.5703125" style="213"/>
    <col min="1025" max="1025" width="32" style="213" customWidth="1"/>
    <col min="1026" max="1035" width="10" style="213" customWidth="1"/>
    <col min="1036" max="1036" width="32" style="213" customWidth="1"/>
    <col min="1037" max="1280" width="12.5703125" style="213"/>
    <col min="1281" max="1281" width="32" style="213" customWidth="1"/>
    <col min="1282" max="1291" width="10" style="213" customWidth="1"/>
    <col min="1292" max="1292" width="32" style="213" customWidth="1"/>
    <col min="1293" max="1536" width="12.5703125" style="213"/>
    <col min="1537" max="1537" width="32" style="213" customWidth="1"/>
    <col min="1538" max="1547" width="10" style="213" customWidth="1"/>
    <col min="1548" max="1548" width="32" style="213" customWidth="1"/>
    <col min="1549" max="1792" width="12.5703125" style="213"/>
    <col min="1793" max="1793" width="32" style="213" customWidth="1"/>
    <col min="1794" max="1803" width="10" style="213" customWidth="1"/>
    <col min="1804" max="1804" width="32" style="213" customWidth="1"/>
    <col min="1805" max="2048" width="12.5703125" style="213"/>
    <col min="2049" max="2049" width="32" style="213" customWidth="1"/>
    <col min="2050" max="2059" width="10" style="213" customWidth="1"/>
    <col min="2060" max="2060" width="32" style="213" customWidth="1"/>
    <col min="2061" max="2304" width="12.5703125" style="213"/>
    <col min="2305" max="2305" width="32" style="213" customWidth="1"/>
    <col min="2306" max="2315" width="10" style="213" customWidth="1"/>
    <col min="2316" max="2316" width="32" style="213" customWidth="1"/>
    <col min="2317" max="2560" width="12.5703125" style="213"/>
    <col min="2561" max="2561" width="32" style="213" customWidth="1"/>
    <col min="2562" max="2571" width="10" style="213" customWidth="1"/>
    <col min="2572" max="2572" width="32" style="213" customWidth="1"/>
    <col min="2573" max="2816" width="12.5703125" style="213"/>
    <col min="2817" max="2817" width="32" style="213" customWidth="1"/>
    <col min="2818" max="2827" width="10" style="213" customWidth="1"/>
    <col min="2828" max="2828" width="32" style="213" customWidth="1"/>
    <col min="2829" max="3072" width="12.5703125" style="213"/>
    <col min="3073" max="3073" width="32" style="213" customWidth="1"/>
    <col min="3074" max="3083" width="10" style="213" customWidth="1"/>
    <col min="3084" max="3084" width="32" style="213" customWidth="1"/>
    <col min="3085" max="3328" width="12.5703125" style="213"/>
    <col min="3329" max="3329" width="32" style="213" customWidth="1"/>
    <col min="3330" max="3339" width="10" style="213" customWidth="1"/>
    <col min="3340" max="3340" width="32" style="213" customWidth="1"/>
    <col min="3341" max="3584" width="12.5703125" style="213"/>
    <col min="3585" max="3585" width="32" style="213" customWidth="1"/>
    <col min="3586" max="3595" width="10" style="213" customWidth="1"/>
    <col min="3596" max="3596" width="32" style="213" customWidth="1"/>
    <col min="3597" max="3840" width="12.5703125" style="213"/>
    <col min="3841" max="3841" width="32" style="213" customWidth="1"/>
    <col min="3842" max="3851" width="10" style="213" customWidth="1"/>
    <col min="3852" max="3852" width="32" style="213" customWidth="1"/>
    <col min="3853" max="4096" width="12.5703125" style="213"/>
    <col min="4097" max="4097" width="32" style="213" customWidth="1"/>
    <col min="4098" max="4107" width="10" style="213" customWidth="1"/>
    <col min="4108" max="4108" width="32" style="213" customWidth="1"/>
    <col min="4109" max="4352" width="12.5703125" style="213"/>
    <col min="4353" max="4353" width="32" style="213" customWidth="1"/>
    <col min="4354" max="4363" width="10" style="213" customWidth="1"/>
    <col min="4364" max="4364" width="32" style="213" customWidth="1"/>
    <col min="4365" max="4608" width="12.5703125" style="213"/>
    <col min="4609" max="4609" width="32" style="213" customWidth="1"/>
    <col min="4610" max="4619" width="10" style="213" customWidth="1"/>
    <col min="4620" max="4620" width="32" style="213" customWidth="1"/>
    <col min="4621" max="4864" width="12.5703125" style="213"/>
    <col min="4865" max="4865" width="32" style="213" customWidth="1"/>
    <col min="4866" max="4875" width="10" style="213" customWidth="1"/>
    <col min="4876" max="4876" width="32" style="213" customWidth="1"/>
    <col min="4877" max="5120" width="12.5703125" style="213"/>
    <col min="5121" max="5121" width="32" style="213" customWidth="1"/>
    <col min="5122" max="5131" width="10" style="213" customWidth="1"/>
    <col min="5132" max="5132" width="32" style="213" customWidth="1"/>
    <col min="5133" max="5376" width="12.5703125" style="213"/>
    <col min="5377" max="5377" width="32" style="213" customWidth="1"/>
    <col min="5378" max="5387" width="10" style="213" customWidth="1"/>
    <col min="5388" max="5388" width="32" style="213" customWidth="1"/>
    <col min="5389" max="5632" width="12.5703125" style="213"/>
    <col min="5633" max="5633" width="32" style="213" customWidth="1"/>
    <col min="5634" max="5643" width="10" style="213" customWidth="1"/>
    <col min="5644" max="5644" width="32" style="213" customWidth="1"/>
    <col min="5645" max="5888" width="12.5703125" style="213"/>
    <col min="5889" max="5889" width="32" style="213" customWidth="1"/>
    <col min="5890" max="5899" width="10" style="213" customWidth="1"/>
    <col min="5900" max="5900" width="32" style="213" customWidth="1"/>
    <col min="5901" max="6144" width="12.5703125" style="213"/>
    <col min="6145" max="6145" width="32" style="213" customWidth="1"/>
    <col min="6146" max="6155" width="10" style="213" customWidth="1"/>
    <col min="6156" max="6156" width="32" style="213" customWidth="1"/>
    <col min="6157" max="6400" width="12.5703125" style="213"/>
    <col min="6401" max="6401" width="32" style="213" customWidth="1"/>
    <col min="6402" max="6411" width="10" style="213" customWidth="1"/>
    <col min="6412" max="6412" width="32" style="213" customWidth="1"/>
    <col min="6413" max="6656" width="12.5703125" style="213"/>
    <col min="6657" max="6657" width="32" style="213" customWidth="1"/>
    <col min="6658" max="6667" width="10" style="213" customWidth="1"/>
    <col min="6668" max="6668" width="32" style="213" customWidth="1"/>
    <col min="6669" max="6912" width="12.5703125" style="213"/>
    <col min="6913" max="6913" width="32" style="213" customWidth="1"/>
    <col min="6914" max="6923" width="10" style="213" customWidth="1"/>
    <col min="6924" max="6924" width="32" style="213" customWidth="1"/>
    <col min="6925" max="7168" width="12.5703125" style="213"/>
    <col min="7169" max="7169" width="32" style="213" customWidth="1"/>
    <col min="7170" max="7179" width="10" style="213" customWidth="1"/>
    <col min="7180" max="7180" width="32" style="213" customWidth="1"/>
    <col min="7181" max="7424" width="12.5703125" style="213"/>
    <col min="7425" max="7425" width="32" style="213" customWidth="1"/>
    <col min="7426" max="7435" width="10" style="213" customWidth="1"/>
    <col min="7436" max="7436" width="32" style="213" customWidth="1"/>
    <col min="7437" max="7680" width="12.5703125" style="213"/>
    <col min="7681" max="7681" width="32" style="213" customWidth="1"/>
    <col min="7682" max="7691" width="10" style="213" customWidth="1"/>
    <col min="7692" max="7692" width="32" style="213" customWidth="1"/>
    <col min="7693" max="7936" width="12.5703125" style="213"/>
    <col min="7937" max="7937" width="32" style="213" customWidth="1"/>
    <col min="7938" max="7947" width="10" style="213" customWidth="1"/>
    <col min="7948" max="7948" width="32" style="213" customWidth="1"/>
    <col min="7949" max="8192" width="12.5703125" style="213"/>
    <col min="8193" max="8193" width="32" style="213" customWidth="1"/>
    <col min="8194" max="8203" width="10" style="213" customWidth="1"/>
    <col min="8204" max="8204" width="32" style="213" customWidth="1"/>
    <col min="8205" max="8448" width="12.5703125" style="213"/>
    <col min="8449" max="8449" width="32" style="213" customWidth="1"/>
    <col min="8450" max="8459" width="10" style="213" customWidth="1"/>
    <col min="8460" max="8460" width="32" style="213" customWidth="1"/>
    <col min="8461" max="8704" width="12.5703125" style="213"/>
    <col min="8705" max="8705" width="32" style="213" customWidth="1"/>
    <col min="8706" max="8715" width="10" style="213" customWidth="1"/>
    <col min="8716" max="8716" width="32" style="213" customWidth="1"/>
    <col min="8717" max="8960" width="12.5703125" style="213"/>
    <col min="8961" max="8961" width="32" style="213" customWidth="1"/>
    <col min="8962" max="8971" width="10" style="213" customWidth="1"/>
    <col min="8972" max="8972" width="32" style="213" customWidth="1"/>
    <col min="8973" max="9216" width="12.5703125" style="213"/>
    <col min="9217" max="9217" width="32" style="213" customWidth="1"/>
    <col min="9218" max="9227" width="10" style="213" customWidth="1"/>
    <col min="9228" max="9228" width="32" style="213" customWidth="1"/>
    <col min="9229" max="9472" width="12.5703125" style="213"/>
    <col min="9473" max="9473" width="32" style="213" customWidth="1"/>
    <col min="9474" max="9483" width="10" style="213" customWidth="1"/>
    <col min="9484" max="9484" width="32" style="213" customWidth="1"/>
    <col min="9485" max="9728" width="12.5703125" style="213"/>
    <col min="9729" max="9729" width="32" style="213" customWidth="1"/>
    <col min="9730" max="9739" width="10" style="213" customWidth="1"/>
    <col min="9740" max="9740" width="32" style="213" customWidth="1"/>
    <col min="9741" max="9984" width="12.5703125" style="213"/>
    <col min="9985" max="9985" width="32" style="213" customWidth="1"/>
    <col min="9986" max="9995" width="10" style="213" customWidth="1"/>
    <col min="9996" max="9996" width="32" style="213" customWidth="1"/>
    <col min="9997" max="10240" width="12.5703125" style="213"/>
    <col min="10241" max="10241" width="32" style="213" customWidth="1"/>
    <col min="10242" max="10251" width="10" style="213" customWidth="1"/>
    <col min="10252" max="10252" width="32" style="213" customWidth="1"/>
    <col min="10253" max="10496" width="12.5703125" style="213"/>
    <col min="10497" max="10497" width="32" style="213" customWidth="1"/>
    <col min="10498" max="10507" width="10" style="213" customWidth="1"/>
    <col min="10508" max="10508" width="32" style="213" customWidth="1"/>
    <col min="10509" max="10752" width="12.5703125" style="213"/>
    <col min="10753" max="10753" width="32" style="213" customWidth="1"/>
    <col min="10754" max="10763" width="10" style="213" customWidth="1"/>
    <col min="10764" max="10764" width="32" style="213" customWidth="1"/>
    <col min="10765" max="11008" width="12.5703125" style="213"/>
    <col min="11009" max="11009" width="32" style="213" customWidth="1"/>
    <col min="11010" max="11019" width="10" style="213" customWidth="1"/>
    <col min="11020" max="11020" width="32" style="213" customWidth="1"/>
    <col min="11021" max="11264" width="12.5703125" style="213"/>
    <col min="11265" max="11265" width="32" style="213" customWidth="1"/>
    <col min="11266" max="11275" width="10" style="213" customWidth="1"/>
    <col min="11276" max="11276" width="32" style="213" customWidth="1"/>
    <col min="11277" max="11520" width="12.5703125" style="213"/>
    <col min="11521" max="11521" width="32" style="213" customWidth="1"/>
    <col min="11522" max="11531" width="10" style="213" customWidth="1"/>
    <col min="11532" max="11532" width="32" style="213" customWidth="1"/>
    <col min="11533" max="11776" width="12.5703125" style="213"/>
    <col min="11777" max="11777" width="32" style="213" customWidth="1"/>
    <col min="11778" max="11787" width="10" style="213" customWidth="1"/>
    <col min="11788" max="11788" width="32" style="213" customWidth="1"/>
    <col min="11789" max="12032" width="12.5703125" style="213"/>
    <col min="12033" max="12033" width="32" style="213" customWidth="1"/>
    <col min="12034" max="12043" width="10" style="213" customWidth="1"/>
    <col min="12044" max="12044" width="32" style="213" customWidth="1"/>
    <col min="12045" max="12288" width="12.5703125" style="213"/>
    <col min="12289" max="12289" width="32" style="213" customWidth="1"/>
    <col min="12290" max="12299" width="10" style="213" customWidth="1"/>
    <col min="12300" max="12300" width="32" style="213" customWidth="1"/>
    <col min="12301" max="12544" width="12.5703125" style="213"/>
    <col min="12545" max="12545" width="32" style="213" customWidth="1"/>
    <col min="12546" max="12555" width="10" style="213" customWidth="1"/>
    <col min="12556" max="12556" width="32" style="213" customWidth="1"/>
    <col min="12557" max="12800" width="12.5703125" style="213"/>
    <col min="12801" max="12801" width="32" style="213" customWidth="1"/>
    <col min="12802" max="12811" width="10" style="213" customWidth="1"/>
    <col min="12812" max="12812" width="32" style="213" customWidth="1"/>
    <col min="12813" max="13056" width="12.5703125" style="213"/>
    <col min="13057" max="13057" width="32" style="213" customWidth="1"/>
    <col min="13058" max="13067" width="10" style="213" customWidth="1"/>
    <col min="13068" max="13068" width="32" style="213" customWidth="1"/>
    <col min="13069" max="13312" width="12.5703125" style="213"/>
    <col min="13313" max="13313" width="32" style="213" customWidth="1"/>
    <col min="13314" max="13323" width="10" style="213" customWidth="1"/>
    <col min="13324" max="13324" width="32" style="213" customWidth="1"/>
    <col min="13325" max="13568" width="12.5703125" style="213"/>
    <col min="13569" max="13569" width="32" style="213" customWidth="1"/>
    <col min="13570" max="13579" width="10" style="213" customWidth="1"/>
    <col min="13580" max="13580" width="32" style="213" customWidth="1"/>
    <col min="13581" max="13824" width="12.5703125" style="213"/>
    <col min="13825" max="13825" width="32" style="213" customWidth="1"/>
    <col min="13826" max="13835" width="10" style="213" customWidth="1"/>
    <col min="13836" max="13836" width="32" style="213" customWidth="1"/>
    <col min="13837" max="14080" width="12.5703125" style="213"/>
    <col min="14081" max="14081" width="32" style="213" customWidth="1"/>
    <col min="14082" max="14091" width="10" style="213" customWidth="1"/>
    <col min="14092" max="14092" width="32" style="213" customWidth="1"/>
    <col min="14093" max="14336" width="12.5703125" style="213"/>
    <col min="14337" max="14337" width="32" style="213" customWidth="1"/>
    <col min="14338" max="14347" width="10" style="213" customWidth="1"/>
    <col min="14348" max="14348" width="32" style="213" customWidth="1"/>
    <col min="14349" max="14592" width="12.5703125" style="213"/>
    <col min="14593" max="14593" width="32" style="213" customWidth="1"/>
    <col min="14594" max="14603" width="10" style="213" customWidth="1"/>
    <col min="14604" max="14604" width="32" style="213" customWidth="1"/>
    <col min="14605" max="14848" width="12.5703125" style="213"/>
    <col min="14849" max="14849" width="32" style="213" customWidth="1"/>
    <col min="14850" max="14859" width="10" style="213" customWidth="1"/>
    <col min="14860" max="14860" width="32" style="213" customWidth="1"/>
    <col min="14861" max="15104" width="12.5703125" style="213"/>
    <col min="15105" max="15105" width="32" style="213" customWidth="1"/>
    <col min="15106" max="15115" width="10" style="213" customWidth="1"/>
    <col min="15116" max="15116" width="32" style="213" customWidth="1"/>
    <col min="15117" max="15360" width="12.5703125" style="213"/>
    <col min="15361" max="15361" width="32" style="213" customWidth="1"/>
    <col min="15362" max="15371" width="10" style="213" customWidth="1"/>
    <col min="15372" max="15372" width="32" style="213" customWidth="1"/>
    <col min="15373" max="15616" width="12.5703125" style="213"/>
    <col min="15617" max="15617" width="32" style="213" customWidth="1"/>
    <col min="15618" max="15627" width="10" style="213" customWidth="1"/>
    <col min="15628" max="15628" width="32" style="213" customWidth="1"/>
    <col min="15629" max="15872" width="12.5703125" style="213"/>
    <col min="15873" max="15873" width="32" style="213" customWidth="1"/>
    <col min="15874" max="15883" width="10" style="213" customWidth="1"/>
    <col min="15884" max="15884" width="32" style="213" customWidth="1"/>
    <col min="15885" max="16128" width="12.5703125" style="213"/>
    <col min="16129" max="16129" width="32" style="213" customWidth="1"/>
    <col min="16130" max="16139" width="10" style="213" customWidth="1"/>
    <col min="16140" max="16140" width="32" style="213" customWidth="1"/>
    <col min="16141" max="16384" width="12.5703125" style="213"/>
  </cols>
  <sheetData>
    <row r="1" spans="1:17" ht="15" x14ac:dyDescent="0.2">
      <c r="A1" s="236" t="s">
        <v>1661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</row>
    <row r="2" spans="1:17" ht="15" x14ac:dyDescent="0.2">
      <c r="A2" s="236" t="s">
        <v>1660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</row>
    <row r="3" spans="1:17" ht="14.25" x14ac:dyDescent="0.2">
      <c r="A3" s="235" t="s">
        <v>1659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</row>
    <row r="4" spans="1:17" x14ac:dyDescent="0.2">
      <c r="A4" s="234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</row>
    <row r="5" spans="1:17" s="228" customFormat="1" ht="15" x14ac:dyDescent="0.2">
      <c r="A5" s="350"/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225"/>
      <c r="N5" s="225"/>
      <c r="O5" s="225"/>
      <c r="P5" s="225"/>
      <c r="Q5" s="225"/>
    </row>
    <row r="6" spans="1:17" s="224" customFormat="1" ht="15" x14ac:dyDescent="0.2">
      <c r="A6" s="231"/>
      <c r="B6" s="232">
        <v>2005</v>
      </c>
      <c r="C6" s="232">
        <v>2006</v>
      </c>
      <c r="D6" s="232">
        <v>2007</v>
      </c>
      <c r="E6" s="232">
        <v>2008</v>
      </c>
      <c r="F6" s="232">
        <v>2009</v>
      </c>
      <c r="G6" s="232">
        <v>2010</v>
      </c>
      <c r="H6" s="232">
        <v>2011</v>
      </c>
      <c r="I6" s="232" t="s">
        <v>0</v>
      </c>
      <c r="J6" s="232" t="s">
        <v>700</v>
      </c>
      <c r="K6" s="232" t="s">
        <v>701</v>
      </c>
      <c r="L6" s="231"/>
      <c r="M6" s="236"/>
      <c r="N6" s="236"/>
      <c r="O6" s="236"/>
      <c r="P6" s="236"/>
      <c r="Q6" s="236"/>
    </row>
    <row r="7" spans="1:17" s="224" customFormat="1" ht="15" x14ac:dyDescent="0.2">
      <c r="A7" s="337"/>
      <c r="B7" s="423"/>
      <c r="C7" s="423"/>
      <c r="D7" s="423"/>
      <c r="E7" s="423"/>
      <c r="F7" s="423"/>
      <c r="G7" s="423"/>
      <c r="H7" s="423"/>
      <c r="I7" s="423"/>
      <c r="J7" s="423"/>
      <c r="K7" s="423"/>
      <c r="L7" s="337"/>
      <c r="M7" s="236"/>
      <c r="N7" s="236"/>
      <c r="O7" s="236"/>
      <c r="P7" s="236"/>
      <c r="Q7" s="236"/>
    </row>
    <row r="8" spans="1:17" s="228" customFormat="1" ht="15" customHeight="1" x14ac:dyDescent="0.2">
      <c r="A8" s="225"/>
      <c r="B8" s="225"/>
      <c r="C8" s="225"/>
      <c r="D8" s="225"/>
      <c r="E8" s="225"/>
      <c r="F8" s="225"/>
      <c r="G8" s="225"/>
      <c r="H8" s="225"/>
      <c r="I8" s="225"/>
      <c r="J8" s="225"/>
      <c r="L8" s="225"/>
      <c r="M8" s="225"/>
      <c r="N8" s="225"/>
      <c r="O8" s="225"/>
      <c r="P8" s="428"/>
      <c r="Q8" s="428"/>
    </row>
    <row r="9" spans="1:17" s="224" customFormat="1" ht="15" customHeight="1" x14ac:dyDescent="0.2">
      <c r="A9" s="225" t="s">
        <v>1658</v>
      </c>
      <c r="B9" s="428">
        <v>2886</v>
      </c>
      <c r="C9" s="428">
        <v>2899</v>
      </c>
      <c r="D9" s="428">
        <v>2906</v>
      </c>
      <c r="E9" s="428">
        <v>2908</v>
      </c>
      <c r="F9" s="428">
        <v>2910</v>
      </c>
      <c r="G9" s="428">
        <v>2915</v>
      </c>
      <c r="H9" s="428">
        <v>2914</v>
      </c>
      <c r="I9" s="428">
        <v>2901</v>
      </c>
      <c r="J9" s="428">
        <v>2882</v>
      </c>
      <c r="K9" s="428">
        <v>2866</v>
      </c>
      <c r="L9" s="225" t="s">
        <v>1657</v>
      </c>
      <c r="M9" s="236"/>
      <c r="N9" s="236"/>
      <c r="O9" s="236"/>
      <c r="P9" s="427"/>
      <c r="Q9" s="426"/>
    </row>
    <row r="10" spans="1:17" s="224" customFormat="1" ht="15" customHeight="1" x14ac:dyDescent="0.2">
      <c r="A10" s="225"/>
      <c r="B10" s="428"/>
      <c r="C10" s="428"/>
      <c r="D10" s="428"/>
      <c r="E10" s="428"/>
      <c r="F10" s="428"/>
      <c r="G10" s="428"/>
      <c r="H10" s="428"/>
      <c r="I10" s="428"/>
      <c r="J10" s="428"/>
      <c r="L10" s="225"/>
      <c r="M10" s="236"/>
      <c r="N10" s="236"/>
      <c r="O10" s="236"/>
      <c r="P10" s="426"/>
      <c r="Q10" s="426"/>
    </row>
    <row r="11" spans="1:17" s="224" customFormat="1" ht="15" customHeight="1" x14ac:dyDescent="0.2">
      <c r="A11" s="225"/>
      <c r="B11" s="428"/>
      <c r="C11" s="428"/>
      <c r="D11" s="428"/>
      <c r="E11" s="428"/>
      <c r="F11" s="428"/>
      <c r="G11" s="428"/>
      <c r="H11" s="428"/>
      <c r="I11" s="428"/>
      <c r="J11" s="428"/>
      <c r="L11" s="225"/>
      <c r="M11" s="236"/>
      <c r="N11" s="236"/>
      <c r="O11" s="236"/>
      <c r="P11" s="426"/>
      <c r="Q11" s="426"/>
    </row>
    <row r="12" spans="1:17" s="224" customFormat="1" ht="15" customHeight="1" x14ac:dyDescent="0.2">
      <c r="A12" s="225" t="s">
        <v>1656</v>
      </c>
      <c r="B12" s="428">
        <v>1357</v>
      </c>
      <c r="C12" s="428">
        <v>1410</v>
      </c>
      <c r="D12" s="428">
        <v>1415</v>
      </c>
      <c r="E12" s="428">
        <v>1355</v>
      </c>
      <c r="F12" s="428">
        <v>1326</v>
      </c>
      <c r="G12" s="428">
        <v>1285</v>
      </c>
      <c r="H12" s="428">
        <v>1246</v>
      </c>
      <c r="I12" s="428">
        <v>1212</v>
      </c>
      <c r="J12" s="428">
        <v>1182</v>
      </c>
      <c r="K12" s="428">
        <v>1162</v>
      </c>
      <c r="L12" s="225" t="s">
        <v>1655</v>
      </c>
      <c r="M12" s="236"/>
      <c r="N12" s="236"/>
      <c r="O12" s="236"/>
      <c r="P12" s="427"/>
      <c r="Q12" s="426"/>
    </row>
    <row r="13" spans="1:17" s="224" customFormat="1" ht="15" customHeight="1" x14ac:dyDescent="0.2">
      <c r="A13" s="225"/>
      <c r="B13" s="428"/>
      <c r="C13" s="428"/>
      <c r="D13" s="428"/>
      <c r="E13" s="428"/>
      <c r="F13" s="428"/>
      <c r="G13" s="428"/>
      <c r="H13" s="428"/>
      <c r="I13" s="428"/>
      <c r="J13" s="428"/>
      <c r="L13" s="225"/>
      <c r="M13" s="236"/>
      <c r="N13" s="236"/>
      <c r="O13" s="236"/>
      <c r="P13" s="426"/>
      <c r="Q13" s="426"/>
    </row>
    <row r="14" spans="1:17" s="224" customFormat="1" ht="15" customHeight="1" x14ac:dyDescent="0.2">
      <c r="A14" s="225"/>
      <c r="B14" s="428"/>
      <c r="C14" s="428"/>
      <c r="D14" s="428"/>
      <c r="E14" s="428"/>
      <c r="F14" s="428"/>
      <c r="G14" s="428"/>
      <c r="H14" s="428"/>
      <c r="I14" s="428"/>
      <c r="J14" s="428"/>
      <c r="L14" s="225"/>
      <c r="M14" s="236"/>
      <c r="N14" s="236"/>
      <c r="O14" s="236"/>
      <c r="P14" s="426"/>
      <c r="Q14" s="426"/>
    </row>
    <row r="15" spans="1:17" s="224" customFormat="1" ht="15" customHeight="1" x14ac:dyDescent="0.2">
      <c r="A15" s="225" t="s">
        <v>1654</v>
      </c>
      <c r="B15" s="428">
        <v>1213</v>
      </c>
      <c r="C15" s="428">
        <v>1254</v>
      </c>
      <c r="D15" s="428">
        <v>1264</v>
      </c>
      <c r="E15" s="428">
        <v>1203</v>
      </c>
      <c r="F15" s="428">
        <v>1144</v>
      </c>
      <c r="G15" s="428">
        <v>1075</v>
      </c>
      <c r="H15" s="428">
        <v>1044</v>
      </c>
      <c r="I15" s="428">
        <v>1028</v>
      </c>
      <c r="J15" s="428">
        <v>1016</v>
      </c>
      <c r="K15" s="428">
        <v>995</v>
      </c>
      <c r="L15" s="225" t="s">
        <v>1653</v>
      </c>
      <c r="M15" s="236"/>
      <c r="N15" s="236"/>
      <c r="O15" s="236"/>
      <c r="P15" s="427"/>
      <c r="Q15" s="426"/>
    </row>
    <row r="16" spans="1:17" s="224" customFormat="1" ht="15" customHeight="1" x14ac:dyDescent="0.2">
      <c r="A16" s="225"/>
      <c r="B16" s="428"/>
      <c r="C16" s="428"/>
      <c r="D16" s="428"/>
      <c r="E16" s="428"/>
      <c r="F16" s="428"/>
      <c r="G16" s="428"/>
      <c r="H16" s="428"/>
      <c r="I16" s="428"/>
      <c r="J16" s="428"/>
      <c r="L16" s="225"/>
      <c r="M16" s="236"/>
      <c r="N16" s="236"/>
      <c r="O16" s="236"/>
      <c r="P16" s="426"/>
      <c r="Q16" s="426"/>
    </row>
    <row r="17" spans="1:17" s="224" customFormat="1" ht="15" customHeight="1" x14ac:dyDescent="0.2">
      <c r="A17" s="225"/>
      <c r="B17" s="428"/>
      <c r="C17" s="428"/>
      <c r="D17" s="428"/>
      <c r="E17" s="428"/>
      <c r="F17" s="428"/>
      <c r="G17" s="428"/>
      <c r="H17" s="428"/>
      <c r="I17" s="428"/>
      <c r="J17" s="428"/>
      <c r="L17" s="225"/>
      <c r="M17" s="236"/>
      <c r="N17" s="236"/>
      <c r="O17" s="236"/>
      <c r="P17" s="426"/>
      <c r="Q17" s="426"/>
    </row>
    <row r="18" spans="1:17" s="224" customFormat="1" ht="15" customHeight="1" x14ac:dyDescent="0.2">
      <c r="A18" s="225" t="s">
        <v>1652</v>
      </c>
      <c r="B18" s="428">
        <v>144</v>
      </c>
      <c r="C18" s="428">
        <v>156</v>
      </c>
      <c r="D18" s="428">
        <v>150</v>
      </c>
      <c r="E18" s="428">
        <v>152</v>
      </c>
      <c r="F18" s="428">
        <v>182</v>
      </c>
      <c r="G18" s="428">
        <v>209</v>
      </c>
      <c r="H18" s="428">
        <v>202</v>
      </c>
      <c r="I18" s="428">
        <v>184</v>
      </c>
      <c r="J18" s="428">
        <v>165</v>
      </c>
      <c r="K18" s="428">
        <v>167</v>
      </c>
      <c r="L18" s="225" t="s">
        <v>1651</v>
      </c>
      <c r="M18" s="236"/>
      <c r="N18" s="236"/>
      <c r="O18" s="236"/>
      <c r="P18" s="427"/>
      <c r="Q18" s="426"/>
    </row>
    <row r="19" spans="1:17" s="224" customFormat="1" ht="15" customHeight="1" x14ac:dyDescent="0.2">
      <c r="A19" s="225"/>
      <c r="B19" s="225"/>
      <c r="C19" s="225"/>
      <c r="D19" s="225"/>
      <c r="E19" s="225"/>
      <c r="F19" s="225"/>
      <c r="G19" s="225"/>
      <c r="H19" s="225"/>
      <c r="I19" s="225"/>
      <c r="J19" s="225"/>
      <c r="L19" s="225"/>
      <c r="M19" s="236"/>
      <c r="N19" s="236"/>
      <c r="O19" s="236"/>
      <c r="P19" s="236"/>
      <c r="Q19" s="426"/>
    </row>
    <row r="20" spans="1:17" s="224" customFormat="1" ht="15" customHeight="1" x14ac:dyDescent="0.2">
      <c r="A20" s="225"/>
      <c r="B20" s="225"/>
      <c r="C20" s="225"/>
      <c r="D20" s="225"/>
      <c r="E20" s="225"/>
      <c r="F20" s="225"/>
      <c r="G20" s="225"/>
      <c r="H20" s="225"/>
      <c r="I20" s="225"/>
      <c r="J20" s="225"/>
      <c r="L20" s="225"/>
      <c r="M20" s="236"/>
      <c r="N20" s="236"/>
      <c r="O20" s="236"/>
      <c r="P20" s="236"/>
      <c r="Q20" s="426"/>
    </row>
    <row r="21" spans="1:17" s="224" customFormat="1" ht="15" customHeight="1" x14ac:dyDescent="0.2">
      <c r="A21" s="225" t="s">
        <v>1650</v>
      </c>
      <c r="B21" s="425">
        <v>47</v>
      </c>
      <c r="C21" s="425">
        <v>48.6</v>
      </c>
      <c r="D21" s="425">
        <v>48.6</v>
      </c>
      <c r="E21" s="425">
        <v>46.6</v>
      </c>
      <c r="F21" s="425">
        <v>45.5</v>
      </c>
      <c r="G21" s="425">
        <v>44.1</v>
      </c>
      <c r="H21" s="425">
        <v>42.8</v>
      </c>
      <c r="I21" s="425">
        <v>41.7</v>
      </c>
      <c r="J21" s="425">
        <v>40.9</v>
      </c>
      <c r="K21" s="425">
        <v>40.6</v>
      </c>
      <c r="L21" s="225" t="s">
        <v>1649</v>
      </c>
      <c r="M21" s="236"/>
      <c r="N21" s="236"/>
      <c r="O21" s="236"/>
      <c r="P21" s="239"/>
      <c r="Q21" s="239"/>
    </row>
    <row r="22" spans="1:17" s="224" customFormat="1" ht="15" customHeight="1" x14ac:dyDescent="0.2">
      <c r="A22" s="225"/>
      <c r="B22" s="225"/>
      <c r="C22" s="225"/>
      <c r="D22" s="225"/>
      <c r="E22" s="225"/>
      <c r="F22" s="225"/>
      <c r="G22" s="225"/>
      <c r="H22" s="225"/>
      <c r="I22" s="225"/>
      <c r="J22" s="225"/>
      <c r="L22" s="225"/>
      <c r="M22" s="236"/>
      <c r="N22" s="236"/>
      <c r="O22" s="236"/>
      <c r="P22" s="236"/>
      <c r="Q22" s="236"/>
    </row>
    <row r="23" spans="1:17" s="224" customFormat="1" ht="15" customHeight="1" x14ac:dyDescent="0.2">
      <c r="A23" s="225"/>
      <c r="B23" s="225"/>
      <c r="C23" s="225"/>
      <c r="D23" s="225"/>
      <c r="E23" s="225"/>
      <c r="F23" s="225"/>
      <c r="G23" s="225"/>
      <c r="H23" s="225"/>
      <c r="I23" s="225"/>
      <c r="J23" s="225"/>
      <c r="L23" s="225"/>
      <c r="M23" s="236"/>
      <c r="N23" s="236"/>
      <c r="O23" s="236"/>
      <c r="P23" s="236"/>
      <c r="Q23" s="236"/>
    </row>
    <row r="24" spans="1:17" s="224" customFormat="1" ht="15" customHeight="1" x14ac:dyDescent="0.2">
      <c r="A24" s="225" t="s">
        <v>1648</v>
      </c>
      <c r="B24" s="425">
        <v>10.6137184115523</v>
      </c>
      <c r="C24" s="425">
        <v>11.1</v>
      </c>
      <c r="D24" s="425">
        <v>10.6</v>
      </c>
      <c r="E24" s="425">
        <v>11.2</v>
      </c>
      <c r="F24" s="425">
        <v>13.7</v>
      </c>
      <c r="G24" s="425">
        <v>16.3</v>
      </c>
      <c r="H24" s="425">
        <v>16.2</v>
      </c>
      <c r="I24" s="425">
        <v>15.2</v>
      </c>
      <c r="J24" s="425">
        <v>14</v>
      </c>
      <c r="K24" s="425">
        <v>14.4</v>
      </c>
      <c r="L24" s="225" t="s">
        <v>1647</v>
      </c>
      <c r="M24" s="236"/>
      <c r="N24" s="236"/>
      <c r="O24" s="236"/>
      <c r="P24" s="239"/>
      <c r="Q24" s="239"/>
    </row>
    <row r="25" spans="1:17" ht="15" customHeight="1" x14ac:dyDescent="0.2">
      <c r="A25" s="424"/>
      <c r="B25" s="424"/>
      <c r="C25" s="424"/>
      <c r="D25" s="424"/>
      <c r="E25" s="424"/>
      <c r="F25" s="424"/>
      <c r="G25" s="424"/>
      <c r="H25" s="424"/>
      <c r="I25" s="424"/>
      <c r="J25" s="424"/>
      <c r="K25" s="424"/>
      <c r="L25" s="424"/>
      <c r="M25" s="234"/>
      <c r="N25" s="234"/>
      <c r="O25" s="234"/>
      <c r="P25" s="234"/>
      <c r="Q25" s="234"/>
    </row>
    <row r="26" spans="1:17" ht="15" customHeight="1" x14ac:dyDescent="0.2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234"/>
      <c r="N26" s="234"/>
      <c r="O26" s="234"/>
      <c r="P26" s="234"/>
      <c r="Q26" s="234"/>
    </row>
    <row r="27" spans="1:17" s="219" customFormat="1" x14ac:dyDescent="0.2">
      <c r="A27" s="213" t="s">
        <v>152</v>
      </c>
      <c r="B27" s="218"/>
      <c r="C27" s="218"/>
      <c r="D27" s="218"/>
      <c r="E27" s="218"/>
      <c r="F27" s="218"/>
      <c r="G27" s="213" t="s">
        <v>1646</v>
      </c>
      <c r="H27" s="218"/>
      <c r="I27" s="218"/>
      <c r="J27" s="218"/>
      <c r="K27" s="218"/>
      <c r="L27" s="218"/>
      <c r="M27" s="218"/>
      <c r="N27" s="218"/>
      <c r="O27" s="218"/>
      <c r="P27" s="218"/>
      <c r="Q27" s="218"/>
    </row>
    <row r="28" spans="1:17" x14ac:dyDescent="0.2">
      <c r="A28" s="234" t="s">
        <v>154</v>
      </c>
      <c r="C28" s="234"/>
      <c r="G28" s="234" t="s">
        <v>1645</v>
      </c>
      <c r="H28" s="234"/>
      <c r="M28" s="234"/>
      <c r="N28" s="234"/>
      <c r="O28" s="234"/>
      <c r="P28" s="234"/>
      <c r="Q28" s="234"/>
    </row>
    <row r="29" spans="1:17" x14ac:dyDescent="0.2">
      <c r="A29" s="234"/>
      <c r="C29" s="234"/>
      <c r="G29" s="234"/>
      <c r="H29" s="234"/>
      <c r="I29" s="234"/>
      <c r="J29" s="234"/>
      <c r="K29" s="234"/>
      <c r="L29" s="234"/>
    </row>
    <row r="30" spans="1:17" ht="15" x14ac:dyDescent="0.25">
      <c r="A30" s="244" t="s">
        <v>1644</v>
      </c>
      <c r="B30" s="215"/>
      <c r="C30" s="244"/>
      <c r="D30" s="215"/>
      <c r="E30" s="215"/>
      <c r="F30" s="215"/>
      <c r="G30" s="244" t="s">
        <v>1643</v>
      </c>
      <c r="H30" s="244"/>
      <c r="I30" s="234"/>
      <c r="J30" s="234"/>
      <c r="K30" s="234"/>
      <c r="L30" s="234"/>
    </row>
    <row r="31" spans="1:17" ht="15" x14ac:dyDescent="0.25">
      <c r="A31" s="244" t="s">
        <v>1642</v>
      </c>
      <c r="B31" s="215"/>
      <c r="C31" s="244"/>
      <c r="D31" s="215"/>
      <c r="E31" s="215"/>
      <c r="F31" s="215"/>
      <c r="G31" s="244" t="s">
        <v>1641</v>
      </c>
      <c r="H31" s="244"/>
      <c r="I31" s="234"/>
      <c r="J31" s="234"/>
      <c r="K31" s="234"/>
      <c r="L31" s="234"/>
    </row>
    <row r="33" spans="2:11" x14ac:dyDescent="0.2">
      <c r="B33" s="234"/>
      <c r="C33" s="234"/>
      <c r="D33" s="234"/>
      <c r="E33" s="234"/>
      <c r="F33" s="234"/>
      <c r="G33" s="234"/>
      <c r="H33" s="234"/>
      <c r="I33" s="234"/>
      <c r="J33" s="234"/>
      <c r="K33" s="234"/>
    </row>
  </sheetData>
  <pageMargins left="0.7" right="0.7" top="0.75" bottom="0.75" header="0.3" footer="0.3"/>
  <pageSetup scale="7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9"/>
  <sheetViews>
    <sheetView view="pageBreakPreview" zoomScale="80" zoomScaleNormal="100" zoomScaleSheetLayoutView="80" workbookViewId="0">
      <selection activeCell="I10" sqref="I10"/>
    </sheetView>
  </sheetViews>
  <sheetFormatPr defaultColWidth="12.5703125" defaultRowHeight="12.75" x14ac:dyDescent="0.2"/>
  <cols>
    <col min="1" max="1" width="28" style="213" customWidth="1"/>
    <col min="2" max="11" width="9.7109375" style="213" customWidth="1"/>
    <col min="12" max="12" width="35.7109375" style="213" customWidth="1"/>
    <col min="13" max="256" width="12.5703125" style="213"/>
    <col min="257" max="257" width="31.7109375" style="213" customWidth="1"/>
    <col min="258" max="267" width="10" style="213" customWidth="1"/>
    <col min="268" max="268" width="35.7109375" style="213" customWidth="1"/>
    <col min="269" max="512" width="12.5703125" style="213"/>
    <col min="513" max="513" width="31.7109375" style="213" customWidth="1"/>
    <col min="514" max="523" width="10" style="213" customWidth="1"/>
    <col min="524" max="524" width="35.7109375" style="213" customWidth="1"/>
    <col min="525" max="768" width="12.5703125" style="213"/>
    <col min="769" max="769" width="31.7109375" style="213" customWidth="1"/>
    <col min="770" max="779" width="10" style="213" customWidth="1"/>
    <col min="780" max="780" width="35.7109375" style="213" customWidth="1"/>
    <col min="781" max="1024" width="12.5703125" style="213"/>
    <col min="1025" max="1025" width="31.7109375" style="213" customWidth="1"/>
    <col min="1026" max="1035" width="10" style="213" customWidth="1"/>
    <col min="1036" max="1036" width="35.7109375" style="213" customWidth="1"/>
    <col min="1037" max="1280" width="12.5703125" style="213"/>
    <col min="1281" max="1281" width="31.7109375" style="213" customWidth="1"/>
    <col min="1282" max="1291" width="10" style="213" customWidth="1"/>
    <col min="1292" max="1292" width="35.7109375" style="213" customWidth="1"/>
    <col min="1293" max="1536" width="12.5703125" style="213"/>
    <col min="1537" max="1537" width="31.7109375" style="213" customWidth="1"/>
    <col min="1538" max="1547" width="10" style="213" customWidth="1"/>
    <col min="1548" max="1548" width="35.7109375" style="213" customWidth="1"/>
    <col min="1549" max="1792" width="12.5703125" style="213"/>
    <col min="1793" max="1793" width="31.7109375" style="213" customWidth="1"/>
    <col min="1794" max="1803" width="10" style="213" customWidth="1"/>
    <col min="1804" max="1804" width="35.7109375" style="213" customWidth="1"/>
    <col min="1805" max="2048" width="12.5703125" style="213"/>
    <col min="2049" max="2049" width="31.7109375" style="213" customWidth="1"/>
    <col min="2050" max="2059" width="10" style="213" customWidth="1"/>
    <col min="2060" max="2060" width="35.7109375" style="213" customWidth="1"/>
    <col min="2061" max="2304" width="12.5703125" style="213"/>
    <col min="2305" max="2305" width="31.7109375" style="213" customWidth="1"/>
    <col min="2306" max="2315" width="10" style="213" customWidth="1"/>
    <col min="2316" max="2316" width="35.7109375" style="213" customWidth="1"/>
    <col min="2317" max="2560" width="12.5703125" style="213"/>
    <col min="2561" max="2561" width="31.7109375" style="213" customWidth="1"/>
    <col min="2562" max="2571" width="10" style="213" customWidth="1"/>
    <col min="2572" max="2572" width="35.7109375" style="213" customWidth="1"/>
    <col min="2573" max="2816" width="12.5703125" style="213"/>
    <col min="2817" max="2817" width="31.7109375" style="213" customWidth="1"/>
    <col min="2818" max="2827" width="10" style="213" customWidth="1"/>
    <col min="2828" max="2828" width="35.7109375" style="213" customWidth="1"/>
    <col min="2829" max="3072" width="12.5703125" style="213"/>
    <col min="3073" max="3073" width="31.7109375" style="213" customWidth="1"/>
    <col min="3074" max="3083" width="10" style="213" customWidth="1"/>
    <col min="3084" max="3084" width="35.7109375" style="213" customWidth="1"/>
    <col min="3085" max="3328" width="12.5703125" style="213"/>
    <col min="3329" max="3329" width="31.7109375" style="213" customWidth="1"/>
    <col min="3330" max="3339" width="10" style="213" customWidth="1"/>
    <col min="3340" max="3340" width="35.7109375" style="213" customWidth="1"/>
    <col min="3341" max="3584" width="12.5703125" style="213"/>
    <col min="3585" max="3585" width="31.7109375" style="213" customWidth="1"/>
    <col min="3586" max="3595" width="10" style="213" customWidth="1"/>
    <col min="3596" max="3596" width="35.7109375" style="213" customWidth="1"/>
    <col min="3597" max="3840" width="12.5703125" style="213"/>
    <col min="3841" max="3841" width="31.7109375" style="213" customWidth="1"/>
    <col min="3842" max="3851" width="10" style="213" customWidth="1"/>
    <col min="3852" max="3852" width="35.7109375" style="213" customWidth="1"/>
    <col min="3853" max="4096" width="12.5703125" style="213"/>
    <col min="4097" max="4097" width="31.7109375" style="213" customWidth="1"/>
    <col min="4098" max="4107" width="10" style="213" customWidth="1"/>
    <col min="4108" max="4108" width="35.7109375" style="213" customWidth="1"/>
    <col min="4109" max="4352" width="12.5703125" style="213"/>
    <col min="4353" max="4353" width="31.7109375" style="213" customWidth="1"/>
    <col min="4354" max="4363" width="10" style="213" customWidth="1"/>
    <col min="4364" max="4364" width="35.7109375" style="213" customWidth="1"/>
    <col min="4365" max="4608" width="12.5703125" style="213"/>
    <col min="4609" max="4609" width="31.7109375" style="213" customWidth="1"/>
    <col min="4610" max="4619" width="10" style="213" customWidth="1"/>
    <col min="4620" max="4620" width="35.7109375" style="213" customWidth="1"/>
    <col min="4621" max="4864" width="12.5703125" style="213"/>
    <col min="4865" max="4865" width="31.7109375" style="213" customWidth="1"/>
    <col min="4866" max="4875" width="10" style="213" customWidth="1"/>
    <col min="4876" max="4876" width="35.7109375" style="213" customWidth="1"/>
    <col min="4877" max="5120" width="12.5703125" style="213"/>
    <col min="5121" max="5121" width="31.7109375" style="213" customWidth="1"/>
    <col min="5122" max="5131" width="10" style="213" customWidth="1"/>
    <col min="5132" max="5132" width="35.7109375" style="213" customWidth="1"/>
    <col min="5133" max="5376" width="12.5703125" style="213"/>
    <col min="5377" max="5377" width="31.7109375" style="213" customWidth="1"/>
    <col min="5378" max="5387" width="10" style="213" customWidth="1"/>
    <col min="5388" max="5388" width="35.7109375" style="213" customWidth="1"/>
    <col min="5389" max="5632" width="12.5703125" style="213"/>
    <col min="5633" max="5633" width="31.7109375" style="213" customWidth="1"/>
    <col min="5634" max="5643" width="10" style="213" customWidth="1"/>
    <col min="5644" max="5644" width="35.7109375" style="213" customWidth="1"/>
    <col min="5645" max="5888" width="12.5703125" style="213"/>
    <col min="5889" max="5889" width="31.7109375" style="213" customWidth="1"/>
    <col min="5890" max="5899" width="10" style="213" customWidth="1"/>
    <col min="5900" max="5900" width="35.7109375" style="213" customWidth="1"/>
    <col min="5901" max="6144" width="12.5703125" style="213"/>
    <col min="6145" max="6145" width="31.7109375" style="213" customWidth="1"/>
    <col min="6146" max="6155" width="10" style="213" customWidth="1"/>
    <col min="6156" max="6156" width="35.7109375" style="213" customWidth="1"/>
    <col min="6157" max="6400" width="12.5703125" style="213"/>
    <col min="6401" max="6401" width="31.7109375" style="213" customWidth="1"/>
    <col min="6402" max="6411" width="10" style="213" customWidth="1"/>
    <col min="6412" max="6412" width="35.7109375" style="213" customWidth="1"/>
    <col min="6413" max="6656" width="12.5703125" style="213"/>
    <col min="6657" max="6657" width="31.7109375" style="213" customWidth="1"/>
    <col min="6658" max="6667" width="10" style="213" customWidth="1"/>
    <col min="6668" max="6668" width="35.7109375" style="213" customWidth="1"/>
    <col min="6669" max="6912" width="12.5703125" style="213"/>
    <col min="6913" max="6913" width="31.7109375" style="213" customWidth="1"/>
    <col min="6914" max="6923" width="10" style="213" customWidth="1"/>
    <col min="6924" max="6924" width="35.7109375" style="213" customWidth="1"/>
    <col min="6925" max="7168" width="12.5703125" style="213"/>
    <col min="7169" max="7169" width="31.7109375" style="213" customWidth="1"/>
    <col min="7170" max="7179" width="10" style="213" customWidth="1"/>
    <col min="7180" max="7180" width="35.7109375" style="213" customWidth="1"/>
    <col min="7181" max="7424" width="12.5703125" style="213"/>
    <col min="7425" max="7425" width="31.7109375" style="213" customWidth="1"/>
    <col min="7426" max="7435" width="10" style="213" customWidth="1"/>
    <col min="7436" max="7436" width="35.7109375" style="213" customWidth="1"/>
    <col min="7437" max="7680" width="12.5703125" style="213"/>
    <col min="7681" max="7681" width="31.7109375" style="213" customWidth="1"/>
    <col min="7682" max="7691" width="10" style="213" customWidth="1"/>
    <col min="7692" max="7692" width="35.7109375" style="213" customWidth="1"/>
    <col min="7693" max="7936" width="12.5703125" style="213"/>
    <col min="7937" max="7937" width="31.7109375" style="213" customWidth="1"/>
    <col min="7938" max="7947" width="10" style="213" customWidth="1"/>
    <col min="7948" max="7948" width="35.7109375" style="213" customWidth="1"/>
    <col min="7949" max="8192" width="12.5703125" style="213"/>
    <col min="8193" max="8193" width="31.7109375" style="213" customWidth="1"/>
    <col min="8194" max="8203" width="10" style="213" customWidth="1"/>
    <col min="8204" max="8204" width="35.7109375" style="213" customWidth="1"/>
    <col min="8205" max="8448" width="12.5703125" style="213"/>
    <col min="8449" max="8449" width="31.7109375" style="213" customWidth="1"/>
    <col min="8450" max="8459" width="10" style="213" customWidth="1"/>
    <col min="8460" max="8460" width="35.7109375" style="213" customWidth="1"/>
    <col min="8461" max="8704" width="12.5703125" style="213"/>
    <col min="8705" max="8705" width="31.7109375" style="213" customWidth="1"/>
    <col min="8706" max="8715" width="10" style="213" customWidth="1"/>
    <col min="8716" max="8716" width="35.7109375" style="213" customWidth="1"/>
    <col min="8717" max="8960" width="12.5703125" style="213"/>
    <col min="8961" max="8961" width="31.7109375" style="213" customWidth="1"/>
    <col min="8962" max="8971" width="10" style="213" customWidth="1"/>
    <col min="8972" max="8972" width="35.7109375" style="213" customWidth="1"/>
    <col min="8973" max="9216" width="12.5703125" style="213"/>
    <col min="9217" max="9217" width="31.7109375" style="213" customWidth="1"/>
    <col min="9218" max="9227" width="10" style="213" customWidth="1"/>
    <col min="9228" max="9228" width="35.7109375" style="213" customWidth="1"/>
    <col min="9229" max="9472" width="12.5703125" style="213"/>
    <col min="9473" max="9473" width="31.7109375" style="213" customWidth="1"/>
    <col min="9474" max="9483" width="10" style="213" customWidth="1"/>
    <col min="9484" max="9484" width="35.7109375" style="213" customWidth="1"/>
    <col min="9485" max="9728" width="12.5703125" style="213"/>
    <col min="9729" max="9729" width="31.7109375" style="213" customWidth="1"/>
    <col min="9730" max="9739" width="10" style="213" customWidth="1"/>
    <col min="9740" max="9740" width="35.7109375" style="213" customWidth="1"/>
    <col min="9741" max="9984" width="12.5703125" style="213"/>
    <col min="9985" max="9985" width="31.7109375" style="213" customWidth="1"/>
    <col min="9986" max="9995" width="10" style="213" customWidth="1"/>
    <col min="9996" max="9996" width="35.7109375" style="213" customWidth="1"/>
    <col min="9997" max="10240" width="12.5703125" style="213"/>
    <col min="10241" max="10241" width="31.7109375" style="213" customWidth="1"/>
    <col min="10242" max="10251" width="10" style="213" customWidth="1"/>
    <col min="10252" max="10252" width="35.7109375" style="213" customWidth="1"/>
    <col min="10253" max="10496" width="12.5703125" style="213"/>
    <col min="10497" max="10497" width="31.7109375" style="213" customWidth="1"/>
    <col min="10498" max="10507" width="10" style="213" customWidth="1"/>
    <col min="10508" max="10508" width="35.7109375" style="213" customWidth="1"/>
    <col min="10509" max="10752" width="12.5703125" style="213"/>
    <col min="10753" max="10753" width="31.7109375" style="213" customWidth="1"/>
    <col min="10754" max="10763" width="10" style="213" customWidth="1"/>
    <col min="10764" max="10764" width="35.7109375" style="213" customWidth="1"/>
    <col min="10765" max="11008" width="12.5703125" style="213"/>
    <col min="11009" max="11009" width="31.7109375" style="213" customWidth="1"/>
    <col min="11010" max="11019" width="10" style="213" customWidth="1"/>
    <col min="11020" max="11020" width="35.7109375" style="213" customWidth="1"/>
    <col min="11021" max="11264" width="12.5703125" style="213"/>
    <col min="11265" max="11265" width="31.7109375" style="213" customWidth="1"/>
    <col min="11266" max="11275" width="10" style="213" customWidth="1"/>
    <col min="11276" max="11276" width="35.7109375" style="213" customWidth="1"/>
    <col min="11277" max="11520" width="12.5703125" style="213"/>
    <col min="11521" max="11521" width="31.7109375" style="213" customWidth="1"/>
    <col min="11522" max="11531" width="10" style="213" customWidth="1"/>
    <col min="11532" max="11532" width="35.7109375" style="213" customWidth="1"/>
    <col min="11533" max="11776" width="12.5703125" style="213"/>
    <col min="11777" max="11777" width="31.7109375" style="213" customWidth="1"/>
    <col min="11778" max="11787" width="10" style="213" customWidth="1"/>
    <col min="11788" max="11788" width="35.7109375" style="213" customWidth="1"/>
    <col min="11789" max="12032" width="12.5703125" style="213"/>
    <col min="12033" max="12033" width="31.7109375" style="213" customWidth="1"/>
    <col min="12034" max="12043" width="10" style="213" customWidth="1"/>
    <col min="12044" max="12044" width="35.7109375" style="213" customWidth="1"/>
    <col min="12045" max="12288" width="12.5703125" style="213"/>
    <col min="12289" max="12289" width="31.7109375" style="213" customWidth="1"/>
    <col min="12290" max="12299" width="10" style="213" customWidth="1"/>
    <col min="12300" max="12300" width="35.7109375" style="213" customWidth="1"/>
    <col min="12301" max="12544" width="12.5703125" style="213"/>
    <col min="12545" max="12545" width="31.7109375" style="213" customWidth="1"/>
    <col min="12546" max="12555" width="10" style="213" customWidth="1"/>
    <col min="12556" max="12556" width="35.7109375" style="213" customWidth="1"/>
    <col min="12557" max="12800" width="12.5703125" style="213"/>
    <col min="12801" max="12801" width="31.7109375" style="213" customWidth="1"/>
    <col min="12802" max="12811" width="10" style="213" customWidth="1"/>
    <col min="12812" max="12812" width="35.7109375" style="213" customWidth="1"/>
    <col min="12813" max="13056" width="12.5703125" style="213"/>
    <col min="13057" max="13057" width="31.7109375" style="213" customWidth="1"/>
    <col min="13058" max="13067" width="10" style="213" customWidth="1"/>
    <col min="13068" max="13068" width="35.7109375" style="213" customWidth="1"/>
    <col min="13069" max="13312" width="12.5703125" style="213"/>
    <col min="13313" max="13313" width="31.7109375" style="213" customWidth="1"/>
    <col min="13314" max="13323" width="10" style="213" customWidth="1"/>
    <col min="13324" max="13324" width="35.7109375" style="213" customWidth="1"/>
    <col min="13325" max="13568" width="12.5703125" style="213"/>
    <col min="13569" max="13569" width="31.7109375" style="213" customWidth="1"/>
    <col min="13570" max="13579" width="10" style="213" customWidth="1"/>
    <col min="13580" max="13580" width="35.7109375" style="213" customWidth="1"/>
    <col min="13581" max="13824" width="12.5703125" style="213"/>
    <col min="13825" max="13825" width="31.7109375" style="213" customWidth="1"/>
    <col min="13826" max="13835" width="10" style="213" customWidth="1"/>
    <col min="13836" max="13836" width="35.7109375" style="213" customWidth="1"/>
    <col min="13837" max="14080" width="12.5703125" style="213"/>
    <col min="14081" max="14081" width="31.7109375" style="213" customWidth="1"/>
    <col min="14082" max="14091" width="10" style="213" customWidth="1"/>
    <col min="14092" max="14092" width="35.7109375" style="213" customWidth="1"/>
    <col min="14093" max="14336" width="12.5703125" style="213"/>
    <col min="14337" max="14337" width="31.7109375" style="213" customWidth="1"/>
    <col min="14338" max="14347" width="10" style="213" customWidth="1"/>
    <col min="14348" max="14348" width="35.7109375" style="213" customWidth="1"/>
    <col min="14349" max="14592" width="12.5703125" style="213"/>
    <col min="14593" max="14593" width="31.7109375" style="213" customWidth="1"/>
    <col min="14594" max="14603" width="10" style="213" customWidth="1"/>
    <col min="14604" max="14604" width="35.7109375" style="213" customWidth="1"/>
    <col min="14605" max="14848" width="12.5703125" style="213"/>
    <col min="14849" max="14849" width="31.7109375" style="213" customWidth="1"/>
    <col min="14850" max="14859" width="10" style="213" customWidth="1"/>
    <col min="14860" max="14860" width="35.7109375" style="213" customWidth="1"/>
    <col min="14861" max="15104" width="12.5703125" style="213"/>
    <col min="15105" max="15105" width="31.7109375" style="213" customWidth="1"/>
    <col min="15106" max="15115" width="10" style="213" customWidth="1"/>
    <col min="15116" max="15116" width="35.7109375" style="213" customWidth="1"/>
    <col min="15117" max="15360" width="12.5703125" style="213"/>
    <col min="15361" max="15361" width="31.7109375" style="213" customWidth="1"/>
    <col min="15362" max="15371" width="10" style="213" customWidth="1"/>
    <col min="15372" max="15372" width="35.7109375" style="213" customWidth="1"/>
    <col min="15373" max="15616" width="12.5703125" style="213"/>
    <col min="15617" max="15617" width="31.7109375" style="213" customWidth="1"/>
    <col min="15618" max="15627" width="10" style="213" customWidth="1"/>
    <col min="15628" max="15628" width="35.7109375" style="213" customWidth="1"/>
    <col min="15629" max="15872" width="12.5703125" style="213"/>
    <col min="15873" max="15873" width="31.7109375" style="213" customWidth="1"/>
    <col min="15874" max="15883" width="10" style="213" customWidth="1"/>
    <col min="15884" max="15884" width="35.7109375" style="213" customWidth="1"/>
    <col min="15885" max="16128" width="12.5703125" style="213"/>
    <col min="16129" max="16129" width="31.7109375" style="213" customWidth="1"/>
    <col min="16130" max="16139" width="10" style="213" customWidth="1"/>
    <col min="16140" max="16140" width="35.7109375" style="213" customWidth="1"/>
    <col min="16141" max="16384" width="12.5703125" style="213"/>
  </cols>
  <sheetData>
    <row r="1" spans="1:12" ht="15" x14ac:dyDescent="0.2">
      <c r="A1" s="236" t="s">
        <v>1701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2" ht="15" x14ac:dyDescent="0.2">
      <c r="A2" s="236" t="s">
        <v>1700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2" ht="14.25" x14ac:dyDescent="0.2">
      <c r="A3" s="235" t="s">
        <v>1699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</row>
    <row r="4" spans="1:12" x14ac:dyDescent="0.2">
      <c r="A4" s="234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</row>
    <row r="5" spans="1:12" s="224" customFormat="1" ht="15" x14ac:dyDescent="0.2">
      <c r="A5" s="350"/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</row>
    <row r="6" spans="1:12" s="224" customFormat="1" ht="15" x14ac:dyDescent="0.2">
      <c r="A6" s="231"/>
      <c r="B6" s="232">
        <v>2005</v>
      </c>
      <c r="C6" s="232">
        <v>2006</v>
      </c>
      <c r="D6" s="232">
        <v>2007</v>
      </c>
      <c r="E6" s="232">
        <v>2008</v>
      </c>
      <c r="F6" s="232">
        <v>2009</v>
      </c>
      <c r="G6" s="232">
        <v>2010</v>
      </c>
      <c r="H6" s="232">
        <v>2011</v>
      </c>
      <c r="I6" s="232" t="s">
        <v>0</v>
      </c>
      <c r="J6" s="232" t="s">
        <v>700</v>
      </c>
      <c r="K6" s="232" t="s">
        <v>701</v>
      </c>
      <c r="L6" s="231"/>
    </row>
    <row r="7" spans="1:12" s="224" customFormat="1" ht="15" x14ac:dyDescent="0.2">
      <c r="A7" s="337"/>
      <c r="B7" s="423"/>
      <c r="C7" s="423"/>
      <c r="D7" s="423"/>
      <c r="E7" s="423"/>
      <c r="F7" s="423"/>
      <c r="G7" s="423"/>
      <c r="H7" s="423"/>
      <c r="I7" s="423"/>
      <c r="J7" s="423"/>
      <c r="K7" s="423"/>
      <c r="L7" s="337"/>
    </row>
    <row r="8" spans="1:12" s="228" customFormat="1" ht="15" customHeight="1" x14ac:dyDescent="0.2">
      <c r="A8" s="330"/>
      <c r="B8" s="330"/>
      <c r="C8" s="330"/>
      <c r="D8" s="330"/>
      <c r="E8" s="330"/>
      <c r="F8" s="330"/>
      <c r="G8" s="330"/>
      <c r="H8" s="330"/>
      <c r="I8" s="330"/>
      <c r="J8" s="330"/>
      <c r="L8" s="330"/>
    </row>
    <row r="9" spans="1:12" s="224" customFormat="1" ht="15" customHeight="1" x14ac:dyDescent="0.2">
      <c r="A9" s="330" t="s">
        <v>1432</v>
      </c>
      <c r="B9" s="437">
        <v>1213</v>
      </c>
      <c r="C9" s="437">
        <v>1254</v>
      </c>
      <c r="D9" s="437">
        <v>1264</v>
      </c>
      <c r="E9" s="437">
        <v>1203</v>
      </c>
      <c r="F9" s="437">
        <v>1144</v>
      </c>
      <c r="G9" s="437">
        <v>1075</v>
      </c>
      <c r="H9" s="437">
        <v>1044</v>
      </c>
      <c r="I9" s="437">
        <v>1028</v>
      </c>
      <c r="J9" s="437">
        <v>1016</v>
      </c>
      <c r="K9" s="437">
        <v>995</v>
      </c>
      <c r="L9" s="330" t="s">
        <v>1505</v>
      </c>
    </row>
    <row r="10" spans="1:12" s="224" customFormat="1" ht="15" customHeight="1" x14ac:dyDescent="0.2">
      <c r="A10" s="330"/>
      <c r="B10" s="437"/>
      <c r="C10" s="437"/>
      <c r="D10" s="437"/>
      <c r="E10" s="437"/>
      <c r="F10" s="437"/>
      <c r="G10" s="437"/>
      <c r="H10" s="437"/>
      <c r="I10" s="437"/>
      <c r="J10" s="437"/>
      <c r="K10" s="437"/>
      <c r="L10" s="330"/>
    </row>
    <row r="11" spans="1:12" s="224" customFormat="1" ht="15" customHeight="1" x14ac:dyDescent="0.2">
      <c r="A11" s="330" t="s">
        <v>1698</v>
      </c>
      <c r="B11" s="437"/>
      <c r="C11" s="437"/>
      <c r="D11" s="437"/>
      <c r="E11" s="437"/>
      <c r="F11" s="437"/>
      <c r="G11" s="437"/>
      <c r="H11" s="437"/>
      <c r="I11" s="437"/>
      <c r="J11" s="437"/>
      <c r="K11" s="437"/>
      <c r="L11" s="330" t="s">
        <v>1697</v>
      </c>
    </row>
    <row r="12" spans="1:12" s="224" customFormat="1" ht="15" customHeight="1" x14ac:dyDescent="0.2">
      <c r="A12" s="330" t="s">
        <v>1696</v>
      </c>
      <c r="B12" s="434">
        <v>25</v>
      </c>
      <c r="C12" s="434">
        <v>22</v>
      </c>
      <c r="D12" s="434">
        <v>16</v>
      </c>
      <c r="E12" s="434">
        <v>15</v>
      </c>
      <c r="F12" s="434">
        <v>18</v>
      </c>
      <c r="G12" s="434">
        <v>18</v>
      </c>
      <c r="H12" s="434">
        <v>19</v>
      </c>
      <c r="I12" s="434">
        <v>20</v>
      </c>
      <c r="J12" s="434">
        <v>17</v>
      </c>
      <c r="K12" s="434">
        <v>17</v>
      </c>
      <c r="L12" s="330" t="s">
        <v>1695</v>
      </c>
    </row>
    <row r="13" spans="1:12" s="224" customFormat="1" ht="15" customHeight="1" x14ac:dyDescent="0.2">
      <c r="A13" s="330"/>
      <c r="B13" s="434"/>
      <c r="C13" s="434"/>
      <c r="D13" s="434"/>
      <c r="E13" s="434"/>
      <c r="F13" s="434"/>
      <c r="G13" s="434"/>
      <c r="H13" s="434"/>
      <c r="I13" s="434"/>
      <c r="J13" s="434"/>
      <c r="K13" s="434"/>
      <c r="L13" s="330"/>
    </row>
    <row r="14" spans="1:12" s="224" customFormat="1" ht="15" customHeight="1" x14ac:dyDescent="0.2">
      <c r="A14" s="330" t="s">
        <v>380</v>
      </c>
      <c r="B14" s="434">
        <v>135</v>
      </c>
      <c r="C14" s="434">
        <v>135</v>
      </c>
      <c r="D14" s="434">
        <v>137</v>
      </c>
      <c r="E14" s="434">
        <v>128</v>
      </c>
      <c r="F14" s="434">
        <v>111</v>
      </c>
      <c r="G14" s="434">
        <v>101</v>
      </c>
      <c r="H14" s="434">
        <v>97</v>
      </c>
      <c r="I14" s="434">
        <v>95</v>
      </c>
      <c r="J14" s="434">
        <v>95</v>
      </c>
      <c r="K14" s="434">
        <v>86</v>
      </c>
      <c r="L14" s="330" t="s">
        <v>1694</v>
      </c>
    </row>
    <row r="15" spans="1:12" s="224" customFormat="1" ht="15" customHeight="1" x14ac:dyDescent="0.2">
      <c r="A15" s="330"/>
      <c r="B15" s="434"/>
      <c r="C15" s="434"/>
      <c r="D15" s="434"/>
      <c r="E15" s="434"/>
      <c r="F15" s="434"/>
      <c r="G15" s="434"/>
      <c r="H15" s="434"/>
      <c r="I15" s="434"/>
      <c r="J15" s="434"/>
      <c r="K15" s="434"/>
      <c r="L15" s="330"/>
    </row>
    <row r="16" spans="1:12" s="224" customFormat="1" ht="15" customHeight="1" x14ac:dyDescent="0.2">
      <c r="A16" s="330" t="s">
        <v>378</v>
      </c>
      <c r="B16" s="434" t="s">
        <v>1565</v>
      </c>
      <c r="C16" s="434" t="s">
        <v>1565</v>
      </c>
      <c r="D16" s="434" t="s">
        <v>1565</v>
      </c>
      <c r="E16" s="434">
        <v>1</v>
      </c>
      <c r="F16" s="434" t="s">
        <v>1565</v>
      </c>
      <c r="G16" s="434" t="s">
        <v>1565</v>
      </c>
      <c r="H16" s="434">
        <v>1</v>
      </c>
      <c r="I16" s="434" t="s">
        <v>1565</v>
      </c>
      <c r="J16" s="434" t="s">
        <v>1565</v>
      </c>
      <c r="K16" s="434" t="s">
        <v>1565</v>
      </c>
      <c r="L16" s="436" t="s">
        <v>1693</v>
      </c>
    </row>
    <row r="17" spans="1:12" s="224" customFormat="1" ht="15" customHeight="1" x14ac:dyDescent="0.2">
      <c r="A17" s="330"/>
      <c r="B17" s="434"/>
      <c r="C17" s="434"/>
      <c r="D17" s="434"/>
      <c r="E17" s="434"/>
      <c r="F17" s="434"/>
      <c r="G17" s="434"/>
      <c r="H17" s="434"/>
      <c r="I17" s="434"/>
      <c r="J17" s="434"/>
      <c r="K17" s="434"/>
      <c r="L17" s="330"/>
    </row>
    <row r="18" spans="1:12" s="224" customFormat="1" ht="15" customHeight="1" x14ac:dyDescent="0.2">
      <c r="A18" s="330" t="s">
        <v>266</v>
      </c>
      <c r="B18" s="434">
        <v>85</v>
      </c>
      <c r="C18" s="434">
        <v>88</v>
      </c>
      <c r="D18" s="434">
        <v>98</v>
      </c>
      <c r="E18" s="434">
        <v>84</v>
      </c>
      <c r="F18" s="434">
        <v>70</v>
      </c>
      <c r="G18" s="434">
        <v>57</v>
      </c>
      <c r="H18" s="434">
        <v>50</v>
      </c>
      <c r="I18" s="434">
        <v>56</v>
      </c>
      <c r="J18" s="434">
        <v>47</v>
      </c>
      <c r="K18" s="434">
        <v>42</v>
      </c>
      <c r="L18" s="330" t="s">
        <v>1692</v>
      </c>
    </row>
    <row r="19" spans="1:12" s="224" customFormat="1" ht="15" customHeight="1" x14ac:dyDescent="0.2">
      <c r="A19" s="330"/>
      <c r="B19" s="434"/>
      <c r="C19" s="434"/>
      <c r="D19" s="434"/>
      <c r="E19" s="434"/>
      <c r="F19" s="434"/>
      <c r="G19" s="434"/>
      <c r="H19" s="434"/>
      <c r="I19" s="434"/>
      <c r="J19" s="434"/>
      <c r="K19" s="434"/>
      <c r="L19" s="330"/>
    </row>
    <row r="20" spans="1:12" s="224" customFormat="1" ht="15" customHeight="1" x14ac:dyDescent="0.2">
      <c r="A20" s="330" t="s">
        <v>1691</v>
      </c>
      <c r="B20" s="434">
        <v>256</v>
      </c>
      <c r="C20" s="434">
        <v>269</v>
      </c>
      <c r="D20" s="434">
        <v>262</v>
      </c>
      <c r="E20" s="434">
        <v>256</v>
      </c>
      <c r="F20" s="434">
        <v>242</v>
      </c>
      <c r="G20" s="434">
        <v>238</v>
      </c>
      <c r="H20" s="434">
        <v>234</v>
      </c>
      <c r="I20" s="434">
        <v>228</v>
      </c>
      <c r="J20" s="434">
        <v>226</v>
      </c>
      <c r="K20" s="434">
        <v>231</v>
      </c>
      <c r="L20" s="330" t="s">
        <v>1690</v>
      </c>
    </row>
    <row r="21" spans="1:12" s="224" customFormat="1" ht="15" customHeight="1" x14ac:dyDescent="0.2">
      <c r="A21" s="330" t="s">
        <v>1689</v>
      </c>
      <c r="B21" s="434">
        <v>24</v>
      </c>
      <c r="C21" s="434">
        <v>24</v>
      </c>
      <c r="D21" s="434">
        <v>29</v>
      </c>
      <c r="E21" s="434">
        <v>31</v>
      </c>
      <c r="F21" s="434">
        <v>28</v>
      </c>
      <c r="G21" s="434">
        <v>25</v>
      </c>
      <c r="H21" s="434">
        <v>23</v>
      </c>
      <c r="I21" s="434">
        <v>22</v>
      </c>
      <c r="J21" s="434">
        <v>21</v>
      </c>
      <c r="K21" s="434">
        <v>22</v>
      </c>
      <c r="L21" s="330" t="s">
        <v>1688</v>
      </c>
    </row>
    <row r="22" spans="1:12" s="224" customFormat="1" ht="15" customHeight="1" x14ac:dyDescent="0.2">
      <c r="A22" s="330" t="s">
        <v>1687</v>
      </c>
      <c r="B22" s="434">
        <v>231</v>
      </c>
      <c r="C22" s="434">
        <v>245</v>
      </c>
      <c r="D22" s="434">
        <v>233</v>
      </c>
      <c r="E22" s="434">
        <v>225</v>
      </c>
      <c r="F22" s="434">
        <v>215</v>
      </c>
      <c r="G22" s="434">
        <v>211</v>
      </c>
      <c r="H22" s="434">
        <v>211</v>
      </c>
      <c r="I22" s="434">
        <v>209</v>
      </c>
      <c r="J22" s="434">
        <v>208</v>
      </c>
      <c r="K22" s="434">
        <v>212</v>
      </c>
      <c r="L22" s="330" t="s">
        <v>1686</v>
      </c>
    </row>
    <row r="23" spans="1:12" s="224" customFormat="1" ht="15" customHeight="1" x14ac:dyDescent="0.2">
      <c r="A23" s="330"/>
      <c r="B23" s="434"/>
      <c r="C23" s="434"/>
      <c r="D23" s="434"/>
      <c r="E23" s="434"/>
      <c r="F23" s="434"/>
      <c r="G23" s="434"/>
      <c r="H23" s="434"/>
      <c r="I23" s="434"/>
      <c r="J23" s="434"/>
      <c r="K23" s="434"/>
      <c r="L23" s="330"/>
    </row>
    <row r="24" spans="1:12" s="224" customFormat="1" ht="15" customHeight="1" x14ac:dyDescent="0.2">
      <c r="A24" s="330" t="s">
        <v>1685</v>
      </c>
      <c r="B24" s="434"/>
      <c r="C24" s="434"/>
      <c r="D24" s="434"/>
      <c r="E24" s="434"/>
      <c r="F24" s="434"/>
      <c r="G24" s="434"/>
      <c r="H24" s="434"/>
      <c r="I24" s="434"/>
      <c r="J24" s="434"/>
      <c r="K24" s="434"/>
      <c r="L24" s="330" t="s">
        <v>1684</v>
      </c>
    </row>
    <row r="25" spans="1:12" s="224" customFormat="1" ht="15" customHeight="1" x14ac:dyDescent="0.2">
      <c r="A25" s="330" t="s">
        <v>1683</v>
      </c>
      <c r="B25" s="434">
        <v>42</v>
      </c>
      <c r="C25" s="434">
        <v>46</v>
      </c>
      <c r="D25" s="434">
        <v>44</v>
      </c>
      <c r="E25" s="434">
        <v>42</v>
      </c>
      <c r="F25" s="434">
        <v>42</v>
      </c>
      <c r="G25" s="434">
        <v>40</v>
      </c>
      <c r="H25" s="434">
        <v>39</v>
      </c>
      <c r="I25" s="434">
        <v>34</v>
      </c>
      <c r="J25" s="434">
        <v>29</v>
      </c>
      <c r="K25" s="434">
        <v>29</v>
      </c>
      <c r="L25" s="330" t="s">
        <v>1682</v>
      </c>
    </row>
    <row r="26" spans="1:12" s="224" customFormat="1" ht="15" customHeight="1" x14ac:dyDescent="0.2">
      <c r="A26" s="330"/>
      <c r="B26" s="434"/>
      <c r="C26" s="434"/>
      <c r="D26" s="434"/>
      <c r="E26" s="434"/>
      <c r="F26" s="434"/>
      <c r="G26" s="434"/>
      <c r="H26" s="434"/>
      <c r="I26" s="434"/>
      <c r="J26" s="434"/>
      <c r="K26" s="434"/>
      <c r="L26" s="330"/>
    </row>
    <row r="27" spans="1:12" s="224" customFormat="1" ht="15" customHeight="1" x14ac:dyDescent="0.2">
      <c r="A27" s="330" t="s">
        <v>223</v>
      </c>
      <c r="B27" s="435">
        <v>26</v>
      </c>
      <c r="C27" s="435">
        <v>24</v>
      </c>
      <c r="D27" s="435">
        <v>24</v>
      </c>
      <c r="E27" s="435">
        <v>23</v>
      </c>
      <c r="F27" s="435">
        <v>26</v>
      </c>
      <c r="G27" s="435">
        <v>22</v>
      </c>
      <c r="H27" s="435">
        <v>18</v>
      </c>
      <c r="I27" s="435">
        <v>16</v>
      </c>
      <c r="J27" s="435">
        <v>18</v>
      </c>
      <c r="K27" s="435">
        <v>20</v>
      </c>
      <c r="L27" s="330" t="s">
        <v>224</v>
      </c>
    </row>
    <row r="28" spans="1:12" s="224" customFormat="1" ht="15" customHeight="1" x14ac:dyDescent="0.2">
      <c r="A28" s="330"/>
      <c r="B28" s="435"/>
      <c r="C28" s="435"/>
      <c r="D28" s="435"/>
      <c r="E28" s="435"/>
      <c r="F28" s="435"/>
      <c r="G28" s="435"/>
      <c r="H28" s="435"/>
      <c r="I28" s="435"/>
      <c r="J28" s="435"/>
      <c r="K28" s="435"/>
      <c r="L28" s="330"/>
    </row>
    <row r="29" spans="1:12" s="224" customFormat="1" ht="15" customHeight="1" x14ac:dyDescent="0.2">
      <c r="A29" s="330" t="s">
        <v>1681</v>
      </c>
      <c r="B29" s="435">
        <v>16</v>
      </c>
      <c r="C29" s="435">
        <v>15</v>
      </c>
      <c r="D29" s="435">
        <v>16</v>
      </c>
      <c r="E29" s="435">
        <v>16</v>
      </c>
      <c r="F29" s="435">
        <v>16</v>
      </c>
      <c r="G29" s="435">
        <v>15</v>
      </c>
      <c r="H29" s="435">
        <v>12</v>
      </c>
      <c r="I29" s="435">
        <v>14</v>
      </c>
      <c r="J29" s="435">
        <v>15</v>
      </c>
      <c r="K29" s="435">
        <v>12</v>
      </c>
      <c r="L29" s="330" t="s">
        <v>1680</v>
      </c>
    </row>
    <row r="30" spans="1:12" s="224" customFormat="1" ht="15" customHeight="1" x14ac:dyDescent="0.2">
      <c r="A30" s="330"/>
      <c r="B30" s="435"/>
      <c r="C30" s="435"/>
      <c r="D30" s="435"/>
      <c r="E30" s="435"/>
      <c r="F30" s="435"/>
      <c r="G30" s="435"/>
      <c r="H30" s="435"/>
      <c r="I30" s="435"/>
      <c r="J30" s="435"/>
      <c r="K30" s="435"/>
      <c r="L30" s="330"/>
    </row>
    <row r="31" spans="1:12" s="224" customFormat="1" ht="15" customHeight="1" x14ac:dyDescent="0.2">
      <c r="A31" s="330" t="s">
        <v>1679</v>
      </c>
      <c r="B31" s="435">
        <v>16</v>
      </c>
      <c r="C31" s="435">
        <v>16</v>
      </c>
      <c r="D31" s="435">
        <v>15</v>
      </c>
      <c r="E31" s="435">
        <v>16</v>
      </c>
      <c r="F31" s="435">
        <v>16</v>
      </c>
      <c r="G31" s="435">
        <v>14</v>
      </c>
      <c r="H31" s="435">
        <v>13</v>
      </c>
      <c r="I31" s="435">
        <v>13</v>
      </c>
      <c r="J31" s="435">
        <v>13</v>
      </c>
      <c r="K31" s="435">
        <v>13</v>
      </c>
      <c r="L31" s="330" t="s">
        <v>1678</v>
      </c>
    </row>
    <row r="32" spans="1:12" s="224" customFormat="1" ht="15" customHeight="1" x14ac:dyDescent="0.2">
      <c r="A32" s="330"/>
      <c r="B32" s="434"/>
      <c r="C32" s="434"/>
      <c r="D32" s="434"/>
      <c r="E32" s="434"/>
      <c r="F32" s="434"/>
      <c r="G32" s="434"/>
      <c r="H32" s="434"/>
      <c r="I32" s="434"/>
      <c r="J32" s="434"/>
      <c r="K32" s="434"/>
      <c r="L32" s="330"/>
    </row>
    <row r="33" spans="1:13" s="224" customFormat="1" ht="15" customHeight="1" x14ac:dyDescent="0.2">
      <c r="A33" s="330" t="s">
        <v>1677</v>
      </c>
      <c r="B33" s="434">
        <v>342</v>
      </c>
      <c r="C33" s="434">
        <v>351</v>
      </c>
      <c r="D33" s="434">
        <v>363</v>
      </c>
      <c r="E33" s="434">
        <v>354</v>
      </c>
      <c r="F33" s="434">
        <v>344</v>
      </c>
      <c r="G33" s="434">
        <v>325</v>
      </c>
      <c r="H33" s="434">
        <v>332</v>
      </c>
      <c r="I33" s="434">
        <v>339</v>
      </c>
      <c r="J33" s="434">
        <v>342</v>
      </c>
      <c r="K33" s="434">
        <v>340</v>
      </c>
      <c r="L33" s="330" t="s">
        <v>1676</v>
      </c>
    </row>
    <row r="34" spans="1:13" s="224" customFormat="1" ht="15" customHeight="1" x14ac:dyDescent="0.2">
      <c r="A34" s="330"/>
      <c r="B34" s="434"/>
      <c r="C34" s="434"/>
      <c r="D34" s="434"/>
      <c r="E34" s="434"/>
      <c r="F34" s="434"/>
      <c r="G34" s="434"/>
      <c r="H34" s="434"/>
      <c r="I34" s="434"/>
      <c r="J34" s="434"/>
      <c r="K34" s="434"/>
      <c r="L34" s="330"/>
    </row>
    <row r="35" spans="1:13" s="224" customFormat="1" ht="15" customHeight="1" x14ac:dyDescent="0.2">
      <c r="A35" s="330" t="s">
        <v>396</v>
      </c>
      <c r="B35" s="434">
        <v>268</v>
      </c>
      <c r="C35" s="434">
        <v>285</v>
      </c>
      <c r="D35" s="434">
        <v>290</v>
      </c>
      <c r="E35" s="434">
        <v>269</v>
      </c>
      <c r="F35" s="434">
        <v>259</v>
      </c>
      <c r="G35" s="434">
        <v>256</v>
      </c>
      <c r="H35" s="434">
        <v>230</v>
      </c>
      <c r="I35" s="434">
        <v>224</v>
      </c>
      <c r="J35" s="434">
        <v>213</v>
      </c>
      <c r="K35" s="434">
        <v>205</v>
      </c>
      <c r="L35" s="330" t="s">
        <v>1675</v>
      </c>
    </row>
    <row r="36" spans="1:13" s="228" customFormat="1" ht="15" customHeight="1" x14ac:dyDescent="0.2">
      <c r="A36" s="417"/>
      <c r="B36" s="433"/>
      <c r="C36" s="433"/>
      <c r="D36" s="433"/>
      <c r="E36" s="433"/>
      <c r="F36" s="433"/>
      <c r="G36" s="433"/>
      <c r="H36" s="433"/>
      <c r="I36" s="433"/>
      <c r="J36" s="433"/>
      <c r="K36" s="433"/>
      <c r="L36" s="417"/>
    </row>
    <row r="37" spans="1:13" x14ac:dyDescent="0.2">
      <c r="A37" s="430"/>
      <c r="B37" s="432"/>
      <c r="C37" s="432"/>
      <c r="D37" s="432"/>
      <c r="E37" s="432"/>
      <c r="F37" s="432"/>
      <c r="G37" s="432"/>
      <c r="H37" s="432"/>
      <c r="I37" s="432"/>
      <c r="J37" s="432"/>
      <c r="K37" s="432"/>
      <c r="L37" s="430"/>
    </row>
    <row r="38" spans="1:13" x14ac:dyDescent="0.2">
      <c r="A38" s="213" t="s">
        <v>152</v>
      </c>
      <c r="C38" s="430"/>
      <c r="D38" s="430"/>
      <c r="G38" s="213" t="s">
        <v>1674</v>
      </c>
      <c r="H38" s="430"/>
      <c r="I38" s="430"/>
      <c r="J38" s="430"/>
      <c r="K38" s="430"/>
      <c r="L38" s="430"/>
      <c r="M38" s="430"/>
    </row>
    <row r="39" spans="1:13" x14ac:dyDescent="0.2">
      <c r="A39" s="430" t="s">
        <v>154</v>
      </c>
      <c r="C39" s="430"/>
      <c r="D39" s="430"/>
      <c r="G39" s="430" t="s">
        <v>640</v>
      </c>
      <c r="H39" s="430"/>
      <c r="I39" s="430"/>
      <c r="J39" s="430"/>
      <c r="K39" s="430"/>
      <c r="L39" s="430"/>
      <c r="M39" s="430"/>
    </row>
    <row r="40" spans="1:13" x14ac:dyDescent="0.2">
      <c r="A40" s="430" t="s">
        <v>1673</v>
      </c>
      <c r="C40" s="430"/>
      <c r="D40" s="430"/>
      <c r="G40" s="430" t="s">
        <v>1672</v>
      </c>
      <c r="H40" s="430"/>
      <c r="I40" s="430"/>
      <c r="J40" s="430"/>
      <c r="K40" s="430"/>
      <c r="L40" s="430"/>
      <c r="M40" s="430"/>
    </row>
    <row r="41" spans="1:13" x14ac:dyDescent="0.2">
      <c r="A41" s="430"/>
      <c r="C41" s="430"/>
      <c r="D41" s="430"/>
      <c r="G41" s="430"/>
      <c r="H41" s="430"/>
      <c r="I41" s="430"/>
      <c r="J41" s="430"/>
      <c r="K41" s="430"/>
      <c r="L41" s="430"/>
      <c r="M41" s="430"/>
    </row>
    <row r="42" spans="1:13" x14ac:dyDescent="0.2">
      <c r="A42" s="430" t="s">
        <v>1671</v>
      </c>
      <c r="C42" s="430"/>
      <c r="D42" s="430"/>
      <c r="G42" s="430" t="s">
        <v>1670</v>
      </c>
      <c r="H42" s="430"/>
      <c r="I42" s="430"/>
      <c r="J42" s="430"/>
      <c r="K42" s="430"/>
      <c r="L42" s="430"/>
      <c r="M42" s="430"/>
    </row>
    <row r="43" spans="1:13" x14ac:dyDescent="0.2">
      <c r="A43" s="430" t="s">
        <v>1669</v>
      </c>
      <c r="C43" s="430"/>
      <c r="D43" s="430"/>
      <c r="G43" s="430" t="s">
        <v>1668</v>
      </c>
      <c r="H43" s="430"/>
      <c r="I43" s="430"/>
      <c r="J43" s="430"/>
      <c r="K43" s="430"/>
      <c r="L43" s="430"/>
      <c r="M43" s="430"/>
    </row>
    <row r="44" spans="1:13" x14ac:dyDescent="0.2">
      <c r="A44" s="430"/>
      <c r="C44" s="430"/>
      <c r="D44" s="430"/>
      <c r="F44" s="430"/>
      <c r="G44" s="430"/>
      <c r="H44" s="430"/>
      <c r="I44" s="430"/>
      <c r="J44" s="430"/>
      <c r="K44" s="430"/>
      <c r="L44" s="430"/>
      <c r="M44" s="430"/>
    </row>
    <row r="45" spans="1:13" x14ac:dyDescent="0.2">
      <c r="A45" s="430" t="s">
        <v>1667</v>
      </c>
      <c r="C45" s="430"/>
      <c r="D45" s="430"/>
      <c r="G45" s="430" t="s">
        <v>1666</v>
      </c>
      <c r="H45" s="430"/>
      <c r="I45" s="430"/>
      <c r="J45" s="430"/>
      <c r="K45" s="430"/>
      <c r="L45" s="430"/>
      <c r="M45" s="430"/>
    </row>
    <row r="46" spans="1:13" x14ac:dyDescent="0.2">
      <c r="A46" s="430"/>
      <c r="C46" s="430"/>
      <c r="D46" s="430"/>
      <c r="G46" s="430"/>
      <c r="H46" s="430"/>
      <c r="I46" s="430"/>
      <c r="J46" s="430"/>
      <c r="K46" s="430"/>
      <c r="L46" s="430"/>
      <c r="M46" s="430"/>
    </row>
    <row r="47" spans="1:13" ht="15" x14ac:dyDescent="0.25">
      <c r="A47" s="431" t="s">
        <v>1665</v>
      </c>
      <c r="B47" s="215"/>
      <c r="C47" s="431"/>
      <c r="D47" s="215"/>
      <c r="E47" s="215"/>
      <c r="F47" s="215"/>
      <c r="G47" s="431" t="s">
        <v>1664</v>
      </c>
      <c r="H47" s="431"/>
      <c r="I47" s="430"/>
      <c r="J47" s="430"/>
      <c r="K47" s="430"/>
      <c r="L47" s="430"/>
      <c r="M47" s="430"/>
    </row>
    <row r="48" spans="1:13" ht="15" x14ac:dyDescent="0.25">
      <c r="A48" s="431" t="s">
        <v>1663</v>
      </c>
      <c r="B48" s="215"/>
      <c r="C48" s="431"/>
      <c r="D48" s="215"/>
      <c r="E48" s="215"/>
      <c r="F48" s="215"/>
      <c r="G48" s="431" t="s">
        <v>1662</v>
      </c>
      <c r="H48" s="431"/>
      <c r="I48" s="430"/>
      <c r="J48" s="430"/>
      <c r="K48" s="430"/>
      <c r="L48" s="430"/>
      <c r="M48" s="430"/>
    </row>
    <row r="49" spans="1:12" x14ac:dyDescent="0.2">
      <c r="A49" s="429"/>
      <c r="B49" s="429"/>
      <c r="C49" s="429"/>
      <c r="D49" s="429"/>
      <c r="E49" s="429"/>
      <c r="F49" s="429"/>
      <c r="G49" s="429"/>
      <c r="H49" s="429"/>
      <c r="I49" s="429"/>
      <c r="J49" s="429"/>
      <c r="K49" s="429"/>
      <c r="L49" s="429"/>
    </row>
  </sheetData>
  <pageMargins left="0.7" right="0.7" top="0.75" bottom="0.75" header="0.3" footer="0.3"/>
  <pageSetup scale="7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4"/>
  <sheetViews>
    <sheetView view="pageBreakPreview" zoomScale="80" zoomScaleNormal="100" zoomScaleSheetLayoutView="80" workbookViewId="0">
      <selection activeCell="O33" sqref="O33"/>
    </sheetView>
  </sheetViews>
  <sheetFormatPr defaultColWidth="12.5703125" defaultRowHeight="12.75" x14ac:dyDescent="0.2"/>
  <cols>
    <col min="1" max="1" width="50.7109375" style="213" customWidth="1"/>
    <col min="2" max="2" width="9.7109375" style="213" customWidth="1"/>
    <col min="3" max="3" width="11.28515625" style="213" customWidth="1"/>
    <col min="4" max="4" width="9.7109375" style="213" customWidth="1"/>
    <col min="5" max="6" width="10.7109375" style="213" customWidth="1"/>
    <col min="7" max="7" width="10.42578125" style="213" customWidth="1"/>
    <col min="8" max="9" width="10.7109375" style="213" customWidth="1"/>
    <col min="10" max="11" width="9.7109375" style="213" customWidth="1"/>
    <col min="12" max="12" width="2.28515625" style="213" customWidth="1"/>
    <col min="13" max="13" width="46.28515625" style="213" bestFit="1" customWidth="1"/>
    <col min="14" max="257" width="12.5703125" style="213"/>
    <col min="258" max="258" width="42.7109375" style="213" customWidth="1"/>
    <col min="259" max="268" width="10" style="213" customWidth="1"/>
    <col min="269" max="269" width="39.7109375" style="213" customWidth="1"/>
    <col min="270" max="513" width="12.5703125" style="213"/>
    <col min="514" max="514" width="42.7109375" style="213" customWidth="1"/>
    <col min="515" max="524" width="10" style="213" customWidth="1"/>
    <col min="525" max="525" width="39.7109375" style="213" customWidth="1"/>
    <col min="526" max="769" width="12.5703125" style="213"/>
    <col min="770" max="770" width="42.7109375" style="213" customWidth="1"/>
    <col min="771" max="780" width="10" style="213" customWidth="1"/>
    <col min="781" max="781" width="39.7109375" style="213" customWidth="1"/>
    <col min="782" max="1025" width="12.5703125" style="213"/>
    <col min="1026" max="1026" width="42.7109375" style="213" customWidth="1"/>
    <col min="1027" max="1036" width="10" style="213" customWidth="1"/>
    <col min="1037" max="1037" width="39.7109375" style="213" customWidth="1"/>
    <col min="1038" max="1281" width="12.5703125" style="213"/>
    <col min="1282" max="1282" width="42.7109375" style="213" customWidth="1"/>
    <col min="1283" max="1292" width="10" style="213" customWidth="1"/>
    <col min="1293" max="1293" width="39.7109375" style="213" customWidth="1"/>
    <col min="1294" max="1537" width="12.5703125" style="213"/>
    <col min="1538" max="1538" width="42.7109375" style="213" customWidth="1"/>
    <col min="1539" max="1548" width="10" style="213" customWidth="1"/>
    <col min="1549" max="1549" width="39.7109375" style="213" customWidth="1"/>
    <col min="1550" max="1793" width="12.5703125" style="213"/>
    <col min="1794" max="1794" width="42.7109375" style="213" customWidth="1"/>
    <col min="1795" max="1804" width="10" style="213" customWidth="1"/>
    <col min="1805" max="1805" width="39.7109375" style="213" customWidth="1"/>
    <col min="1806" max="2049" width="12.5703125" style="213"/>
    <col min="2050" max="2050" width="42.7109375" style="213" customWidth="1"/>
    <col min="2051" max="2060" width="10" style="213" customWidth="1"/>
    <col min="2061" max="2061" width="39.7109375" style="213" customWidth="1"/>
    <col min="2062" max="2305" width="12.5703125" style="213"/>
    <col min="2306" max="2306" width="42.7109375" style="213" customWidth="1"/>
    <col min="2307" max="2316" width="10" style="213" customWidth="1"/>
    <col min="2317" max="2317" width="39.7109375" style="213" customWidth="1"/>
    <col min="2318" max="2561" width="12.5703125" style="213"/>
    <col min="2562" max="2562" width="42.7109375" style="213" customWidth="1"/>
    <col min="2563" max="2572" width="10" style="213" customWidth="1"/>
    <col min="2573" max="2573" width="39.7109375" style="213" customWidth="1"/>
    <col min="2574" max="2817" width="12.5703125" style="213"/>
    <col min="2818" max="2818" width="42.7109375" style="213" customWidth="1"/>
    <col min="2819" max="2828" width="10" style="213" customWidth="1"/>
    <col min="2829" max="2829" width="39.7109375" style="213" customWidth="1"/>
    <col min="2830" max="3073" width="12.5703125" style="213"/>
    <col min="3074" max="3074" width="42.7109375" style="213" customWidth="1"/>
    <col min="3075" max="3084" width="10" style="213" customWidth="1"/>
    <col min="3085" max="3085" width="39.7109375" style="213" customWidth="1"/>
    <col min="3086" max="3329" width="12.5703125" style="213"/>
    <col min="3330" max="3330" width="42.7109375" style="213" customWidth="1"/>
    <col min="3331" max="3340" width="10" style="213" customWidth="1"/>
    <col min="3341" max="3341" width="39.7109375" style="213" customWidth="1"/>
    <col min="3342" max="3585" width="12.5703125" style="213"/>
    <col min="3586" max="3586" width="42.7109375" style="213" customWidth="1"/>
    <col min="3587" max="3596" width="10" style="213" customWidth="1"/>
    <col min="3597" max="3597" width="39.7109375" style="213" customWidth="1"/>
    <col min="3598" max="3841" width="12.5703125" style="213"/>
    <col min="3842" max="3842" width="42.7109375" style="213" customWidth="1"/>
    <col min="3843" max="3852" width="10" style="213" customWidth="1"/>
    <col min="3853" max="3853" width="39.7109375" style="213" customWidth="1"/>
    <col min="3854" max="4097" width="12.5703125" style="213"/>
    <col min="4098" max="4098" width="42.7109375" style="213" customWidth="1"/>
    <col min="4099" max="4108" width="10" style="213" customWidth="1"/>
    <col min="4109" max="4109" width="39.7109375" style="213" customWidth="1"/>
    <col min="4110" max="4353" width="12.5703125" style="213"/>
    <col min="4354" max="4354" width="42.7109375" style="213" customWidth="1"/>
    <col min="4355" max="4364" width="10" style="213" customWidth="1"/>
    <col min="4365" max="4365" width="39.7109375" style="213" customWidth="1"/>
    <col min="4366" max="4609" width="12.5703125" style="213"/>
    <col min="4610" max="4610" width="42.7109375" style="213" customWidth="1"/>
    <col min="4611" max="4620" width="10" style="213" customWidth="1"/>
    <col min="4621" max="4621" width="39.7109375" style="213" customWidth="1"/>
    <col min="4622" max="4865" width="12.5703125" style="213"/>
    <col min="4866" max="4866" width="42.7109375" style="213" customWidth="1"/>
    <col min="4867" max="4876" width="10" style="213" customWidth="1"/>
    <col min="4877" max="4877" width="39.7109375" style="213" customWidth="1"/>
    <col min="4878" max="5121" width="12.5703125" style="213"/>
    <col min="5122" max="5122" width="42.7109375" style="213" customWidth="1"/>
    <col min="5123" max="5132" width="10" style="213" customWidth="1"/>
    <col min="5133" max="5133" width="39.7109375" style="213" customWidth="1"/>
    <col min="5134" max="5377" width="12.5703125" style="213"/>
    <col min="5378" max="5378" width="42.7109375" style="213" customWidth="1"/>
    <col min="5379" max="5388" width="10" style="213" customWidth="1"/>
    <col min="5389" max="5389" width="39.7109375" style="213" customWidth="1"/>
    <col min="5390" max="5633" width="12.5703125" style="213"/>
    <col min="5634" max="5634" width="42.7109375" style="213" customWidth="1"/>
    <col min="5635" max="5644" width="10" style="213" customWidth="1"/>
    <col min="5645" max="5645" width="39.7109375" style="213" customWidth="1"/>
    <col min="5646" max="5889" width="12.5703125" style="213"/>
    <col min="5890" max="5890" width="42.7109375" style="213" customWidth="1"/>
    <col min="5891" max="5900" width="10" style="213" customWidth="1"/>
    <col min="5901" max="5901" width="39.7109375" style="213" customWidth="1"/>
    <col min="5902" max="6145" width="12.5703125" style="213"/>
    <col min="6146" max="6146" width="42.7109375" style="213" customWidth="1"/>
    <col min="6147" max="6156" width="10" style="213" customWidth="1"/>
    <col min="6157" max="6157" width="39.7109375" style="213" customWidth="1"/>
    <col min="6158" max="6401" width="12.5703125" style="213"/>
    <col min="6402" max="6402" width="42.7109375" style="213" customWidth="1"/>
    <col min="6403" max="6412" width="10" style="213" customWidth="1"/>
    <col min="6413" max="6413" width="39.7109375" style="213" customWidth="1"/>
    <col min="6414" max="6657" width="12.5703125" style="213"/>
    <col min="6658" max="6658" width="42.7109375" style="213" customWidth="1"/>
    <col min="6659" max="6668" width="10" style="213" customWidth="1"/>
    <col min="6669" max="6669" width="39.7109375" style="213" customWidth="1"/>
    <col min="6670" max="6913" width="12.5703125" style="213"/>
    <col min="6914" max="6914" width="42.7109375" style="213" customWidth="1"/>
    <col min="6915" max="6924" width="10" style="213" customWidth="1"/>
    <col min="6925" max="6925" width="39.7109375" style="213" customWidth="1"/>
    <col min="6926" max="7169" width="12.5703125" style="213"/>
    <col min="7170" max="7170" width="42.7109375" style="213" customWidth="1"/>
    <col min="7171" max="7180" width="10" style="213" customWidth="1"/>
    <col min="7181" max="7181" width="39.7109375" style="213" customWidth="1"/>
    <col min="7182" max="7425" width="12.5703125" style="213"/>
    <col min="7426" max="7426" width="42.7109375" style="213" customWidth="1"/>
    <col min="7427" max="7436" width="10" style="213" customWidth="1"/>
    <col min="7437" max="7437" width="39.7109375" style="213" customWidth="1"/>
    <col min="7438" max="7681" width="12.5703125" style="213"/>
    <col min="7682" max="7682" width="42.7109375" style="213" customWidth="1"/>
    <col min="7683" max="7692" width="10" style="213" customWidth="1"/>
    <col min="7693" max="7693" width="39.7109375" style="213" customWidth="1"/>
    <col min="7694" max="7937" width="12.5703125" style="213"/>
    <col min="7938" max="7938" width="42.7109375" style="213" customWidth="1"/>
    <col min="7939" max="7948" width="10" style="213" customWidth="1"/>
    <col min="7949" max="7949" width="39.7109375" style="213" customWidth="1"/>
    <col min="7950" max="8193" width="12.5703125" style="213"/>
    <col min="8194" max="8194" width="42.7109375" style="213" customWidth="1"/>
    <col min="8195" max="8204" width="10" style="213" customWidth="1"/>
    <col min="8205" max="8205" width="39.7109375" style="213" customWidth="1"/>
    <col min="8206" max="8449" width="12.5703125" style="213"/>
    <col min="8450" max="8450" width="42.7109375" style="213" customWidth="1"/>
    <col min="8451" max="8460" width="10" style="213" customWidth="1"/>
    <col min="8461" max="8461" width="39.7109375" style="213" customWidth="1"/>
    <col min="8462" max="8705" width="12.5703125" style="213"/>
    <col min="8706" max="8706" width="42.7109375" style="213" customWidth="1"/>
    <col min="8707" max="8716" width="10" style="213" customWidth="1"/>
    <col min="8717" max="8717" width="39.7109375" style="213" customWidth="1"/>
    <col min="8718" max="8961" width="12.5703125" style="213"/>
    <col min="8962" max="8962" width="42.7109375" style="213" customWidth="1"/>
    <col min="8963" max="8972" width="10" style="213" customWidth="1"/>
    <col min="8973" max="8973" width="39.7109375" style="213" customWidth="1"/>
    <col min="8974" max="9217" width="12.5703125" style="213"/>
    <col min="9218" max="9218" width="42.7109375" style="213" customWidth="1"/>
    <col min="9219" max="9228" width="10" style="213" customWidth="1"/>
    <col min="9229" max="9229" width="39.7109375" style="213" customWidth="1"/>
    <col min="9230" max="9473" width="12.5703125" style="213"/>
    <col min="9474" max="9474" width="42.7109375" style="213" customWidth="1"/>
    <col min="9475" max="9484" width="10" style="213" customWidth="1"/>
    <col min="9485" max="9485" width="39.7109375" style="213" customWidth="1"/>
    <col min="9486" max="9729" width="12.5703125" style="213"/>
    <col min="9730" max="9730" width="42.7109375" style="213" customWidth="1"/>
    <col min="9731" max="9740" width="10" style="213" customWidth="1"/>
    <col min="9741" max="9741" width="39.7109375" style="213" customWidth="1"/>
    <col min="9742" max="9985" width="12.5703125" style="213"/>
    <col min="9986" max="9986" width="42.7109375" style="213" customWidth="1"/>
    <col min="9987" max="9996" width="10" style="213" customWidth="1"/>
    <col min="9997" max="9997" width="39.7109375" style="213" customWidth="1"/>
    <col min="9998" max="10241" width="12.5703125" style="213"/>
    <col min="10242" max="10242" width="42.7109375" style="213" customWidth="1"/>
    <col min="10243" max="10252" width="10" style="213" customWidth="1"/>
    <col min="10253" max="10253" width="39.7109375" style="213" customWidth="1"/>
    <col min="10254" max="10497" width="12.5703125" style="213"/>
    <col min="10498" max="10498" width="42.7109375" style="213" customWidth="1"/>
    <col min="10499" max="10508" width="10" style="213" customWidth="1"/>
    <col min="10509" max="10509" width="39.7109375" style="213" customWidth="1"/>
    <col min="10510" max="10753" width="12.5703125" style="213"/>
    <col min="10754" max="10754" width="42.7109375" style="213" customWidth="1"/>
    <col min="10755" max="10764" width="10" style="213" customWidth="1"/>
    <col min="10765" max="10765" width="39.7109375" style="213" customWidth="1"/>
    <col min="10766" max="11009" width="12.5703125" style="213"/>
    <col min="11010" max="11010" width="42.7109375" style="213" customWidth="1"/>
    <col min="11011" max="11020" width="10" style="213" customWidth="1"/>
    <col min="11021" max="11021" width="39.7109375" style="213" customWidth="1"/>
    <col min="11022" max="11265" width="12.5703125" style="213"/>
    <col min="11266" max="11266" width="42.7109375" style="213" customWidth="1"/>
    <col min="11267" max="11276" width="10" style="213" customWidth="1"/>
    <col min="11277" max="11277" width="39.7109375" style="213" customWidth="1"/>
    <col min="11278" max="11521" width="12.5703125" style="213"/>
    <col min="11522" max="11522" width="42.7109375" style="213" customWidth="1"/>
    <col min="11523" max="11532" width="10" style="213" customWidth="1"/>
    <col min="11533" max="11533" width="39.7109375" style="213" customWidth="1"/>
    <col min="11534" max="11777" width="12.5703125" style="213"/>
    <col min="11778" max="11778" width="42.7109375" style="213" customWidth="1"/>
    <col min="11779" max="11788" width="10" style="213" customWidth="1"/>
    <col min="11789" max="11789" width="39.7109375" style="213" customWidth="1"/>
    <col min="11790" max="12033" width="12.5703125" style="213"/>
    <col min="12034" max="12034" width="42.7109375" style="213" customWidth="1"/>
    <col min="12035" max="12044" width="10" style="213" customWidth="1"/>
    <col min="12045" max="12045" width="39.7109375" style="213" customWidth="1"/>
    <col min="12046" max="12289" width="12.5703125" style="213"/>
    <col min="12290" max="12290" width="42.7109375" style="213" customWidth="1"/>
    <col min="12291" max="12300" width="10" style="213" customWidth="1"/>
    <col min="12301" max="12301" width="39.7109375" style="213" customWidth="1"/>
    <col min="12302" max="12545" width="12.5703125" style="213"/>
    <col min="12546" max="12546" width="42.7109375" style="213" customWidth="1"/>
    <col min="12547" max="12556" width="10" style="213" customWidth="1"/>
    <col min="12557" max="12557" width="39.7109375" style="213" customWidth="1"/>
    <col min="12558" max="12801" width="12.5703125" style="213"/>
    <col min="12802" max="12802" width="42.7109375" style="213" customWidth="1"/>
    <col min="12803" max="12812" width="10" style="213" customWidth="1"/>
    <col min="12813" max="12813" width="39.7109375" style="213" customWidth="1"/>
    <col min="12814" max="13057" width="12.5703125" style="213"/>
    <col min="13058" max="13058" width="42.7109375" style="213" customWidth="1"/>
    <col min="13059" max="13068" width="10" style="213" customWidth="1"/>
    <col min="13069" max="13069" width="39.7109375" style="213" customWidth="1"/>
    <col min="13070" max="13313" width="12.5703125" style="213"/>
    <col min="13314" max="13314" width="42.7109375" style="213" customWidth="1"/>
    <col min="13315" max="13324" width="10" style="213" customWidth="1"/>
    <col min="13325" max="13325" width="39.7109375" style="213" customWidth="1"/>
    <col min="13326" max="13569" width="12.5703125" style="213"/>
    <col min="13570" max="13570" width="42.7109375" style="213" customWidth="1"/>
    <col min="13571" max="13580" width="10" style="213" customWidth="1"/>
    <col min="13581" max="13581" width="39.7109375" style="213" customWidth="1"/>
    <col min="13582" max="13825" width="12.5703125" style="213"/>
    <col min="13826" max="13826" width="42.7109375" style="213" customWidth="1"/>
    <col min="13827" max="13836" width="10" style="213" customWidth="1"/>
    <col min="13837" max="13837" width="39.7109375" style="213" customWidth="1"/>
    <col min="13838" max="14081" width="12.5703125" style="213"/>
    <col min="14082" max="14082" width="42.7109375" style="213" customWidth="1"/>
    <col min="14083" max="14092" width="10" style="213" customWidth="1"/>
    <col min="14093" max="14093" width="39.7109375" style="213" customWidth="1"/>
    <col min="14094" max="14337" width="12.5703125" style="213"/>
    <col min="14338" max="14338" width="42.7109375" style="213" customWidth="1"/>
    <col min="14339" max="14348" width="10" style="213" customWidth="1"/>
    <col min="14349" max="14349" width="39.7109375" style="213" customWidth="1"/>
    <col min="14350" max="14593" width="12.5703125" style="213"/>
    <col min="14594" max="14594" width="42.7109375" style="213" customWidth="1"/>
    <col min="14595" max="14604" width="10" style="213" customWidth="1"/>
    <col min="14605" max="14605" width="39.7109375" style="213" customWidth="1"/>
    <col min="14606" max="14849" width="12.5703125" style="213"/>
    <col min="14850" max="14850" width="42.7109375" style="213" customWidth="1"/>
    <col min="14851" max="14860" width="10" style="213" customWidth="1"/>
    <col min="14861" max="14861" width="39.7109375" style="213" customWidth="1"/>
    <col min="14862" max="15105" width="12.5703125" style="213"/>
    <col min="15106" max="15106" width="42.7109375" style="213" customWidth="1"/>
    <col min="15107" max="15116" width="10" style="213" customWidth="1"/>
    <col min="15117" max="15117" width="39.7109375" style="213" customWidth="1"/>
    <col min="15118" max="15361" width="12.5703125" style="213"/>
    <col min="15362" max="15362" width="42.7109375" style="213" customWidth="1"/>
    <col min="15363" max="15372" width="10" style="213" customWidth="1"/>
    <col min="15373" max="15373" width="39.7109375" style="213" customWidth="1"/>
    <col min="15374" max="15617" width="12.5703125" style="213"/>
    <col min="15618" max="15618" width="42.7109375" style="213" customWidth="1"/>
    <col min="15619" max="15628" width="10" style="213" customWidth="1"/>
    <col min="15629" max="15629" width="39.7109375" style="213" customWidth="1"/>
    <col min="15630" max="15873" width="12.5703125" style="213"/>
    <col min="15874" max="15874" width="42.7109375" style="213" customWidth="1"/>
    <col min="15875" max="15884" width="10" style="213" customWidth="1"/>
    <col min="15885" max="15885" width="39.7109375" style="213" customWidth="1"/>
    <col min="15886" max="16129" width="12.5703125" style="213"/>
    <col min="16130" max="16130" width="42.7109375" style="213" customWidth="1"/>
    <col min="16131" max="16140" width="10" style="213" customWidth="1"/>
    <col min="16141" max="16141" width="39.7109375" style="213" customWidth="1"/>
    <col min="16142" max="16384" width="12.5703125" style="213"/>
  </cols>
  <sheetData>
    <row r="1" spans="1:13" ht="15" x14ac:dyDescent="0.2">
      <c r="A1" s="236" t="s">
        <v>1758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ht="15" x14ac:dyDescent="0.2">
      <c r="A2" s="236" t="s">
        <v>1757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</row>
    <row r="3" spans="1:13" ht="14.25" x14ac:dyDescent="0.2">
      <c r="A3" s="235" t="s">
        <v>1756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13" x14ac:dyDescent="0.2">
      <c r="A4" s="234"/>
      <c r="B4" s="234"/>
      <c r="C4" s="234"/>
      <c r="D4" s="234"/>
      <c r="E4" s="234"/>
      <c r="F4" s="443"/>
      <c r="G4" s="443"/>
      <c r="H4" s="443"/>
      <c r="I4" s="443"/>
      <c r="J4" s="443"/>
      <c r="K4" s="443"/>
      <c r="L4" s="443"/>
      <c r="M4" s="234"/>
    </row>
    <row r="5" spans="1:13" s="224" customFormat="1" ht="15" x14ac:dyDescent="0.2">
      <c r="A5" s="350"/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</row>
    <row r="6" spans="1:13" s="224" customFormat="1" ht="15" x14ac:dyDescent="0.2">
      <c r="A6" s="231"/>
      <c r="B6" s="232">
        <v>2005</v>
      </c>
      <c r="C6" s="232">
        <v>2006</v>
      </c>
      <c r="D6" s="232">
        <v>2007</v>
      </c>
      <c r="E6" s="232">
        <v>2008</v>
      </c>
      <c r="F6" s="232">
        <v>2009</v>
      </c>
      <c r="G6" s="232">
        <v>2010</v>
      </c>
      <c r="H6" s="232">
        <v>2011</v>
      </c>
      <c r="I6" s="232" t="s">
        <v>0</v>
      </c>
      <c r="J6" s="232" t="s">
        <v>700</v>
      </c>
      <c r="K6" s="232" t="s">
        <v>701</v>
      </c>
      <c r="L6" s="355"/>
      <c r="M6" s="231"/>
    </row>
    <row r="7" spans="1:13" s="224" customFormat="1" ht="15" x14ac:dyDescent="0.2">
      <c r="A7" s="337"/>
      <c r="B7" s="423"/>
      <c r="C7" s="423"/>
      <c r="D7" s="423"/>
      <c r="E7" s="423"/>
      <c r="F7" s="423"/>
      <c r="G7" s="423"/>
      <c r="H7" s="423"/>
      <c r="I7" s="423"/>
      <c r="J7" s="423"/>
      <c r="K7" s="423"/>
      <c r="L7" s="423"/>
      <c r="M7" s="337"/>
    </row>
    <row r="8" spans="1:13" s="228" customFormat="1" ht="15" customHeight="1" x14ac:dyDescent="0.2">
      <c r="A8" s="330"/>
      <c r="B8" s="330"/>
      <c r="C8" s="330"/>
      <c r="D8" s="330"/>
      <c r="E8" s="330"/>
      <c r="F8" s="330"/>
      <c r="G8" s="330"/>
      <c r="H8" s="330"/>
      <c r="I8" s="330"/>
      <c r="J8" s="330"/>
      <c r="L8" s="330"/>
      <c r="M8" s="330"/>
    </row>
    <row r="9" spans="1:13" s="224" customFormat="1" ht="15" customHeight="1" x14ac:dyDescent="0.2">
      <c r="A9" s="442" t="s">
        <v>1755</v>
      </c>
      <c r="B9" s="440">
        <v>1053.2749999999999</v>
      </c>
      <c r="C9" s="440">
        <v>1051.1916666666666</v>
      </c>
      <c r="D9" s="440">
        <v>1036.1333333333332</v>
      </c>
      <c r="E9" s="440">
        <v>1024.2416666666666</v>
      </c>
      <c r="F9" s="440">
        <v>996.0333333333333</v>
      </c>
      <c r="G9" s="440">
        <v>943.25833333333333</v>
      </c>
      <c r="H9" s="440">
        <v>923.59166666666681</v>
      </c>
      <c r="I9" s="440">
        <v>931.30000000000007</v>
      </c>
      <c r="J9" s="440">
        <v>937.2</v>
      </c>
      <c r="K9" s="282">
        <v>916.8</v>
      </c>
      <c r="L9" s="226"/>
      <c r="M9" s="442" t="s">
        <v>1505</v>
      </c>
    </row>
    <row r="10" spans="1:13" s="224" customFormat="1" ht="15" customHeight="1" x14ac:dyDescent="0.2">
      <c r="A10" s="330"/>
      <c r="B10" s="440"/>
      <c r="C10" s="440"/>
      <c r="D10" s="440"/>
      <c r="E10" s="440"/>
      <c r="F10" s="440"/>
      <c r="G10" s="440"/>
      <c r="H10" s="440"/>
      <c r="I10" s="440"/>
      <c r="J10" s="440"/>
      <c r="K10" s="282"/>
      <c r="L10" s="226"/>
      <c r="M10" s="330"/>
    </row>
    <row r="11" spans="1:13" s="224" customFormat="1" ht="15" customHeight="1" x14ac:dyDescent="0.2">
      <c r="A11" s="330" t="s">
        <v>1754</v>
      </c>
      <c r="B11" s="440">
        <v>68.233333333333334</v>
      </c>
      <c r="C11" s="440">
        <v>65.941666666666677</v>
      </c>
      <c r="D11" s="440">
        <v>64.7</v>
      </c>
      <c r="E11" s="440">
        <v>59.67499999999999</v>
      </c>
      <c r="F11" s="440">
        <v>49.066666666666663</v>
      </c>
      <c r="G11" s="440">
        <v>36.291666666666664</v>
      </c>
      <c r="H11" s="440">
        <v>32.049999999999997</v>
      </c>
      <c r="I11" s="440">
        <v>35.1</v>
      </c>
      <c r="J11" s="440">
        <v>33.74166666666666</v>
      </c>
      <c r="K11" s="282">
        <v>28.2</v>
      </c>
      <c r="L11" s="226"/>
      <c r="M11" s="330" t="s">
        <v>1753</v>
      </c>
    </row>
    <row r="12" spans="1:13" s="224" customFormat="1" ht="15" customHeight="1" x14ac:dyDescent="0.2">
      <c r="A12" s="330"/>
      <c r="B12" s="441"/>
      <c r="C12" s="441"/>
      <c r="D12" s="441"/>
      <c r="E12" s="441"/>
      <c r="F12" s="441"/>
      <c r="G12" s="441"/>
      <c r="H12" s="441"/>
      <c r="I12" s="441"/>
      <c r="J12" s="441"/>
      <c r="K12" s="441"/>
      <c r="M12" s="330"/>
    </row>
    <row r="13" spans="1:13" s="224" customFormat="1" ht="15" customHeight="1" x14ac:dyDescent="0.2">
      <c r="A13" s="330" t="s">
        <v>380</v>
      </c>
      <c r="B13" s="440">
        <v>117.31666666666666</v>
      </c>
      <c r="C13" s="440">
        <v>112.58333333333333</v>
      </c>
      <c r="D13" s="440">
        <v>107.85833333333335</v>
      </c>
      <c r="E13" s="440">
        <v>104.05</v>
      </c>
      <c r="F13" s="440">
        <v>96.725000000000009</v>
      </c>
      <c r="G13" s="440">
        <v>88.324999999999989</v>
      </c>
      <c r="H13" s="440">
        <v>85.666666666666671</v>
      </c>
      <c r="I13" s="440">
        <v>83.499999999999986</v>
      </c>
      <c r="J13" s="440">
        <v>78.7</v>
      </c>
      <c r="K13" s="282">
        <v>75.5</v>
      </c>
      <c r="L13" s="226"/>
      <c r="M13" s="330" t="s">
        <v>1752</v>
      </c>
    </row>
    <row r="14" spans="1:13" s="224" customFormat="1" ht="15" customHeight="1" x14ac:dyDescent="0.2">
      <c r="A14" s="330"/>
      <c r="B14" s="440"/>
      <c r="C14" s="440"/>
      <c r="D14" s="440"/>
      <c r="E14" s="440"/>
      <c r="F14" s="440"/>
      <c r="G14" s="440"/>
      <c r="H14" s="440"/>
      <c r="I14" s="440"/>
      <c r="J14" s="440"/>
      <c r="K14" s="282"/>
      <c r="L14" s="226"/>
      <c r="M14" s="330"/>
    </row>
    <row r="15" spans="1:13" s="224" customFormat="1" ht="15" customHeight="1" x14ac:dyDescent="0.2">
      <c r="A15" s="330" t="s">
        <v>1751</v>
      </c>
      <c r="B15" s="440"/>
      <c r="C15" s="440"/>
      <c r="D15" s="440"/>
      <c r="E15" s="440"/>
      <c r="F15" s="440"/>
      <c r="G15" s="440"/>
      <c r="H15" s="440"/>
      <c r="I15" s="440"/>
      <c r="J15" s="440"/>
      <c r="K15" s="282"/>
      <c r="L15" s="226"/>
      <c r="M15" s="330" t="s">
        <v>1750</v>
      </c>
    </row>
    <row r="16" spans="1:13" s="224" customFormat="1" ht="15" customHeight="1" x14ac:dyDescent="0.2">
      <c r="A16" s="330" t="s">
        <v>1749</v>
      </c>
      <c r="B16" s="440">
        <v>187.52500000000001</v>
      </c>
      <c r="C16" s="440">
        <v>188.78333333333333</v>
      </c>
      <c r="D16" s="440">
        <v>184.00833333333333</v>
      </c>
      <c r="E16" s="440">
        <v>181.34166666666667</v>
      </c>
      <c r="F16" s="440">
        <v>176.45000000000002</v>
      </c>
      <c r="G16" s="440">
        <v>173.49166666666667</v>
      </c>
      <c r="H16" s="440">
        <v>174.41666666666666</v>
      </c>
      <c r="I16" s="440">
        <v>174.33333333333329</v>
      </c>
      <c r="J16" s="440">
        <v>176.82500000000005</v>
      </c>
      <c r="K16" s="282">
        <v>176.8</v>
      </c>
      <c r="L16" s="226"/>
      <c r="M16" s="330" t="s">
        <v>1748</v>
      </c>
    </row>
    <row r="17" spans="1:13" s="224" customFormat="1" ht="15" customHeight="1" x14ac:dyDescent="0.2">
      <c r="A17" s="330" t="s">
        <v>434</v>
      </c>
      <c r="B17" s="440">
        <v>33.716666666666661</v>
      </c>
      <c r="C17" s="440">
        <v>33.99166666666666</v>
      </c>
      <c r="D17" s="440">
        <v>33.266666666666659</v>
      </c>
      <c r="E17" s="440">
        <v>33.716666666666661</v>
      </c>
      <c r="F17" s="440">
        <v>33.266666666666666</v>
      </c>
      <c r="G17" s="440">
        <v>32.666666666666664</v>
      </c>
      <c r="H17" s="440">
        <v>32.008333333333333</v>
      </c>
      <c r="I17" s="440">
        <v>31.516666666666666</v>
      </c>
      <c r="J17" s="440">
        <v>31.616666666666671</v>
      </c>
      <c r="K17" s="282">
        <v>31</v>
      </c>
      <c r="L17" s="226"/>
      <c r="M17" s="330" t="s">
        <v>1747</v>
      </c>
    </row>
    <row r="18" spans="1:13" s="224" customFormat="1" ht="15" customHeight="1" x14ac:dyDescent="0.2">
      <c r="A18" s="330" t="s">
        <v>1746</v>
      </c>
      <c r="B18" s="440">
        <v>136.19166666666669</v>
      </c>
      <c r="C18" s="440">
        <v>137.35833333333335</v>
      </c>
      <c r="D18" s="440">
        <v>133.75</v>
      </c>
      <c r="E18" s="440">
        <v>130.88333333333333</v>
      </c>
      <c r="F18" s="440">
        <v>127.49166666666666</v>
      </c>
      <c r="G18" s="440">
        <v>126.23333333333335</v>
      </c>
      <c r="H18" s="440">
        <v>128.01666666666668</v>
      </c>
      <c r="I18" s="440">
        <v>128.19166666666666</v>
      </c>
      <c r="J18" s="440">
        <v>130.56666666666666</v>
      </c>
      <c r="K18" s="282">
        <v>131</v>
      </c>
      <c r="L18" s="226"/>
      <c r="M18" s="330" t="s">
        <v>1745</v>
      </c>
    </row>
    <row r="19" spans="1:13" s="224" customFormat="1" ht="15" customHeight="1" x14ac:dyDescent="0.2">
      <c r="A19" s="330" t="s">
        <v>1744</v>
      </c>
      <c r="B19" s="440">
        <v>17.616666666666671</v>
      </c>
      <c r="C19" s="440">
        <v>17.433333333333334</v>
      </c>
      <c r="D19" s="440">
        <v>16.991666666666667</v>
      </c>
      <c r="E19" s="440">
        <v>16.741666666666667</v>
      </c>
      <c r="F19" s="440">
        <v>15.691666666666668</v>
      </c>
      <c r="G19" s="440">
        <v>14.591666666666669</v>
      </c>
      <c r="H19" s="440">
        <v>14.391666666666667</v>
      </c>
      <c r="I19" s="440">
        <v>14.625</v>
      </c>
      <c r="J19" s="440">
        <v>14.7</v>
      </c>
      <c r="K19" s="282">
        <v>14.8</v>
      </c>
      <c r="L19" s="226"/>
      <c r="M19" s="330" t="s">
        <v>1743</v>
      </c>
    </row>
    <row r="20" spans="1:13" s="224" customFormat="1" ht="15" customHeight="1" x14ac:dyDescent="0.2">
      <c r="A20" s="330" t="s">
        <v>1742</v>
      </c>
      <c r="B20" s="440"/>
      <c r="C20" s="440"/>
      <c r="D20" s="440"/>
      <c r="E20" s="440"/>
      <c r="F20" s="440"/>
      <c r="G20" s="440"/>
      <c r="H20" s="440"/>
      <c r="I20" s="440"/>
      <c r="J20" s="440"/>
      <c r="K20" s="282"/>
      <c r="L20" s="226"/>
      <c r="M20" s="330" t="s">
        <v>1741</v>
      </c>
    </row>
    <row r="21" spans="1:13" s="224" customFormat="1" ht="15" customHeight="1" x14ac:dyDescent="0.2">
      <c r="A21" s="330"/>
      <c r="B21" s="440"/>
      <c r="C21" s="440"/>
      <c r="D21" s="440"/>
      <c r="E21" s="440"/>
      <c r="F21" s="440"/>
      <c r="G21" s="440"/>
      <c r="H21" s="440"/>
      <c r="I21" s="440"/>
      <c r="J21" s="440"/>
      <c r="K21" s="282"/>
      <c r="L21" s="226"/>
      <c r="M21" s="330"/>
    </row>
    <row r="22" spans="1:13" s="224" customFormat="1" ht="15" customHeight="1" x14ac:dyDescent="0.2">
      <c r="A22" s="330" t="s">
        <v>1740</v>
      </c>
      <c r="B22" s="440">
        <v>22.608333333333334</v>
      </c>
      <c r="C22" s="440">
        <v>22.675000000000001</v>
      </c>
      <c r="D22" s="440">
        <v>22.641666666666666</v>
      </c>
      <c r="E22" s="440">
        <v>21.441666666666663</v>
      </c>
      <c r="F22" s="440">
        <v>20.216666666666665</v>
      </c>
      <c r="G22" s="440">
        <v>18.783333333333335</v>
      </c>
      <c r="H22" s="440">
        <v>18.733333333333334</v>
      </c>
      <c r="I22" s="440">
        <v>18.649999999999999</v>
      </c>
      <c r="J22" s="440">
        <v>19.2</v>
      </c>
      <c r="K22" s="282">
        <v>19.7</v>
      </c>
      <c r="L22" s="226"/>
      <c r="M22" s="330" t="s">
        <v>1739</v>
      </c>
    </row>
    <row r="23" spans="1:13" s="224" customFormat="1" ht="15" customHeight="1" x14ac:dyDescent="0.2">
      <c r="A23" s="330"/>
      <c r="B23" s="440"/>
      <c r="C23" s="440"/>
      <c r="D23" s="440"/>
      <c r="E23" s="440"/>
      <c r="F23" s="440"/>
      <c r="G23" s="440"/>
      <c r="H23" s="440"/>
      <c r="I23" s="440"/>
      <c r="J23" s="440"/>
      <c r="K23" s="282"/>
      <c r="L23" s="226"/>
      <c r="M23" s="330"/>
    </row>
    <row r="24" spans="1:13" s="224" customFormat="1" ht="15" customHeight="1" x14ac:dyDescent="0.2">
      <c r="A24" s="330" t="s">
        <v>1738</v>
      </c>
      <c r="B24" s="440"/>
      <c r="C24" s="440"/>
      <c r="D24" s="440"/>
      <c r="E24" s="440"/>
      <c r="F24" s="440"/>
      <c r="G24" s="440"/>
      <c r="H24" s="440"/>
      <c r="I24" s="440"/>
      <c r="J24" s="440"/>
      <c r="K24" s="282"/>
      <c r="L24" s="226"/>
      <c r="M24" s="330" t="s">
        <v>1737</v>
      </c>
    </row>
    <row r="25" spans="1:13" s="224" customFormat="1" ht="15" customHeight="1" x14ac:dyDescent="0.2">
      <c r="A25" s="330" t="s">
        <v>1736</v>
      </c>
      <c r="B25" s="440">
        <v>48.633333333333326</v>
      </c>
      <c r="C25" s="440">
        <v>49.766666666666659</v>
      </c>
      <c r="D25" s="440">
        <v>49.108333333333327</v>
      </c>
      <c r="E25" s="440">
        <v>48.48333333333332</v>
      </c>
      <c r="F25" s="440">
        <v>48.491666666666674</v>
      </c>
      <c r="G25" s="440">
        <v>45.833333333333336</v>
      </c>
      <c r="H25" s="440">
        <v>43.733333333333327</v>
      </c>
      <c r="I25" s="440">
        <v>44.400000000000006</v>
      </c>
      <c r="J25" s="440">
        <v>44.408333333333331</v>
      </c>
      <c r="K25" s="282">
        <v>43.5</v>
      </c>
      <c r="L25" s="226"/>
      <c r="M25" s="436" t="s">
        <v>1735</v>
      </c>
    </row>
    <row r="26" spans="1:13" s="224" customFormat="1" ht="15" customHeight="1" x14ac:dyDescent="0.2">
      <c r="A26" s="330"/>
      <c r="B26" s="440"/>
      <c r="C26" s="440"/>
      <c r="D26" s="440"/>
      <c r="E26" s="440"/>
      <c r="F26" s="440"/>
      <c r="G26" s="440"/>
      <c r="H26" s="440"/>
      <c r="I26" s="440"/>
      <c r="J26" s="440"/>
      <c r="K26" s="282"/>
      <c r="L26" s="226"/>
      <c r="M26" s="330"/>
    </row>
    <row r="27" spans="1:13" s="224" customFormat="1" ht="15" customHeight="1" x14ac:dyDescent="0.2">
      <c r="A27" s="330" t="s">
        <v>1734</v>
      </c>
      <c r="B27" s="440"/>
      <c r="C27" s="440"/>
      <c r="D27" s="440"/>
      <c r="E27" s="440"/>
      <c r="F27" s="440"/>
      <c r="G27" s="440"/>
      <c r="H27" s="440"/>
      <c r="I27" s="440"/>
      <c r="J27" s="440"/>
      <c r="K27" s="282"/>
      <c r="L27" s="226"/>
      <c r="M27" s="330" t="s">
        <v>1733</v>
      </c>
    </row>
    <row r="28" spans="1:13" s="224" customFormat="1" ht="15" customHeight="1" x14ac:dyDescent="0.2">
      <c r="A28" s="330" t="s">
        <v>1732</v>
      </c>
      <c r="B28" s="440">
        <v>103.76666666666665</v>
      </c>
      <c r="C28" s="440">
        <v>106.51666666666667</v>
      </c>
      <c r="D28" s="440">
        <v>108.80000000000001</v>
      </c>
      <c r="E28" s="440">
        <v>108.14999999999998</v>
      </c>
      <c r="F28" s="440">
        <v>103.33333333333333</v>
      </c>
      <c r="G28" s="440">
        <v>102.74166666666667</v>
      </c>
      <c r="H28" s="440">
        <v>105.66666666666667</v>
      </c>
      <c r="I28" s="440">
        <v>108.87499999999999</v>
      </c>
      <c r="J28" s="440">
        <v>112.72500000000001</v>
      </c>
      <c r="K28" s="282">
        <v>114.6</v>
      </c>
      <c r="L28" s="226"/>
      <c r="M28" s="330" t="s">
        <v>1731</v>
      </c>
    </row>
    <row r="29" spans="1:13" s="224" customFormat="1" ht="15" customHeight="1" x14ac:dyDescent="0.2">
      <c r="A29" s="330"/>
      <c r="B29" s="440"/>
      <c r="C29" s="440"/>
      <c r="D29" s="440"/>
      <c r="E29" s="440"/>
      <c r="F29" s="440"/>
      <c r="G29" s="440"/>
      <c r="H29" s="440"/>
      <c r="I29" s="440"/>
      <c r="J29" s="440"/>
      <c r="K29" s="282"/>
      <c r="L29" s="226"/>
      <c r="M29" s="330"/>
    </row>
    <row r="30" spans="1:13" s="224" customFormat="1" ht="15" customHeight="1" x14ac:dyDescent="0.2">
      <c r="A30" s="330" t="s">
        <v>1730</v>
      </c>
      <c r="B30" s="440"/>
      <c r="C30" s="440"/>
      <c r="D30" s="440"/>
      <c r="E30" s="440"/>
      <c r="F30" s="440"/>
      <c r="G30" s="440"/>
      <c r="H30" s="440"/>
      <c r="I30" s="440"/>
      <c r="J30" s="440"/>
      <c r="K30" s="282"/>
      <c r="L30" s="226"/>
      <c r="M30" s="330" t="s">
        <v>1729</v>
      </c>
    </row>
    <row r="31" spans="1:13" s="224" customFormat="1" ht="15" customHeight="1" x14ac:dyDescent="0.2">
      <c r="A31" s="330" t="s">
        <v>1728</v>
      </c>
      <c r="B31" s="440">
        <v>99.966666666666654</v>
      </c>
      <c r="C31" s="440">
        <v>103.64999999999999</v>
      </c>
      <c r="D31" s="440">
        <v>105.35833333333335</v>
      </c>
      <c r="E31" s="440">
        <v>108.7</v>
      </c>
      <c r="F31" s="440">
        <v>109.99166666666667</v>
      </c>
      <c r="G31" s="440">
        <v>111.44166666666666</v>
      </c>
      <c r="H31" s="440">
        <v>114.15833333333332</v>
      </c>
      <c r="I31" s="440">
        <v>117.61666666666667</v>
      </c>
      <c r="J31" s="440">
        <v>122.14999999999999</v>
      </c>
      <c r="K31" s="282">
        <v>123.1</v>
      </c>
      <c r="L31" s="226"/>
      <c r="M31" s="330" t="s">
        <v>1727</v>
      </c>
    </row>
    <row r="32" spans="1:13" s="224" customFormat="1" ht="15" customHeight="1" x14ac:dyDescent="0.2">
      <c r="A32" s="330"/>
      <c r="B32" s="440"/>
      <c r="C32" s="440"/>
      <c r="D32" s="440"/>
      <c r="E32" s="440"/>
      <c r="F32" s="440"/>
      <c r="G32" s="440"/>
      <c r="H32" s="440"/>
      <c r="I32" s="440"/>
      <c r="J32" s="440"/>
      <c r="K32" s="282"/>
      <c r="L32" s="226"/>
      <c r="M32" s="330"/>
    </row>
    <row r="33" spans="1:14" s="224" customFormat="1" ht="15" customHeight="1" x14ac:dyDescent="0.2">
      <c r="A33" s="330" t="s">
        <v>1726</v>
      </c>
      <c r="B33" s="440"/>
      <c r="C33" s="440"/>
      <c r="D33" s="440"/>
      <c r="E33" s="440"/>
      <c r="F33" s="440"/>
      <c r="G33" s="440"/>
      <c r="H33" s="440"/>
      <c r="I33" s="440"/>
      <c r="J33" s="440"/>
      <c r="K33" s="282"/>
      <c r="L33" s="226"/>
      <c r="M33" s="330" t="s">
        <v>1725</v>
      </c>
    </row>
    <row r="34" spans="1:14" s="224" customFormat="1" ht="15" customHeight="1" x14ac:dyDescent="0.2">
      <c r="A34" s="330" t="s">
        <v>1724</v>
      </c>
      <c r="B34" s="440">
        <v>72.591666666666669</v>
      </c>
      <c r="C34" s="440">
        <v>74.766666666666666</v>
      </c>
      <c r="D34" s="440">
        <v>73.641666666666666</v>
      </c>
      <c r="E34" s="440">
        <v>73.441666666666677</v>
      </c>
      <c r="F34" s="440">
        <v>70.933333333333351</v>
      </c>
      <c r="G34" s="440">
        <v>71.066666666666663</v>
      </c>
      <c r="H34" s="440">
        <v>71.208333333333343</v>
      </c>
      <c r="I34" s="440">
        <v>72.774999999999991</v>
      </c>
      <c r="J34" s="440">
        <v>77</v>
      </c>
      <c r="K34" s="282">
        <v>79.5</v>
      </c>
      <c r="L34" s="226"/>
      <c r="M34" s="330" t="s">
        <v>1723</v>
      </c>
    </row>
    <row r="35" spans="1:14" s="224" customFormat="1" ht="15" customHeight="1" x14ac:dyDescent="0.2">
      <c r="A35" s="330"/>
      <c r="B35" s="440"/>
      <c r="C35" s="440"/>
      <c r="D35" s="440"/>
      <c r="E35" s="440"/>
      <c r="F35" s="440"/>
      <c r="G35" s="440"/>
      <c r="H35" s="440"/>
      <c r="I35" s="440"/>
      <c r="J35" s="440"/>
      <c r="K35" s="282"/>
      <c r="L35" s="226"/>
      <c r="M35" s="330"/>
    </row>
    <row r="36" spans="1:14" s="224" customFormat="1" ht="15" customHeight="1" x14ac:dyDescent="0.2">
      <c r="A36" s="330" t="s">
        <v>1722</v>
      </c>
      <c r="B36" s="440">
        <v>24.808333333333334</v>
      </c>
      <c r="C36" s="440">
        <v>24.016666666666666</v>
      </c>
      <c r="D36" s="440">
        <v>21.891666666666666</v>
      </c>
      <c r="E36" s="440">
        <v>21.216666666666665</v>
      </c>
      <c r="F36" s="440">
        <v>20.116666666666664</v>
      </c>
      <c r="G36" s="440">
        <v>18.75</v>
      </c>
      <c r="H36" s="440">
        <v>17.925000000000001</v>
      </c>
      <c r="I36" s="440">
        <v>17.624999999999996</v>
      </c>
      <c r="J36" s="440">
        <v>17.900000000000002</v>
      </c>
      <c r="K36" s="282">
        <v>17.900000000000002</v>
      </c>
      <c r="L36" s="226"/>
      <c r="M36" s="330" t="s">
        <v>1721</v>
      </c>
    </row>
    <row r="37" spans="1:14" s="224" customFormat="1" ht="15" customHeight="1" x14ac:dyDescent="0.2">
      <c r="A37" s="330"/>
      <c r="B37" s="440"/>
      <c r="C37" s="440"/>
      <c r="D37" s="440"/>
      <c r="E37" s="440"/>
      <c r="F37" s="440"/>
      <c r="G37" s="440"/>
      <c r="H37" s="440"/>
      <c r="I37" s="440"/>
      <c r="J37" s="440"/>
      <c r="K37" s="282"/>
      <c r="L37" s="226"/>
      <c r="M37" s="330"/>
    </row>
    <row r="38" spans="1:14" s="224" customFormat="1" ht="15" customHeight="1" x14ac:dyDescent="0.2">
      <c r="A38" s="330" t="s">
        <v>1720</v>
      </c>
      <c r="B38" s="440">
        <v>307.82499999999999</v>
      </c>
      <c r="C38" s="440">
        <v>302.49166666666667</v>
      </c>
      <c r="D38" s="440">
        <v>298.12499999999994</v>
      </c>
      <c r="E38" s="440">
        <v>297.74166666666673</v>
      </c>
      <c r="F38" s="440">
        <v>300.70833333333337</v>
      </c>
      <c r="G38" s="440">
        <v>276.53333333333336</v>
      </c>
      <c r="H38" s="440">
        <v>260.03333333333336</v>
      </c>
      <c r="I38" s="440">
        <v>258.42500000000001</v>
      </c>
      <c r="J38" s="440">
        <v>254.6</v>
      </c>
      <c r="K38" s="282">
        <v>238</v>
      </c>
      <c r="L38" s="226"/>
      <c r="M38" s="330" t="s">
        <v>1719</v>
      </c>
    </row>
    <row r="39" spans="1:14" s="224" customFormat="1" ht="15" customHeight="1" x14ac:dyDescent="0.2">
      <c r="A39" s="330" t="s">
        <v>1718</v>
      </c>
      <c r="B39" s="440">
        <v>229.85833333333332</v>
      </c>
      <c r="C39" s="440">
        <v>225.54166666666666</v>
      </c>
      <c r="D39" s="440">
        <v>221.57499999999996</v>
      </c>
      <c r="E39" s="440">
        <v>218.4</v>
      </c>
      <c r="F39" s="440">
        <v>218.48333333333332</v>
      </c>
      <c r="G39" s="440">
        <v>197.84166666666667</v>
      </c>
      <c r="H39" s="440">
        <v>185.32499999999996</v>
      </c>
      <c r="I39" s="440">
        <v>184.06666666666663</v>
      </c>
      <c r="J39" s="440">
        <v>179.8</v>
      </c>
      <c r="K39" s="282">
        <v>169</v>
      </c>
      <c r="L39" s="226"/>
      <c r="M39" s="330" t="s">
        <v>1717</v>
      </c>
    </row>
    <row r="40" spans="1:14" s="224" customFormat="1" ht="15" customHeight="1" x14ac:dyDescent="0.2">
      <c r="A40" s="330" t="s">
        <v>1716</v>
      </c>
      <c r="B40" s="440">
        <v>63.099999999999994</v>
      </c>
      <c r="C40" s="440">
        <v>62.133333333333333</v>
      </c>
      <c r="D40" s="440">
        <v>61.908333333333331</v>
      </c>
      <c r="E40" s="440">
        <v>64.524999999999991</v>
      </c>
      <c r="F40" s="440">
        <v>67.100000000000009</v>
      </c>
      <c r="G40" s="440">
        <v>62.091666666666669</v>
      </c>
      <c r="H40" s="440">
        <v>59.716666666666669</v>
      </c>
      <c r="I40" s="440">
        <v>59.900000000000006</v>
      </c>
      <c r="J40" s="440">
        <v>60.55833333333333</v>
      </c>
      <c r="K40" s="282">
        <v>56</v>
      </c>
      <c r="L40" s="226"/>
      <c r="M40" s="330" t="s">
        <v>1715</v>
      </c>
    </row>
    <row r="41" spans="1:14" s="224" customFormat="1" ht="15" customHeight="1" x14ac:dyDescent="0.2">
      <c r="A41" s="330" t="s">
        <v>688</v>
      </c>
      <c r="B41" s="440">
        <v>14.866666666666667</v>
      </c>
      <c r="C41" s="440">
        <v>14.816666666666665</v>
      </c>
      <c r="D41" s="440">
        <v>14.641666666666666</v>
      </c>
      <c r="E41" s="440">
        <v>14.816666666666663</v>
      </c>
      <c r="F41" s="440">
        <v>15.125</v>
      </c>
      <c r="G41" s="440">
        <v>16.600000000000001</v>
      </c>
      <c r="H41" s="440">
        <v>14.991666666666665</v>
      </c>
      <c r="I41" s="440">
        <v>14.458333333333334</v>
      </c>
      <c r="J41" s="440">
        <v>14.25</v>
      </c>
      <c r="K41" s="282">
        <v>13.75</v>
      </c>
      <c r="L41" s="226"/>
      <c r="M41" s="330" t="s">
        <v>1714</v>
      </c>
    </row>
    <row r="42" spans="1:14" s="228" customFormat="1" ht="15" customHeight="1" x14ac:dyDescent="0.2">
      <c r="A42" s="417"/>
      <c r="B42" s="417"/>
      <c r="C42" s="417"/>
      <c r="D42" s="417"/>
      <c r="E42" s="417"/>
      <c r="F42" s="417"/>
      <c r="G42" s="417"/>
      <c r="H42" s="417"/>
      <c r="I42" s="417"/>
      <c r="J42" s="417"/>
      <c r="K42" s="417"/>
      <c r="L42" s="417"/>
      <c r="M42" s="417"/>
    </row>
    <row r="43" spans="1:14" x14ac:dyDescent="0.2">
      <c r="A43" s="430"/>
      <c r="B43" s="439"/>
      <c r="C43" s="439"/>
      <c r="D43" s="439"/>
      <c r="F43" s="439"/>
      <c r="G43" s="439"/>
      <c r="H43" s="439"/>
      <c r="I43" s="439"/>
      <c r="J43" s="439"/>
      <c r="K43" s="439"/>
      <c r="L43" s="439"/>
      <c r="M43" s="430"/>
    </row>
    <row r="44" spans="1:14" x14ac:dyDescent="0.2">
      <c r="A44" s="213" t="s">
        <v>152</v>
      </c>
      <c r="G44" s="213" t="s">
        <v>639</v>
      </c>
      <c r="H44" s="430"/>
      <c r="I44" s="439"/>
      <c r="J44" s="439"/>
      <c r="K44" s="439"/>
      <c r="L44" s="439"/>
      <c r="M44" s="439"/>
      <c r="N44" s="439"/>
    </row>
    <row r="45" spans="1:14" x14ac:dyDescent="0.2">
      <c r="A45" s="213" t="s">
        <v>154</v>
      </c>
      <c r="G45" s="213" t="s">
        <v>640</v>
      </c>
      <c r="H45" s="430"/>
      <c r="I45" s="430"/>
      <c r="J45" s="430"/>
      <c r="K45" s="430"/>
      <c r="L45" s="430"/>
      <c r="M45" s="430"/>
      <c r="N45" s="430"/>
    </row>
    <row r="46" spans="1:14" x14ac:dyDescent="0.2">
      <c r="H46" s="430"/>
      <c r="I46" s="430"/>
      <c r="J46" s="430"/>
      <c r="K46" s="430"/>
      <c r="L46" s="430"/>
      <c r="M46" s="430"/>
      <c r="N46" s="430"/>
    </row>
    <row r="47" spans="1:14" x14ac:dyDescent="0.2">
      <c r="A47" s="213" t="s">
        <v>1713</v>
      </c>
      <c r="G47" s="213" t="s">
        <v>1712</v>
      </c>
      <c r="H47" s="430"/>
      <c r="I47" s="430"/>
      <c r="J47" s="430"/>
      <c r="K47" s="430"/>
      <c r="L47" s="430"/>
      <c r="M47" s="430"/>
      <c r="N47" s="430"/>
    </row>
    <row r="48" spans="1:14" x14ac:dyDescent="0.2">
      <c r="A48" s="213" t="s">
        <v>1711</v>
      </c>
      <c r="G48" s="213" t="s">
        <v>1710</v>
      </c>
      <c r="H48" s="430"/>
      <c r="I48" s="430"/>
      <c r="J48" s="430"/>
      <c r="K48" s="430"/>
      <c r="L48" s="430"/>
      <c r="M48" s="430"/>
      <c r="N48" s="430"/>
    </row>
    <row r="49" spans="1:14" x14ac:dyDescent="0.2">
      <c r="A49" s="213" t="s">
        <v>1709</v>
      </c>
      <c r="G49" s="213" t="s">
        <v>1708</v>
      </c>
      <c r="H49" s="430"/>
      <c r="I49" s="430"/>
      <c r="J49" s="430"/>
      <c r="K49" s="430"/>
      <c r="L49" s="430"/>
      <c r="M49" s="430"/>
      <c r="N49" s="430"/>
    </row>
    <row r="50" spans="1:14" x14ac:dyDescent="0.2">
      <c r="H50" s="430"/>
      <c r="I50" s="430"/>
      <c r="J50" s="430"/>
      <c r="K50" s="430"/>
      <c r="L50" s="430"/>
      <c r="M50" s="430"/>
      <c r="N50" s="430"/>
    </row>
    <row r="51" spans="1:14" x14ac:dyDescent="0.2">
      <c r="A51" s="213" t="s">
        <v>1707</v>
      </c>
      <c r="G51" s="213" t="s">
        <v>1706</v>
      </c>
      <c r="H51" s="430"/>
      <c r="I51" s="430"/>
      <c r="J51" s="430"/>
      <c r="K51" s="430"/>
      <c r="L51" s="430"/>
      <c r="M51" s="430"/>
      <c r="N51" s="430"/>
    </row>
    <row r="52" spans="1:14" x14ac:dyDescent="0.2">
      <c r="H52" s="430"/>
      <c r="I52" s="430"/>
      <c r="J52" s="430"/>
      <c r="K52" s="430"/>
      <c r="L52" s="430"/>
      <c r="M52" s="430"/>
      <c r="N52" s="430"/>
    </row>
    <row r="53" spans="1:14" ht="15" x14ac:dyDescent="0.25">
      <c r="A53" s="438" t="s">
        <v>1705</v>
      </c>
      <c r="B53" s="215"/>
      <c r="C53" s="438"/>
      <c r="D53" s="438"/>
      <c r="E53" s="215"/>
      <c r="F53" s="215"/>
      <c r="G53" s="438" t="s">
        <v>1704</v>
      </c>
      <c r="H53" s="438"/>
      <c r="I53" s="429"/>
      <c r="J53" s="429"/>
      <c r="K53" s="429"/>
      <c r="L53" s="429"/>
      <c r="M53" s="429"/>
      <c r="N53" s="429"/>
    </row>
    <row r="54" spans="1:14" ht="15" x14ac:dyDescent="0.25">
      <c r="A54" s="244" t="s">
        <v>1703</v>
      </c>
      <c r="B54" s="215"/>
      <c r="C54" s="244"/>
      <c r="D54" s="244"/>
      <c r="E54" s="215"/>
      <c r="F54" s="215"/>
      <c r="G54" s="244" t="s">
        <v>1702</v>
      </c>
      <c r="H54" s="244"/>
      <c r="I54" s="234"/>
      <c r="J54" s="234"/>
      <c r="K54" s="234"/>
      <c r="L54" s="234"/>
      <c r="M54" s="234"/>
      <c r="N54" s="234"/>
    </row>
  </sheetData>
  <pageMargins left="0.7" right="0.7" top="0.7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S57"/>
  <sheetViews>
    <sheetView view="pageBreakPreview" topLeftCell="A4" zoomScale="80" zoomScaleNormal="100" zoomScaleSheetLayoutView="80" workbookViewId="0">
      <selection activeCell="E9" sqref="E9"/>
    </sheetView>
  </sheetViews>
  <sheetFormatPr defaultColWidth="12.5703125" defaultRowHeight="12.75" x14ac:dyDescent="0.2"/>
  <cols>
    <col min="1" max="1" width="40.42578125" style="33" customWidth="1"/>
    <col min="2" max="11" width="10.7109375" style="33" customWidth="1"/>
    <col min="12" max="12" width="53.85546875" style="33" customWidth="1"/>
    <col min="13" max="13" width="12.5703125" style="33"/>
    <col min="14" max="14" width="13.7109375" style="33" customWidth="1"/>
    <col min="15" max="16384" width="12.5703125" style="33"/>
  </cols>
  <sheetData>
    <row r="1" spans="1:19" ht="15" x14ac:dyDescent="0.2">
      <c r="A1" s="31" t="s">
        <v>183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15" x14ac:dyDescent="0.2">
      <c r="A2" s="31" t="s">
        <v>184</v>
      </c>
      <c r="B2" s="32"/>
      <c r="C2" s="32"/>
      <c r="D2" s="32"/>
      <c r="E2" s="28"/>
      <c r="F2" s="28"/>
      <c r="G2" s="28"/>
      <c r="H2" s="28"/>
      <c r="I2" s="28"/>
      <c r="J2" s="28"/>
      <c r="K2" s="28"/>
      <c r="L2" s="32"/>
      <c r="M2" s="32"/>
      <c r="N2" s="32"/>
      <c r="O2" s="32"/>
      <c r="P2" s="32"/>
      <c r="Q2" s="32"/>
      <c r="R2" s="32"/>
      <c r="S2" s="32"/>
    </row>
    <row r="3" spans="1:19" ht="14.25" x14ac:dyDescent="0.2">
      <c r="A3" s="66" t="s">
        <v>185</v>
      </c>
      <c r="B3" s="32"/>
      <c r="C3" s="32"/>
      <c r="D3" s="32"/>
      <c r="E3" s="28"/>
      <c r="F3" s="28"/>
      <c r="G3" s="28"/>
      <c r="H3" s="28"/>
      <c r="I3" s="28"/>
      <c r="J3" s="28"/>
      <c r="K3" s="28"/>
      <c r="L3" s="32"/>
      <c r="M3" s="32"/>
      <c r="N3" s="32"/>
      <c r="O3" s="32"/>
      <c r="P3" s="32"/>
      <c r="Q3" s="32"/>
      <c r="R3" s="32"/>
      <c r="S3" s="32"/>
    </row>
    <row r="4" spans="1:19" x14ac:dyDescent="0.2">
      <c r="A4" s="67"/>
      <c r="B4" s="32"/>
      <c r="C4" s="32"/>
      <c r="D4" s="32"/>
      <c r="E4" s="28"/>
      <c r="F4" s="28"/>
      <c r="G4" s="28"/>
      <c r="H4" s="28"/>
      <c r="I4" s="28"/>
      <c r="J4" s="28"/>
      <c r="K4" s="28"/>
      <c r="L4" s="32"/>
      <c r="M4" s="32"/>
      <c r="N4" s="32"/>
      <c r="O4" s="32"/>
      <c r="P4" s="32"/>
      <c r="Q4" s="32"/>
      <c r="R4" s="32"/>
      <c r="S4" s="32"/>
    </row>
    <row r="5" spans="1:19" s="36" customFormat="1" ht="15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1"/>
      <c r="N5" s="31"/>
      <c r="O5" s="31"/>
      <c r="P5" s="31"/>
      <c r="Q5" s="31"/>
      <c r="R5" s="31"/>
      <c r="S5" s="31"/>
    </row>
    <row r="6" spans="1:19" s="69" customFormat="1" ht="13.15" customHeight="1" x14ac:dyDescent="0.2">
      <c r="A6" s="37"/>
      <c r="B6" s="3">
        <v>2005</v>
      </c>
      <c r="C6" s="3">
        <v>2006</v>
      </c>
      <c r="D6" s="3">
        <v>2007</v>
      </c>
      <c r="E6" s="3">
        <v>2008</v>
      </c>
      <c r="F6" s="3">
        <v>2009</v>
      </c>
      <c r="G6" s="3">
        <v>2010</v>
      </c>
      <c r="H6" s="3">
        <v>2011</v>
      </c>
      <c r="I6" s="3" t="s">
        <v>0</v>
      </c>
      <c r="J6" s="3" t="s">
        <v>700</v>
      </c>
      <c r="K6" s="3" t="s">
        <v>701</v>
      </c>
      <c r="L6" s="37"/>
      <c r="M6" s="68"/>
      <c r="N6" s="68"/>
      <c r="O6" s="68"/>
      <c r="P6" s="68"/>
      <c r="Q6" s="68"/>
      <c r="R6" s="68"/>
      <c r="S6" s="68"/>
    </row>
    <row r="7" spans="1:19" s="41" customFormat="1" ht="13.15" customHeight="1" x14ac:dyDescent="0.2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39"/>
      <c r="M7" s="42"/>
      <c r="N7" s="42"/>
      <c r="O7" s="42"/>
      <c r="P7" s="42"/>
      <c r="Q7" s="42"/>
      <c r="R7" s="42"/>
      <c r="S7" s="42"/>
    </row>
    <row r="8" spans="1:19" s="41" customFormat="1" ht="15" customHeight="1" x14ac:dyDescent="0.2">
      <c r="A8" s="42"/>
      <c r="B8" s="68"/>
      <c r="C8" s="68"/>
      <c r="D8" s="68"/>
      <c r="E8" s="68"/>
      <c r="F8" s="68"/>
      <c r="G8" s="68"/>
      <c r="H8" s="68"/>
      <c r="I8" s="68"/>
      <c r="J8" s="68"/>
      <c r="K8" s="68"/>
      <c r="L8" s="42"/>
      <c r="M8" s="42"/>
      <c r="N8" s="42"/>
      <c r="O8" s="42"/>
      <c r="P8" s="42"/>
      <c r="Q8" s="42"/>
      <c r="R8" s="42"/>
      <c r="S8" s="42"/>
    </row>
    <row r="9" spans="1:19" s="36" customFormat="1" ht="15" customHeight="1" x14ac:dyDescent="0.2">
      <c r="A9" s="42" t="s">
        <v>104</v>
      </c>
      <c r="B9" s="58">
        <v>750.0236940140004</v>
      </c>
      <c r="C9" s="58">
        <v>787.07143219628892</v>
      </c>
      <c r="D9" s="58">
        <v>835.1175045334154</v>
      </c>
      <c r="E9" s="58">
        <v>889.50612835499078</v>
      </c>
      <c r="F9" s="58">
        <v>937.73520402429097</v>
      </c>
      <c r="G9" s="58">
        <v>982.82733630388839</v>
      </c>
      <c r="H9" s="55">
        <v>1021.8287618764666</v>
      </c>
      <c r="I9" s="55">
        <v>1052.9478372941962</v>
      </c>
      <c r="J9" s="55">
        <v>1065.9630717888813</v>
      </c>
      <c r="K9" s="55">
        <v>1082.6378414319354</v>
      </c>
      <c r="L9" s="42" t="s">
        <v>105</v>
      </c>
      <c r="M9" s="31"/>
      <c r="N9" s="31"/>
      <c r="O9" s="31"/>
      <c r="P9" s="70"/>
      <c r="Q9" s="70"/>
      <c r="R9" s="70"/>
      <c r="S9" s="70"/>
    </row>
    <row r="10" spans="1:19" s="36" customFormat="1" ht="15" customHeight="1" x14ac:dyDescent="0.2">
      <c r="A10" s="42"/>
      <c r="B10" s="58"/>
      <c r="C10" s="58"/>
      <c r="D10" s="58"/>
      <c r="E10" s="58"/>
      <c r="F10" s="58"/>
      <c r="G10" s="58"/>
      <c r="H10" s="55"/>
      <c r="I10" s="55"/>
      <c r="J10" s="55"/>
      <c r="K10" s="55"/>
      <c r="L10" s="42"/>
      <c r="M10" s="31"/>
      <c r="N10" s="31"/>
      <c r="O10" s="31"/>
      <c r="P10" s="53"/>
      <c r="Q10" s="53"/>
      <c r="R10" s="53"/>
      <c r="S10" s="53"/>
    </row>
    <row r="11" spans="1:19" s="36" customFormat="1" ht="15" customHeight="1" x14ac:dyDescent="0.2">
      <c r="A11" s="42" t="s">
        <v>14</v>
      </c>
      <c r="B11" s="58">
        <v>497.7921850729864</v>
      </c>
      <c r="C11" s="58">
        <v>525.05276301465005</v>
      </c>
      <c r="D11" s="58">
        <v>538.07939408834068</v>
      </c>
      <c r="E11" s="58">
        <v>570.22578114972089</v>
      </c>
      <c r="F11" s="58">
        <v>593.18358033835784</v>
      </c>
      <c r="G11" s="58">
        <v>602.34461527168446</v>
      </c>
      <c r="H11" s="55">
        <v>607.6452665531931</v>
      </c>
      <c r="I11" s="55">
        <v>621.30551894816392</v>
      </c>
      <c r="J11" s="55">
        <v>619.83542743558144</v>
      </c>
      <c r="K11" s="55">
        <v>636.11345378564579</v>
      </c>
      <c r="L11" s="42" t="s">
        <v>15</v>
      </c>
      <c r="M11" s="31"/>
      <c r="N11" s="31"/>
      <c r="O11" s="31"/>
      <c r="P11" s="70"/>
      <c r="Q11" s="70"/>
      <c r="R11" s="70"/>
      <c r="S11" s="70"/>
    </row>
    <row r="12" spans="1:19" s="36" customFormat="1" ht="15" customHeight="1" x14ac:dyDescent="0.2">
      <c r="A12" s="42" t="s">
        <v>106</v>
      </c>
      <c r="B12" s="58">
        <v>337.20823196791372</v>
      </c>
      <c r="C12" s="58">
        <v>337.28200240667286</v>
      </c>
      <c r="D12" s="58">
        <v>325.57810671840281</v>
      </c>
      <c r="E12" s="58">
        <v>334.02927280258865</v>
      </c>
      <c r="F12" s="58">
        <v>320.03475386369252</v>
      </c>
      <c r="G12" s="58">
        <v>333.46536830551946</v>
      </c>
      <c r="H12" s="55">
        <v>333.30568153464549</v>
      </c>
      <c r="I12" s="55">
        <v>341.43976322243799</v>
      </c>
      <c r="J12" s="55">
        <v>348.65657350489118</v>
      </c>
      <c r="K12" s="55">
        <v>345.82735852015827</v>
      </c>
      <c r="L12" s="42" t="s">
        <v>107</v>
      </c>
      <c r="M12" s="31"/>
      <c r="N12" s="31"/>
      <c r="O12" s="31"/>
      <c r="P12" s="70"/>
      <c r="Q12" s="70"/>
      <c r="R12" s="70"/>
      <c r="S12" s="70"/>
    </row>
    <row r="13" spans="1:19" s="36" customFormat="1" ht="15" customHeight="1" x14ac:dyDescent="0.2">
      <c r="A13" s="42" t="s">
        <v>108</v>
      </c>
      <c r="B13" s="58">
        <v>507.12898074653589</v>
      </c>
      <c r="C13" s="58">
        <v>530.24697070858645</v>
      </c>
      <c r="D13" s="58">
        <v>542.48326915465589</v>
      </c>
      <c r="E13" s="58">
        <v>580.9408177322033</v>
      </c>
      <c r="F13" s="58">
        <v>620.06200414754039</v>
      </c>
      <c r="G13" s="58">
        <v>644.91286278571829</v>
      </c>
      <c r="H13" s="55">
        <v>623.29245693908433</v>
      </c>
      <c r="I13" s="55">
        <v>636.11934608162358</v>
      </c>
      <c r="J13" s="55">
        <v>620.70296669610855</v>
      </c>
      <c r="K13" s="55">
        <v>646.02943168676052</v>
      </c>
      <c r="L13" s="42" t="s">
        <v>109</v>
      </c>
      <c r="M13" s="31"/>
      <c r="N13" s="31"/>
      <c r="O13" s="31"/>
      <c r="P13" s="70"/>
      <c r="Q13" s="70"/>
      <c r="R13" s="70"/>
      <c r="S13" s="70"/>
    </row>
    <row r="14" spans="1:19" s="36" customFormat="1" ht="15" customHeight="1" x14ac:dyDescent="0.2">
      <c r="A14" s="42" t="s">
        <v>110</v>
      </c>
      <c r="B14" s="58">
        <v>553.65909435985293</v>
      </c>
      <c r="C14" s="58">
        <v>599.32809209037168</v>
      </c>
      <c r="D14" s="58">
        <v>623.13535124021018</v>
      </c>
      <c r="E14" s="58">
        <v>655.01071928990007</v>
      </c>
      <c r="F14" s="58">
        <v>677.7994293708897</v>
      </c>
      <c r="G14" s="58">
        <v>668.39922346496508</v>
      </c>
      <c r="H14" s="55">
        <v>707.82013997321155</v>
      </c>
      <c r="I14" s="55">
        <v>728.92190824270153</v>
      </c>
      <c r="J14" s="55">
        <v>742.0442198833847</v>
      </c>
      <c r="K14" s="55">
        <v>752.47348048928643</v>
      </c>
      <c r="L14" s="42" t="s">
        <v>111</v>
      </c>
      <c r="M14" s="31"/>
      <c r="N14" s="31"/>
      <c r="O14" s="31"/>
      <c r="P14" s="70"/>
      <c r="Q14" s="70"/>
      <c r="R14" s="70"/>
      <c r="S14" s="70"/>
    </row>
    <row r="15" spans="1:19" s="36" customFormat="1" ht="15" customHeight="1" x14ac:dyDescent="0.2">
      <c r="A15" s="42"/>
      <c r="B15" s="58"/>
      <c r="C15" s="58"/>
      <c r="D15" s="58"/>
      <c r="E15" s="58"/>
      <c r="F15" s="58"/>
      <c r="G15" s="58"/>
      <c r="H15" s="55"/>
      <c r="I15" s="55"/>
      <c r="J15" s="55"/>
      <c r="K15" s="55"/>
      <c r="L15" s="42"/>
      <c r="M15" s="31"/>
      <c r="N15" s="31"/>
      <c r="O15" s="31"/>
      <c r="P15" s="70"/>
      <c r="Q15" s="70"/>
      <c r="R15" s="70"/>
      <c r="S15" s="70"/>
    </row>
    <row r="16" spans="1:19" s="36" customFormat="1" ht="15" customHeight="1" x14ac:dyDescent="0.2">
      <c r="A16" s="42"/>
      <c r="B16" s="58"/>
      <c r="C16" s="58"/>
      <c r="D16" s="58"/>
      <c r="E16" s="58"/>
      <c r="F16" s="58"/>
      <c r="G16" s="58"/>
      <c r="H16" s="55"/>
      <c r="I16" s="55"/>
      <c r="J16" s="55"/>
      <c r="K16" s="55"/>
      <c r="L16" s="42"/>
      <c r="M16" s="31"/>
      <c r="N16" s="31"/>
      <c r="O16" s="31"/>
      <c r="P16" s="53"/>
      <c r="Q16" s="53"/>
      <c r="R16" s="53"/>
      <c r="S16" s="53"/>
    </row>
    <row r="17" spans="1:19" s="36" customFormat="1" ht="15" customHeight="1" x14ac:dyDescent="0.2">
      <c r="A17" s="42" t="s">
        <v>112</v>
      </c>
      <c r="B17" s="58">
        <v>520.31453112366216</v>
      </c>
      <c r="C17" s="58">
        <v>536.2110583127336</v>
      </c>
      <c r="D17" s="58">
        <v>550.30016164966412</v>
      </c>
      <c r="E17" s="58">
        <v>577.69654528478054</v>
      </c>
      <c r="F17" s="58">
        <v>594.79076044531314</v>
      </c>
      <c r="G17" s="58">
        <v>601.07031608741568</v>
      </c>
      <c r="H17" s="55">
        <v>595.35477424585815</v>
      </c>
      <c r="I17" s="55">
        <v>604.0555467554982</v>
      </c>
      <c r="J17" s="55">
        <v>604.27445860429907</v>
      </c>
      <c r="K17" s="55">
        <v>586.38375802870439</v>
      </c>
      <c r="L17" s="42" t="s">
        <v>167</v>
      </c>
      <c r="M17" s="31"/>
      <c r="N17" s="31"/>
      <c r="O17" s="31"/>
      <c r="P17" s="70"/>
      <c r="Q17" s="70"/>
      <c r="R17" s="70"/>
      <c r="S17" s="70"/>
    </row>
    <row r="18" spans="1:19" s="36" customFormat="1" ht="15" customHeight="1" x14ac:dyDescent="0.2">
      <c r="A18" s="42" t="s">
        <v>114</v>
      </c>
      <c r="B18" s="58">
        <v>541.61166578216512</v>
      </c>
      <c r="C18" s="58">
        <v>557.79942370627975</v>
      </c>
      <c r="D18" s="58">
        <v>577.01147906217102</v>
      </c>
      <c r="E18" s="58">
        <v>610.4610119047619</v>
      </c>
      <c r="F18" s="58">
        <v>625.2476237672023</v>
      </c>
      <c r="G18" s="58">
        <v>633.72627426602344</v>
      </c>
      <c r="H18" s="55">
        <v>624.76903663448718</v>
      </c>
      <c r="I18" s="55">
        <v>632.15098068906934</v>
      </c>
      <c r="J18" s="55">
        <v>630.96702495985369</v>
      </c>
      <c r="K18" s="55">
        <v>603.62050041044097</v>
      </c>
      <c r="L18" s="42" t="s">
        <v>115</v>
      </c>
      <c r="M18" s="31"/>
      <c r="N18" s="31"/>
      <c r="O18" s="31"/>
      <c r="P18" s="70"/>
      <c r="Q18" s="70"/>
      <c r="R18" s="70"/>
      <c r="S18" s="70"/>
    </row>
    <row r="19" spans="1:19" s="36" customFormat="1" ht="15" customHeight="1" x14ac:dyDescent="0.2">
      <c r="A19" s="42" t="s">
        <v>116</v>
      </c>
      <c r="B19" s="58">
        <v>441.7007995460267</v>
      </c>
      <c r="C19" s="58">
        <v>462.98461320997762</v>
      </c>
      <c r="D19" s="58">
        <v>469.1116039121253</v>
      </c>
      <c r="E19" s="58">
        <v>485.4</v>
      </c>
      <c r="F19" s="58">
        <v>511.81165570904864</v>
      </c>
      <c r="G19" s="58">
        <v>520.6486249721969</v>
      </c>
      <c r="H19" s="55">
        <v>524.25428743400607</v>
      </c>
      <c r="I19" s="55">
        <v>536.94331877372133</v>
      </c>
      <c r="J19" s="55">
        <v>541.19220381412254</v>
      </c>
      <c r="K19" s="55">
        <v>541.77513492914625</v>
      </c>
      <c r="L19" s="42" t="s">
        <v>117</v>
      </c>
      <c r="M19" s="31"/>
      <c r="N19" s="31"/>
      <c r="O19" s="31"/>
      <c r="P19" s="70"/>
      <c r="Q19" s="70"/>
      <c r="R19" s="70"/>
      <c r="S19" s="70"/>
    </row>
    <row r="20" spans="1:19" s="36" customFormat="1" ht="15" customHeight="1" x14ac:dyDescent="0.2">
      <c r="A20" s="42"/>
      <c r="B20" s="58"/>
      <c r="C20" s="58"/>
      <c r="D20" s="58"/>
      <c r="E20" s="58"/>
      <c r="F20" s="58"/>
      <c r="G20" s="58"/>
      <c r="H20" s="55"/>
      <c r="I20" s="55"/>
      <c r="J20" s="55"/>
      <c r="K20" s="55"/>
      <c r="L20" s="42"/>
      <c r="M20" s="31"/>
      <c r="N20" s="31"/>
      <c r="O20" s="31"/>
      <c r="P20" s="53"/>
      <c r="Q20" s="53"/>
      <c r="R20" s="53"/>
      <c r="S20" s="53"/>
    </row>
    <row r="21" spans="1:19" s="36" customFormat="1" ht="15" customHeight="1" x14ac:dyDescent="0.2">
      <c r="A21" s="42" t="s">
        <v>118</v>
      </c>
      <c r="B21" s="58">
        <v>632.67905558795371</v>
      </c>
      <c r="C21" s="58">
        <v>633.09629574327766</v>
      </c>
      <c r="D21" s="58">
        <v>647.36739216838316</v>
      </c>
      <c r="E21" s="58">
        <v>666.74057034725888</v>
      </c>
      <c r="F21" s="58">
        <v>673.54183999009479</v>
      </c>
      <c r="G21" s="58">
        <v>654.64593259754429</v>
      </c>
      <c r="H21" s="55">
        <v>678.95901000073923</v>
      </c>
      <c r="I21" s="55">
        <v>666.7242357086833</v>
      </c>
      <c r="J21" s="55">
        <v>683.63537385184532</v>
      </c>
      <c r="K21" s="55">
        <v>662.01281826638501</v>
      </c>
      <c r="L21" s="42" t="s">
        <v>119</v>
      </c>
      <c r="M21" s="31"/>
      <c r="N21" s="31"/>
      <c r="O21" s="31"/>
      <c r="P21" s="70"/>
      <c r="Q21" s="70"/>
      <c r="R21" s="70"/>
      <c r="S21" s="70"/>
    </row>
    <row r="22" spans="1:19" s="36" customFormat="1" ht="15" customHeight="1" x14ac:dyDescent="0.2">
      <c r="A22" s="42" t="s">
        <v>120</v>
      </c>
      <c r="B22" s="71" t="s">
        <v>186</v>
      </c>
      <c r="C22" s="71" t="s">
        <v>186</v>
      </c>
      <c r="D22" s="71" t="s">
        <v>186</v>
      </c>
      <c r="E22" s="71" t="s">
        <v>186</v>
      </c>
      <c r="F22" s="71" t="s">
        <v>186</v>
      </c>
      <c r="G22" s="71" t="s">
        <v>186</v>
      </c>
      <c r="H22" s="72" t="s">
        <v>186</v>
      </c>
      <c r="I22" s="72" t="s">
        <v>186</v>
      </c>
      <c r="J22" s="72" t="s">
        <v>186</v>
      </c>
      <c r="K22" s="72" t="s">
        <v>186</v>
      </c>
      <c r="L22" s="42" t="s">
        <v>121</v>
      </c>
      <c r="M22" s="31"/>
      <c r="N22" s="31"/>
      <c r="O22" s="31"/>
      <c r="P22" s="70"/>
      <c r="Q22" s="70"/>
      <c r="R22" s="70"/>
      <c r="S22" s="70"/>
    </row>
    <row r="23" spans="1:19" s="36" customFormat="1" ht="15" customHeight="1" x14ac:dyDescent="0.2">
      <c r="A23" s="42" t="s">
        <v>122</v>
      </c>
      <c r="B23" s="58"/>
      <c r="C23" s="58"/>
      <c r="D23" s="58"/>
      <c r="E23" s="58"/>
      <c r="F23" s="58"/>
      <c r="G23" s="58"/>
      <c r="H23" s="55"/>
      <c r="I23" s="55"/>
      <c r="J23" s="55"/>
      <c r="K23" s="55"/>
      <c r="L23" s="42" t="s">
        <v>123</v>
      </c>
      <c r="M23" s="31"/>
      <c r="N23" s="31"/>
      <c r="O23" s="31"/>
      <c r="P23" s="53"/>
      <c r="Q23" s="53"/>
      <c r="R23" s="53"/>
      <c r="S23" s="53"/>
    </row>
    <row r="24" spans="1:19" s="36" customFormat="1" ht="15" customHeight="1" x14ac:dyDescent="0.2">
      <c r="A24" s="42" t="s">
        <v>124</v>
      </c>
      <c r="B24" s="58">
        <v>640.2827100352647</v>
      </c>
      <c r="C24" s="58">
        <v>641.49949800611932</v>
      </c>
      <c r="D24" s="58">
        <v>649.42530653841061</v>
      </c>
      <c r="E24" s="58">
        <v>672.34352298279055</v>
      </c>
      <c r="F24" s="58">
        <v>679.21943005526475</v>
      </c>
      <c r="G24" s="58">
        <v>667.237879454378</v>
      </c>
      <c r="H24" s="55">
        <v>655.7317740443666</v>
      </c>
      <c r="I24" s="55">
        <v>671.47459327271667</v>
      </c>
      <c r="J24" s="55">
        <v>682.29623809123029</v>
      </c>
      <c r="K24" s="55">
        <v>665.31111241685971</v>
      </c>
      <c r="L24" s="42" t="s">
        <v>125</v>
      </c>
      <c r="M24" s="31"/>
      <c r="N24" s="31"/>
      <c r="O24" s="31"/>
      <c r="P24" s="70"/>
      <c r="Q24" s="70"/>
      <c r="R24" s="70"/>
      <c r="S24" s="70"/>
    </row>
    <row r="25" spans="1:19" s="36" customFormat="1" ht="15" customHeight="1" x14ac:dyDescent="0.2">
      <c r="A25" s="42"/>
      <c r="B25" s="58"/>
      <c r="C25" s="58"/>
      <c r="D25" s="58"/>
      <c r="E25" s="58"/>
      <c r="F25" s="58"/>
      <c r="G25" s="58"/>
      <c r="H25" s="55"/>
      <c r="I25" s="55"/>
      <c r="J25" s="55"/>
      <c r="K25" s="55"/>
      <c r="L25" s="42"/>
      <c r="M25" s="31"/>
      <c r="N25" s="31"/>
      <c r="O25" s="31"/>
      <c r="P25" s="53"/>
      <c r="Q25" s="53"/>
      <c r="R25" s="53"/>
      <c r="S25" s="53"/>
    </row>
    <row r="26" spans="1:19" s="36" customFormat="1" ht="15" customHeight="1" x14ac:dyDescent="0.2">
      <c r="A26" s="42" t="s">
        <v>126</v>
      </c>
      <c r="B26" s="58">
        <v>763.55789745152742</v>
      </c>
      <c r="C26" s="58">
        <v>793.1576489162253</v>
      </c>
      <c r="D26" s="58">
        <v>818.80251816642624</v>
      </c>
      <c r="E26" s="58">
        <v>847.58586837861912</v>
      </c>
      <c r="F26" s="58">
        <v>860.08490120649799</v>
      </c>
      <c r="G26" s="58">
        <v>862.94204548448545</v>
      </c>
      <c r="H26" s="55">
        <v>885.90051559228141</v>
      </c>
      <c r="I26" s="55">
        <v>905.0569443737038</v>
      </c>
      <c r="J26" s="55">
        <v>927.25763454347054</v>
      </c>
      <c r="K26" s="55">
        <v>948.96991789355081</v>
      </c>
      <c r="L26" s="42" t="s">
        <v>127</v>
      </c>
      <c r="M26" s="31"/>
      <c r="N26" s="31"/>
      <c r="O26" s="31"/>
      <c r="P26" s="70"/>
      <c r="Q26" s="70"/>
      <c r="R26" s="70"/>
      <c r="S26" s="70"/>
    </row>
    <row r="27" spans="1:19" s="36" customFormat="1" ht="15" customHeight="1" x14ac:dyDescent="0.2">
      <c r="A27" s="42" t="s">
        <v>128</v>
      </c>
      <c r="B27" s="58">
        <v>763.55696197222665</v>
      </c>
      <c r="C27" s="58">
        <v>793.15807807750491</v>
      </c>
      <c r="D27" s="58">
        <v>818.80222562970437</v>
      </c>
      <c r="E27" s="58">
        <v>847.58586837861912</v>
      </c>
      <c r="F27" s="58">
        <v>860.08490120649788</v>
      </c>
      <c r="G27" s="58">
        <v>862.94209554203485</v>
      </c>
      <c r="H27" s="55">
        <v>885.90051559228141</v>
      </c>
      <c r="I27" s="55">
        <v>905.0569443737038</v>
      </c>
      <c r="J27" s="55">
        <v>927.25763454347054</v>
      </c>
      <c r="K27" s="55">
        <v>948.96991789355081</v>
      </c>
      <c r="L27" s="42" t="s">
        <v>129</v>
      </c>
      <c r="M27" s="31"/>
      <c r="N27" s="31"/>
      <c r="O27" s="31"/>
      <c r="P27" s="70"/>
      <c r="Q27" s="70"/>
      <c r="R27" s="70"/>
      <c r="S27" s="70"/>
    </row>
    <row r="28" spans="1:19" s="36" customFormat="1" ht="15" customHeight="1" x14ac:dyDescent="0.2">
      <c r="A28" s="42" t="s">
        <v>130</v>
      </c>
      <c r="B28" s="58">
        <v>763.55779431932854</v>
      </c>
      <c r="C28" s="58">
        <v>793.15733440889971</v>
      </c>
      <c r="D28" s="58">
        <v>818.80046928767433</v>
      </c>
      <c r="E28" s="58">
        <v>847.58586837861912</v>
      </c>
      <c r="F28" s="58">
        <v>860.08490120649822</v>
      </c>
      <c r="G28" s="58">
        <v>862.94194304726841</v>
      </c>
      <c r="H28" s="55">
        <v>885.90051559228141</v>
      </c>
      <c r="I28" s="55">
        <v>905.0569443737038</v>
      </c>
      <c r="J28" s="55">
        <v>927.25763454347054</v>
      </c>
      <c r="K28" s="55">
        <v>948.96991789355081</v>
      </c>
      <c r="L28" s="42" t="s">
        <v>131</v>
      </c>
      <c r="M28" s="31"/>
      <c r="N28" s="31"/>
      <c r="O28" s="31"/>
      <c r="P28" s="70"/>
      <c r="Q28" s="70"/>
      <c r="R28" s="70"/>
      <c r="S28" s="70"/>
    </row>
    <row r="29" spans="1:19" s="36" customFormat="1" ht="15" customHeight="1" x14ac:dyDescent="0.2">
      <c r="A29" s="42" t="s">
        <v>132</v>
      </c>
      <c r="B29" s="58">
        <v>763.56115407000914</v>
      </c>
      <c r="C29" s="58">
        <v>793.1567657282435</v>
      </c>
      <c r="D29" s="58">
        <v>818.8079659185878</v>
      </c>
      <c r="E29" s="58">
        <v>847.58586837861912</v>
      </c>
      <c r="F29" s="58">
        <v>860.08490120649799</v>
      </c>
      <c r="G29" s="58">
        <v>862.94209554203485</v>
      </c>
      <c r="H29" s="55">
        <v>885.90051559228141</v>
      </c>
      <c r="I29" s="55">
        <v>905.0569443737038</v>
      </c>
      <c r="J29" s="55">
        <v>927.25763454347054</v>
      </c>
      <c r="K29" s="55">
        <v>948.96991789355081</v>
      </c>
      <c r="L29" s="42" t="s">
        <v>133</v>
      </c>
      <c r="M29" s="31"/>
      <c r="N29" s="31"/>
      <c r="O29" s="31"/>
      <c r="P29" s="70"/>
      <c r="Q29" s="70"/>
      <c r="R29" s="70"/>
      <c r="S29" s="70"/>
    </row>
    <row r="30" spans="1:19" s="36" customFormat="1" ht="15" customHeight="1" x14ac:dyDescent="0.2">
      <c r="A30" s="42" t="s">
        <v>134</v>
      </c>
      <c r="B30" s="58">
        <v>763.56140685905575</v>
      </c>
      <c r="C30" s="58">
        <v>793.15547255385854</v>
      </c>
      <c r="D30" s="58">
        <v>818.80893403551124</v>
      </c>
      <c r="E30" s="58">
        <v>847.58586837861912</v>
      </c>
      <c r="F30" s="58">
        <v>860.08490120649799</v>
      </c>
      <c r="G30" s="58">
        <v>862.94209554203485</v>
      </c>
      <c r="H30" s="55">
        <v>885.90051559228118</v>
      </c>
      <c r="I30" s="55">
        <v>905.0569443737038</v>
      </c>
      <c r="J30" s="55">
        <v>927.25763454347054</v>
      </c>
      <c r="K30" s="55">
        <v>948.96991789355081</v>
      </c>
      <c r="L30" s="42" t="s">
        <v>187</v>
      </c>
      <c r="M30" s="31"/>
      <c r="N30" s="31"/>
      <c r="O30" s="31"/>
      <c r="P30" s="70"/>
      <c r="Q30" s="70"/>
      <c r="R30" s="70"/>
      <c r="S30" s="70"/>
    </row>
    <row r="31" spans="1:19" s="36" customFormat="1" ht="15" customHeight="1" x14ac:dyDescent="0.2">
      <c r="A31" s="42" t="s">
        <v>136</v>
      </c>
      <c r="B31" s="58">
        <v>763.56074715657383</v>
      </c>
      <c r="C31" s="58">
        <v>793.1586029147004</v>
      </c>
      <c r="D31" s="58">
        <v>818.80703716276935</v>
      </c>
      <c r="E31" s="58">
        <v>847.58586837861912</v>
      </c>
      <c r="F31" s="58">
        <v>860.08490120649799</v>
      </c>
      <c r="G31" s="58">
        <v>862.94209554203508</v>
      </c>
      <c r="H31" s="55">
        <v>885.90051559228141</v>
      </c>
      <c r="I31" s="55">
        <v>905.0569443737038</v>
      </c>
      <c r="J31" s="55">
        <v>927.25763454347054</v>
      </c>
      <c r="K31" s="55">
        <v>948.96991789355093</v>
      </c>
      <c r="L31" s="42" t="s">
        <v>169</v>
      </c>
      <c r="M31" s="31"/>
      <c r="N31" s="31"/>
      <c r="O31" s="31"/>
      <c r="P31" s="70"/>
      <c r="Q31" s="70"/>
      <c r="R31" s="70"/>
      <c r="S31" s="70"/>
    </row>
    <row r="32" spans="1:19" s="36" customFormat="1" ht="15" customHeight="1" x14ac:dyDescent="0.2">
      <c r="A32" s="42"/>
      <c r="B32" s="58"/>
      <c r="C32" s="58"/>
      <c r="D32" s="58"/>
      <c r="E32" s="58"/>
      <c r="F32" s="58"/>
      <c r="G32" s="58"/>
      <c r="H32" s="55"/>
      <c r="I32" s="55"/>
      <c r="J32" s="55"/>
      <c r="K32" s="55"/>
      <c r="L32" s="42"/>
      <c r="M32" s="31"/>
      <c r="N32" s="31"/>
      <c r="O32" s="31"/>
      <c r="P32" s="53"/>
      <c r="Q32" s="53"/>
      <c r="R32" s="53"/>
      <c r="S32" s="53"/>
    </row>
    <row r="33" spans="1:19" s="36" customFormat="1" ht="15" customHeight="1" x14ac:dyDescent="0.2">
      <c r="A33" s="42" t="s">
        <v>138</v>
      </c>
      <c r="B33" s="58">
        <v>535.72123869607799</v>
      </c>
      <c r="C33" s="58">
        <v>535.21620109001833</v>
      </c>
      <c r="D33" s="58">
        <v>540.83788799859781</v>
      </c>
      <c r="E33" s="58">
        <v>560.47316965450796</v>
      </c>
      <c r="F33" s="58">
        <v>583.31331143605757</v>
      </c>
      <c r="G33" s="58">
        <v>575.96572738792008</v>
      </c>
      <c r="H33" s="55">
        <v>558.26744719391127</v>
      </c>
      <c r="I33" s="55">
        <v>558.19999999999993</v>
      </c>
      <c r="J33" s="55">
        <v>576.30000000000018</v>
      </c>
      <c r="K33" s="55">
        <v>556.6</v>
      </c>
      <c r="L33" s="42" t="s">
        <v>139</v>
      </c>
      <c r="M33" s="31"/>
      <c r="N33" s="31"/>
      <c r="O33" s="31"/>
      <c r="P33" s="70"/>
      <c r="Q33" s="70"/>
      <c r="R33" s="70"/>
      <c r="S33" s="70"/>
    </row>
    <row r="34" spans="1:19" s="36" customFormat="1" ht="15" customHeight="1" x14ac:dyDescent="0.2">
      <c r="A34" s="42" t="s">
        <v>128</v>
      </c>
      <c r="B34" s="58">
        <v>535.72205459448605</v>
      </c>
      <c r="C34" s="58">
        <v>535.21676576057939</v>
      </c>
      <c r="D34" s="58">
        <v>540.83501464182211</v>
      </c>
      <c r="E34" s="58">
        <v>560.45073774739126</v>
      </c>
      <c r="F34" s="58">
        <v>583.31383309254545</v>
      </c>
      <c r="G34" s="58">
        <v>575.96442778182836</v>
      </c>
      <c r="H34" s="55">
        <v>558.26574092949204</v>
      </c>
      <c r="I34" s="55">
        <v>558.20000000000005</v>
      </c>
      <c r="J34" s="55">
        <v>576.30000000000007</v>
      </c>
      <c r="K34" s="55">
        <v>556.6</v>
      </c>
      <c r="L34" s="42" t="s">
        <v>129</v>
      </c>
      <c r="M34" s="31"/>
      <c r="N34" s="31"/>
      <c r="O34" s="31"/>
      <c r="P34" s="70"/>
      <c r="Q34" s="70"/>
      <c r="R34" s="70"/>
      <c r="S34" s="70"/>
    </row>
    <row r="35" spans="1:19" s="36" customFormat="1" ht="15" customHeight="1" x14ac:dyDescent="0.2">
      <c r="A35" s="42" t="s">
        <v>140</v>
      </c>
      <c r="B35" s="58">
        <v>535.69948493280458</v>
      </c>
      <c r="C35" s="58">
        <v>535.21818181818185</v>
      </c>
      <c r="D35" s="58">
        <v>540.78377190227968</v>
      </c>
      <c r="E35" s="58">
        <v>560.49725628344959</v>
      </c>
      <c r="F35" s="58">
        <v>583.30000000000007</v>
      </c>
      <c r="G35" s="58">
        <v>576.00000000000011</v>
      </c>
      <c r="H35" s="55">
        <v>558.30000000000007</v>
      </c>
      <c r="I35" s="55">
        <v>558.19999999999993</v>
      </c>
      <c r="J35" s="55">
        <v>576.29999999999995</v>
      </c>
      <c r="K35" s="55">
        <v>556.6</v>
      </c>
      <c r="L35" s="42" t="s">
        <v>141</v>
      </c>
      <c r="M35" s="31"/>
      <c r="N35" s="31"/>
      <c r="O35" s="31"/>
      <c r="P35" s="70"/>
      <c r="Q35" s="70"/>
      <c r="R35" s="70"/>
      <c r="S35" s="70"/>
    </row>
    <row r="36" spans="1:19" s="36" customFormat="1" ht="15" customHeight="1" x14ac:dyDescent="0.2">
      <c r="A36" s="42" t="s">
        <v>132</v>
      </c>
      <c r="B36" s="58">
        <v>535.70639192898648</v>
      </c>
      <c r="C36" s="58">
        <v>535.18402669169018</v>
      </c>
      <c r="D36" s="58">
        <v>540.79999999999995</v>
      </c>
      <c r="E36" s="58">
        <v>560.5</v>
      </c>
      <c r="F36" s="58">
        <v>583.30000000000007</v>
      </c>
      <c r="G36" s="58">
        <v>575.99999999999989</v>
      </c>
      <c r="H36" s="55">
        <v>558.30000000000007</v>
      </c>
      <c r="I36" s="55">
        <v>558.19999999999993</v>
      </c>
      <c r="J36" s="55">
        <v>576.29999999999995</v>
      </c>
      <c r="K36" s="55">
        <v>556.6</v>
      </c>
      <c r="L36" s="42" t="s">
        <v>133</v>
      </c>
      <c r="M36" s="31"/>
      <c r="N36" s="31"/>
      <c r="O36" s="31"/>
      <c r="P36" s="70"/>
      <c r="Q36" s="70"/>
      <c r="R36" s="70"/>
      <c r="S36" s="70"/>
    </row>
    <row r="37" spans="1:19" s="36" customFormat="1" ht="15" customHeight="1" x14ac:dyDescent="0.2">
      <c r="A37" s="42" t="s">
        <v>134</v>
      </c>
      <c r="B37" s="58">
        <v>535.70624120131401</v>
      </c>
      <c r="C37" s="58">
        <v>535.19477212933884</v>
      </c>
      <c r="D37" s="58">
        <v>540.78418664938431</v>
      </c>
      <c r="E37" s="58">
        <v>560.49143852181487</v>
      </c>
      <c r="F37" s="58">
        <v>583.29999999999995</v>
      </c>
      <c r="G37" s="58">
        <v>576</v>
      </c>
      <c r="H37" s="55">
        <v>558.30000000000007</v>
      </c>
      <c r="I37" s="55">
        <v>558.19999999999993</v>
      </c>
      <c r="J37" s="55">
        <v>576.29999999999995</v>
      </c>
      <c r="K37" s="55">
        <v>556.59999999999991</v>
      </c>
      <c r="L37" s="42" t="s">
        <v>170</v>
      </c>
      <c r="M37" s="31"/>
      <c r="N37" s="31"/>
      <c r="O37" s="31"/>
      <c r="P37" s="70"/>
      <c r="Q37" s="70"/>
      <c r="R37" s="70"/>
      <c r="S37" s="70"/>
    </row>
    <row r="38" spans="1:19" s="36" customFormat="1" ht="15" customHeight="1" x14ac:dyDescent="0.2">
      <c r="A38" s="42" t="s">
        <v>136</v>
      </c>
      <c r="B38" s="58">
        <v>535.70686841714883</v>
      </c>
      <c r="C38" s="58">
        <v>535.16691444789842</v>
      </c>
      <c r="D38" s="58">
        <v>540.81971399387135</v>
      </c>
      <c r="E38" s="58">
        <v>560.5</v>
      </c>
      <c r="F38" s="58">
        <v>583.30000000000007</v>
      </c>
      <c r="G38" s="58">
        <v>575.99999999999989</v>
      </c>
      <c r="H38" s="55">
        <v>558.30000000000007</v>
      </c>
      <c r="I38" s="55">
        <v>558.19999999999993</v>
      </c>
      <c r="J38" s="55">
        <v>576.29999999999995</v>
      </c>
      <c r="K38" s="55">
        <v>556.6</v>
      </c>
      <c r="L38" s="42" t="s">
        <v>137</v>
      </c>
      <c r="M38" s="31"/>
      <c r="N38" s="31"/>
      <c r="O38" s="31"/>
      <c r="P38" s="70"/>
      <c r="Q38" s="70"/>
      <c r="R38" s="70"/>
      <c r="S38" s="70"/>
    </row>
    <row r="39" spans="1:19" s="36" customFormat="1" ht="15" customHeight="1" x14ac:dyDescent="0.2">
      <c r="A39" s="42"/>
      <c r="B39" s="58"/>
      <c r="C39" s="58"/>
      <c r="D39" s="58"/>
      <c r="E39" s="58"/>
      <c r="F39" s="58"/>
      <c r="G39" s="58"/>
      <c r="H39" s="55"/>
      <c r="I39" s="55"/>
      <c r="J39" s="55"/>
      <c r="K39" s="55"/>
      <c r="L39" s="42"/>
      <c r="M39" s="31"/>
      <c r="N39" s="31"/>
      <c r="O39" s="31"/>
      <c r="P39" s="53"/>
      <c r="Q39" s="53"/>
      <c r="R39" s="53"/>
      <c r="S39" s="53"/>
    </row>
    <row r="40" spans="1:19" s="36" customFormat="1" ht="15" customHeight="1" x14ac:dyDescent="0.2">
      <c r="A40" s="42" t="s">
        <v>142</v>
      </c>
      <c r="B40" s="58">
        <v>241.5</v>
      </c>
      <c r="C40" s="58">
        <v>245</v>
      </c>
      <c r="D40" s="58">
        <v>225.6</v>
      </c>
      <c r="E40" s="58">
        <v>227.5</v>
      </c>
      <c r="F40" s="58">
        <v>215.8</v>
      </c>
      <c r="G40" s="58">
        <v>203.5</v>
      </c>
      <c r="H40" s="55">
        <v>204.09749708550825</v>
      </c>
      <c r="I40" s="55">
        <v>210.58646777790361</v>
      </c>
      <c r="J40" s="55">
        <v>205.09602200897342</v>
      </c>
      <c r="K40" s="55">
        <v>197.6533003481303</v>
      </c>
      <c r="L40" s="42" t="s">
        <v>143</v>
      </c>
      <c r="M40" s="31"/>
      <c r="N40" s="31"/>
      <c r="O40" s="31"/>
      <c r="P40" s="70"/>
      <c r="Q40" s="70"/>
      <c r="R40" s="70"/>
      <c r="S40" s="70"/>
    </row>
    <row r="41" spans="1:19" s="36" customFormat="1" ht="15" customHeight="1" x14ac:dyDescent="0.2">
      <c r="A41" s="42"/>
      <c r="B41" s="58"/>
      <c r="C41" s="58"/>
      <c r="D41" s="58"/>
      <c r="E41" s="58"/>
      <c r="F41" s="58"/>
      <c r="G41" s="58"/>
      <c r="H41" s="55"/>
      <c r="I41" s="55"/>
      <c r="J41" s="55"/>
      <c r="K41" s="55"/>
      <c r="L41" s="42"/>
      <c r="M41" s="31"/>
      <c r="N41" s="31"/>
      <c r="O41" s="31"/>
      <c r="P41" s="53"/>
      <c r="Q41" s="53"/>
      <c r="R41" s="53"/>
      <c r="S41" s="53"/>
    </row>
    <row r="42" spans="1:19" s="36" customFormat="1" ht="15" customHeight="1" x14ac:dyDescent="0.2">
      <c r="A42" s="42" t="s">
        <v>144</v>
      </c>
      <c r="B42" s="58">
        <v>952.36636419002514</v>
      </c>
      <c r="C42" s="58">
        <v>950.36645582428582</v>
      </c>
      <c r="D42" s="73">
        <v>1036.0649882944897</v>
      </c>
      <c r="E42" s="73">
        <v>1057.7</v>
      </c>
      <c r="F42" s="73">
        <v>1107.8458605323001</v>
      </c>
      <c r="G42" s="73">
        <v>1153.9578380249811</v>
      </c>
      <c r="H42" s="55">
        <v>1200.2416085641103</v>
      </c>
      <c r="I42" s="55">
        <v>1255.0626390287307</v>
      </c>
      <c r="J42" s="55">
        <v>1292.1219827398966</v>
      </c>
      <c r="K42" s="55">
        <v>1324.968728902486</v>
      </c>
      <c r="L42" s="42" t="s">
        <v>145</v>
      </c>
      <c r="M42" s="31"/>
      <c r="N42" s="31"/>
      <c r="O42" s="31"/>
      <c r="P42" s="70"/>
      <c r="Q42" s="70"/>
      <c r="R42" s="70"/>
      <c r="S42" s="70"/>
    </row>
    <row r="43" spans="1:19" s="36" customFormat="1" ht="15" customHeight="1" x14ac:dyDescent="0.2">
      <c r="A43" s="42" t="s">
        <v>146</v>
      </c>
      <c r="B43" s="58">
        <v>497.79999999999995</v>
      </c>
      <c r="C43" s="58">
        <v>525.1</v>
      </c>
      <c r="D43" s="58">
        <v>538.1</v>
      </c>
      <c r="E43" s="58">
        <v>570.20000000000005</v>
      </c>
      <c r="F43" s="58">
        <v>593.20000000000005</v>
      </c>
      <c r="G43" s="58">
        <v>602.34461527168457</v>
      </c>
      <c r="H43" s="55">
        <v>607.6452665531931</v>
      </c>
      <c r="I43" s="55">
        <v>621.30551894816381</v>
      </c>
      <c r="J43" s="55">
        <v>619.83542743558132</v>
      </c>
      <c r="K43" s="55">
        <v>636.1134537856459</v>
      </c>
      <c r="L43" s="42" t="s">
        <v>171</v>
      </c>
      <c r="M43" s="31"/>
      <c r="N43" s="31"/>
      <c r="O43" s="31"/>
      <c r="P43" s="70"/>
      <c r="Q43" s="70"/>
      <c r="R43" s="70"/>
      <c r="S43" s="70"/>
    </row>
    <row r="44" spans="1:19" s="36" customFormat="1" ht="15" customHeight="1" x14ac:dyDescent="0.2">
      <c r="A44" s="42" t="s">
        <v>148</v>
      </c>
      <c r="B44" s="58">
        <v>971.79348054334105</v>
      </c>
      <c r="C44" s="58">
        <v>966.93785607663494</v>
      </c>
      <c r="D44" s="58">
        <v>1053.9279597152606</v>
      </c>
      <c r="E44" s="58">
        <v>1125.6289062279411</v>
      </c>
      <c r="F44" s="58">
        <v>1132.073052607539</v>
      </c>
      <c r="G44" s="58">
        <v>1181.205677477388</v>
      </c>
      <c r="H44" s="55">
        <v>1228.5127038240385</v>
      </c>
      <c r="I44" s="55">
        <v>1290.5373020175991</v>
      </c>
      <c r="J44" s="55">
        <v>1331.0347505864311</v>
      </c>
      <c r="K44" s="55">
        <v>1363.7871522410069</v>
      </c>
      <c r="L44" s="42" t="s">
        <v>172</v>
      </c>
      <c r="M44" s="31"/>
      <c r="N44" s="31"/>
      <c r="O44" s="31"/>
      <c r="P44" s="70"/>
      <c r="Q44" s="70"/>
      <c r="R44" s="70"/>
      <c r="S44" s="70"/>
    </row>
    <row r="45" spans="1:19" s="36" customFormat="1" ht="15" customHeight="1" x14ac:dyDescent="0.2">
      <c r="A45" s="42"/>
      <c r="B45" s="58"/>
      <c r="C45" s="58"/>
      <c r="D45" s="58"/>
      <c r="E45" s="58"/>
      <c r="F45" s="58"/>
      <c r="G45" s="58"/>
      <c r="H45" s="55"/>
      <c r="I45" s="55"/>
      <c r="J45" s="55"/>
      <c r="K45" s="55"/>
      <c r="L45" s="42"/>
      <c r="M45" s="31"/>
      <c r="N45" s="31"/>
      <c r="O45" s="31"/>
      <c r="P45" s="53"/>
      <c r="Q45" s="53"/>
      <c r="R45" s="53"/>
      <c r="S45" s="53"/>
    </row>
    <row r="46" spans="1:19" s="36" customFormat="1" ht="15" customHeight="1" x14ac:dyDescent="0.2">
      <c r="A46" s="42" t="s">
        <v>150</v>
      </c>
      <c r="B46" s="58">
        <v>628.90250009831504</v>
      </c>
      <c r="C46" s="58">
        <v>638.50706404482082</v>
      </c>
      <c r="D46" s="73">
        <v>657.08885972129258</v>
      </c>
      <c r="E46" s="73">
        <v>677.6</v>
      </c>
      <c r="F46" s="73">
        <v>691.30991823691454</v>
      </c>
      <c r="G46" s="73">
        <v>692.93243493661294</v>
      </c>
      <c r="H46" s="55">
        <v>701.70580946188647</v>
      </c>
      <c r="I46" s="55">
        <v>702.26858691310997</v>
      </c>
      <c r="J46" s="55">
        <v>705.50232731104927</v>
      </c>
      <c r="K46" s="55">
        <v>716.46339747985303</v>
      </c>
      <c r="L46" s="42" t="s">
        <v>151</v>
      </c>
      <c r="M46" s="31"/>
      <c r="N46" s="31"/>
      <c r="O46" s="31"/>
      <c r="P46" s="70"/>
      <c r="Q46" s="70"/>
      <c r="R46" s="70"/>
      <c r="S46" s="70"/>
    </row>
    <row r="47" spans="1:19" s="36" customFormat="1" ht="15" customHeight="1" x14ac:dyDescent="0.2">
      <c r="A47" s="42" t="s">
        <v>146</v>
      </c>
      <c r="B47" s="58">
        <v>497.79999999999995</v>
      </c>
      <c r="C47" s="58">
        <v>525.1</v>
      </c>
      <c r="D47" s="58">
        <v>538.1</v>
      </c>
      <c r="E47" s="58">
        <v>570.20000000000005</v>
      </c>
      <c r="F47" s="58">
        <v>593.20000000000005</v>
      </c>
      <c r="G47" s="58">
        <v>602.34461527168457</v>
      </c>
      <c r="H47" s="55">
        <v>607.64526655319298</v>
      </c>
      <c r="I47" s="55">
        <v>621.30551894816392</v>
      </c>
      <c r="J47" s="55">
        <v>619.83542743558144</v>
      </c>
      <c r="K47" s="55">
        <v>636.1134537856459</v>
      </c>
      <c r="L47" s="42" t="s">
        <v>171</v>
      </c>
      <c r="M47" s="31"/>
      <c r="N47" s="31"/>
      <c r="O47" s="31"/>
      <c r="P47" s="70"/>
      <c r="Q47" s="70"/>
      <c r="R47" s="70"/>
      <c r="S47" s="70"/>
    </row>
    <row r="48" spans="1:19" s="36" customFormat="1" ht="15" customHeight="1" x14ac:dyDescent="0.2">
      <c r="A48" s="42" t="s">
        <v>148</v>
      </c>
      <c r="B48" s="58">
        <v>629.51437754761093</v>
      </c>
      <c r="C48" s="58">
        <v>639.12696630460869</v>
      </c>
      <c r="D48" s="58">
        <v>657.65761885729557</v>
      </c>
      <c r="E48" s="58">
        <v>696.3674349644084</v>
      </c>
      <c r="F48" s="58">
        <v>691.80470686760316</v>
      </c>
      <c r="G48" s="58">
        <v>693.34919510049372</v>
      </c>
      <c r="H48" s="55">
        <v>702.14084159740526</v>
      </c>
      <c r="I48" s="55">
        <v>702.54456054397508</v>
      </c>
      <c r="J48" s="55">
        <v>705.79538931692355</v>
      </c>
      <c r="K48" s="55">
        <v>716.74187047298017</v>
      </c>
      <c r="L48" s="42" t="s">
        <v>172</v>
      </c>
      <c r="M48" s="31"/>
      <c r="N48" s="31"/>
      <c r="O48" s="31"/>
      <c r="P48" s="70"/>
      <c r="Q48" s="70"/>
      <c r="R48" s="70"/>
      <c r="S48" s="70"/>
    </row>
    <row r="49" spans="1:13" ht="15" customHeight="1" x14ac:dyDescent="0.2">
      <c r="A49" s="59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59"/>
    </row>
    <row r="50" spans="1:13" s="61" customFormat="1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</row>
    <row r="51" spans="1:13" x14ac:dyDescent="0.2">
      <c r="A51" s="63" t="s">
        <v>188</v>
      </c>
      <c r="B51" s="48"/>
      <c r="C51" s="63"/>
      <c r="D51" s="48"/>
      <c r="G51" s="63" t="s">
        <v>189</v>
      </c>
      <c r="H51" s="32"/>
      <c r="I51" s="32"/>
      <c r="J51" s="32"/>
      <c r="K51" s="32"/>
      <c r="L51" s="32"/>
      <c r="M51" s="32"/>
    </row>
    <row r="52" spans="1:13" x14ac:dyDescent="0.2">
      <c r="A52" s="74" t="s">
        <v>190</v>
      </c>
      <c r="B52" s="48"/>
      <c r="C52" s="63"/>
      <c r="D52" s="48"/>
      <c r="G52" s="63" t="s">
        <v>191</v>
      </c>
      <c r="H52" s="32"/>
      <c r="I52" s="32"/>
      <c r="J52" s="32"/>
      <c r="K52" s="32"/>
      <c r="L52" s="32"/>
      <c r="M52" s="32"/>
    </row>
    <row r="53" spans="1:13" x14ac:dyDescent="0.2">
      <c r="A53" s="63" t="s">
        <v>192</v>
      </c>
      <c r="B53" s="48"/>
      <c r="C53" s="63"/>
      <c r="D53" s="48"/>
      <c r="G53" s="63" t="s">
        <v>159</v>
      </c>
      <c r="H53" s="32"/>
      <c r="I53" s="32"/>
      <c r="J53" s="32"/>
      <c r="K53" s="32"/>
      <c r="L53" s="32"/>
      <c r="M53" s="32"/>
    </row>
    <row r="54" spans="1:13" x14ac:dyDescent="0.2">
      <c r="A54" s="32" t="s">
        <v>193</v>
      </c>
      <c r="B54" s="48"/>
      <c r="C54" s="32"/>
      <c r="D54" s="48"/>
      <c r="G54" s="32" t="s">
        <v>161</v>
      </c>
      <c r="H54" s="32"/>
      <c r="I54" s="32"/>
      <c r="J54" s="32"/>
      <c r="K54" s="32"/>
      <c r="L54" s="32"/>
      <c r="M54" s="32"/>
    </row>
    <row r="55" spans="1:13" x14ac:dyDescent="0.2">
      <c r="A55" s="32"/>
      <c r="B55" s="48"/>
      <c r="C55" s="63"/>
      <c r="D55" s="48"/>
      <c r="G55" s="63"/>
      <c r="H55" s="32"/>
      <c r="I55" s="32"/>
      <c r="J55" s="32"/>
      <c r="K55" s="32"/>
      <c r="L55" s="32"/>
      <c r="M55" s="32"/>
    </row>
    <row r="56" spans="1:13" ht="15" x14ac:dyDescent="0.25">
      <c r="A56" s="65" t="s">
        <v>194</v>
      </c>
      <c r="B56" s="75"/>
      <c r="C56" s="76"/>
      <c r="D56" s="75"/>
      <c r="E56" s="75"/>
      <c r="F56" s="75"/>
      <c r="G56" s="30" t="s">
        <v>195</v>
      </c>
      <c r="H56" s="65"/>
      <c r="I56" s="32"/>
      <c r="J56" s="32"/>
      <c r="K56" s="32"/>
      <c r="L56" s="32"/>
      <c r="M56" s="32"/>
    </row>
    <row r="57" spans="1:13" ht="15" x14ac:dyDescent="0.25">
      <c r="A57" s="65" t="s">
        <v>196</v>
      </c>
      <c r="B57" s="75"/>
      <c r="C57" s="34"/>
      <c r="D57" s="75"/>
      <c r="E57" s="75"/>
      <c r="F57" s="75"/>
      <c r="G57" s="30" t="s">
        <v>197</v>
      </c>
      <c r="H57" s="65"/>
      <c r="I57" s="32"/>
      <c r="J57" s="32"/>
      <c r="K57" s="32"/>
      <c r="L57" s="32"/>
      <c r="M57" s="32"/>
    </row>
  </sheetData>
  <pageMargins left="0.7" right="0.7" top="0.75" bottom="0.75" header="0.3" footer="0.3"/>
  <pageSetup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R56"/>
  <sheetViews>
    <sheetView view="pageBreakPreview" zoomScale="80" zoomScaleNormal="100" zoomScaleSheetLayoutView="80" workbookViewId="0">
      <selection activeCell="E19" sqref="E19"/>
    </sheetView>
  </sheetViews>
  <sheetFormatPr defaultColWidth="13.7109375" defaultRowHeight="12.75" x14ac:dyDescent="0.2"/>
  <cols>
    <col min="1" max="1" width="46.7109375" style="33" customWidth="1"/>
    <col min="2" max="11" width="10.7109375" style="33" customWidth="1"/>
    <col min="12" max="12" width="41" style="33" customWidth="1"/>
    <col min="13" max="16384" width="13.7109375" style="33"/>
  </cols>
  <sheetData>
    <row r="1" spans="1:18" ht="15" x14ac:dyDescent="0.2">
      <c r="A1" s="31" t="s">
        <v>198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" x14ac:dyDescent="0.2">
      <c r="A2" s="31" t="s">
        <v>199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14.25" x14ac:dyDescent="0.2">
      <c r="A3" s="34" t="s">
        <v>103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s="36" customFormat="1" ht="15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1"/>
      <c r="N5" s="31"/>
      <c r="O5" s="31"/>
      <c r="P5" s="31"/>
      <c r="Q5" s="31"/>
      <c r="R5" s="31"/>
    </row>
    <row r="6" spans="1:18" s="38" customFormat="1" ht="15" x14ac:dyDescent="0.2">
      <c r="A6" s="37"/>
      <c r="B6" s="3">
        <v>2005</v>
      </c>
      <c r="C6" s="3">
        <v>2006</v>
      </c>
      <c r="D6" s="3">
        <v>2007</v>
      </c>
      <c r="E6" s="3">
        <v>2008</v>
      </c>
      <c r="F6" s="3">
        <v>2009</v>
      </c>
      <c r="G6" s="3">
        <v>2010</v>
      </c>
      <c r="H6" s="3">
        <v>2011</v>
      </c>
      <c r="I6" s="3" t="s">
        <v>0</v>
      </c>
      <c r="J6" s="3" t="s">
        <v>700</v>
      </c>
      <c r="K6" s="3" t="s">
        <v>701</v>
      </c>
      <c r="L6" s="37"/>
      <c r="M6" s="51"/>
      <c r="N6" s="51"/>
      <c r="O6" s="51"/>
      <c r="P6" s="51"/>
      <c r="Q6" s="51"/>
      <c r="R6" s="51"/>
    </row>
    <row r="7" spans="1:18" s="36" customFormat="1" ht="13.15" customHeight="1" x14ac:dyDescent="0.2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39"/>
      <c r="M7" s="31"/>
      <c r="N7" s="31"/>
      <c r="O7" s="31"/>
      <c r="P7" s="31"/>
      <c r="Q7" s="31"/>
      <c r="R7" s="31"/>
    </row>
    <row r="8" spans="1:18" s="36" customFormat="1" ht="15" customHeight="1" x14ac:dyDescent="0.2">
      <c r="A8" s="42"/>
      <c r="B8" s="77"/>
      <c r="C8" s="77"/>
      <c r="D8" s="77"/>
      <c r="E8" s="77"/>
      <c r="F8" s="77"/>
      <c r="G8" s="77"/>
      <c r="H8" s="77"/>
      <c r="I8" s="77"/>
      <c r="J8" s="77"/>
      <c r="K8" s="77"/>
      <c r="L8" s="42"/>
      <c r="M8" s="31"/>
      <c r="N8" s="31"/>
      <c r="O8" s="31"/>
      <c r="P8" s="31"/>
      <c r="Q8" s="31"/>
      <c r="R8" s="31"/>
    </row>
    <row r="9" spans="1:18" s="36" customFormat="1" ht="15" customHeight="1" x14ac:dyDescent="0.2">
      <c r="A9" s="42" t="s">
        <v>200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42" t="s">
        <v>201</v>
      </c>
      <c r="M9" s="31"/>
      <c r="N9" s="31"/>
      <c r="O9" s="31"/>
      <c r="P9" s="31"/>
      <c r="Q9" s="31"/>
      <c r="R9" s="31"/>
    </row>
    <row r="10" spans="1:18" s="36" customFormat="1" ht="15" customHeight="1" x14ac:dyDescent="0.2">
      <c r="A10" s="42" t="s">
        <v>202</v>
      </c>
      <c r="B10" s="58">
        <v>47065.148000000001</v>
      </c>
      <c r="C10" s="58">
        <v>50148.828999999998</v>
      </c>
      <c r="D10" s="58">
        <v>52086.574999999997</v>
      </c>
      <c r="E10" s="58">
        <v>54553.796999999999</v>
      </c>
      <c r="F10" s="58">
        <v>55122.124000000003</v>
      </c>
      <c r="G10" s="58">
        <v>56783.828000000001</v>
      </c>
      <c r="H10" s="58">
        <v>58154.750999999997</v>
      </c>
      <c r="I10" s="58">
        <v>60896.955999999998</v>
      </c>
      <c r="J10" s="58">
        <v>62341.131999999998</v>
      </c>
      <c r="K10" s="58">
        <v>62324.366999999998</v>
      </c>
      <c r="L10" s="42" t="s">
        <v>203</v>
      </c>
      <c r="M10" s="31"/>
      <c r="N10" s="31"/>
      <c r="O10" s="70"/>
      <c r="P10" s="70"/>
      <c r="Q10" s="31"/>
      <c r="R10" s="79"/>
    </row>
    <row r="11" spans="1:18" s="36" customFormat="1" ht="15" customHeight="1" x14ac:dyDescent="0.2">
      <c r="A11" s="4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42"/>
      <c r="M11" s="31"/>
      <c r="N11" s="31"/>
      <c r="O11" s="53"/>
      <c r="P11" s="53"/>
      <c r="Q11" s="31"/>
      <c r="R11" s="79"/>
    </row>
    <row r="12" spans="1:18" s="36" customFormat="1" ht="15" customHeight="1" x14ac:dyDescent="0.2">
      <c r="A12" s="42" t="s">
        <v>204</v>
      </c>
      <c r="B12" s="58">
        <v>6493.8620000000001</v>
      </c>
      <c r="C12" s="58">
        <v>6938.2510000000002</v>
      </c>
      <c r="D12" s="58">
        <v>7263.5010000000002</v>
      </c>
      <c r="E12" s="58">
        <v>7859.3959999999997</v>
      </c>
      <c r="F12" s="58">
        <v>8392.6859999999997</v>
      </c>
      <c r="G12" s="58">
        <v>8500.1859999999997</v>
      </c>
      <c r="H12" s="58">
        <v>8717.64</v>
      </c>
      <c r="I12" s="58">
        <v>8910.6589999999997</v>
      </c>
      <c r="J12" s="58">
        <v>9010.6980000000003</v>
      </c>
      <c r="K12" s="58">
        <v>9333.348</v>
      </c>
      <c r="L12" s="42" t="s">
        <v>205</v>
      </c>
      <c r="M12" s="31"/>
      <c r="N12" s="31"/>
      <c r="O12" s="70"/>
      <c r="P12" s="70"/>
      <c r="Q12" s="70"/>
      <c r="R12" s="70"/>
    </row>
    <row r="13" spans="1:18" s="36" customFormat="1" ht="15" customHeight="1" x14ac:dyDescent="0.2">
      <c r="A13" s="42" t="s">
        <v>206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42" t="s">
        <v>206</v>
      </c>
      <c r="M13" s="31"/>
      <c r="N13" s="31"/>
      <c r="O13" s="53"/>
      <c r="P13" s="53"/>
      <c r="Q13" s="53"/>
      <c r="R13" s="53"/>
    </row>
    <row r="14" spans="1:18" s="36" customFormat="1" ht="15" customHeight="1" x14ac:dyDescent="0.2">
      <c r="A14" s="42" t="s">
        <v>207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42" t="s">
        <v>208</v>
      </c>
      <c r="M14" s="31"/>
      <c r="N14" s="31"/>
      <c r="O14" s="53"/>
      <c r="P14" s="53"/>
      <c r="Q14" s="70"/>
      <c r="R14" s="70"/>
    </row>
    <row r="15" spans="1:18" s="36" customFormat="1" ht="15" customHeight="1" x14ac:dyDescent="0.2">
      <c r="A15" s="42" t="s">
        <v>209</v>
      </c>
      <c r="B15" s="58">
        <v>1739.2860000000001</v>
      </c>
      <c r="C15" s="58">
        <v>1765.838</v>
      </c>
      <c r="D15" s="58">
        <v>1783.075</v>
      </c>
      <c r="E15" s="58">
        <v>1704.7239999999999</v>
      </c>
      <c r="F15" s="58">
        <v>1786.412</v>
      </c>
      <c r="G15" s="58">
        <v>1980.63</v>
      </c>
      <c r="H15" s="58">
        <v>1978.9690000000001</v>
      </c>
      <c r="I15" s="58">
        <v>1910.47</v>
      </c>
      <c r="J15" s="58">
        <v>1917.1980000000001</v>
      </c>
      <c r="K15" s="58">
        <v>1923.3019999999999</v>
      </c>
      <c r="L15" s="42" t="s">
        <v>210</v>
      </c>
      <c r="M15" s="31"/>
      <c r="N15" s="31"/>
      <c r="O15" s="70"/>
      <c r="P15" s="70"/>
      <c r="Q15" s="53"/>
      <c r="R15" s="53"/>
    </row>
    <row r="16" spans="1:18" s="36" customFormat="1" ht="15" customHeight="1" x14ac:dyDescent="0.2">
      <c r="A16" s="4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42"/>
      <c r="M16" s="31"/>
      <c r="N16" s="31"/>
      <c r="O16" s="53"/>
      <c r="P16" s="53"/>
      <c r="Q16" s="53"/>
      <c r="R16" s="53"/>
    </row>
    <row r="17" spans="1:18" s="36" customFormat="1" ht="15" customHeight="1" x14ac:dyDescent="0.2">
      <c r="A17" s="42" t="s">
        <v>211</v>
      </c>
      <c r="B17" s="58">
        <v>2957.096</v>
      </c>
      <c r="C17" s="73">
        <v>3084.9180000000001</v>
      </c>
      <c r="D17" s="73">
        <v>3528</v>
      </c>
      <c r="E17" s="73">
        <v>3530.665</v>
      </c>
      <c r="F17" s="73">
        <v>3560.97</v>
      </c>
      <c r="G17" s="73">
        <v>3326.58</v>
      </c>
      <c r="H17" s="73">
        <v>3634.2779999999998</v>
      </c>
      <c r="I17" s="73">
        <v>3652.058</v>
      </c>
      <c r="J17" s="73">
        <v>3946.6680000000001</v>
      </c>
      <c r="K17" s="73">
        <v>3548.6689999999999</v>
      </c>
      <c r="L17" s="42" t="s">
        <v>212</v>
      </c>
      <c r="M17" s="31"/>
      <c r="N17" s="31"/>
      <c r="O17" s="70"/>
      <c r="P17" s="70"/>
      <c r="Q17" s="70"/>
      <c r="R17" s="70"/>
    </row>
    <row r="18" spans="1:18" s="36" customFormat="1" ht="15" customHeight="1" x14ac:dyDescent="0.2">
      <c r="A18" s="42" t="s">
        <v>206</v>
      </c>
      <c r="B18" s="52"/>
      <c r="C18" s="80"/>
      <c r="D18" s="80"/>
      <c r="E18" s="80"/>
      <c r="F18" s="80"/>
      <c r="G18" s="80"/>
      <c r="H18" s="80"/>
      <c r="I18" s="80"/>
      <c r="J18" s="80"/>
      <c r="K18" s="80"/>
      <c r="L18" s="42" t="s">
        <v>206</v>
      </c>
      <c r="M18" s="31"/>
      <c r="N18" s="31"/>
      <c r="O18" s="53"/>
      <c r="P18" s="53"/>
      <c r="Q18" s="53"/>
      <c r="R18" s="53"/>
    </row>
    <row r="19" spans="1:18" s="36" customFormat="1" ht="15" customHeight="1" x14ac:dyDescent="0.2">
      <c r="A19" s="42" t="s">
        <v>213</v>
      </c>
      <c r="B19" s="58">
        <v>815.52800000000002</v>
      </c>
      <c r="C19" s="73">
        <v>984.58100000000002</v>
      </c>
      <c r="D19" s="73">
        <v>1031.0160000000001</v>
      </c>
      <c r="E19" s="73">
        <v>1157.1289999999999</v>
      </c>
      <c r="F19" s="73">
        <v>1215.325</v>
      </c>
      <c r="G19" s="73">
        <v>1536.9449999999999</v>
      </c>
      <c r="H19" s="73">
        <v>1410.194</v>
      </c>
      <c r="I19" s="73">
        <v>1433.066</v>
      </c>
      <c r="J19" s="73">
        <v>1535.9849999999999</v>
      </c>
      <c r="K19" s="73">
        <v>1496.337</v>
      </c>
      <c r="L19" s="42" t="s">
        <v>214</v>
      </c>
      <c r="M19" s="31"/>
      <c r="N19" s="31"/>
      <c r="O19" s="70"/>
      <c r="P19" s="70"/>
      <c r="Q19" s="70"/>
      <c r="R19" s="70"/>
    </row>
    <row r="20" spans="1:18" s="36" customFormat="1" ht="15" customHeight="1" x14ac:dyDescent="0.2">
      <c r="A20" s="4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42"/>
      <c r="M20" s="31"/>
      <c r="N20" s="31"/>
      <c r="O20" s="53"/>
      <c r="P20" s="53"/>
      <c r="Q20" s="53"/>
      <c r="R20" s="53"/>
    </row>
    <row r="21" spans="1:18" s="36" customFormat="1" ht="15" customHeight="1" x14ac:dyDescent="0.2">
      <c r="A21" s="42" t="s">
        <v>215</v>
      </c>
      <c r="B21" s="58">
        <v>7552.2470000000003</v>
      </c>
      <c r="C21" s="58">
        <v>7848.2460000000001</v>
      </c>
      <c r="D21" s="58">
        <v>8131.2179999999998</v>
      </c>
      <c r="E21" s="58">
        <v>8411.1080000000002</v>
      </c>
      <c r="F21" s="58">
        <v>8696.2199999999993</v>
      </c>
      <c r="G21" s="58">
        <v>8989.4079999999994</v>
      </c>
      <c r="H21" s="58">
        <v>9190.6550000000007</v>
      </c>
      <c r="I21" s="58">
        <v>9660.5830000000005</v>
      </c>
      <c r="J21" s="58">
        <v>9808.5689999999995</v>
      </c>
      <c r="K21" s="58">
        <v>10090.466</v>
      </c>
      <c r="L21" s="42" t="s">
        <v>216</v>
      </c>
      <c r="M21" s="31"/>
      <c r="N21" s="31"/>
      <c r="O21" s="70"/>
      <c r="P21" s="70"/>
      <c r="Q21" s="70"/>
      <c r="R21" s="70"/>
    </row>
    <row r="22" spans="1:18" s="36" customFormat="1" ht="15" customHeight="1" x14ac:dyDescent="0.2">
      <c r="A22" s="42" t="s">
        <v>206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42" t="s">
        <v>206</v>
      </c>
      <c r="M22" s="31"/>
      <c r="N22" s="31"/>
      <c r="O22" s="53"/>
      <c r="P22" s="53"/>
      <c r="Q22" s="53"/>
      <c r="R22" s="53"/>
    </row>
    <row r="23" spans="1:18" s="36" customFormat="1" ht="15" customHeight="1" x14ac:dyDescent="0.2">
      <c r="A23" s="42" t="s">
        <v>217</v>
      </c>
      <c r="B23" s="58">
        <v>5310.98</v>
      </c>
      <c r="C23" s="58">
        <v>5996.7380000000003</v>
      </c>
      <c r="D23" s="58">
        <v>6579.56</v>
      </c>
      <c r="E23" s="58">
        <v>6879.0339999999997</v>
      </c>
      <c r="F23" s="58">
        <v>6763.2120000000004</v>
      </c>
      <c r="G23" s="58">
        <v>7404.1959999999999</v>
      </c>
      <c r="H23" s="58">
        <v>7154.3130000000001</v>
      </c>
      <c r="I23" s="58">
        <v>7553.29</v>
      </c>
      <c r="J23" s="58">
        <v>7594.1260000000002</v>
      </c>
      <c r="K23" s="58">
        <v>7559.652</v>
      </c>
      <c r="L23" s="42" t="s">
        <v>218</v>
      </c>
      <c r="M23" s="31"/>
      <c r="N23" s="31"/>
      <c r="O23" s="70"/>
      <c r="P23" s="70"/>
      <c r="Q23" s="70"/>
      <c r="R23" s="70"/>
    </row>
    <row r="24" spans="1:18" s="36" customFormat="1" ht="15" customHeight="1" x14ac:dyDescent="0.2">
      <c r="A24" s="42" t="s">
        <v>206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42" t="s">
        <v>206</v>
      </c>
      <c r="M24" s="31"/>
      <c r="N24" s="31"/>
      <c r="O24" s="53"/>
      <c r="P24" s="53"/>
      <c r="Q24" s="53"/>
      <c r="R24" s="53"/>
    </row>
    <row r="25" spans="1:18" s="36" customFormat="1" ht="15" customHeight="1" x14ac:dyDescent="0.2">
      <c r="A25" s="42" t="s">
        <v>219</v>
      </c>
      <c r="B25" s="58">
        <v>7525.9059999999999</v>
      </c>
      <c r="C25" s="58">
        <v>8007.1719999999996</v>
      </c>
      <c r="D25" s="58">
        <v>8434.7909999999993</v>
      </c>
      <c r="E25" s="58">
        <v>9394.4210000000003</v>
      </c>
      <c r="F25" s="58">
        <v>10139.475</v>
      </c>
      <c r="G25" s="58">
        <v>10372.299999999999</v>
      </c>
      <c r="H25" s="58">
        <v>10299.314</v>
      </c>
      <c r="I25" s="58">
        <v>11226.277</v>
      </c>
      <c r="J25" s="58">
        <v>11425.885</v>
      </c>
      <c r="K25" s="58">
        <v>11759.942999999999</v>
      </c>
      <c r="L25" s="42" t="s">
        <v>220</v>
      </c>
      <c r="M25" s="31"/>
      <c r="N25" s="31"/>
      <c r="O25" s="70"/>
      <c r="P25" s="70"/>
      <c r="Q25" s="70"/>
      <c r="R25" s="70"/>
    </row>
    <row r="26" spans="1:18" s="36" customFormat="1" ht="15" customHeight="1" x14ac:dyDescent="0.2">
      <c r="A26" s="4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42"/>
      <c r="M26" s="31"/>
      <c r="N26" s="31"/>
      <c r="O26" s="53"/>
      <c r="P26" s="53"/>
      <c r="Q26" s="53"/>
      <c r="R26" s="53"/>
    </row>
    <row r="27" spans="1:18" s="36" customFormat="1" ht="15" customHeight="1" x14ac:dyDescent="0.2">
      <c r="A27" s="42" t="s">
        <v>221</v>
      </c>
      <c r="B27" s="58">
        <v>3020.1179999999999</v>
      </c>
      <c r="C27" s="58">
        <v>3035.5189999999998</v>
      </c>
      <c r="D27" s="58">
        <v>3103.0320000000002</v>
      </c>
      <c r="E27" s="58">
        <v>3021.71</v>
      </c>
      <c r="F27" s="58">
        <v>3005.4580000000001</v>
      </c>
      <c r="G27" s="58">
        <v>2818.049</v>
      </c>
      <c r="H27" s="58">
        <v>2846.6469999999999</v>
      </c>
      <c r="I27" s="58">
        <v>2845.5450000000001</v>
      </c>
      <c r="J27" s="58">
        <v>2807.748</v>
      </c>
      <c r="K27" s="58">
        <v>2767.5650000000001</v>
      </c>
      <c r="L27" s="42" t="s">
        <v>222</v>
      </c>
      <c r="M27" s="31"/>
      <c r="N27" s="31"/>
      <c r="O27" s="70"/>
      <c r="P27" s="70"/>
      <c r="Q27" s="70"/>
      <c r="R27" s="70"/>
    </row>
    <row r="28" spans="1:18" s="36" customFormat="1" ht="15" customHeight="1" x14ac:dyDescent="0.2">
      <c r="A28" s="42" t="s">
        <v>206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42" t="s">
        <v>206</v>
      </c>
      <c r="M28" s="31"/>
      <c r="N28" s="31"/>
      <c r="O28" s="53"/>
      <c r="P28" s="53"/>
      <c r="Q28" s="53"/>
      <c r="R28" s="53"/>
    </row>
    <row r="29" spans="1:18" s="36" customFormat="1" ht="15" customHeight="1" x14ac:dyDescent="0.2">
      <c r="A29" s="42" t="s">
        <v>223</v>
      </c>
      <c r="B29" s="58">
        <v>6124.3010000000004</v>
      </c>
      <c r="C29" s="58">
        <v>6438.768</v>
      </c>
      <c r="D29" s="58">
        <v>6104.0230000000001</v>
      </c>
      <c r="E29" s="58">
        <v>6548.1790000000001</v>
      </c>
      <c r="F29" s="58">
        <v>5659.2030000000004</v>
      </c>
      <c r="G29" s="58">
        <v>6005.6660000000002</v>
      </c>
      <c r="H29" s="58">
        <v>6843.3029999999999</v>
      </c>
      <c r="I29" s="58">
        <v>7715.2879999999996</v>
      </c>
      <c r="J29" s="58">
        <v>7934.0429999999997</v>
      </c>
      <c r="K29" s="58">
        <v>7836.1869999999999</v>
      </c>
      <c r="L29" s="42" t="s">
        <v>224</v>
      </c>
      <c r="M29" s="31"/>
      <c r="N29" s="31"/>
      <c r="O29" s="70"/>
      <c r="P29" s="70"/>
      <c r="Q29" s="70"/>
      <c r="R29" s="70"/>
    </row>
    <row r="30" spans="1:18" s="36" customFormat="1" ht="15" customHeight="1" x14ac:dyDescent="0.2">
      <c r="A30" s="42" t="s">
        <v>206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42" t="s">
        <v>206</v>
      </c>
      <c r="M30" s="31"/>
      <c r="N30" s="31"/>
      <c r="O30" s="53"/>
      <c r="P30" s="53"/>
      <c r="Q30" s="53"/>
      <c r="R30" s="53"/>
    </row>
    <row r="31" spans="1:18" s="36" customFormat="1" ht="15" customHeight="1" x14ac:dyDescent="0.2">
      <c r="A31" s="42" t="s">
        <v>225</v>
      </c>
      <c r="B31" s="58">
        <v>4547.482</v>
      </c>
      <c r="C31" s="58">
        <v>4813.5280000000002</v>
      </c>
      <c r="D31" s="58">
        <v>4933.634</v>
      </c>
      <c r="E31" s="58">
        <v>4853.57</v>
      </c>
      <c r="F31" s="58">
        <v>4637.6360000000004</v>
      </c>
      <c r="G31" s="58">
        <v>4670.8969999999999</v>
      </c>
      <c r="H31" s="58">
        <v>4729.4009999999998</v>
      </c>
      <c r="I31" s="58">
        <v>4864.8900000000003</v>
      </c>
      <c r="J31" s="58">
        <v>5064.5349999999999</v>
      </c>
      <c r="K31" s="58">
        <v>5018.8789999999999</v>
      </c>
      <c r="L31" s="42" t="s">
        <v>226</v>
      </c>
      <c r="M31" s="31"/>
      <c r="N31" s="31"/>
      <c r="O31" s="70"/>
      <c r="P31" s="70"/>
      <c r="Q31" s="70"/>
      <c r="R31" s="70"/>
    </row>
    <row r="32" spans="1:18" s="36" customFormat="1" ht="15" customHeight="1" x14ac:dyDescent="0.2">
      <c r="A32" s="42" t="s">
        <v>206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42" t="s">
        <v>206</v>
      </c>
      <c r="M32" s="31"/>
      <c r="N32" s="31"/>
      <c r="O32" s="53"/>
      <c r="P32" s="53"/>
      <c r="Q32" s="53"/>
      <c r="R32" s="53"/>
    </row>
    <row r="33" spans="1:18" s="36" customFormat="1" ht="15" customHeight="1" x14ac:dyDescent="0.2">
      <c r="A33" s="42" t="s">
        <v>227</v>
      </c>
      <c r="B33" s="58">
        <v>1627.7719999999999</v>
      </c>
      <c r="C33" s="58">
        <v>1819.5119999999999</v>
      </c>
      <c r="D33" s="58">
        <v>1776.5889999999999</v>
      </c>
      <c r="E33" s="58">
        <v>1826.3340000000001</v>
      </c>
      <c r="F33" s="58">
        <v>1928.6079999999999</v>
      </c>
      <c r="G33" s="58">
        <v>2001.895</v>
      </c>
      <c r="H33" s="58">
        <v>2016.076</v>
      </c>
      <c r="I33" s="58">
        <v>2056.5520000000001</v>
      </c>
      <c r="J33" s="58">
        <v>2257.056</v>
      </c>
      <c r="K33" s="58">
        <v>2129.3969999999999</v>
      </c>
      <c r="L33" s="42" t="s">
        <v>228</v>
      </c>
      <c r="M33" s="31"/>
      <c r="N33" s="31"/>
      <c r="O33" s="70"/>
      <c r="P33" s="70"/>
      <c r="Q33" s="70"/>
      <c r="R33" s="70"/>
    </row>
    <row r="34" spans="1:18" s="36" customFormat="1" ht="15" customHeight="1" x14ac:dyDescent="0.2">
      <c r="A34" s="42" t="s">
        <v>206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42" t="s">
        <v>206</v>
      </c>
      <c r="M34" s="31"/>
      <c r="N34" s="31"/>
      <c r="O34" s="53"/>
      <c r="P34" s="53"/>
      <c r="Q34" s="53"/>
      <c r="R34" s="53"/>
    </row>
    <row r="35" spans="1:18" s="36" customFormat="1" ht="15" customHeight="1" x14ac:dyDescent="0.2">
      <c r="A35" s="42" t="s">
        <v>229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42" t="s">
        <v>230</v>
      </c>
      <c r="M35" s="31"/>
      <c r="N35" s="31"/>
      <c r="O35" s="53"/>
      <c r="P35" s="53"/>
      <c r="Q35" s="70"/>
      <c r="R35" s="70"/>
    </row>
    <row r="36" spans="1:18" s="36" customFormat="1" ht="15" customHeight="1" x14ac:dyDescent="0.2">
      <c r="A36" s="42" t="s">
        <v>231</v>
      </c>
      <c r="B36" s="52"/>
      <c r="L36" s="42" t="s">
        <v>232</v>
      </c>
      <c r="M36" s="31"/>
      <c r="N36" s="31"/>
      <c r="O36" s="53"/>
      <c r="P36" s="53"/>
      <c r="Q36" s="53"/>
      <c r="R36" s="53"/>
    </row>
    <row r="37" spans="1:18" s="36" customFormat="1" ht="15" customHeight="1" x14ac:dyDescent="0.2">
      <c r="A37" s="42" t="s">
        <v>233</v>
      </c>
      <c r="B37" s="58">
        <v>482.27600000000001</v>
      </c>
      <c r="C37" s="52">
        <v>505.89499999999998</v>
      </c>
      <c r="D37" s="52">
        <v>439.17399999999998</v>
      </c>
      <c r="E37" s="52">
        <v>435.39699999999999</v>
      </c>
      <c r="F37" s="52">
        <v>410.01400000000001</v>
      </c>
      <c r="G37" s="52">
        <v>345.553</v>
      </c>
      <c r="H37" s="52">
        <v>349.79</v>
      </c>
      <c r="I37" s="52">
        <v>381.13200000000001</v>
      </c>
      <c r="J37" s="52">
        <v>417.33499999999998</v>
      </c>
      <c r="K37" s="52">
        <v>455.39400000000001</v>
      </c>
      <c r="L37" s="42" t="s">
        <v>234</v>
      </c>
      <c r="M37" s="31"/>
      <c r="N37" s="31"/>
      <c r="O37" s="70"/>
      <c r="P37" s="70"/>
      <c r="Q37" s="53"/>
      <c r="R37" s="53"/>
    </row>
    <row r="38" spans="1:18" s="36" customFormat="1" ht="15" customHeight="1" x14ac:dyDescent="0.2">
      <c r="A38" s="42" t="s">
        <v>206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42" t="s">
        <v>206</v>
      </c>
      <c r="M38" s="31"/>
      <c r="N38" s="31"/>
      <c r="O38" s="53"/>
      <c r="P38" s="53"/>
      <c r="Q38" s="53"/>
      <c r="R38" s="53"/>
    </row>
    <row r="39" spans="1:18" s="36" customFormat="1" ht="15" customHeight="1" x14ac:dyDescent="0.2">
      <c r="A39" s="42" t="s">
        <v>235</v>
      </c>
      <c r="B39" s="52">
        <v>1531.8620000000001</v>
      </c>
      <c r="C39" s="52">
        <v>1608.9010000000001</v>
      </c>
      <c r="D39" s="52">
        <v>1616.91</v>
      </c>
      <c r="E39" s="52">
        <v>1653.8869999999999</v>
      </c>
      <c r="F39" s="52">
        <v>1277.4069999999999</v>
      </c>
      <c r="G39" s="52">
        <v>1069.9580000000001</v>
      </c>
      <c r="H39" s="52">
        <v>1090.48</v>
      </c>
      <c r="I39" s="52">
        <v>1046.817</v>
      </c>
      <c r="J39" s="52">
        <v>1024.345</v>
      </c>
      <c r="K39" s="52">
        <v>974.88199999999995</v>
      </c>
      <c r="L39" s="42" t="s">
        <v>236</v>
      </c>
      <c r="M39" s="31"/>
      <c r="N39" s="31"/>
      <c r="O39" s="70"/>
      <c r="P39" s="70"/>
      <c r="Q39" s="70"/>
      <c r="R39" s="70"/>
    </row>
    <row r="40" spans="1:18" s="36" customFormat="1" ht="15" customHeight="1" x14ac:dyDescent="0.2">
      <c r="A40" s="4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42"/>
      <c r="M40" s="31"/>
      <c r="N40" s="31"/>
      <c r="O40" s="53"/>
      <c r="P40" s="53"/>
      <c r="Q40" s="53"/>
      <c r="R40" s="53"/>
    </row>
    <row r="41" spans="1:18" s="36" customFormat="1" ht="15" customHeight="1" x14ac:dyDescent="0.2">
      <c r="A41" s="42" t="s">
        <v>237</v>
      </c>
      <c r="B41" s="58">
        <v>605.84100000000001</v>
      </c>
      <c r="C41" s="58">
        <v>704.077</v>
      </c>
      <c r="D41" s="58">
        <v>819.45399999999995</v>
      </c>
      <c r="E41" s="58">
        <v>858.38800000000003</v>
      </c>
      <c r="F41" s="58">
        <v>860.93899999999996</v>
      </c>
      <c r="G41" s="58">
        <v>972.303</v>
      </c>
      <c r="H41" s="58">
        <v>1036.489</v>
      </c>
      <c r="I41" s="58">
        <v>833.21299999999997</v>
      </c>
      <c r="J41" s="58">
        <v>907.54899999999998</v>
      </c>
      <c r="K41" s="58">
        <v>868.43100000000004</v>
      </c>
      <c r="L41" s="42" t="s">
        <v>238</v>
      </c>
      <c r="M41" s="31"/>
      <c r="N41" s="31"/>
      <c r="O41" s="70"/>
      <c r="P41" s="70"/>
      <c r="Q41" s="70"/>
      <c r="R41" s="70"/>
    </row>
    <row r="42" spans="1:18" s="36" customFormat="1" ht="15" customHeight="1" x14ac:dyDescent="0.2">
      <c r="A42" s="4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42"/>
      <c r="M42" s="31"/>
      <c r="N42" s="31"/>
      <c r="O42" s="53"/>
      <c r="P42" s="53"/>
      <c r="Q42" s="53"/>
      <c r="R42" s="53"/>
    </row>
    <row r="43" spans="1:18" s="36" customFormat="1" ht="15" customHeight="1" x14ac:dyDescent="0.2">
      <c r="A43" s="42" t="s">
        <v>239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42" t="s">
        <v>240</v>
      </c>
      <c r="M43" s="31"/>
      <c r="N43" s="31"/>
      <c r="O43" s="53"/>
      <c r="P43" s="53"/>
      <c r="Q43" s="70"/>
      <c r="R43" s="70"/>
    </row>
    <row r="44" spans="1:18" s="36" customFormat="1" ht="15" customHeight="1" x14ac:dyDescent="0.2">
      <c r="A44" s="42" t="s">
        <v>241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42" t="s">
        <v>242</v>
      </c>
      <c r="M44" s="31"/>
      <c r="N44" s="31"/>
      <c r="O44" s="53"/>
      <c r="P44" s="53"/>
      <c r="Q44" s="53"/>
      <c r="R44" s="53"/>
    </row>
    <row r="45" spans="1:18" s="36" customFormat="1" ht="15" customHeight="1" x14ac:dyDescent="0.2">
      <c r="A45" s="42" t="s">
        <v>243</v>
      </c>
      <c r="B45" s="58">
        <v>50334.556999999993</v>
      </c>
      <c r="C45" s="58">
        <v>53551.943999999996</v>
      </c>
      <c r="D45" s="58">
        <v>55543.976999999999</v>
      </c>
      <c r="E45" s="58">
        <v>58133.941999999995</v>
      </c>
      <c r="F45" s="58">
        <v>58333.564999999995</v>
      </c>
      <c r="G45" s="58">
        <v>59994.565999999984</v>
      </c>
      <c r="H45" s="58">
        <v>61297.548999999999</v>
      </c>
      <c r="I45" s="58">
        <v>64089.84</v>
      </c>
      <c r="J45" s="58">
        <v>65651.740000000005</v>
      </c>
      <c r="K45" s="58">
        <v>65762.452000000005</v>
      </c>
      <c r="L45" s="42" t="s">
        <v>244</v>
      </c>
      <c r="M45" s="31"/>
      <c r="N45" s="31"/>
      <c r="O45" s="70"/>
      <c r="P45" s="70"/>
      <c r="Q45" s="53"/>
      <c r="R45" s="53"/>
    </row>
    <row r="46" spans="1:18" s="36" customFormat="1" ht="15" customHeight="1" x14ac:dyDescent="0.2">
      <c r="A46" s="4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42"/>
      <c r="M46" s="31"/>
      <c r="N46" s="31"/>
      <c r="O46" s="53"/>
      <c r="P46" s="53"/>
      <c r="Q46" s="53"/>
      <c r="R46" s="53"/>
    </row>
    <row r="47" spans="1:18" s="36" customFormat="1" ht="15" customHeight="1" x14ac:dyDescent="0.2">
      <c r="A47" s="42" t="s">
        <v>245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42" t="s">
        <v>246</v>
      </c>
      <c r="M47" s="31"/>
      <c r="N47" s="31"/>
      <c r="O47" s="53"/>
      <c r="P47" s="53"/>
      <c r="Q47" s="70"/>
      <c r="R47" s="70"/>
    </row>
    <row r="48" spans="1:18" s="36" customFormat="1" ht="15" customHeight="1" x14ac:dyDescent="0.2">
      <c r="A48" s="42" t="s">
        <v>247</v>
      </c>
      <c r="B48" s="58">
        <v>3269.4110000000001</v>
      </c>
      <c r="C48" s="58">
        <v>3403.1149999999998</v>
      </c>
      <c r="D48" s="58">
        <v>3457.402</v>
      </c>
      <c r="E48" s="58">
        <v>3580.145</v>
      </c>
      <c r="F48" s="58">
        <v>3211.4409999999998</v>
      </c>
      <c r="G48" s="58">
        <v>3210.7379999999998</v>
      </c>
      <c r="H48" s="58">
        <v>3142.799</v>
      </c>
      <c r="I48" s="58">
        <v>3192.884</v>
      </c>
      <c r="J48" s="58">
        <v>3310.6080000000002</v>
      </c>
      <c r="K48" s="58">
        <v>3438.085</v>
      </c>
      <c r="L48" s="42" t="s">
        <v>248</v>
      </c>
      <c r="M48" s="31"/>
      <c r="N48" s="31"/>
      <c r="O48" s="70"/>
      <c r="P48" s="70"/>
      <c r="Q48" s="53"/>
      <c r="R48" s="53"/>
    </row>
    <row r="49" spans="1:18" ht="15" customHeight="1" x14ac:dyDescent="0.2">
      <c r="A49" s="59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59"/>
      <c r="M49" s="32"/>
      <c r="N49" s="32"/>
      <c r="O49" s="32"/>
      <c r="P49" s="32"/>
      <c r="Q49" s="62"/>
      <c r="R49" s="62"/>
    </row>
    <row r="50" spans="1:18" s="61" customFormat="1" ht="13.15" customHeight="1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81"/>
      <c r="R50" s="81"/>
    </row>
    <row r="51" spans="1:18" ht="13.15" customHeight="1" x14ac:dyDescent="0.2">
      <c r="A51" s="32" t="s">
        <v>249</v>
      </c>
      <c r="B51" s="48"/>
      <c r="C51" s="32"/>
      <c r="D51" s="48"/>
      <c r="G51" s="32" t="s">
        <v>189</v>
      </c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</row>
    <row r="52" spans="1:18" ht="13.15" customHeight="1" x14ac:dyDescent="0.2">
      <c r="A52" s="67" t="s">
        <v>250</v>
      </c>
      <c r="B52" s="48"/>
      <c r="C52" s="32"/>
      <c r="D52" s="48"/>
      <c r="G52" s="32" t="s">
        <v>191</v>
      </c>
      <c r="H52" s="62"/>
      <c r="I52" s="62"/>
      <c r="J52" s="62"/>
      <c r="K52" s="62"/>
      <c r="L52" s="62"/>
      <c r="M52" s="62"/>
      <c r="N52" s="32"/>
      <c r="O52" s="32"/>
      <c r="P52" s="32"/>
      <c r="Q52" s="32"/>
      <c r="R52" s="32"/>
    </row>
    <row r="53" spans="1:18" ht="13.15" customHeight="1" x14ac:dyDescent="0.2">
      <c r="A53" s="82"/>
      <c r="B53" s="48"/>
      <c r="C53" s="32"/>
      <c r="D53" s="48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</row>
    <row r="54" spans="1:18" ht="13.15" customHeight="1" x14ac:dyDescent="0.25">
      <c r="A54" s="65" t="s">
        <v>97</v>
      </c>
      <c r="B54" s="75"/>
      <c r="C54" s="34"/>
      <c r="D54" s="75"/>
      <c r="E54" s="75"/>
      <c r="F54" s="75"/>
      <c r="G54" s="30" t="s">
        <v>195</v>
      </c>
      <c r="H54" s="65"/>
      <c r="I54" s="32"/>
      <c r="J54" s="32"/>
      <c r="K54" s="32"/>
      <c r="L54" s="32"/>
      <c r="M54" s="32"/>
      <c r="N54" s="32"/>
      <c r="O54" s="32"/>
      <c r="P54" s="32"/>
      <c r="Q54" s="32"/>
      <c r="R54" s="32"/>
    </row>
    <row r="55" spans="1:18" ht="13.15" customHeight="1" x14ac:dyDescent="0.25">
      <c r="A55" s="65" t="s">
        <v>182</v>
      </c>
      <c r="B55" s="75"/>
      <c r="C55" s="34"/>
      <c r="D55" s="75"/>
      <c r="E55" s="75"/>
      <c r="F55" s="75"/>
      <c r="G55" s="30" t="s">
        <v>197</v>
      </c>
      <c r="H55" s="65"/>
      <c r="I55" s="32"/>
      <c r="J55" s="32"/>
      <c r="K55" s="32"/>
      <c r="L55" s="32"/>
      <c r="M55" s="32"/>
      <c r="N55" s="32"/>
      <c r="O55" s="32"/>
      <c r="P55" s="32"/>
      <c r="Q55" s="32"/>
      <c r="R55" s="32"/>
    </row>
    <row r="56" spans="1:18" ht="13.15" customHeight="1" x14ac:dyDescent="0.2"/>
  </sheetData>
  <pageMargins left="0.7" right="0.7" top="0.75" bottom="0.75" header="0.3" footer="0.3"/>
  <pageSetup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55"/>
  <sheetViews>
    <sheetView view="pageBreakPreview" zoomScale="80" zoomScaleNormal="100" zoomScaleSheetLayoutView="80" workbookViewId="0">
      <selection activeCell="A36" sqref="A36"/>
    </sheetView>
  </sheetViews>
  <sheetFormatPr defaultColWidth="9.28515625" defaultRowHeight="12.75" x14ac:dyDescent="0.2"/>
  <cols>
    <col min="1" max="1" width="47" customWidth="1"/>
    <col min="2" max="9" width="10.7109375" customWidth="1"/>
    <col min="10" max="10" width="11.5703125" bestFit="1" customWidth="1"/>
    <col min="11" max="11" width="11.42578125" customWidth="1"/>
    <col min="12" max="12" width="42.28515625" bestFit="1" customWidth="1"/>
  </cols>
  <sheetData>
    <row r="1" spans="1:12" ht="15" x14ac:dyDescent="0.2">
      <c r="A1" s="1" t="s">
        <v>251</v>
      </c>
    </row>
    <row r="2" spans="1:12" ht="15" x14ac:dyDescent="0.2">
      <c r="A2" s="1" t="s">
        <v>252</v>
      </c>
    </row>
    <row r="3" spans="1:12" ht="14.25" x14ac:dyDescent="0.2">
      <c r="A3" s="7" t="s">
        <v>103</v>
      </c>
    </row>
    <row r="5" spans="1:12" s="1" customFormat="1" ht="15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s="4" customFormat="1" ht="15" x14ac:dyDescent="0.2">
      <c r="A6" s="37"/>
      <c r="B6" s="3">
        <v>2005</v>
      </c>
      <c r="C6" s="3">
        <v>2006</v>
      </c>
      <c r="D6" s="3">
        <v>2007</v>
      </c>
      <c r="E6" s="3">
        <v>2008</v>
      </c>
      <c r="F6" s="3">
        <v>2009</v>
      </c>
      <c r="G6" s="3">
        <v>2010</v>
      </c>
      <c r="H6" s="3">
        <v>2011</v>
      </c>
      <c r="I6" s="3" t="s">
        <v>0</v>
      </c>
      <c r="J6" s="3" t="s">
        <v>700</v>
      </c>
      <c r="K6" s="3" t="s">
        <v>701</v>
      </c>
      <c r="L6" s="37"/>
    </row>
    <row r="7" spans="1:12" s="1" customFormat="1" ht="15" x14ac:dyDescent="0.2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39"/>
    </row>
    <row r="8" spans="1:12" s="1" customFormat="1" ht="15" customHeight="1" x14ac:dyDescent="0.2"/>
    <row r="9" spans="1:12" s="1" customFormat="1" ht="15" customHeight="1" x14ac:dyDescent="0.2">
      <c r="A9" s="1" t="s">
        <v>200</v>
      </c>
      <c r="L9" s="1" t="s">
        <v>201</v>
      </c>
    </row>
    <row r="10" spans="1:12" s="1" customFormat="1" ht="15" customHeight="1" x14ac:dyDescent="0.2">
      <c r="A10" s="1" t="s">
        <v>202</v>
      </c>
      <c r="B10" s="83">
        <v>9454.7780000000002</v>
      </c>
      <c r="C10" s="83">
        <v>9551.1980000000003</v>
      </c>
      <c r="D10" s="83">
        <v>9680.0910000000003</v>
      </c>
      <c r="E10" s="83">
        <v>9567.0509999999995</v>
      </c>
      <c r="F10" s="83">
        <v>9292.3510000000006</v>
      </c>
      <c r="G10" s="83">
        <v>9427.1329999999998</v>
      </c>
      <c r="H10" s="83">
        <v>9570.51</v>
      </c>
      <c r="I10" s="83">
        <v>9801.4509999999991</v>
      </c>
      <c r="J10" s="83">
        <v>10057.691000000001</v>
      </c>
      <c r="K10" s="83">
        <v>9797.6810000000005</v>
      </c>
      <c r="L10" s="1" t="s">
        <v>203</v>
      </c>
    </row>
    <row r="11" spans="1:12" s="1" customFormat="1" ht="15" customHeight="1" x14ac:dyDescent="0.2"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2" s="1" customFormat="1" ht="15" customHeight="1" x14ac:dyDescent="0.2">
      <c r="A12" s="1" t="s">
        <v>204</v>
      </c>
      <c r="B12" s="83">
        <v>591.49300000000005</v>
      </c>
      <c r="C12" s="83">
        <v>606.73800000000006</v>
      </c>
      <c r="D12" s="83">
        <v>609.91300000000001</v>
      </c>
      <c r="E12" s="83">
        <v>627.9</v>
      </c>
      <c r="F12" s="83">
        <v>594.06700000000001</v>
      </c>
      <c r="G12" s="83">
        <v>600.00400000000002</v>
      </c>
      <c r="H12" s="83">
        <v>599.28300000000002</v>
      </c>
      <c r="I12" s="83">
        <v>581.74400000000003</v>
      </c>
      <c r="J12" s="83">
        <v>574.21900000000005</v>
      </c>
      <c r="K12" s="83">
        <v>608.65200000000004</v>
      </c>
      <c r="L12" s="1" t="s">
        <v>205</v>
      </c>
    </row>
    <row r="13" spans="1:12" s="1" customFormat="1" ht="15" customHeight="1" x14ac:dyDescent="0.2">
      <c r="A13" s="1" t="s">
        <v>206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1" t="s">
        <v>206</v>
      </c>
    </row>
    <row r="14" spans="1:12" s="1" customFormat="1" ht="15" customHeight="1" x14ac:dyDescent="0.2">
      <c r="A14" s="1" t="s">
        <v>207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1" t="s">
        <v>208</v>
      </c>
    </row>
    <row r="15" spans="1:12" s="1" customFormat="1" ht="15" customHeight="1" x14ac:dyDescent="0.2">
      <c r="A15" s="1" t="s">
        <v>209</v>
      </c>
      <c r="B15" s="83">
        <v>173.40799999999999</v>
      </c>
      <c r="C15" s="83">
        <v>173.34399999999999</v>
      </c>
      <c r="D15" s="83">
        <v>164.285</v>
      </c>
      <c r="E15" s="83">
        <v>149.626</v>
      </c>
      <c r="F15" s="83">
        <v>144.38800000000001</v>
      </c>
      <c r="G15" s="83">
        <v>148.864</v>
      </c>
      <c r="H15" s="83">
        <v>146.99299999999999</v>
      </c>
      <c r="I15" s="83">
        <v>145.38300000000001</v>
      </c>
      <c r="J15" s="83">
        <v>141.88399999999999</v>
      </c>
      <c r="K15" s="83">
        <v>135.429</v>
      </c>
      <c r="L15" s="1" t="s">
        <v>210</v>
      </c>
    </row>
    <row r="16" spans="1:12" s="1" customFormat="1" ht="15" customHeight="1" x14ac:dyDescent="0.2">
      <c r="B16" s="83"/>
      <c r="C16" s="83"/>
      <c r="D16" s="83"/>
      <c r="E16" s="56"/>
      <c r="F16" s="56"/>
      <c r="G16" s="56"/>
      <c r="H16" s="56"/>
      <c r="I16" s="56"/>
      <c r="J16" s="56"/>
      <c r="K16" s="56"/>
    </row>
    <row r="17" spans="1:12" s="1" customFormat="1" ht="15" customHeight="1" x14ac:dyDescent="0.2">
      <c r="A17" s="1" t="s">
        <v>211</v>
      </c>
      <c r="B17" s="83">
        <v>1734.5730000000001</v>
      </c>
      <c r="C17" s="83">
        <v>1820.8040000000001</v>
      </c>
      <c r="D17" s="83">
        <v>1960.6790000000001</v>
      </c>
      <c r="E17" s="56">
        <v>1914.5719999999999</v>
      </c>
      <c r="F17" s="56">
        <v>1789.808</v>
      </c>
      <c r="G17" s="56">
        <v>1711.1289999999999</v>
      </c>
      <c r="H17" s="56">
        <v>1975.454</v>
      </c>
      <c r="I17" s="56">
        <v>2078.569</v>
      </c>
      <c r="J17" s="56">
        <v>2306.3090000000002</v>
      </c>
      <c r="K17" s="56">
        <v>2079.127</v>
      </c>
      <c r="L17" s="1" t="s">
        <v>212</v>
      </c>
    </row>
    <row r="18" spans="1:12" s="1" customFormat="1" ht="15" customHeight="1" x14ac:dyDescent="0.2">
      <c r="A18" s="1" t="s">
        <v>206</v>
      </c>
      <c r="B18" s="83"/>
      <c r="C18" s="83"/>
      <c r="D18" s="83"/>
      <c r="E18" s="56"/>
      <c r="F18" s="56"/>
      <c r="G18" s="56"/>
      <c r="H18" s="56"/>
      <c r="I18" s="56"/>
      <c r="J18" s="56"/>
      <c r="K18" s="56"/>
      <c r="L18" s="1" t="s">
        <v>206</v>
      </c>
    </row>
    <row r="19" spans="1:12" s="1" customFormat="1" ht="15" customHeight="1" x14ac:dyDescent="0.2">
      <c r="A19" s="1" t="s">
        <v>213</v>
      </c>
      <c r="B19" s="83">
        <v>189.02799999999999</v>
      </c>
      <c r="C19" s="83">
        <v>227.065</v>
      </c>
      <c r="D19" s="83">
        <v>228.36500000000001</v>
      </c>
      <c r="E19" s="56">
        <v>264.83300000000003</v>
      </c>
      <c r="F19" s="56">
        <v>269.64400000000001</v>
      </c>
      <c r="G19" s="56">
        <v>314.65199999999999</v>
      </c>
      <c r="H19" s="56">
        <v>287.637</v>
      </c>
      <c r="I19" s="56">
        <v>288.435</v>
      </c>
      <c r="J19" s="56">
        <v>293.22800000000001</v>
      </c>
      <c r="K19" s="56">
        <v>336.137</v>
      </c>
      <c r="L19" s="1" t="s">
        <v>214</v>
      </c>
    </row>
    <row r="20" spans="1:12" s="1" customFormat="1" ht="15" customHeight="1" x14ac:dyDescent="0.2">
      <c r="B20" s="83"/>
      <c r="C20" s="83"/>
      <c r="D20" s="83"/>
      <c r="E20" s="56"/>
      <c r="F20" s="56"/>
      <c r="G20" s="56"/>
      <c r="H20" s="56"/>
      <c r="I20" s="56"/>
      <c r="J20" s="56"/>
      <c r="K20" s="56"/>
    </row>
    <row r="21" spans="1:12" s="1" customFormat="1" ht="15" customHeight="1" x14ac:dyDescent="0.2">
      <c r="A21" s="1" t="s">
        <v>215</v>
      </c>
      <c r="B21" s="83">
        <v>1290.7619999999999</v>
      </c>
      <c r="C21" s="83">
        <v>1232.2570000000001</v>
      </c>
      <c r="D21" s="83">
        <v>1207.4870000000001</v>
      </c>
      <c r="E21" s="56">
        <v>1172.607</v>
      </c>
      <c r="F21" s="56">
        <v>1175.9590000000001</v>
      </c>
      <c r="G21" s="56">
        <v>1205.499</v>
      </c>
      <c r="H21" s="56">
        <v>1220.8630000000001</v>
      </c>
      <c r="I21" s="56">
        <v>1252.182</v>
      </c>
      <c r="J21" s="56">
        <v>1239.865</v>
      </c>
      <c r="K21" s="56">
        <v>1262.5709999999999</v>
      </c>
      <c r="L21" s="1" t="s">
        <v>216</v>
      </c>
    </row>
    <row r="22" spans="1:12" s="1" customFormat="1" ht="15" customHeight="1" x14ac:dyDescent="0.2">
      <c r="A22" s="1" t="s">
        <v>206</v>
      </c>
      <c r="B22" s="83"/>
      <c r="C22" s="83"/>
      <c r="D22" s="83"/>
      <c r="E22" s="56"/>
      <c r="F22" s="56"/>
      <c r="G22" s="56"/>
      <c r="H22" s="56"/>
      <c r="I22" s="56"/>
      <c r="J22" s="56"/>
      <c r="K22" s="56"/>
      <c r="L22" s="1" t="s">
        <v>206</v>
      </c>
    </row>
    <row r="23" spans="1:12" s="1" customFormat="1" ht="15" customHeight="1" x14ac:dyDescent="0.2">
      <c r="A23" s="1" t="s">
        <v>217</v>
      </c>
      <c r="B23" s="83">
        <v>1912.9659999999999</v>
      </c>
      <c r="C23" s="83">
        <v>2006.396</v>
      </c>
      <c r="D23" s="83">
        <v>2116.2759999999998</v>
      </c>
      <c r="E23" s="56">
        <v>1966.174</v>
      </c>
      <c r="F23" s="56">
        <v>1880.2529999999999</v>
      </c>
      <c r="G23" s="56">
        <v>2076.5500000000002</v>
      </c>
      <c r="H23" s="56">
        <v>1964.979</v>
      </c>
      <c r="I23" s="56">
        <v>2060.9699999999998</v>
      </c>
      <c r="J23" s="56">
        <v>2106.5700000000002</v>
      </c>
      <c r="K23" s="56">
        <v>2070.3319999999999</v>
      </c>
      <c r="L23" s="1" t="s">
        <v>218</v>
      </c>
    </row>
    <row r="24" spans="1:12" s="1" customFormat="1" ht="15" customHeight="1" x14ac:dyDescent="0.2">
      <c r="A24" s="1" t="s">
        <v>206</v>
      </c>
      <c r="B24" s="83"/>
      <c r="C24" s="83"/>
      <c r="D24" s="83"/>
      <c r="E24" s="56"/>
      <c r="F24" s="56"/>
      <c r="G24" s="56"/>
      <c r="H24" s="56"/>
      <c r="I24" s="56"/>
      <c r="J24" s="56"/>
      <c r="K24" s="56"/>
      <c r="L24" s="1" t="s">
        <v>206</v>
      </c>
    </row>
    <row r="25" spans="1:12" s="1" customFormat="1" ht="15" customHeight="1" x14ac:dyDescent="0.2">
      <c r="A25" s="1" t="s">
        <v>219</v>
      </c>
      <c r="B25" s="83">
        <v>739.99300000000005</v>
      </c>
      <c r="C25" s="83">
        <v>757.053</v>
      </c>
      <c r="D25" s="83">
        <v>809.15300000000002</v>
      </c>
      <c r="E25" s="56">
        <v>940.75</v>
      </c>
      <c r="F25" s="56">
        <v>972.005</v>
      </c>
      <c r="G25" s="56">
        <v>910.08399999999995</v>
      </c>
      <c r="H25" s="56">
        <v>904.36199999999997</v>
      </c>
      <c r="I25" s="56">
        <v>932.77200000000005</v>
      </c>
      <c r="J25" s="56">
        <v>898.81399999999996</v>
      </c>
      <c r="K25" s="56">
        <v>944.07100000000003</v>
      </c>
      <c r="L25" s="1" t="s">
        <v>220</v>
      </c>
    </row>
    <row r="26" spans="1:12" s="1" customFormat="1" ht="15" customHeight="1" x14ac:dyDescent="0.2">
      <c r="B26" s="83"/>
      <c r="C26" s="83"/>
      <c r="D26" s="83"/>
      <c r="E26" s="56"/>
      <c r="F26" s="56"/>
      <c r="G26" s="56"/>
      <c r="H26" s="56"/>
      <c r="I26" s="56"/>
      <c r="J26" s="56"/>
      <c r="K26" s="56"/>
    </row>
    <row r="27" spans="1:12" s="1" customFormat="1" ht="15" customHeight="1" x14ac:dyDescent="0.2">
      <c r="A27" s="1" t="s">
        <v>221</v>
      </c>
      <c r="B27" s="83">
        <v>567.10699999999997</v>
      </c>
      <c r="C27" s="83">
        <v>437.61900000000003</v>
      </c>
      <c r="D27" s="83">
        <v>377.71899999999999</v>
      </c>
      <c r="E27" s="56">
        <v>354.84899999999999</v>
      </c>
      <c r="F27" s="56">
        <v>351.55</v>
      </c>
      <c r="G27" s="56">
        <v>294.54399999999998</v>
      </c>
      <c r="H27" s="56">
        <v>289.26900000000001</v>
      </c>
      <c r="I27" s="56">
        <v>290.69600000000003</v>
      </c>
      <c r="J27" s="56">
        <v>286.35300000000001</v>
      </c>
      <c r="K27" s="56">
        <v>279.41300000000001</v>
      </c>
      <c r="L27" s="1" t="s">
        <v>222</v>
      </c>
    </row>
    <row r="28" spans="1:12" s="1" customFormat="1" ht="15" customHeight="1" x14ac:dyDescent="0.2">
      <c r="A28" s="1" t="s">
        <v>206</v>
      </c>
      <c r="B28" s="83"/>
      <c r="C28" s="83"/>
      <c r="D28" s="83"/>
      <c r="E28" s="56"/>
      <c r="F28" s="56"/>
      <c r="G28" s="56"/>
      <c r="H28" s="56"/>
      <c r="I28" s="56"/>
      <c r="J28" s="56"/>
      <c r="K28" s="56"/>
      <c r="L28" s="1" t="s">
        <v>206</v>
      </c>
    </row>
    <row r="29" spans="1:12" s="1" customFormat="1" ht="15" customHeight="1" x14ac:dyDescent="0.2">
      <c r="A29" s="1" t="s">
        <v>223</v>
      </c>
      <c r="B29" s="83">
        <v>1025.623</v>
      </c>
      <c r="C29" s="83">
        <v>973.56200000000001</v>
      </c>
      <c r="D29" s="83">
        <v>904.30700000000002</v>
      </c>
      <c r="E29" s="56">
        <v>891.46100000000001</v>
      </c>
      <c r="F29" s="56">
        <v>833.36199999999997</v>
      </c>
      <c r="G29" s="56">
        <v>859.41800000000001</v>
      </c>
      <c r="H29" s="56">
        <v>890.17200000000003</v>
      </c>
      <c r="I29" s="56">
        <v>910.97799999999995</v>
      </c>
      <c r="J29" s="56">
        <v>923.28800000000001</v>
      </c>
      <c r="K29" s="56">
        <v>888.35799999999995</v>
      </c>
      <c r="L29" s="1" t="s">
        <v>224</v>
      </c>
    </row>
    <row r="30" spans="1:12" s="1" customFormat="1" ht="15" customHeight="1" x14ac:dyDescent="0.2">
      <c r="A30" s="1" t="s">
        <v>206</v>
      </c>
      <c r="B30" s="83"/>
      <c r="C30" s="83"/>
      <c r="D30" s="83"/>
      <c r="E30" s="56"/>
      <c r="F30" s="56"/>
      <c r="G30" s="56"/>
      <c r="H30" s="56"/>
      <c r="I30" s="56"/>
      <c r="J30" s="56"/>
      <c r="K30" s="56"/>
      <c r="L30" s="1" t="s">
        <v>206</v>
      </c>
    </row>
    <row r="31" spans="1:12" s="1" customFormat="1" ht="15" customHeight="1" x14ac:dyDescent="0.2">
      <c r="A31" s="1" t="s">
        <v>225</v>
      </c>
      <c r="B31" s="83">
        <v>1091.8920000000001</v>
      </c>
      <c r="C31" s="83">
        <v>1153.183</v>
      </c>
      <c r="D31" s="83">
        <v>1147.96</v>
      </c>
      <c r="E31" s="56">
        <v>1133.5630000000001</v>
      </c>
      <c r="F31" s="56">
        <v>1132.5830000000001</v>
      </c>
      <c r="G31" s="56">
        <v>1159.75</v>
      </c>
      <c r="H31" s="56">
        <v>1134.914</v>
      </c>
      <c r="I31" s="56">
        <v>1132.086</v>
      </c>
      <c r="J31" s="56">
        <v>1141.3879999999999</v>
      </c>
      <c r="K31" s="56">
        <v>1060.0999999999999</v>
      </c>
      <c r="L31" s="1" t="s">
        <v>226</v>
      </c>
    </row>
    <row r="32" spans="1:12" s="1" customFormat="1" ht="15" customHeight="1" x14ac:dyDescent="0.2">
      <c r="A32" s="1" t="s">
        <v>206</v>
      </c>
      <c r="B32" s="83"/>
      <c r="C32" s="83"/>
      <c r="D32" s="83"/>
      <c r="E32" s="56"/>
      <c r="F32" s="56"/>
      <c r="G32" s="56"/>
      <c r="H32" s="56"/>
      <c r="I32" s="56"/>
      <c r="J32" s="56"/>
      <c r="K32" s="56"/>
      <c r="L32" s="1" t="s">
        <v>206</v>
      </c>
    </row>
    <row r="33" spans="1:12" s="1" customFormat="1" ht="15" customHeight="1" x14ac:dyDescent="0.2">
      <c r="A33" s="1" t="s">
        <v>227</v>
      </c>
      <c r="B33" s="83">
        <v>223.04400000000001</v>
      </c>
      <c r="C33" s="83">
        <v>231.755</v>
      </c>
      <c r="D33" s="83">
        <v>216.60400000000001</v>
      </c>
      <c r="E33" s="56">
        <v>216.596</v>
      </c>
      <c r="F33" s="56">
        <v>221.756</v>
      </c>
      <c r="G33" s="56">
        <v>227.07499999999999</v>
      </c>
      <c r="H33" s="56">
        <v>227.01</v>
      </c>
      <c r="I33" s="56">
        <v>223.66</v>
      </c>
      <c r="J33" s="56">
        <v>235.404</v>
      </c>
      <c r="K33" s="56">
        <v>223.04400000000001</v>
      </c>
      <c r="L33" s="1" t="s">
        <v>228</v>
      </c>
    </row>
    <row r="34" spans="1:12" s="1" customFormat="1" ht="15" customHeight="1" x14ac:dyDescent="0.2">
      <c r="A34" s="1" t="s">
        <v>206</v>
      </c>
      <c r="B34" s="83"/>
      <c r="C34" s="83"/>
      <c r="D34" s="83"/>
      <c r="E34" s="56"/>
      <c r="F34" s="56"/>
      <c r="G34" s="56"/>
      <c r="H34" s="56"/>
      <c r="I34" s="56"/>
      <c r="J34" s="56"/>
      <c r="K34" s="56"/>
      <c r="L34" s="1" t="s">
        <v>206</v>
      </c>
    </row>
    <row r="35" spans="1:12" s="1" customFormat="1" ht="15" customHeight="1" x14ac:dyDescent="0.2">
      <c r="A35" s="1" t="s">
        <v>229</v>
      </c>
      <c r="B35" s="83"/>
      <c r="C35" s="83"/>
      <c r="D35" s="83"/>
      <c r="E35" s="56"/>
      <c r="F35" s="56"/>
      <c r="G35" s="56"/>
      <c r="H35" s="56"/>
      <c r="I35" s="56"/>
      <c r="J35" s="56"/>
      <c r="K35" s="56"/>
      <c r="L35" s="1" t="s">
        <v>230</v>
      </c>
    </row>
    <row r="36" spans="1:12" s="1" customFormat="1" ht="15" customHeight="1" x14ac:dyDescent="0.2">
      <c r="A36" s="1" t="s">
        <v>231</v>
      </c>
      <c r="B36" s="83"/>
      <c r="E36" s="36"/>
      <c r="F36" s="36"/>
      <c r="G36" s="36"/>
      <c r="H36" s="36"/>
      <c r="I36" s="36"/>
      <c r="J36" s="36"/>
      <c r="K36" s="36"/>
      <c r="L36" s="1" t="s">
        <v>232</v>
      </c>
    </row>
    <row r="37" spans="1:12" s="1" customFormat="1" ht="15" customHeight="1" x14ac:dyDescent="0.2">
      <c r="A37" s="1" t="s">
        <v>233</v>
      </c>
      <c r="B37" s="83">
        <v>50.991</v>
      </c>
      <c r="C37" s="83">
        <v>46.488999999999997</v>
      </c>
      <c r="D37" s="83">
        <v>35.377000000000002</v>
      </c>
      <c r="E37" s="56">
        <v>33.209000000000003</v>
      </c>
      <c r="F37" s="56">
        <v>31.163</v>
      </c>
      <c r="G37" s="56">
        <v>26.478999999999999</v>
      </c>
      <c r="H37" s="56">
        <v>26.324000000000002</v>
      </c>
      <c r="I37" s="56">
        <v>27.957000000000001</v>
      </c>
      <c r="J37" s="56">
        <v>30.343</v>
      </c>
      <c r="K37" s="56">
        <v>32.799999999999997</v>
      </c>
      <c r="L37" s="1" t="s">
        <v>234</v>
      </c>
    </row>
    <row r="38" spans="1:12" s="1" customFormat="1" ht="15" customHeight="1" x14ac:dyDescent="0.2">
      <c r="B38" s="83"/>
      <c r="C38" s="83"/>
      <c r="D38" s="83"/>
      <c r="E38" s="56"/>
      <c r="F38" s="56"/>
      <c r="G38" s="56"/>
      <c r="H38" s="56"/>
      <c r="I38" s="56"/>
      <c r="J38" s="56"/>
      <c r="K38" s="56"/>
    </row>
    <row r="39" spans="1:12" s="1" customFormat="1" ht="15" customHeight="1" x14ac:dyDescent="0.2">
      <c r="A39" s="1" t="s">
        <v>235</v>
      </c>
      <c r="B39" s="83">
        <v>184.10300000000001</v>
      </c>
      <c r="C39" s="83">
        <v>188.03399999999999</v>
      </c>
      <c r="D39" s="83">
        <v>184.83199999999999</v>
      </c>
      <c r="E39" s="56">
        <v>184.80600000000001</v>
      </c>
      <c r="F39" s="56">
        <v>143.524</v>
      </c>
      <c r="G39" s="56">
        <v>119.491</v>
      </c>
      <c r="H39" s="56">
        <v>116.741</v>
      </c>
      <c r="I39" s="56">
        <v>107.247</v>
      </c>
      <c r="J39" s="56">
        <v>102.902</v>
      </c>
      <c r="K39" s="56">
        <v>96.587999999999994</v>
      </c>
      <c r="L39" s="1" t="s">
        <v>236</v>
      </c>
    </row>
    <row r="40" spans="1:12" s="1" customFormat="1" ht="15" customHeight="1" x14ac:dyDescent="0.2">
      <c r="B40" s="83"/>
      <c r="C40" s="83"/>
      <c r="D40" s="83"/>
      <c r="E40" s="56"/>
      <c r="F40" s="56"/>
      <c r="G40" s="56"/>
      <c r="H40" s="56"/>
      <c r="I40" s="56"/>
      <c r="J40" s="56"/>
      <c r="K40" s="56"/>
    </row>
    <row r="41" spans="1:12" s="1" customFormat="1" ht="15" customHeight="1" x14ac:dyDescent="0.2">
      <c r="A41" s="1" t="s">
        <v>237</v>
      </c>
      <c r="B41" s="83">
        <v>56.716000000000001</v>
      </c>
      <c r="C41" s="83">
        <v>57.283999999999999</v>
      </c>
      <c r="D41" s="83">
        <v>58.302999999999997</v>
      </c>
      <c r="E41" s="56">
        <v>59.228000000000002</v>
      </c>
      <c r="F41" s="56">
        <v>53.691000000000003</v>
      </c>
      <c r="G41" s="56">
        <v>62.511000000000003</v>
      </c>
      <c r="H41" s="56">
        <v>65.447000000000003</v>
      </c>
      <c r="I41" s="56">
        <v>51.277999999999999</v>
      </c>
      <c r="J41" s="56">
        <v>53.722999999999999</v>
      </c>
      <c r="K41" s="56">
        <v>52.48</v>
      </c>
      <c r="L41" s="1" t="s">
        <v>238</v>
      </c>
    </row>
    <row r="42" spans="1:12" s="1" customFormat="1" ht="15" customHeight="1" x14ac:dyDescent="0.2">
      <c r="B42" s="83"/>
      <c r="C42" s="83"/>
      <c r="D42" s="83"/>
      <c r="E42" s="56"/>
      <c r="F42" s="56"/>
      <c r="G42" s="56"/>
      <c r="H42" s="56"/>
      <c r="I42" s="56"/>
      <c r="J42" s="56"/>
      <c r="K42" s="56"/>
    </row>
    <row r="43" spans="1:12" s="1" customFormat="1" ht="15" customHeight="1" x14ac:dyDescent="0.2">
      <c r="A43" s="1" t="s">
        <v>239</v>
      </c>
      <c r="B43" s="83"/>
      <c r="C43" s="83"/>
      <c r="D43" s="83"/>
      <c r="E43" s="56"/>
      <c r="F43" s="56"/>
      <c r="G43" s="56"/>
      <c r="H43" s="56"/>
      <c r="I43" s="56"/>
      <c r="J43" s="56"/>
      <c r="K43" s="56"/>
      <c r="L43" s="1" t="s">
        <v>240</v>
      </c>
    </row>
    <row r="44" spans="1:12" s="1" customFormat="1" ht="15" customHeight="1" x14ac:dyDescent="0.2">
      <c r="A44" s="1" t="s">
        <v>253</v>
      </c>
      <c r="B44" s="83"/>
      <c r="C44" s="83"/>
      <c r="D44" s="83"/>
      <c r="E44" s="56"/>
      <c r="F44" s="56"/>
      <c r="G44" s="56"/>
      <c r="H44" s="56"/>
      <c r="I44" s="56"/>
      <c r="J44" s="56"/>
      <c r="K44" s="56"/>
      <c r="L44" s="1" t="s">
        <v>242</v>
      </c>
    </row>
    <row r="45" spans="1:12" s="1" customFormat="1" ht="15" customHeight="1" x14ac:dyDescent="0.2">
      <c r="A45" s="1" t="s">
        <v>254</v>
      </c>
      <c r="B45" s="83">
        <v>9831.6989999999987</v>
      </c>
      <c r="C45" s="58">
        <v>9911.5829999999987</v>
      </c>
      <c r="D45" s="58">
        <v>10021.26</v>
      </c>
      <c r="E45" s="58">
        <v>9910.1740000000009</v>
      </c>
      <c r="F45" s="58">
        <v>9593.7530000000006</v>
      </c>
      <c r="G45" s="58">
        <v>9716.0499999999993</v>
      </c>
      <c r="H45" s="58">
        <v>9849.4480000000003</v>
      </c>
      <c r="I45" s="58">
        <v>10083.957</v>
      </c>
      <c r="J45" s="58">
        <v>10334.290000000001</v>
      </c>
      <c r="K45" s="58">
        <v>10069.102000000001</v>
      </c>
      <c r="L45" s="1" t="s">
        <v>244</v>
      </c>
    </row>
    <row r="46" spans="1:12" s="1" customFormat="1" ht="15" customHeight="1" x14ac:dyDescent="0.2">
      <c r="B46" s="83"/>
      <c r="C46" s="52"/>
      <c r="D46" s="52"/>
      <c r="E46" s="52"/>
      <c r="F46" s="52"/>
      <c r="G46" s="52"/>
      <c r="H46" s="52"/>
      <c r="I46" s="52"/>
      <c r="J46" s="52"/>
      <c r="K46" s="52"/>
    </row>
    <row r="47" spans="1:12" s="1" customFormat="1" ht="15" customHeight="1" x14ac:dyDescent="0.2">
      <c r="A47" s="1" t="s">
        <v>245</v>
      </c>
      <c r="B47" s="83"/>
      <c r="C47" s="52"/>
      <c r="D47" s="52"/>
      <c r="E47" s="52"/>
      <c r="F47" s="52"/>
      <c r="G47" s="52"/>
      <c r="H47" s="52"/>
      <c r="I47" s="52"/>
      <c r="J47" s="52"/>
      <c r="K47" s="52"/>
      <c r="L47" s="1" t="s">
        <v>246</v>
      </c>
    </row>
    <row r="48" spans="1:12" s="1" customFormat="1" ht="15" customHeight="1" x14ac:dyDescent="0.2">
      <c r="A48" s="1" t="s">
        <v>247</v>
      </c>
      <c r="B48" s="83">
        <v>376.92099999999999</v>
      </c>
      <c r="C48" s="58">
        <v>360.38499999999999</v>
      </c>
      <c r="D48" s="58">
        <v>341.16899999999998</v>
      </c>
      <c r="E48" s="58">
        <v>343.12299999999999</v>
      </c>
      <c r="F48" s="58">
        <v>301.40199999999999</v>
      </c>
      <c r="G48" s="58">
        <v>288.91699999999997</v>
      </c>
      <c r="H48" s="58">
        <v>278.93799999999999</v>
      </c>
      <c r="I48" s="58">
        <v>282.50599999999997</v>
      </c>
      <c r="J48" s="58">
        <v>276.59899999999999</v>
      </c>
      <c r="K48" s="58">
        <v>271.42099999999999</v>
      </c>
      <c r="L48" s="1" t="s">
        <v>248</v>
      </c>
    </row>
    <row r="49" spans="1:12" ht="15" customHeight="1" x14ac:dyDescent="0.2">
      <c r="A49" s="84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4"/>
    </row>
    <row r="51" spans="1:12" x14ac:dyDescent="0.2">
      <c r="A51" t="s">
        <v>77</v>
      </c>
      <c r="G51" t="s">
        <v>189</v>
      </c>
    </row>
    <row r="52" spans="1:12" x14ac:dyDescent="0.2">
      <c r="A52" t="s">
        <v>79</v>
      </c>
      <c r="G52" t="s">
        <v>191</v>
      </c>
    </row>
    <row r="54" spans="1:12" ht="15" x14ac:dyDescent="0.25">
      <c r="A54" s="30" t="s">
        <v>194</v>
      </c>
      <c r="B54" s="7"/>
      <c r="C54" s="7"/>
      <c r="D54" s="7"/>
      <c r="E54" s="7"/>
      <c r="F54" s="7"/>
      <c r="G54" s="30" t="s">
        <v>195</v>
      </c>
      <c r="H54" s="30"/>
    </row>
    <row r="55" spans="1:12" ht="15" x14ac:dyDescent="0.25">
      <c r="A55" s="30" t="s">
        <v>196</v>
      </c>
      <c r="B55" s="7"/>
      <c r="C55" s="7"/>
      <c r="D55" s="7"/>
      <c r="E55" s="7"/>
      <c r="F55" s="7"/>
      <c r="G55" s="30" t="s">
        <v>197</v>
      </c>
      <c r="H55" s="30"/>
    </row>
  </sheetData>
  <pageMargins left="0.7" right="0.25" top="0.75" bottom="0.42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T64"/>
  <sheetViews>
    <sheetView view="pageBreakPreview" zoomScale="80" zoomScaleNormal="100" zoomScaleSheetLayoutView="80" workbookViewId="0">
      <selection activeCell="I10" sqref="I10"/>
    </sheetView>
  </sheetViews>
  <sheetFormatPr defaultColWidth="13.7109375" defaultRowHeight="12.75" x14ac:dyDescent="0.2"/>
  <cols>
    <col min="1" max="1" width="45.7109375" style="33" customWidth="1"/>
    <col min="2" max="11" width="10.7109375" style="33" customWidth="1"/>
    <col min="12" max="12" width="44" style="33" bestFit="1" customWidth="1"/>
    <col min="13" max="13" width="6.28515625" style="33" customWidth="1"/>
    <col min="14" max="16384" width="13.7109375" style="33"/>
  </cols>
  <sheetData>
    <row r="1" spans="1:20" ht="15" x14ac:dyDescent="0.2">
      <c r="A1" s="31" t="s">
        <v>255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ht="15" x14ac:dyDescent="0.2">
      <c r="A2" s="31" t="s">
        <v>256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14.25" x14ac:dyDescent="0.2">
      <c r="A3" s="34" t="s">
        <v>257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1:20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x14ac:dyDescent="0.2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32"/>
      <c r="N5" s="32"/>
      <c r="O5" s="32"/>
      <c r="P5" s="32"/>
      <c r="Q5" s="32"/>
      <c r="R5" s="32"/>
      <c r="S5" s="32"/>
      <c r="T5" s="32"/>
    </row>
    <row r="6" spans="1:20" s="89" customFormat="1" ht="13.15" customHeight="1" x14ac:dyDescent="0.2">
      <c r="A6" s="87"/>
      <c r="B6" s="3">
        <v>2005</v>
      </c>
      <c r="C6" s="3">
        <v>2006</v>
      </c>
      <c r="D6" s="3">
        <v>2007</v>
      </c>
      <c r="E6" s="3">
        <v>2008</v>
      </c>
      <c r="F6" s="3">
        <v>2009</v>
      </c>
      <c r="G6" s="3">
        <v>2010</v>
      </c>
      <c r="H6" s="3">
        <v>2011</v>
      </c>
      <c r="I6" s="3" t="s">
        <v>0</v>
      </c>
      <c r="J6" s="3" t="s">
        <v>700</v>
      </c>
      <c r="K6" s="3" t="s">
        <v>701</v>
      </c>
      <c r="L6" s="87"/>
      <c r="M6" s="88"/>
      <c r="N6" s="88"/>
      <c r="O6" s="88"/>
      <c r="P6" s="88"/>
      <c r="Q6" s="88"/>
      <c r="R6" s="88"/>
      <c r="S6" s="88"/>
      <c r="T6" s="88"/>
    </row>
    <row r="7" spans="1:20" ht="13.15" customHeight="1" x14ac:dyDescent="0.2">
      <c r="A7" s="90"/>
      <c r="B7" s="91"/>
      <c r="C7" s="91"/>
      <c r="D7" s="91"/>
      <c r="E7" s="91"/>
      <c r="F7" s="91"/>
      <c r="G7" s="91"/>
      <c r="H7" s="91"/>
      <c r="I7" s="91"/>
      <c r="J7" s="91"/>
      <c r="K7" s="91"/>
      <c r="L7" s="90"/>
      <c r="M7" s="32"/>
      <c r="N7" s="32"/>
      <c r="O7" s="32"/>
      <c r="P7" s="32"/>
      <c r="Q7" s="32"/>
      <c r="R7" s="32"/>
      <c r="S7" s="32"/>
      <c r="T7" s="92"/>
    </row>
    <row r="8" spans="1:20" ht="15" customHeight="1" x14ac:dyDescent="0.2">
      <c r="A8" s="93"/>
      <c r="B8" s="94"/>
      <c r="C8" s="94"/>
      <c r="D8" s="94"/>
      <c r="E8" s="94"/>
      <c r="F8" s="94"/>
      <c r="G8" s="94"/>
      <c r="H8" s="94"/>
      <c r="I8" s="94"/>
      <c r="J8" s="94"/>
      <c r="K8" s="94"/>
      <c r="L8" s="93"/>
      <c r="M8" s="32"/>
      <c r="N8" s="32"/>
      <c r="O8" s="32"/>
      <c r="P8" s="32"/>
      <c r="Q8" s="32"/>
      <c r="R8" s="32"/>
      <c r="S8" s="32"/>
      <c r="T8" s="92"/>
    </row>
    <row r="9" spans="1:20" s="36" customFormat="1" ht="15" customHeight="1" x14ac:dyDescent="0.2">
      <c r="A9" s="42" t="s">
        <v>200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42" t="s">
        <v>201</v>
      </c>
      <c r="M9" s="31"/>
      <c r="N9" s="31"/>
      <c r="O9" s="31"/>
      <c r="P9" s="31"/>
      <c r="Q9" s="31"/>
      <c r="R9" s="31"/>
      <c r="S9" s="31"/>
      <c r="T9" s="79"/>
    </row>
    <row r="10" spans="1:20" s="36" customFormat="1" ht="15" customHeight="1" x14ac:dyDescent="0.2">
      <c r="A10" s="42" t="s">
        <v>202</v>
      </c>
      <c r="B10" s="58">
        <v>497.8</v>
      </c>
      <c r="C10" s="58">
        <v>525.1</v>
      </c>
      <c r="D10" s="58">
        <v>538.1</v>
      </c>
      <c r="E10" s="58">
        <v>570.20000000000005</v>
      </c>
      <c r="F10" s="58">
        <v>593.20000000000005</v>
      </c>
      <c r="G10" s="58">
        <v>602.29999999999995</v>
      </c>
      <c r="H10" s="58">
        <v>607.6452665531931</v>
      </c>
      <c r="I10" s="58">
        <v>621.30551894816392</v>
      </c>
      <c r="J10" s="58">
        <v>619.83542743558132</v>
      </c>
      <c r="K10" s="58">
        <v>636.11345378564579</v>
      </c>
      <c r="L10" s="42" t="s">
        <v>203</v>
      </c>
      <c r="M10" s="31"/>
      <c r="N10" s="31"/>
      <c r="O10" s="31"/>
      <c r="P10" s="31"/>
      <c r="Q10" s="70"/>
      <c r="R10" s="70"/>
      <c r="S10" s="70"/>
      <c r="T10" s="70"/>
    </row>
    <row r="11" spans="1:20" s="36" customFormat="1" ht="15" customHeight="1" x14ac:dyDescent="0.2">
      <c r="A11" s="42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42"/>
      <c r="M11" s="31"/>
      <c r="N11" s="31"/>
      <c r="O11" s="31"/>
      <c r="P11" s="31"/>
      <c r="Q11" s="53"/>
      <c r="R11" s="53"/>
      <c r="S11" s="53"/>
      <c r="T11" s="53"/>
    </row>
    <row r="12" spans="1:20" s="36" customFormat="1" ht="15" customHeight="1" x14ac:dyDescent="0.2">
      <c r="A12" s="42" t="s">
        <v>204</v>
      </c>
      <c r="B12" s="58">
        <v>1097.9000000000001</v>
      </c>
      <c r="C12" s="58">
        <v>1143.5</v>
      </c>
      <c r="D12" s="58">
        <v>1190.9000000000001</v>
      </c>
      <c r="E12" s="58">
        <v>1251.7</v>
      </c>
      <c r="F12" s="58">
        <v>1412.8</v>
      </c>
      <c r="G12" s="58">
        <v>1416.7</v>
      </c>
      <c r="H12" s="58">
        <v>1454.6783406170373</v>
      </c>
      <c r="I12" s="58">
        <v>1531.714809263181</v>
      </c>
      <c r="J12" s="58">
        <v>1569.2093086435664</v>
      </c>
      <c r="K12" s="58">
        <v>1533.4457128211195</v>
      </c>
      <c r="L12" s="42" t="s">
        <v>205</v>
      </c>
      <c r="M12" s="31"/>
      <c r="N12" s="31"/>
      <c r="O12" s="31"/>
      <c r="P12" s="31"/>
      <c r="Q12" s="70"/>
      <c r="R12" s="70"/>
      <c r="S12" s="70"/>
      <c r="T12" s="70"/>
    </row>
    <row r="13" spans="1:20" s="36" customFormat="1" ht="15" customHeight="1" x14ac:dyDescent="0.2">
      <c r="A13" s="42" t="s">
        <v>206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42" t="s">
        <v>206</v>
      </c>
      <c r="M13" s="31"/>
      <c r="N13" s="31"/>
      <c r="O13" s="31"/>
      <c r="P13" s="31"/>
      <c r="Q13" s="53"/>
      <c r="R13" s="53"/>
      <c r="S13" s="53"/>
      <c r="T13" s="53"/>
    </row>
    <row r="14" spans="1:20" s="36" customFormat="1" ht="15" customHeight="1" x14ac:dyDescent="0.2">
      <c r="A14" s="42" t="s">
        <v>207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42" t="s">
        <v>208</v>
      </c>
      <c r="M14" s="31"/>
      <c r="N14" s="31"/>
      <c r="O14" s="31"/>
      <c r="P14" s="31"/>
      <c r="Q14" s="53"/>
      <c r="R14" s="53"/>
      <c r="S14" s="53"/>
      <c r="T14" s="53"/>
    </row>
    <row r="15" spans="1:20" s="36" customFormat="1" ht="15" customHeight="1" x14ac:dyDescent="0.2">
      <c r="A15" s="42" t="s">
        <v>209</v>
      </c>
      <c r="B15" s="58">
        <v>1003</v>
      </c>
      <c r="C15" s="58">
        <v>1018.7</v>
      </c>
      <c r="D15" s="58">
        <v>1085.4000000000001</v>
      </c>
      <c r="E15" s="58">
        <v>1139.3</v>
      </c>
      <c r="F15" s="58">
        <v>1237.2</v>
      </c>
      <c r="G15" s="58">
        <v>1330.5</v>
      </c>
      <c r="H15" s="58">
        <v>1346.3015245623942</v>
      </c>
      <c r="I15" s="58">
        <v>1314.0944952298412</v>
      </c>
      <c r="J15" s="58">
        <v>1351.243269149446</v>
      </c>
      <c r="K15" s="58">
        <v>1420.1552104792918</v>
      </c>
      <c r="L15" s="42" t="s">
        <v>210</v>
      </c>
      <c r="M15" s="31"/>
      <c r="N15" s="31"/>
      <c r="O15" s="31"/>
      <c r="P15" s="31"/>
      <c r="Q15" s="70"/>
      <c r="R15" s="70"/>
      <c r="S15" s="70"/>
      <c r="T15" s="70"/>
    </row>
    <row r="16" spans="1:20" s="36" customFormat="1" ht="15" customHeight="1" x14ac:dyDescent="0.2">
      <c r="A16" s="42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42"/>
      <c r="M16" s="31"/>
      <c r="N16" s="31"/>
      <c r="O16" s="31"/>
      <c r="P16" s="31"/>
      <c r="Q16" s="53"/>
      <c r="R16" s="53"/>
      <c r="S16" s="53"/>
      <c r="T16" s="53"/>
    </row>
    <row r="17" spans="1:20" s="36" customFormat="1" ht="15" customHeight="1" x14ac:dyDescent="0.2">
      <c r="A17" s="42" t="s">
        <v>211</v>
      </c>
      <c r="B17" s="58">
        <v>170.5</v>
      </c>
      <c r="C17" s="58">
        <v>169.4</v>
      </c>
      <c r="D17" s="58">
        <v>179.9</v>
      </c>
      <c r="E17" s="58">
        <v>184.4</v>
      </c>
      <c r="F17" s="58">
        <v>199</v>
      </c>
      <c r="G17" s="58">
        <v>194.4</v>
      </c>
      <c r="H17" s="58">
        <v>183.97178572621786</v>
      </c>
      <c r="I17" s="58">
        <v>175.700590165638</v>
      </c>
      <c r="J17" s="58">
        <v>171.12485794401357</v>
      </c>
      <c r="K17" s="58">
        <v>170.68072320738463</v>
      </c>
      <c r="L17" s="42" t="s">
        <v>212</v>
      </c>
      <c r="M17" s="31"/>
      <c r="N17" s="31"/>
      <c r="O17" s="31"/>
      <c r="P17" s="31"/>
      <c r="Q17" s="70"/>
      <c r="R17" s="70"/>
      <c r="S17" s="70"/>
      <c r="T17" s="70"/>
    </row>
    <row r="18" spans="1:20" s="36" customFormat="1" ht="15" customHeight="1" x14ac:dyDescent="0.2">
      <c r="A18" s="42" t="s">
        <v>206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42" t="s">
        <v>206</v>
      </c>
      <c r="M18" s="31"/>
      <c r="N18" s="31"/>
      <c r="O18" s="31"/>
      <c r="P18" s="31"/>
      <c r="Q18" s="53"/>
      <c r="R18" s="53"/>
      <c r="S18" s="53"/>
      <c r="T18" s="53"/>
    </row>
    <row r="19" spans="1:20" s="36" customFormat="1" ht="15" customHeight="1" x14ac:dyDescent="0.2">
      <c r="A19" s="42" t="s">
        <v>213</v>
      </c>
      <c r="B19" s="58">
        <v>431.4</v>
      </c>
      <c r="C19" s="58">
        <v>433.6</v>
      </c>
      <c r="D19" s="58">
        <v>451.5</v>
      </c>
      <c r="E19" s="58">
        <v>436.9</v>
      </c>
      <c r="F19" s="58">
        <v>450.7</v>
      </c>
      <c r="G19" s="58">
        <v>488.5</v>
      </c>
      <c r="H19" s="58">
        <v>490.26863720592269</v>
      </c>
      <c r="I19" s="58">
        <v>496.84192279023006</v>
      </c>
      <c r="J19" s="58">
        <v>523.81934876614787</v>
      </c>
      <c r="K19" s="58">
        <v>445.1568854365928</v>
      </c>
      <c r="L19" s="42" t="s">
        <v>214</v>
      </c>
      <c r="M19" s="31"/>
      <c r="N19" s="31"/>
      <c r="O19" s="31"/>
      <c r="P19" s="31"/>
      <c r="Q19" s="70"/>
      <c r="R19" s="70"/>
      <c r="S19" s="70"/>
      <c r="T19" s="70"/>
    </row>
    <row r="20" spans="1:20" s="36" customFormat="1" ht="15" customHeight="1" x14ac:dyDescent="0.2">
      <c r="A20" s="42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42"/>
      <c r="M20" s="31"/>
      <c r="N20" s="31"/>
      <c r="O20" s="31"/>
      <c r="P20" s="31"/>
      <c r="Q20" s="53"/>
      <c r="R20" s="53"/>
      <c r="S20" s="53"/>
      <c r="T20" s="53"/>
    </row>
    <row r="21" spans="1:20" s="36" customFormat="1" ht="15" customHeight="1" x14ac:dyDescent="0.2">
      <c r="A21" s="42" t="s">
        <v>215</v>
      </c>
      <c r="B21" s="58">
        <v>585.1</v>
      </c>
      <c r="C21" s="58">
        <v>636.9</v>
      </c>
      <c r="D21" s="58">
        <v>673.4</v>
      </c>
      <c r="E21" s="58">
        <v>717.3</v>
      </c>
      <c r="F21" s="58">
        <v>739.5</v>
      </c>
      <c r="G21" s="58">
        <v>745.7</v>
      </c>
      <c r="H21" s="58">
        <v>752.7998637029707</v>
      </c>
      <c r="I21" s="58">
        <v>771.49990975752735</v>
      </c>
      <c r="J21" s="58">
        <v>791.09975682836443</v>
      </c>
      <c r="K21" s="58">
        <v>799.19988658063585</v>
      </c>
      <c r="L21" s="42" t="s">
        <v>216</v>
      </c>
      <c r="M21" s="31"/>
      <c r="N21" s="31"/>
      <c r="O21" s="31"/>
      <c r="P21" s="31"/>
      <c r="Q21" s="70"/>
      <c r="R21" s="70"/>
      <c r="S21" s="70"/>
      <c r="T21" s="70"/>
    </row>
    <row r="22" spans="1:20" s="36" customFormat="1" ht="15" customHeight="1" x14ac:dyDescent="0.2">
      <c r="A22" s="42" t="s">
        <v>206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42" t="s">
        <v>206</v>
      </c>
      <c r="M22" s="31"/>
      <c r="N22" s="31"/>
      <c r="O22" s="31"/>
      <c r="P22" s="31"/>
      <c r="Q22" s="53"/>
      <c r="R22" s="53"/>
      <c r="S22" s="53"/>
      <c r="T22" s="53"/>
    </row>
    <row r="23" spans="1:20" s="36" customFormat="1" ht="15" customHeight="1" x14ac:dyDescent="0.2">
      <c r="A23" s="42" t="s">
        <v>217</v>
      </c>
      <c r="B23" s="58">
        <v>277.60000000000002</v>
      </c>
      <c r="C23" s="58">
        <v>298.89999999999998</v>
      </c>
      <c r="D23" s="58">
        <v>310.89999999999998</v>
      </c>
      <c r="E23" s="58">
        <v>349.9</v>
      </c>
      <c r="F23" s="58">
        <v>359.7</v>
      </c>
      <c r="G23" s="58">
        <v>356.6</v>
      </c>
      <c r="H23" s="58">
        <v>364.09106662208603</v>
      </c>
      <c r="I23" s="58">
        <v>366.4919916350068</v>
      </c>
      <c r="J23" s="58">
        <v>360.49720635915253</v>
      </c>
      <c r="K23" s="58">
        <v>365.14201586991845</v>
      </c>
      <c r="L23" s="42" t="s">
        <v>218</v>
      </c>
      <c r="M23" s="31"/>
      <c r="N23" s="31"/>
      <c r="O23" s="31"/>
      <c r="P23" s="31"/>
      <c r="Q23" s="70"/>
      <c r="R23" s="70"/>
      <c r="S23" s="70"/>
      <c r="T23" s="70"/>
    </row>
    <row r="24" spans="1:20" s="36" customFormat="1" ht="15" customHeight="1" x14ac:dyDescent="0.2">
      <c r="A24" s="42" t="s">
        <v>206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42" t="s">
        <v>206</v>
      </c>
      <c r="M24" s="31"/>
      <c r="N24" s="31"/>
      <c r="O24" s="31"/>
      <c r="P24" s="31"/>
      <c r="Q24" s="53"/>
      <c r="R24" s="53"/>
      <c r="S24" s="53"/>
      <c r="T24" s="53"/>
    </row>
    <row r="25" spans="1:20" s="36" customFormat="1" ht="15" customHeight="1" x14ac:dyDescent="0.2">
      <c r="A25" s="42" t="s">
        <v>219</v>
      </c>
      <c r="B25" s="58">
        <v>1017</v>
      </c>
      <c r="C25" s="58">
        <v>1057.7</v>
      </c>
      <c r="D25" s="58">
        <v>1042.4000000000001</v>
      </c>
      <c r="E25" s="58">
        <v>998.6</v>
      </c>
      <c r="F25" s="58">
        <v>1043.2</v>
      </c>
      <c r="G25" s="58">
        <v>1139.7</v>
      </c>
      <c r="H25" s="58">
        <v>1138.8486026613236</v>
      </c>
      <c r="I25" s="58">
        <v>1203.5392357403523</v>
      </c>
      <c r="J25" s="58">
        <v>1271.2179605569117</v>
      </c>
      <c r="K25" s="58">
        <v>1245.6629850932823</v>
      </c>
      <c r="L25" s="42" t="s">
        <v>258</v>
      </c>
      <c r="M25" s="31"/>
      <c r="N25" s="31"/>
      <c r="O25" s="31"/>
      <c r="P25" s="31"/>
      <c r="Q25" s="70"/>
      <c r="R25" s="70"/>
      <c r="S25" s="70"/>
      <c r="T25" s="70"/>
    </row>
    <row r="26" spans="1:20" s="36" customFormat="1" ht="15" customHeight="1" x14ac:dyDescent="0.2">
      <c r="A26" s="42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42"/>
      <c r="M26" s="31"/>
      <c r="N26" s="31"/>
      <c r="O26" s="31"/>
      <c r="P26" s="31"/>
      <c r="Q26" s="53"/>
      <c r="R26" s="53"/>
      <c r="S26" s="53"/>
      <c r="T26" s="53"/>
    </row>
    <row r="27" spans="1:20" s="36" customFormat="1" ht="15" customHeight="1" x14ac:dyDescent="0.2">
      <c r="A27" s="42" t="s">
        <v>221</v>
      </c>
      <c r="B27" s="58">
        <v>532.5</v>
      </c>
      <c r="C27" s="58">
        <v>693.6</v>
      </c>
      <c r="D27" s="58">
        <v>821.5</v>
      </c>
      <c r="E27" s="58">
        <v>851.5</v>
      </c>
      <c r="F27" s="58">
        <v>854.9</v>
      </c>
      <c r="G27" s="58">
        <v>956.7</v>
      </c>
      <c r="H27" s="58">
        <v>984.08298158461514</v>
      </c>
      <c r="I27" s="58">
        <v>978.87311830916155</v>
      </c>
      <c r="J27" s="58">
        <v>980.51984788006405</v>
      </c>
      <c r="K27" s="58">
        <v>990.49256834864514</v>
      </c>
      <c r="L27" s="42" t="s">
        <v>222</v>
      </c>
      <c r="M27" s="31"/>
      <c r="N27" s="31"/>
      <c r="O27" s="31"/>
      <c r="P27" s="31"/>
      <c r="Q27" s="70"/>
      <c r="R27" s="70"/>
      <c r="S27" s="70"/>
      <c r="T27" s="70"/>
    </row>
    <row r="28" spans="1:20" s="36" customFormat="1" ht="15" customHeight="1" x14ac:dyDescent="0.2">
      <c r="A28" s="42" t="s">
        <v>206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42" t="s">
        <v>206</v>
      </c>
      <c r="M28" s="31"/>
      <c r="N28" s="31"/>
      <c r="O28" s="31"/>
      <c r="P28" s="31"/>
      <c r="Q28" s="53"/>
      <c r="R28" s="53"/>
      <c r="S28" s="53"/>
      <c r="T28" s="53"/>
    </row>
    <row r="29" spans="1:20" s="36" customFormat="1" ht="15" customHeight="1" x14ac:dyDescent="0.2">
      <c r="A29" s="42" t="s">
        <v>223</v>
      </c>
      <c r="B29" s="58">
        <v>597.1</v>
      </c>
      <c r="C29" s="58">
        <v>661.4</v>
      </c>
      <c r="D29" s="58">
        <v>675</v>
      </c>
      <c r="E29" s="58">
        <v>734.5</v>
      </c>
      <c r="F29" s="58">
        <v>679.1</v>
      </c>
      <c r="G29" s="58">
        <v>698.8</v>
      </c>
      <c r="H29" s="58">
        <v>768.76187972661455</v>
      </c>
      <c r="I29" s="58">
        <v>846.92363591656431</v>
      </c>
      <c r="J29" s="58">
        <v>859.32482605644168</v>
      </c>
      <c r="K29" s="58">
        <v>882.09787045312817</v>
      </c>
      <c r="L29" s="42" t="s">
        <v>224</v>
      </c>
      <c r="M29" s="31"/>
      <c r="N29" s="31"/>
      <c r="O29" s="31"/>
      <c r="P29" s="31"/>
      <c r="Q29" s="70"/>
      <c r="R29" s="70"/>
      <c r="S29" s="70"/>
      <c r="T29" s="70"/>
    </row>
    <row r="30" spans="1:20" s="36" customFormat="1" ht="15" customHeight="1" x14ac:dyDescent="0.2">
      <c r="A30" s="42" t="s">
        <v>206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42" t="s">
        <v>206</v>
      </c>
      <c r="M30" s="31"/>
      <c r="N30" s="31"/>
      <c r="O30" s="31"/>
      <c r="P30" s="31"/>
      <c r="Q30" s="53"/>
      <c r="R30" s="53"/>
      <c r="S30" s="53"/>
      <c r="T30" s="53"/>
    </row>
    <row r="31" spans="1:20" s="36" customFormat="1" ht="15" customHeight="1" x14ac:dyDescent="0.2">
      <c r="A31" s="42" t="s">
        <v>225</v>
      </c>
      <c r="B31" s="58">
        <v>416.5</v>
      </c>
      <c r="C31" s="58">
        <v>417.4</v>
      </c>
      <c r="D31" s="58">
        <v>429.8</v>
      </c>
      <c r="E31" s="58">
        <v>428.2</v>
      </c>
      <c r="F31" s="58">
        <v>409.5</v>
      </c>
      <c r="G31" s="58">
        <v>402.8</v>
      </c>
      <c r="H31" s="58">
        <v>416.7188879509813</v>
      </c>
      <c r="I31" s="58">
        <v>429.72795353003221</v>
      </c>
      <c r="J31" s="58">
        <v>443.717210974708</v>
      </c>
      <c r="K31" s="58">
        <v>473.43448731251766</v>
      </c>
      <c r="L31" s="42" t="s">
        <v>226</v>
      </c>
      <c r="M31" s="31"/>
      <c r="N31" s="31"/>
      <c r="O31" s="31"/>
      <c r="P31" s="31"/>
      <c r="Q31" s="70"/>
      <c r="R31" s="70"/>
      <c r="S31" s="70"/>
      <c r="T31" s="70"/>
    </row>
    <row r="32" spans="1:20" s="36" customFormat="1" ht="15" customHeight="1" x14ac:dyDescent="0.2">
      <c r="A32" s="42" t="s">
        <v>206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42" t="s">
        <v>206</v>
      </c>
      <c r="M32" s="31"/>
      <c r="N32" s="31"/>
      <c r="O32" s="31"/>
      <c r="P32" s="31"/>
      <c r="Q32" s="53"/>
      <c r="R32" s="53"/>
      <c r="S32" s="53"/>
      <c r="T32" s="53"/>
    </row>
    <row r="33" spans="1:20" s="36" customFormat="1" ht="15" customHeight="1" x14ac:dyDescent="0.2">
      <c r="A33" s="42" t="s">
        <v>227</v>
      </c>
      <c r="B33" s="58">
        <v>729.8</v>
      </c>
      <c r="C33" s="58">
        <v>785.1</v>
      </c>
      <c r="D33" s="58">
        <v>820.2</v>
      </c>
      <c r="E33" s="58">
        <v>843.2</v>
      </c>
      <c r="F33" s="58">
        <v>869.7</v>
      </c>
      <c r="G33" s="58">
        <v>881.6</v>
      </c>
      <c r="H33" s="58">
        <v>888.10008369675336</v>
      </c>
      <c r="I33" s="58">
        <v>919.49923991773233</v>
      </c>
      <c r="J33" s="58">
        <v>958.8010399143601</v>
      </c>
      <c r="K33" s="58">
        <v>954.69817614461726</v>
      </c>
      <c r="L33" s="42" t="s">
        <v>228</v>
      </c>
      <c r="M33" s="31"/>
      <c r="N33" s="31"/>
      <c r="O33" s="31"/>
      <c r="P33" s="31"/>
      <c r="Q33" s="70"/>
      <c r="R33" s="70"/>
      <c r="S33" s="70"/>
      <c r="T33" s="70"/>
    </row>
    <row r="34" spans="1:20" s="36" customFormat="1" ht="15" customHeight="1" x14ac:dyDescent="0.2">
      <c r="A34" s="42" t="s">
        <v>206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42" t="s">
        <v>206</v>
      </c>
      <c r="M34" s="31"/>
      <c r="N34" s="31"/>
      <c r="O34" s="31"/>
      <c r="P34" s="31"/>
      <c r="Q34" s="53"/>
      <c r="R34" s="53"/>
      <c r="S34" s="53"/>
      <c r="T34" s="53"/>
    </row>
    <row r="35" spans="1:20" s="36" customFormat="1" ht="15" customHeight="1" x14ac:dyDescent="0.2">
      <c r="A35" s="42" t="s">
        <v>229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42" t="s">
        <v>230</v>
      </c>
      <c r="M35" s="31"/>
      <c r="N35" s="31"/>
      <c r="O35" s="31"/>
      <c r="P35" s="31"/>
      <c r="Q35" s="53"/>
      <c r="R35" s="53"/>
      <c r="S35" s="53"/>
      <c r="T35" s="53"/>
    </row>
    <row r="36" spans="1:20" s="36" customFormat="1" ht="15" customHeight="1" x14ac:dyDescent="0.2">
      <c r="A36" s="42" t="s">
        <v>231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42" t="s">
        <v>232</v>
      </c>
      <c r="M36" s="31"/>
      <c r="N36" s="31"/>
      <c r="O36" s="31"/>
      <c r="P36" s="31"/>
      <c r="Q36" s="53"/>
      <c r="R36" s="53"/>
      <c r="S36" s="53"/>
      <c r="T36" s="53"/>
    </row>
    <row r="37" spans="1:20" s="36" customFormat="1" ht="15" customHeight="1" x14ac:dyDescent="0.2">
      <c r="A37" s="42" t="s">
        <v>233</v>
      </c>
      <c r="B37" s="58">
        <v>945.8</v>
      </c>
      <c r="C37" s="58">
        <v>1088.2</v>
      </c>
      <c r="D37" s="58">
        <v>1241.4000000000001</v>
      </c>
      <c r="E37" s="58">
        <v>1311.1</v>
      </c>
      <c r="F37" s="58">
        <v>1315.7</v>
      </c>
      <c r="G37" s="58">
        <v>1305</v>
      </c>
      <c r="H37" s="58">
        <v>1328.7874183254826</v>
      </c>
      <c r="I37" s="58">
        <v>1363.2793218156455</v>
      </c>
      <c r="J37" s="58">
        <v>1375.3913587977459</v>
      </c>
      <c r="K37" s="58">
        <v>1388.3963414634147</v>
      </c>
      <c r="L37" s="42" t="s">
        <v>234</v>
      </c>
      <c r="M37" s="31"/>
      <c r="N37" s="31"/>
      <c r="O37" s="31"/>
      <c r="P37" s="31"/>
      <c r="Q37" s="70"/>
      <c r="R37" s="70"/>
      <c r="S37" s="70"/>
      <c r="T37" s="70"/>
    </row>
    <row r="38" spans="1:20" s="36" customFormat="1" ht="15" customHeight="1" x14ac:dyDescent="0.2">
      <c r="A38" s="42" t="s">
        <v>206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42" t="s">
        <v>206</v>
      </c>
      <c r="M38" s="31"/>
      <c r="N38" s="31"/>
      <c r="O38" s="31"/>
      <c r="P38" s="31"/>
      <c r="Q38" s="53"/>
      <c r="R38" s="53"/>
      <c r="S38" s="53"/>
      <c r="T38" s="53"/>
    </row>
    <row r="39" spans="1:20" s="36" customFormat="1" ht="15" customHeight="1" x14ac:dyDescent="0.2">
      <c r="A39" s="42" t="s">
        <v>235</v>
      </c>
      <c r="B39" s="58">
        <v>832.1</v>
      </c>
      <c r="C39" s="58">
        <v>855.6</v>
      </c>
      <c r="D39" s="58">
        <v>874.8</v>
      </c>
      <c r="E39" s="58">
        <v>894.9</v>
      </c>
      <c r="F39" s="58">
        <v>890</v>
      </c>
      <c r="G39" s="58">
        <v>895.4</v>
      </c>
      <c r="H39" s="58">
        <v>934.10198644863408</v>
      </c>
      <c r="I39" s="58">
        <v>976.08044980279158</v>
      </c>
      <c r="J39" s="58">
        <v>995.45684243260575</v>
      </c>
      <c r="K39" s="58">
        <v>1009.3199983434795</v>
      </c>
      <c r="L39" s="42" t="s">
        <v>236</v>
      </c>
      <c r="M39" s="31"/>
      <c r="N39" s="31"/>
      <c r="O39" s="31"/>
      <c r="P39" s="31"/>
      <c r="Q39" s="70"/>
      <c r="R39" s="70"/>
      <c r="S39" s="70"/>
      <c r="T39" s="70"/>
    </row>
    <row r="40" spans="1:20" s="36" customFormat="1" ht="15" customHeight="1" x14ac:dyDescent="0.2">
      <c r="A40" s="42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42"/>
      <c r="M40" s="31"/>
      <c r="N40" s="31"/>
      <c r="O40" s="31"/>
      <c r="P40" s="31"/>
      <c r="Q40" s="53"/>
      <c r="R40" s="53"/>
      <c r="S40" s="53"/>
      <c r="T40" s="53"/>
    </row>
    <row r="41" spans="1:20" s="36" customFormat="1" ht="15" customHeight="1" x14ac:dyDescent="0.2">
      <c r="A41" s="42" t="s">
        <v>237</v>
      </c>
      <c r="B41" s="58">
        <v>1068.2</v>
      </c>
      <c r="C41" s="58">
        <v>1229.0999999999999</v>
      </c>
      <c r="D41" s="58">
        <v>1405.5</v>
      </c>
      <c r="E41" s="58">
        <v>1449.3</v>
      </c>
      <c r="F41" s="58">
        <v>1603.5</v>
      </c>
      <c r="G41" s="58">
        <v>1555.4</v>
      </c>
      <c r="H41" s="58">
        <v>1583.7074273839901</v>
      </c>
      <c r="I41" s="58">
        <v>1624.8937166036119</v>
      </c>
      <c r="J41" s="58">
        <v>1689.3118403663234</v>
      </c>
      <c r="K41" s="58">
        <v>1654.7846798780488</v>
      </c>
      <c r="L41" s="42" t="s">
        <v>238</v>
      </c>
      <c r="M41" s="31"/>
      <c r="N41" s="31"/>
      <c r="O41" s="31"/>
      <c r="P41" s="31"/>
      <c r="Q41" s="70"/>
      <c r="R41" s="70"/>
      <c r="S41" s="70"/>
      <c r="T41" s="70"/>
    </row>
    <row r="42" spans="1:20" s="36" customFormat="1" ht="15" customHeight="1" x14ac:dyDescent="0.2">
      <c r="A42" s="42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42"/>
      <c r="M42" s="31"/>
      <c r="N42" s="31"/>
      <c r="O42" s="31"/>
      <c r="P42" s="31"/>
      <c r="Q42" s="53"/>
      <c r="R42" s="53"/>
      <c r="S42" s="53"/>
      <c r="T42" s="53"/>
    </row>
    <row r="43" spans="1:20" s="36" customFormat="1" ht="15" customHeight="1" x14ac:dyDescent="0.2">
      <c r="A43" s="42" t="s">
        <v>239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42" t="s">
        <v>259</v>
      </c>
      <c r="M43" s="31"/>
      <c r="N43" s="31"/>
      <c r="O43" s="31"/>
      <c r="P43" s="31"/>
      <c r="Q43" s="53"/>
      <c r="R43" s="53"/>
      <c r="S43" s="53"/>
      <c r="T43" s="53"/>
    </row>
    <row r="44" spans="1:20" s="36" customFormat="1" ht="15" customHeight="1" x14ac:dyDescent="0.2">
      <c r="A44" s="42" t="s">
        <v>241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42" t="s">
        <v>242</v>
      </c>
      <c r="M44" s="31"/>
      <c r="N44" s="31"/>
      <c r="O44" s="31"/>
      <c r="P44" s="31"/>
      <c r="Q44" s="53"/>
      <c r="R44" s="53"/>
      <c r="S44" s="53"/>
      <c r="T44" s="53"/>
    </row>
    <row r="45" spans="1:20" s="36" customFormat="1" ht="15" customHeight="1" x14ac:dyDescent="0.2">
      <c r="A45" s="42" t="s">
        <v>243</v>
      </c>
      <c r="B45" s="58">
        <v>512</v>
      </c>
      <c r="C45" s="58">
        <v>540.29999999999995</v>
      </c>
      <c r="D45" s="58">
        <v>554.29999999999995</v>
      </c>
      <c r="E45" s="58">
        <v>586.6</v>
      </c>
      <c r="F45" s="58">
        <v>608</v>
      </c>
      <c r="G45" s="58">
        <v>617.5</v>
      </c>
      <c r="H45" s="58">
        <v>622.3450187259225</v>
      </c>
      <c r="I45" s="58">
        <v>635.56240868539999</v>
      </c>
      <c r="J45" s="58">
        <v>635.2806046666002</v>
      </c>
      <c r="K45" s="58">
        <v>653.11138967506736</v>
      </c>
      <c r="L45" s="42" t="s">
        <v>244</v>
      </c>
      <c r="M45" s="31"/>
      <c r="N45" s="31"/>
      <c r="O45" s="31"/>
      <c r="P45" s="31"/>
      <c r="Q45" s="70"/>
      <c r="R45" s="70"/>
      <c r="S45" s="70"/>
      <c r="T45" s="70"/>
    </row>
    <row r="46" spans="1:20" s="36" customFormat="1" ht="15" customHeight="1" x14ac:dyDescent="0.2">
      <c r="A46" s="42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42"/>
      <c r="M46" s="31"/>
      <c r="N46" s="31"/>
      <c r="O46" s="31"/>
      <c r="P46" s="31"/>
      <c r="Q46" s="53"/>
      <c r="R46" s="53"/>
      <c r="S46" s="53"/>
      <c r="T46" s="53"/>
    </row>
    <row r="47" spans="1:20" s="36" customFormat="1" ht="15" customHeight="1" x14ac:dyDescent="0.2">
      <c r="A47" s="42" t="s">
        <v>245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42" t="s">
        <v>246</v>
      </c>
      <c r="M47" s="31"/>
      <c r="N47" s="31"/>
      <c r="O47" s="31"/>
      <c r="P47" s="31"/>
      <c r="Q47" s="53"/>
      <c r="R47" s="53"/>
      <c r="S47" s="53"/>
      <c r="T47" s="53"/>
    </row>
    <row r="48" spans="1:20" s="36" customFormat="1" ht="15" customHeight="1" x14ac:dyDescent="0.2">
      <c r="A48" s="42" t="s">
        <v>247</v>
      </c>
      <c r="B48" s="58">
        <v>867.4</v>
      </c>
      <c r="C48" s="58">
        <v>944.3</v>
      </c>
      <c r="D48" s="58">
        <v>1013.4</v>
      </c>
      <c r="E48" s="58">
        <v>1043.4000000000001</v>
      </c>
      <c r="F48" s="58">
        <v>1065.5</v>
      </c>
      <c r="G48" s="58">
        <v>1111.3</v>
      </c>
      <c r="H48" s="58">
        <v>1126.7012741182627</v>
      </c>
      <c r="I48" s="58">
        <v>1130.2004205220421</v>
      </c>
      <c r="J48" s="58">
        <v>1196.8980365077241</v>
      </c>
      <c r="K48" s="58">
        <v>1266.698228950597</v>
      </c>
      <c r="L48" s="42" t="s">
        <v>248</v>
      </c>
      <c r="M48" s="31"/>
      <c r="N48" s="31"/>
      <c r="O48" s="31"/>
      <c r="P48" s="31"/>
      <c r="Q48" s="70"/>
      <c r="R48" s="70"/>
      <c r="S48" s="70"/>
      <c r="T48" s="70"/>
    </row>
    <row r="49" spans="1:20" s="61" customFormat="1" ht="15" customHeight="1" x14ac:dyDescent="0.2">
      <c r="A49" s="59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59"/>
      <c r="M49" s="28"/>
      <c r="N49" s="28"/>
      <c r="O49" s="28"/>
      <c r="P49" s="28"/>
      <c r="Q49" s="28"/>
      <c r="R49" s="28"/>
      <c r="S49" s="28"/>
      <c r="T49" s="28"/>
    </row>
    <row r="50" spans="1:20" ht="13.15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</row>
    <row r="51" spans="1:20" ht="13.15" customHeight="1" x14ac:dyDescent="0.2">
      <c r="A51" s="32" t="s">
        <v>260</v>
      </c>
      <c r="B51" s="48"/>
      <c r="C51" s="48"/>
      <c r="D51" s="48"/>
      <c r="G51" s="32" t="s">
        <v>189</v>
      </c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</row>
    <row r="52" spans="1:20" ht="13.15" customHeight="1" x14ac:dyDescent="0.2">
      <c r="A52" s="67" t="s">
        <v>190</v>
      </c>
      <c r="B52" s="48"/>
      <c r="C52" s="48"/>
      <c r="D52" s="48"/>
      <c r="G52" s="32" t="s">
        <v>191</v>
      </c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</row>
    <row r="53" spans="1:20" ht="13.15" customHeight="1" x14ac:dyDescent="0.2">
      <c r="A53" s="82"/>
      <c r="B53" s="48"/>
      <c r="C53" s="48"/>
      <c r="D53" s="48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</row>
    <row r="54" spans="1:20" ht="13.15" customHeight="1" x14ac:dyDescent="0.25">
      <c r="A54" s="65" t="s">
        <v>261</v>
      </c>
      <c r="B54" s="75"/>
      <c r="C54" s="75"/>
      <c r="D54" s="75"/>
      <c r="E54" s="75"/>
      <c r="F54" s="75"/>
      <c r="G54" s="30" t="s">
        <v>195</v>
      </c>
      <c r="H54" s="65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</row>
    <row r="55" spans="1:20" ht="13.15" customHeight="1" x14ac:dyDescent="0.25">
      <c r="A55" s="65" t="s">
        <v>196</v>
      </c>
      <c r="B55" s="75"/>
      <c r="C55" s="75"/>
      <c r="D55" s="75"/>
      <c r="E55" s="75"/>
      <c r="F55" s="75"/>
      <c r="G55" s="30" t="s">
        <v>197</v>
      </c>
      <c r="H55" s="65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</row>
    <row r="56" spans="1:20" ht="13.15" customHeight="1" x14ac:dyDescent="0.2"/>
    <row r="57" spans="1:20" ht="13.15" customHeight="1" x14ac:dyDescent="0.2"/>
    <row r="58" spans="1:20" ht="13.15" customHeight="1" x14ac:dyDescent="0.2"/>
    <row r="59" spans="1:20" ht="13.15" customHeight="1" x14ac:dyDescent="0.2"/>
    <row r="60" spans="1:20" ht="13.15" customHeight="1" x14ac:dyDescent="0.2"/>
    <row r="61" spans="1:20" ht="13.15" customHeight="1" x14ac:dyDescent="0.2"/>
    <row r="62" spans="1:20" ht="13.15" customHeight="1" x14ac:dyDescent="0.2"/>
    <row r="63" spans="1:20" ht="13.15" customHeight="1" x14ac:dyDescent="0.2">
      <c r="A63" s="32"/>
    </row>
    <row r="64" spans="1:20" ht="13.15" customHeight="1" x14ac:dyDescent="0.2"/>
  </sheetData>
  <pageMargins left="0.7" right="0.7" top="0.75" bottom="0.75" header="0.3" footer="0.3"/>
  <pageSetup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52"/>
  <sheetViews>
    <sheetView view="pageBreakPreview" zoomScale="80" zoomScaleNormal="100" zoomScaleSheetLayoutView="80" workbookViewId="0">
      <selection activeCell="F22" activeCellId="1" sqref="F15 F22"/>
    </sheetView>
  </sheetViews>
  <sheetFormatPr defaultColWidth="10.7109375" defaultRowHeight="12.75" x14ac:dyDescent="0.2"/>
  <cols>
    <col min="1" max="1" width="34.28515625" style="95" customWidth="1"/>
    <col min="2" max="11" width="10.7109375" style="95" customWidth="1"/>
    <col min="12" max="12" width="43.42578125" style="95" customWidth="1"/>
    <col min="13" max="16384" width="10.7109375" style="95"/>
  </cols>
  <sheetData>
    <row r="1" spans="1:17" ht="15" x14ac:dyDescent="0.2">
      <c r="A1" s="31" t="s">
        <v>262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15" x14ac:dyDescent="0.2">
      <c r="A2" s="31" t="s">
        <v>263</v>
      </c>
      <c r="B2" s="32"/>
      <c r="C2" s="32"/>
      <c r="D2" s="32"/>
      <c r="E2" s="32"/>
      <c r="F2" s="32"/>
      <c r="G2" s="6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14.25" x14ac:dyDescent="0.2">
      <c r="A3" s="34" t="s">
        <v>103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s="96" customFormat="1" ht="15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1"/>
      <c r="N5" s="31"/>
      <c r="O5" s="31"/>
      <c r="P5" s="31"/>
      <c r="Q5" s="31"/>
    </row>
    <row r="6" spans="1:17" s="97" customFormat="1" ht="15" x14ac:dyDescent="0.2">
      <c r="A6" s="37"/>
      <c r="B6" s="3">
        <v>2005</v>
      </c>
      <c r="C6" s="3">
        <v>2006</v>
      </c>
      <c r="D6" s="3">
        <v>2007</v>
      </c>
      <c r="E6" s="3">
        <v>2008</v>
      </c>
      <c r="F6" s="3">
        <v>2009</v>
      </c>
      <c r="G6" s="3">
        <v>2010</v>
      </c>
      <c r="H6" s="3">
        <v>2011</v>
      </c>
      <c r="I6" s="3" t="s">
        <v>0</v>
      </c>
      <c r="J6" s="3" t="s">
        <v>700</v>
      </c>
      <c r="K6" s="3" t="s">
        <v>701</v>
      </c>
      <c r="L6" s="37"/>
      <c r="M6" s="68"/>
      <c r="N6" s="68"/>
      <c r="O6" s="68"/>
      <c r="P6" s="68"/>
      <c r="Q6" s="68"/>
    </row>
    <row r="7" spans="1:17" s="98" customFormat="1" ht="15" x14ac:dyDescent="0.2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39"/>
      <c r="M7" s="42"/>
      <c r="N7" s="42"/>
      <c r="O7" s="42"/>
      <c r="P7" s="42"/>
      <c r="Q7" s="42"/>
    </row>
    <row r="8" spans="1:17" s="96" customFormat="1" ht="15" customHeight="1" x14ac:dyDescent="0.2">
      <c r="A8" s="42"/>
      <c r="B8" s="52"/>
      <c r="C8" s="52"/>
      <c r="D8" s="52"/>
      <c r="E8" s="52"/>
      <c r="F8" s="52"/>
      <c r="G8" s="52"/>
      <c r="H8" s="52"/>
      <c r="I8" s="52"/>
      <c r="J8" s="52"/>
      <c r="K8" s="52"/>
      <c r="L8" s="42"/>
      <c r="M8" s="31"/>
      <c r="N8" s="53"/>
      <c r="O8" s="53"/>
      <c r="P8" s="53"/>
      <c r="Q8" s="53"/>
    </row>
    <row r="9" spans="1:17" s="96" customFormat="1" ht="15" customHeight="1" x14ac:dyDescent="0.2">
      <c r="A9" s="42" t="s">
        <v>264</v>
      </c>
      <c r="B9" s="58">
        <v>11901.543</v>
      </c>
      <c r="C9" s="58">
        <v>11833.4</v>
      </c>
      <c r="D9" s="58">
        <v>11674.42</v>
      </c>
      <c r="E9" s="58">
        <v>10974.3</v>
      </c>
      <c r="F9" s="58">
        <v>9699</v>
      </c>
      <c r="G9" s="58">
        <v>8918.4732127999996</v>
      </c>
      <c r="H9" s="58">
        <v>9605.0927955000006</v>
      </c>
      <c r="I9" s="58">
        <v>10356.058000000001</v>
      </c>
      <c r="J9" s="58">
        <v>9655.2520000000004</v>
      </c>
      <c r="K9" s="58">
        <v>8943.6709999999985</v>
      </c>
      <c r="L9" s="42" t="s">
        <v>265</v>
      </c>
      <c r="M9" s="31"/>
      <c r="N9" s="99"/>
      <c r="O9" s="99"/>
      <c r="P9" s="99"/>
      <c r="Q9" s="99"/>
    </row>
    <row r="10" spans="1:17" s="96" customFormat="1" ht="15" customHeight="1" x14ac:dyDescent="0.2">
      <c r="A10" s="68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42"/>
      <c r="M10" s="31"/>
      <c r="N10" s="53"/>
      <c r="O10" s="53"/>
      <c r="P10" s="53"/>
      <c r="Q10" s="53"/>
    </row>
    <row r="11" spans="1:17" s="96" customFormat="1" ht="15" customHeight="1" x14ac:dyDescent="0.2">
      <c r="A11" s="42" t="s">
        <v>266</v>
      </c>
      <c r="B11" s="58">
        <v>6513.607</v>
      </c>
      <c r="C11" s="58">
        <v>6028.5930000000008</v>
      </c>
      <c r="D11" s="58">
        <v>5750.098</v>
      </c>
      <c r="E11" s="58">
        <v>5390.5410000000002</v>
      </c>
      <c r="F11" s="58">
        <v>4255.8</v>
      </c>
      <c r="G11" s="58">
        <v>3668.5</v>
      </c>
      <c r="H11" s="58">
        <v>3860.2527955000005</v>
      </c>
      <c r="I11" s="58">
        <v>4558.51</v>
      </c>
      <c r="J11" s="58">
        <v>3963.0249999999996</v>
      </c>
      <c r="K11" s="58">
        <v>3534.4489999999996</v>
      </c>
      <c r="L11" s="42" t="s">
        <v>267</v>
      </c>
      <c r="M11" s="31"/>
      <c r="N11" s="99"/>
      <c r="O11" s="99"/>
      <c r="P11" s="99"/>
      <c r="Q11" s="99"/>
    </row>
    <row r="12" spans="1:17" s="96" customFormat="1" ht="15" customHeight="1" x14ac:dyDescent="0.2">
      <c r="A12" s="4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42"/>
      <c r="M12" s="31"/>
      <c r="N12" s="53"/>
      <c r="O12" s="53"/>
      <c r="P12" s="53"/>
      <c r="Q12" s="53"/>
    </row>
    <row r="13" spans="1:17" s="96" customFormat="1" ht="15" customHeight="1" x14ac:dyDescent="0.2">
      <c r="A13" s="42" t="s">
        <v>268</v>
      </c>
      <c r="B13" s="58">
        <v>2311.4540000000002</v>
      </c>
      <c r="C13" s="58">
        <v>2521.114</v>
      </c>
      <c r="D13" s="58">
        <v>2325.0589999999997</v>
      </c>
      <c r="E13" s="58">
        <v>1678.548</v>
      </c>
      <c r="F13" s="58">
        <v>1220.3</v>
      </c>
      <c r="G13" s="58">
        <v>1204.2</v>
      </c>
      <c r="H13" s="58">
        <v>927.05399999999997</v>
      </c>
      <c r="I13" s="58">
        <v>732.8180000000001</v>
      </c>
      <c r="J13" s="58">
        <v>671.28099999999995</v>
      </c>
      <c r="K13" s="58">
        <v>604.51499999999999</v>
      </c>
      <c r="L13" s="42" t="s">
        <v>269</v>
      </c>
      <c r="M13" s="31"/>
      <c r="N13" s="99"/>
      <c r="O13" s="99"/>
      <c r="P13" s="99"/>
      <c r="Q13" s="99"/>
    </row>
    <row r="14" spans="1:17" s="96" customFormat="1" ht="15" customHeight="1" x14ac:dyDescent="0.2">
      <c r="A14" s="4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42"/>
      <c r="M14" s="31"/>
      <c r="N14" s="53"/>
      <c r="O14" s="53"/>
      <c r="P14" s="53"/>
      <c r="Q14" s="53"/>
    </row>
    <row r="15" spans="1:17" s="96" customFormat="1" ht="15" customHeight="1" x14ac:dyDescent="0.2">
      <c r="A15" s="42" t="s">
        <v>270</v>
      </c>
      <c r="B15" s="58">
        <v>2062.873</v>
      </c>
      <c r="C15" s="58">
        <v>2217.7179999999998</v>
      </c>
      <c r="D15" s="58">
        <v>2101.9279999999999</v>
      </c>
      <c r="E15" s="58">
        <v>1540.91</v>
      </c>
      <c r="F15" s="58">
        <v>1099.4000000000001</v>
      </c>
      <c r="G15" s="58">
        <v>996.1</v>
      </c>
      <c r="H15" s="58">
        <v>766.13699999999994</v>
      </c>
      <c r="I15" s="58">
        <v>671.06500000000005</v>
      </c>
      <c r="J15" s="58">
        <v>629.59699999999998</v>
      </c>
      <c r="K15" s="58">
        <v>546.99699999999996</v>
      </c>
      <c r="L15" s="42" t="s">
        <v>271</v>
      </c>
      <c r="M15" s="31"/>
      <c r="N15" s="99"/>
      <c r="O15" s="99"/>
      <c r="P15" s="99"/>
      <c r="Q15" s="99"/>
    </row>
    <row r="16" spans="1:17" s="96" customFormat="1" ht="15" customHeight="1" x14ac:dyDescent="0.2">
      <c r="A16" s="4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42"/>
      <c r="M16" s="31"/>
      <c r="N16" s="53"/>
      <c r="O16" s="53"/>
      <c r="P16" s="53"/>
      <c r="Q16" s="53"/>
    </row>
    <row r="17" spans="1:17" s="96" customFormat="1" ht="15" customHeight="1" x14ac:dyDescent="0.2">
      <c r="A17" s="42" t="s">
        <v>272</v>
      </c>
      <c r="B17" s="58">
        <v>248.58099999999999</v>
      </c>
      <c r="C17" s="58">
        <v>303.39600000000002</v>
      </c>
      <c r="D17" s="58">
        <v>223.131</v>
      </c>
      <c r="E17" s="58">
        <v>137.63800000000001</v>
      </c>
      <c r="F17" s="58">
        <v>120.899</v>
      </c>
      <c r="G17" s="58">
        <v>208.1</v>
      </c>
      <c r="H17" s="58">
        <v>160.917</v>
      </c>
      <c r="I17" s="58">
        <v>61.753</v>
      </c>
      <c r="J17" s="58">
        <v>41.683999999999997</v>
      </c>
      <c r="K17" s="58">
        <v>57.518000000000001</v>
      </c>
      <c r="L17" s="42" t="s">
        <v>273</v>
      </c>
      <c r="M17" s="31"/>
      <c r="N17" s="99"/>
      <c r="O17" s="99"/>
      <c r="P17" s="99"/>
      <c r="Q17" s="99"/>
    </row>
    <row r="18" spans="1:17" s="96" customFormat="1" ht="15" customHeight="1" x14ac:dyDescent="0.2">
      <c r="A18" s="4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42"/>
      <c r="M18" s="31"/>
      <c r="N18" s="53"/>
      <c r="O18" s="53"/>
      <c r="P18" s="53"/>
      <c r="Q18" s="53"/>
    </row>
    <row r="19" spans="1:17" s="96" customFormat="1" ht="15" customHeight="1" x14ac:dyDescent="0.2">
      <c r="A19" s="42" t="s">
        <v>274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42" t="s">
        <v>275</v>
      </c>
      <c r="M19" s="31"/>
      <c r="N19" s="53"/>
      <c r="O19" s="53"/>
      <c r="P19" s="53"/>
      <c r="Q19" s="53"/>
    </row>
    <row r="20" spans="1:17" s="96" customFormat="1" ht="15" customHeight="1" x14ac:dyDescent="0.2">
      <c r="A20" s="42" t="s">
        <v>276</v>
      </c>
      <c r="B20" s="58">
        <v>3100.1509999999998</v>
      </c>
      <c r="C20" s="58">
        <v>2494.1639999999998</v>
      </c>
      <c r="D20" s="58">
        <v>2621.6410000000001</v>
      </c>
      <c r="E20" s="58">
        <v>2677.4430000000002</v>
      </c>
      <c r="F20" s="58">
        <v>2221.8000000000002</v>
      </c>
      <c r="G20" s="58">
        <v>1830.6</v>
      </c>
      <c r="H20" s="58">
        <v>2045.0050000000001</v>
      </c>
      <c r="I20" s="58">
        <v>2788.3029999999999</v>
      </c>
      <c r="J20" s="58">
        <v>2508.8789999999999</v>
      </c>
      <c r="K20" s="58">
        <v>2191.605</v>
      </c>
      <c r="L20" s="42" t="s">
        <v>277</v>
      </c>
      <c r="M20" s="31"/>
      <c r="N20" s="99"/>
      <c r="O20" s="99"/>
      <c r="P20" s="99"/>
      <c r="Q20" s="99"/>
    </row>
    <row r="21" spans="1:17" s="96" customFormat="1" ht="15" customHeight="1" x14ac:dyDescent="0.2">
      <c r="A21" s="4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42"/>
      <c r="M21" s="31"/>
      <c r="N21" s="53"/>
      <c r="O21" s="53"/>
      <c r="P21" s="53"/>
      <c r="Q21" s="53"/>
    </row>
    <row r="22" spans="1:17" s="96" customFormat="1" ht="15" customHeight="1" x14ac:dyDescent="0.2">
      <c r="A22" s="42" t="s">
        <v>278</v>
      </c>
      <c r="B22" s="52">
        <v>1578.24</v>
      </c>
      <c r="C22" s="58">
        <v>1106.575</v>
      </c>
      <c r="D22" s="58">
        <v>1176.769</v>
      </c>
      <c r="E22" s="58">
        <v>1145.7650000000001</v>
      </c>
      <c r="F22" s="58">
        <v>823.5</v>
      </c>
      <c r="G22" s="58">
        <v>834.5</v>
      </c>
      <c r="H22" s="58">
        <v>1035.5</v>
      </c>
      <c r="I22" s="58">
        <v>1385.221</v>
      </c>
      <c r="J22" s="58">
        <v>1291.3430000000001</v>
      </c>
      <c r="K22" s="58">
        <v>1302.819</v>
      </c>
      <c r="L22" s="42" t="s">
        <v>279</v>
      </c>
      <c r="M22" s="31"/>
      <c r="N22" s="99"/>
      <c r="O22" s="99"/>
      <c r="P22" s="99"/>
      <c r="Q22" s="99"/>
    </row>
    <row r="23" spans="1:17" s="96" customFormat="1" ht="15" customHeight="1" x14ac:dyDescent="0.2">
      <c r="A23" s="42"/>
      <c r="C23" s="52"/>
      <c r="D23" s="52"/>
      <c r="E23" s="52"/>
      <c r="F23" s="52"/>
      <c r="G23" s="52"/>
      <c r="H23" s="52"/>
      <c r="I23" s="52"/>
      <c r="J23" s="52"/>
      <c r="K23" s="52"/>
      <c r="L23" s="42"/>
      <c r="M23" s="31"/>
      <c r="N23" s="53"/>
      <c r="O23" s="53"/>
      <c r="P23" s="53"/>
      <c r="Q23" s="53"/>
    </row>
    <row r="24" spans="1:17" s="96" customFormat="1" ht="15" customHeight="1" x14ac:dyDescent="0.2">
      <c r="A24" s="42" t="s">
        <v>280</v>
      </c>
      <c r="B24" s="52">
        <v>1521.9110000000001</v>
      </c>
      <c r="C24" s="58">
        <v>1387.5889999999999</v>
      </c>
      <c r="D24" s="58">
        <v>1444.8720000000001</v>
      </c>
      <c r="E24" s="58">
        <v>1531.6</v>
      </c>
      <c r="F24" s="58">
        <v>1398.3</v>
      </c>
      <c r="G24" s="58">
        <v>996.1</v>
      </c>
      <c r="H24" s="58">
        <v>1009.505</v>
      </c>
      <c r="I24" s="58">
        <v>1403.0820000000001</v>
      </c>
      <c r="J24" s="58">
        <v>1217.5360000000001</v>
      </c>
      <c r="K24" s="58">
        <v>888.78599999999994</v>
      </c>
      <c r="L24" s="42" t="s">
        <v>281</v>
      </c>
      <c r="M24" s="31"/>
      <c r="N24" s="99"/>
      <c r="O24" s="99"/>
      <c r="P24" s="99"/>
      <c r="Q24" s="99"/>
    </row>
    <row r="25" spans="1:17" s="96" customFormat="1" ht="15" customHeight="1" x14ac:dyDescent="0.2">
      <c r="A25" s="42"/>
      <c r="C25" s="52"/>
      <c r="D25" s="52"/>
      <c r="E25" s="52"/>
      <c r="F25" s="52"/>
      <c r="G25" s="52"/>
      <c r="H25" s="52"/>
      <c r="I25" s="52"/>
      <c r="J25" s="52"/>
      <c r="K25" s="52"/>
      <c r="L25" s="42"/>
      <c r="M25" s="31"/>
      <c r="N25" s="53"/>
      <c r="O25" s="53"/>
      <c r="P25" s="53"/>
      <c r="Q25" s="53"/>
    </row>
    <row r="26" spans="1:17" s="96" customFormat="1" ht="15" customHeight="1" x14ac:dyDescent="0.2">
      <c r="A26" s="42" t="s">
        <v>282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 t="s">
        <v>283</v>
      </c>
      <c r="M26" s="31"/>
      <c r="N26" s="53"/>
      <c r="O26" s="53"/>
      <c r="P26" s="53"/>
      <c r="Q26" s="53"/>
    </row>
    <row r="27" spans="1:17" s="96" customFormat="1" ht="15" customHeight="1" x14ac:dyDescent="0.2">
      <c r="A27" s="42" t="s">
        <v>284</v>
      </c>
      <c r="B27" s="52">
        <v>1102.002</v>
      </c>
      <c r="C27" s="52">
        <v>1013.1</v>
      </c>
      <c r="D27" s="52">
        <v>803.39799999999991</v>
      </c>
      <c r="E27" s="52">
        <v>1034.55</v>
      </c>
      <c r="F27" s="52">
        <v>813.74400000000003</v>
      </c>
      <c r="G27" s="52">
        <v>633.70000000000005</v>
      </c>
      <c r="H27" s="52">
        <v>888.19379550000008</v>
      </c>
      <c r="I27" s="52">
        <v>1037.3889999999999</v>
      </c>
      <c r="J27" s="52">
        <v>782.86500000000001</v>
      </c>
      <c r="K27" s="52">
        <v>738.32899999999995</v>
      </c>
      <c r="L27" s="42" t="s">
        <v>285</v>
      </c>
      <c r="M27" s="31"/>
      <c r="N27" s="99"/>
      <c r="O27" s="99"/>
      <c r="P27" s="99"/>
      <c r="Q27" s="99"/>
    </row>
    <row r="28" spans="1:17" s="96" customFormat="1" ht="15" customHeight="1" x14ac:dyDescent="0.2">
      <c r="A28" s="4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42"/>
      <c r="M28" s="31"/>
      <c r="N28" s="53"/>
      <c r="O28" s="53"/>
      <c r="P28" s="53"/>
      <c r="Q28" s="53"/>
    </row>
    <row r="29" spans="1:17" s="96" customFormat="1" ht="15" customHeight="1" x14ac:dyDescent="0.2">
      <c r="A29" s="100" t="s">
        <v>286</v>
      </c>
      <c r="B29" s="58">
        <v>679.73</v>
      </c>
      <c r="C29" s="58">
        <v>594.6</v>
      </c>
      <c r="D29" s="58">
        <v>393.36399999999998</v>
      </c>
      <c r="E29" s="58">
        <v>498.78899999999999</v>
      </c>
      <c r="F29" s="58">
        <v>415.56099999999998</v>
      </c>
      <c r="G29" s="58">
        <v>353</v>
      </c>
      <c r="H29" s="58">
        <v>562.58400000000006</v>
      </c>
      <c r="I29" s="58">
        <v>707.17499999999995</v>
      </c>
      <c r="J29" s="58">
        <v>499.24400000000003</v>
      </c>
      <c r="K29" s="58">
        <v>504.49299999999999</v>
      </c>
      <c r="L29" s="100" t="s">
        <v>287</v>
      </c>
      <c r="M29" s="31"/>
      <c r="N29" s="99"/>
      <c r="O29" s="99"/>
      <c r="P29" s="99"/>
      <c r="Q29" s="99"/>
    </row>
    <row r="30" spans="1:17" s="96" customFormat="1" ht="15" customHeight="1" x14ac:dyDescent="0.2">
      <c r="A30" s="4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42"/>
      <c r="M30" s="31"/>
      <c r="N30" s="53"/>
      <c r="O30" s="53"/>
      <c r="P30" s="53"/>
      <c r="Q30" s="53"/>
    </row>
    <row r="31" spans="1:17" s="96" customFormat="1" ht="15" customHeight="1" x14ac:dyDescent="0.2">
      <c r="A31" s="42" t="s">
        <v>288</v>
      </c>
      <c r="B31" s="58">
        <v>422.27199999999999</v>
      </c>
      <c r="C31" s="58">
        <v>418.52600000000001</v>
      </c>
      <c r="D31" s="58">
        <v>410.03399999999999</v>
      </c>
      <c r="E31" s="58">
        <v>535.76099999999997</v>
      </c>
      <c r="F31" s="58">
        <v>398.18299999999999</v>
      </c>
      <c r="G31" s="58">
        <v>280.7</v>
      </c>
      <c r="H31" s="58">
        <v>325.60979550000002</v>
      </c>
      <c r="I31" s="58">
        <v>330.214</v>
      </c>
      <c r="J31" s="58">
        <v>283.62099999999998</v>
      </c>
      <c r="K31" s="58">
        <v>233.83600000000001</v>
      </c>
      <c r="L31" s="42" t="s">
        <v>289</v>
      </c>
      <c r="M31" s="31"/>
      <c r="N31" s="99"/>
      <c r="O31" s="99"/>
      <c r="P31" s="99"/>
      <c r="Q31" s="99"/>
    </row>
    <row r="32" spans="1:17" s="96" customFormat="1" ht="15" customHeight="1" x14ac:dyDescent="0.2">
      <c r="A32" s="4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42"/>
      <c r="M32" s="31"/>
      <c r="N32" s="53"/>
      <c r="O32" s="53"/>
      <c r="P32" s="53"/>
      <c r="Q32" s="53"/>
    </row>
    <row r="33" spans="1:17" s="96" customFormat="1" ht="15" customHeight="1" x14ac:dyDescent="0.2">
      <c r="A33" s="42" t="s">
        <v>290</v>
      </c>
      <c r="B33" s="58">
        <v>5387.9359999999997</v>
      </c>
      <c r="C33" s="58">
        <v>5804.8</v>
      </c>
      <c r="D33" s="58">
        <v>5924.3220000000001</v>
      </c>
      <c r="E33" s="58">
        <v>5583.77</v>
      </c>
      <c r="F33" s="58">
        <v>5443.2</v>
      </c>
      <c r="G33" s="58">
        <v>5250.0140000000001</v>
      </c>
      <c r="H33" s="58">
        <v>5744.8400000000011</v>
      </c>
      <c r="I33" s="58">
        <v>5797.5479999999998</v>
      </c>
      <c r="J33" s="58">
        <v>5692.2270000000008</v>
      </c>
      <c r="K33" s="58">
        <v>5409.2219999999998</v>
      </c>
      <c r="L33" s="42" t="s">
        <v>291</v>
      </c>
      <c r="M33" s="31"/>
      <c r="N33" s="99"/>
      <c r="O33" s="99"/>
      <c r="P33" s="99"/>
      <c r="Q33" s="99"/>
    </row>
    <row r="34" spans="1:17" s="96" customFormat="1" ht="15" customHeight="1" x14ac:dyDescent="0.2">
      <c r="A34" s="4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42"/>
      <c r="M34" s="31"/>
      <c r="N34" s="53"/>
      <c r="O34" s="53"/>
      <c r="P34" s="53"/>
      <c r="Q34" s="53"/>
    </row>
    <row r="35" spans="1:17" s="96" customFormat="1" ht="15" customHeight="1" x14ac:dyDescent="0.2">
      <c r="A35" s="42" t="s">
        <v>292</v>
      </c>
      <c r="B35" s="58">
        <v>5147.18</v>
      </c>
      <c r="C35" s="58">
        <v>5643.3</v>
      </c>
      <c r="D35" s="58">
        <v>5712.4129999999996</v>
      </c>
      <c r="E35" s="58">
        <v>5397.1350000000002</v>
      </c>
      <c r="F35" s="58">
        <v>5237.8999999999996</v>
      </c>
      <c r="G35" s="58">
        <v>5058.1970000000001</v>
      </c>
      <c r="H35" s="58">
        <v>5458.7030000000004</v>
      </c>
      <c r="I35" s="58">
        <v>5528.8950000000004</v>
      </c>
      <c r="J35" s="58">
        <v>5479.4530000000004</v>
      </c>
      <c r="K35" s="58">
        <v>5223.7539999999999</v>
      </c>
      <c r="L35" s="42" t="s">
        <v>293</v>
      </c>
      <c r="M35" s="31"/>
      <c r="N35" s="99"/>
      <c r="O35" s="99"/>
      <c r="P35" s="99"/>
      <c r="Q35" s="99"/>
    </row>
    <row r="36" spans="1:17" s="96" customFormat="1" ht="15" customHeight="1" x14ac:dyDescent="0.2">
      <c r="A36" s="4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42"/>
      <c r="M36" s="31"/>
      <c r="N36" s="53"/>
      <c r="O36" s="53"/>
      <c r="P36" s="53"/>
      <c r="Q36" s="53"/>
    </row>
    <row r="37" spans="1:17" s="96" customFormat="1" ht="15" customHeight="1" x14ac:dyDescent="0.2">
      <c r="A37" s="42" t="s">
        <v>294</v>
      </c>
      <c r="B37" s="58">
        <v>90.484999999999999</v>
      </c>
      <c r="C37" s="58">
        <v>58.874000000000002</v>
      </c>
      <c r="D37" s="58">
        <v>86.108999999999995</v>
      </c>
      <c r="E37" s="58">
        <v>82.734999999999999</v>
      </c>
      <c r="F37" s="58">
        <v>71.3</v>
      </c>
      <c r="G37" s="58">
        <v>79.400000000000006</v>
      </c>
      <c r="H37" s="58">
        <v>90.76</v>
      </c>
      <c r="I37" s="58">
        <v>84.155000000000001</v>
      </c>
      <c r="J37" s="58">
        <v>55.587000000000003</v>
      </c>
      <c r="K37" s="58">
        <v>43.134</v>
      </c>
      <c r="L37" s="42" t="s">
        <v>295</v>
      </c>
      <c r="M37" s="31"/>
      <c r="N37" s="99"/>
      <c r="O37" s="99"/>
      <c r="P37" s="99"/>
      <c r="Q37" s="99"/>
    </row>
    <row r="38" spans="1:17" s="96" customFormat="1" ht="15" customHeight="1" x14ac:dyDescent="0.2">
      <c r="A38" s="4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42"/>
      <c r="M38" s="31"/>
      <c r="N38" s="53"/>
      <c r="O38" s="53"/>
      <c r="P38" s="53"/>
      <c r="Q38" s="53"/>
    </row>
    <row r="39" spans="1:17" s="96" customFormat="1" ht="15" customHeight="1" x14ac:dyDescent="0.2">
      <c r="A39" s="42" t="s">
        <v>296</v>
      </c>
      <c r="B39" s="58">
        <v>150.27100000000002</v>
      </c>
      <c r="C39" s="58">
        <v>102.65899999999999</v>
      </c>
      <c r="D39" s="58">
        <v>125.8</v>
      </c>
      <c r="E39" s="58">
        <v>103.9</v>
      </c>
      <c r="F39" s="58">
        <v>134</v>
      </c>
      <c r="G39" s="58">
        <v>112.5</v>
      </c>
      <c r="H39" s="58">
        <v>195.37699999999998</v>
      </c>
      <c r="I39" s="58">
        <v>184.49799999999999</v>
      </c>
      <c r="J39" s="58">
        <v>157.18700000000001</v>
      </c>
      <c r="K39" s="58">
        <v>142.334</v>
      </c>
      <c r="L39" s="42" t="s">
        <v>297</v>
      </c>
      <c r="M39" s="31"/>
      <c r="N39" s="99"/>
      <c r="O39" s="99"/>
      <c r="P39" s="99"/>
      <c r="Q39" s="99"/>
    </row>
    <row r="40" spans="1:17" s="102" customFormat="1" ht="15" customHeight="1" x14ac:dyDescent="0.2">
      <c r="A40" s="59"/>
      <c r="B40" s="60"/>
      <c r="C40" s="60"/>
      <c r="D40" s="60"/>
      <c r="E40" s="60"/>
      <c r="F40" s="60"/>
      <c r="G40" s="60"/>
      <c r="H40" s="60"/>
      <c r="I40" s="60"/>
      <c r="J40" s="60"/>
      <c r="K40" s="94"/>
      <c r="L40" s="101"/>
      <c r="M40" s="28"/>
      <c r="N40" s="28"/>
      <c r="O40" s="28"/>
      <c r="P40" s="28"/>
      <c r="Q40" s="28"/>
    </row>
    <row r="41" spans="1:17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103"/>
      <c r="L41" s="32"/>
      <c r="M41" s="32"/>
      <c r="N41" s="32"/>
      <c r="O41" s="32"/>
      <c r="P41" s="32"/>
      <c r="Q41" s="32"/>
    </row>
    <row r="42" spans="1:17" x14ac:dyDescent="0.2">
      <c r="A42" s="32" t="s">
        <v>249</v>
      </c>
      <c r="G42" s="32" t="s">
        <v>189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</row>
    <row r="43" spans="1:17" x14ac:dyDescent="0.2">
      <c r="A43" s="67" t="s">
        <v>250</v>
      </c>
      <c r="G43" s="32" t="s">
        <v>191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</row>
    <row r="44" spans="1:17" x14ac:dyDescent="0.2">
      <c r="A44" s="67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</row>
    <row r="45" spans="1:17" x14ac:dyDescent="0.2">
      <c r="A45" s="32" t="s">
        <v>298</v>
      </c>
      <c r="G45" s="32" t="s">
        <v>299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</row>
    <row r="46" spans="1:17" x14ac:dyDescent="0.2">
      <c r="A46" s="32" t="s">
        <v>300</v>
      </c>
      <c r="G46" s="32" t="s">
        <v>301</v>
      </c>
      <c r="H46" s="32"/>
      <c r="I46" s="32"/>
      <c r="J46" s="32"/>
      <c r="K46" s="32"/>
      <c r="L46" s="32"/>
      <c r="M46" s="32"/>
      <c r="N46" s="32"/>
      <c r="O46" s="32"/>
      <c r="P46" s="32"/>
      <c r="Q46" s="32"/>
    </row>
    <row r="47" spans="1:17" x14ac:dyDescent="0.2">
      <c r="A47" s="74" t="s">
        <v>302</v>
      </c>
      <c r="G47" s="63" t="s">
        <v>303</v>
      </c>
      <c r="H47" s="32"/>
      <c r="I47" s="32"/>
      <c r="J47" s="32"/>
      <c r="K47" s="32"/>
      <c r="L47" s="32"/>
      <c r="M47" s="32"/>
    </row>
    <row r="48" spans="1:17" x14ac:dyDescent="0.2">
      <c r="A48" s="67"/>
      <c r="G48" s="32"/>
      <c r="H48" s="32"/>
      <c r="I48" s="32"/>
      <c r="J48" s="32"/>
      <c r="K48" s="32"/>
      <c r="L48" s="32"/>
      <c r="M48" s="32"/>
    </row>
    <row r="49" spans="1:13" ht="15" x14ac:dyDescent="0.25">
      <c r="A49" s="65" t="s">
        <v>304</v>
      </c>
      <c r="B49" s="104"/>
      <c r="C49" s="104"/>
      <c r="D49" s="104"/>
      <c r="E49" s="104"/>
      <c r="F49" s="104"/>
      <c r="G49" s="30" t="s">
        <v>195</v>
      </c>
      <c r="H49" s="65"/>
      <c r="I49" s="34"/>
      <c r="J49" s="32"/>
      <c r="K49" s="32"/>
      <c r="L49" s="32"/>
      <c r="M49" s="32"/>
    </row>
    <row r="50" spans="1:13" ht="15" x14ac:dyDescent="0.25">
      <c r="A50" s="65" t="s">
        <v>182</v>
      </c>
      <c r="B50" s="104"/>
      <c r="C50" s="104"/>
      <c r="D50" s="104"/>
      <c r="E50" s="104"/>
      <c r="F50" s="104"/>
      <c r="G50" s="30" t="s">
        <v>197</v>
      </c>
      <c r="H50" s="65"/>
      <c r="I50" s="34"/>
      <c r="J50" s="32"/>
      <c r="K50" s="32"/>
      <c r="L50" s="32"/>
      <c r="M50" s="32"/>
    </row>
    <row r="51" spans="1:13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</row>
    <row r="52" spans="1:13" x14ac:dyDescent="0.2">
      <c r="E52" s="105"/>
      <c r="F52" s="105"/>
    </row>
  </sheetData>
  <pageMargins left="0.45" right="0.45" top="0.75" bottom="0.75" header="0.3" footer="0.3"/>
  <pageSetup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O77"/>
  <sheetViews>
    <sheetView view="pageBreakPreview" zoomScale="70" zoomScaleNormal="90" zoomScaleSheetLayoutView="70" workbookViewId="0">
      <selection activeCell="I44" sqref="I44"/>
    </sheetView>
  </sheetViews>
  <sheetFormatPr defaultColWidth="9.28515625" defaultRowHeight="12.75" x14ac:dyDescent="0.2"/>
  <cols>
    <col min="1" max="1" width="53" style="108" customWidth="1"/>
    <col min="2" max="11" width="11.7109375" style="108" customWidth="1"/>
    <col min="12" max="12" width="3" style="108" customWidth="1"/>
    <col min="13" max="13" width="55.42578125" style="108" bestFit="1" customWidth="1"/>
    <col min="14" max="16384" width="9.28515625" style="108"/>
  </cols>
  <sheetData>
    <row r="1" spans="1:15" ht="15" x14ac:dyDescent="0.2">
      <c r="A1" s="106" t="s">
        <v>305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5" ht="15" x14ac:dyDescent="0.2">
      <c r="A2" s="106" t="s">
        <v>306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1:15" ht="14.25" x14ac:dyDescent="0.2">
      <c r="A3" s="109" t="s">
        <v>307</v>
      </c>
      <c r="B3" s="107"/>
      <c r="C3" s="107"/>
      <c r="D3" s="107"/>
      <c r="E3" s="107"/>
      <c r="F3" s="107"/>
      <c r="G3" s="107"/>
      <c r="H3" s="107"/>
      <c r="I3" s="110"/>
      <c r="J3" s="110"/>
      <c r="K3" s="110"/>
      <c r="L3" s="110"/>
      <c r="M3" s="107"/>
      <c r="N3" s="107"/>
      <c r="O3" s="107"/>
    </row>
    <row r="4" spans="1:15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</row>
    <row r="5" spans="1:15" s="113" customFormat="1" ht="15" x14ac:dyDescent="0.2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2"/>
      <c r="O5" s="112"/>
    </row>
    <row r="6" spans="1:15" s="113" customFormat="1" ht="15" x14ac:dyDescent="0.2">
      <c r="A6" s="114"/>
      <c r="B6" s="3">
        <v>2005</v>
      </c>
      <c r="C6" s="3">
        <v>2006</v>
      </c>
      <c r="D6" s="3">
        <v>2007</v>
      </c>
      <c r="E6" s="3">
        <v>2008</v>
      </c>
      <c r="F6" s="3">
        <v>2009</v>
      </c>
      <c r="G6" s="3">
        <v>2010</v>
      </c>
      <c r="H6" s="3">
        <v>2011</v>
      </c>
      <c r="I6" s="3" t="s">
        <v>0</v>
      </c>
      <c r="J6" s="3" t="s">
        <v>700</v>
      </c>
      <c r="K6" s="3" t="s">
        <v>701</v>
      </c>
      <c r="L6" s="115"/>
      <c r="M6" s="114"/>
      <c r="N6" s="112"/>
      <c r="O6" s="112"/>
    </row>
    <row r="7" spans="1:15" s="113" customFormat="1" ht="15" x14ac:dyDescent="0.2">
      <c r="A7" s="116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6"/>
      <c r="N7" s="112"/>
      <c r="O7" s="112"/>
    </row>
    <row r="8" spans="1:15" s="120" customFormat="1" ht="15" customHeight="1" x14ac:dyDescent="0.2">
      <c r="A8" s="112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2"/>
      <c r="N8" s="119"/>
      <c r="O8" s="119"/>
    </row>
    <row r="9" spans="1:15" s="120" customFormat="1" ht="15" customHeight="1" x14ac:dyDescent="0.2">
      <c r="A9" s="112" t="s">
        <v>308</v>
      </c>
      <c r="B9" s="118">
        <v>54861.880340543074</v>
      </c>
      <c r="C9" s="118">
        <v>57854.319364638803</v>
      </c>
      <c r="D9" s="118">
        <v>60642.71061719094</v>
      </c>
      <c r="E9" s="118">
        <v>62703.065999999999</v>
      </c>
      <c r="F9" s="118">
        <v>63617.936000000002</v>
      </c>
      <c r="G9" s="118">
        <v>64294.561999999998</v>
      </c>
      <c r="H9" s="118">
        <v>65720.705000000002</v>
      </c>
      <c r="I9" s="118">
        <v>68085.741999999998</v>
      </c>
      <c r="J9" s="118">
        <v>68768.23</v>
      </c>
      <c r="K9" s="118">
        <v>69201.644</v>
      </c>
      <c r="L9" s="118"/>
      <c r="M9" s="112" t="s">
        <v>309</v>
      </c>
      <c r="N9" s="121"/>
      <c r="O9" s="121"/>
    </row>
    <row r="10" spans="1:15" s="120" customFormat="1" ht="15" customHeight="1" x14ac:dyDescent="0.2">
      <c r="A10" s="112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2"/>
      <c r="N10" s="119"/>
      <c r="O10" s="119"/>
    </row>
    <row r="11" spans="1:15" s="120" customFormat="1" ht="15" customHeight="1" x14ac:dyDescent="0.2">
      <c r="A11" s="112" t="s">
        <v>310</v>
      </c>
      <c r="B11" s="118">
        <v>-29052.641</v>
      </c>
      <c r="C11" s="118">
        <v>-29421.845000000001</v>
      </c>
      <c r="D11" s="118">
        <v>-28881.420999999998</v>
      </c>
      <c r="E11" s="118">
        <v>-30936.25</v>
      </c>
      <c r="F11" s="118">
        <v>-32767.702000000001</v>
      </c>
      <c r="G11" s="118">
        <v>-34086.705999999998</v>
      </c>
      <c r="H11" s="118">
        <v>-34630.964999999997</v>
      </c>
      <c r="I11" s="118">
        <v>-33479.106</v>
      </c>
      <c r="J11" s="118">
        <v>-33757.86</v>
      </c>
      <c r="K11" s="118">
        <v>-34474.029000000002</v>
      </c>
      <c r="L11" s="118"/>
      <c r="M11" s="112" t="s">
        <v>311</v>
      </c>
      <c r="N11" s="121"/>
      <c r="O11" s="121"/>
    </row>
    <row r="12" spans="1:15" s="120" customFormat="1" ht="15" customHeight="1" x14ac:dyDescent="0.2">
      <c r="A12" s="112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2"/>
      <c r="N12" s="119"/>
      <c r="O12" s="119"/>
    </row>
    <row r="13" spans="1:15" s="120" customFormat="1" ht="15" customHeight="1" x14ac:dyDescent="0.2">
      <c r="A13" s="112" t="s">
        <v>312</v>
      </c>
      <c r="B13" s="118">
        <v>1089.1769999999999</v>
      </c>
      <c r="C13" s="118">
        <v>1040.431</v>
      </c>
      <c r="D13" s="118">
        <v>948.19100000000003</v>
      </c>
      <c r="E13" s="118">
        <v>999.50300000000004</v>
      </c>
      <c r="F13" s="118">
        <v>1125.8530000000001</v>
      </c>
      <c r="G13" s="118">
        <v>1159.2149999999999</v>
      </c>
      <c r="H13" s="118">
        <v>1154.9179999999999</v>
      </c>
      <c r="I13" s="118">
        <v>1201.7670000000001</v>
      </c>
      <c r="J13" s="118">
        <v>1203.3689999999999</v>
      </c>
      <c r="K13" s="118">
        <v>1161.6890000000001</v>
      </c>
      <c r="L13" s="118"/>
      <c r="M13" s="112" t="s">
        <v>313</v>
      </c>
      <c r="N13" s="121"/>
      <c r="O13" s="121"/>
    </row>
    <row r="14" spans="1:15" s="120" customFormat="1" ht="15" customHeight="1" x14ac:dyDescent="0.2">
      <c r="A14" s="112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2"/>
      <c r="N14" s="119"/>
      <c r="O14" s="119"/>
    </row>
    <row r="15" spans="1:15" s="120" customFormat="1" ht="15" customHeight="1" x14ac:dyDescent="0.2">
      <c r="A15" s="112" t="s">
        <v>314</v>
      </c>
      <c r="B15" s="118">
        <v>-30141.817999999999</v>
      </c>
      <c r="C15" s="118">
        <v>-30462.276000000002</v>
      </c>
      <c r="D15" s="118">
        <v>-29829.612000000001</v>
      </c>
      <c r="E15" s="118">
        <v>-31935.851999999999</v>
      </c>
      <c r="F15" s="118">
        <v>-33893.555</v>
      </c>
      <c r="G15" s="118">
        <v>-35245.921000000002</v>
      </c>
      <c r="H15" s="118">
        <v>-35785.883000000002</v>
      </c>
      <c r="I15" s="118">
        <v>-34680.873</v>
      </c>
      <c r="J15" s="118">
        <v>-34961.228999999999</v>
      </c>
      <c r="K15" s="118">
        <v>-35635.718000000001</v>
      </c>
      <c r="L15" s="118"/>
      <c r="M15" s="112" t="s">
        <v>315</v>
      </c>
      <c r="N15" s="121"/>
      <c r="O15" s="121"/>
    </row>
    <row r="16" spans="1:15" s="120" customFormat="1" ht="15" customHeight="1" x14ac:dyDescent="0.2">
      <c r="A16" s="112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2"/>
      <c r="N16" s="121"/>
      <c r="O16" s="121"/>
    </row>
    <row r="17" spans="1:15" s="120" customFormat="1" ht="15" customHeight="1" x14ac:dyDescent="0.2">
      <c r="A17" s="112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2"/>
      <c r="N17" s="119"/>
      <c r="O17" s="119"/>
    </row>
    <row r="18" spans="1:15" s="120" customFormat="1" ht="15" customHeight="1" x14ac:dyDescent="0.2">
      <c r="A18" s="112" t="s">
        <v>316</v>
      </c>
      <c r="B18" s="118">
        <v>83914.52134054307</v>
      </c>
      <c r="C18" s="122">
        <v>87276.164364638811</v>
      </c>
      <c r="D18" s="118">
        <v>89524.131364949935</v>
      </c>
      <c r="E18" s="118">
        <v>93639.315999999992</v>
      </c>
      <c r="F18" s="118">
        <v>96385.637999999977</v>
      </c>
      <c r="G18" s="118">
        <v>98381.268000000011</v>
      </c>
      <c r="H18" s="118">
        <v>100351.67000000001</v>
      </c>
      <c r="I18" s="118">
        <v>101564.84699999999</v>
      </c>
      <c r="J18" s="118">
        <v>102526.09000000001</v>
      </c>
      <c r="K18" s="118">
        <v>103675.67399999998</v>
      </c>
      <c r="L18" s="118"/>
      <c r="M18" s="112" t="s">
        <v>317</v>
      </c>
      <c r="N18" s="121"/>
      <c r="O18" s="121"/>
    </row>
    <row r="19" spans="1:15" s="120" customFormat="1" ht="15" customHeight="1" x14ac:dyDescent="0.2">
      <c r="A19" s="112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2"/>
      <c r="N19" s="119"/>
      <c r="O19" s="119"/>
    </row>
    <row r="20" spans="1:15" s="120" customFormat="1" ht="15" customHeight="1" x14ac:dyDescent="0.2">
      <c r="A20" s="123" t="s">
        <v>318</v>
      </c>
      <c r="B20" s="118">
        <v>499.26735373715019</v>
      </c>
      <c r="C20" s="118">
        <v>515.64690060629391</v>
      </c>
      <c r="D20" s="118">
        <v>430.22723006967919</v>
      </c>
      <c r="E20" s="118">
        <v>518.70923395014086</v>
      </c>
      <c r="F20" s="118">
        <v>567.08936721416285</v>
      </c>
      <c r="G20" s="118">
        <v>822.01668721869214</v>
      </c>
      <c r="H20" s="118">
        <v>794.97882848418669</v>
      </c>
      <c r="I20" s="118">
        <v>816.42266713273591</v>
      </c>
      <c r="J20" s="118">
        <v>836.08130990164761</v>
      </c>
      <c r="K20" s="118">
        <v>858.34025184144787</v>
      </c>
      <c r="L20" s="118"/>
      <c r="M20" s="123" t="s">
        <v>319</v>
      </c>
      <c r="N20" s="121"/>
      <c r="O20" s="121"/>
    </row>
    <row r="21" spans="1:15" s="120" customFormat="1" ht="15" customHeight="1" x14ac:dyDescent="0.2">
      <c r="A21" s="123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23"/>
      <c r="N21" s="119"/>
      <c r="O21" s="119"/>
    </row>
    <row r="22" spans="1:15" s="120" customFormat="1" ht="15" customHeight="1" x14ac:dyDescent="0.2">
      <c r="A22" s="123" t="s">
        <v>320</v>
      </c>
      <c r="B22" s="118">
        <v>54.968000000000004</v>
      </c>
      <c r="C22" s="118">
        <v>57.460999999999999</v>
      </c>
      <c r="D22" s="118">
        <v>61.395193505549614</v>
      </c>
      <c r="E22" s="118">
        <v>56.366999999999997</v>
      </c>
      <c r="F22" s="118">
        <v>46.067999999999998</v>
      </c>
      <c r="G22" s="118">
        <v>33.712000000000003</v>
      </c>
      <c r="H22" s="118">
        <v>28.364000000000001</v>
      </c>
      <c r="I22" s="118">
        <v>34.473999999999997</v>
      </c>
      <c r="J22" s="118">
        <v>34.461999999999996</v>
      </c>
      <c r="K22" s="118">
        <v>30.373000000000001</v>
      </c>
      <c r="L22" s="118"/>
      <c r="M22" s="123" t="s">
        <v>321</v>
      </c>
      <c r="N22" s="121"/>
      <c r="O22" s="121"/>
    </row>
    <row r="23" spans="1:15" s="120" customFormat="1" ht="15" customHeight="1" x14ac:dyDescent="0.2">
      <c r="A23" s="123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23"/>
      <c r="N23" s="119"/>
      <c r="O23" s="119"/>
    </row>
    <row r="24" spans="1:15" s="120" customFormat="1" ht="15" customHeight="1" x14ac:dyDescent="0.2">
      <c r="A24" s="123" t="s">
        <v>322</v>
      </c>
      <c r="B24" s="118">
        <v>1899</v>
      </c>
      <c r="C24" s="118">
        <v>2077.6109999999999</v>
      </c>
      <c r="D24" s="118">
        <v>2214.3908782322383</v>
      </c>
      <c r="E24" s="118">
        <v>2117.991</v>
      </c>
      <c r="F24" s="118">
        <v>1966.884</v>
      </c>
      <c r="G24" s="118">
        <v>1981.8869999999999</v>
      </c>
      <c r="H24" s="118">
        <v>1867.5035871640455</v>
      </c>
      <c r="I24" s="118">
        <v>2074.3092450504146</v>
      </c>
      <c r="J24" s="118">
        <v>1744.0351209353155</v>
      </c>
      <c r="K24" s="118">
        <v>2087.3048244861639</v>
      </c>
      <c r="L24" s="118"/>
      <c r="M24" s="123" t="s">
        <v>323</v>
      </c>
      <c r="N24" s="119"/>
      <c r="O24" s="119"/>
    </row>
    <row r="25" spans="1:15" s="120" customFormat="1" ht="15" customHeight="1" x14ac:dyDescent="0.2">
      <c r="A25" s="123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23"/>
      <c r="N25" s="119"/>
      <c r="O25" s="119"/>
    </row>
    <row r="26" spans="1:15" s="120" customFormat="1" ht="15" customHeight="1" x14ac:dyDescent="0.2">
      <c r="A26" s="123" t="s">
        <v>324</v>
      </c>
      <c r="B26" s="118">
        <v>2100.038</v>
      </c>
      <c r="C26" s="118">
        <v>2052.9400000000005</v>
      </c>
      <c r="D26" s="118">
        <v>1965.4273014674934</v>
      </c>
      <c r="E26" s="118">
        <v>1975.1210000000005</v>
      </c>
      <c r="F26" s="118">
        <v>1730.576</v>
      </c>
      <c r="G26" s="118">
        <v>1484.373</v>
      </c>
      <c r="H26" s="118">
        <v>1303.8820000000001</v>
      </c>
      <c r="I26" s="118">
        <v>1334.9880000000003</v>
      </c>
      <c r="J26" s="118">
        <v>1282.191</v>
      </c>
      <c r="K26" s="118">
        <v>1157.357</v>
      </c>
      <c r="L26" s="118"/>
      <c r="M26" s="123" t="s">
        <v>267</v>
      </c>
      <c r="N26" s="119"/>
      <c r="O26" s="119"/>
    </row>
    <row r="27" spans="1:15" s="120" customFormat="1" ht="15" customHeight="1" x14ac:dyDescent="0.2">
      <c r="A27" s="123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23"/>
      <c r="N27" s="119"/>
      <c r="O27" s="119"/>
    </row>
    <row r="28" spans="1:15" s="120" customFormat="1" ht="15" customHeight="1" x14ac:dyDescent="0.2">
      <c r="A28" s="123" t="s">
        <v>325</v>
      </c>
      <c r="B28" s="118">
        <v>35580.800000000003</v>
      </c>
      <c r="C28" s="118">
        <v>36709.512819075906</v>
      </c>
      <c r="D28" s="118">
        <v>37636.61955035862</v>
      </c>
      <c r="E28" s="118">
        <v>40233.913</v>
      </c>
      <c r="F28" s="118">
        <v>43872.181000000004</v>
      </c>
      <c r="G28" s="118">
        <v>46577.334000000003</v>
      </c>
      <c r="H28" s="118">
        <v>46759.972000000002</v>
      </c>
      <c r="I28" s="118">
        <v>46971.390000000014</v>
      </c>
      <c r="J28" s="118">
        <v>47736.284</v>
      </c>
      <c r="K28" s="118">
        <v>49331.921000000002</v>
      </c>
      <c r="L28" s="118"/>
      <c r="M28" s="123" t="s">
        <v>326</v>
      </c>
      <c r="N28" s="119"/>
      <c r="O28" s="119"/>
    </row>
    <row r="29" spans="1:15" s="120" customFormat="1" ht="15" customHeight="1" x14ac:dyDescent="0.2">
      <c r="A29" s="123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23"/>
      <c r="N29" s="119"/>
      <c r="O29" s="119"/>
    </row>
    <row r="30" spans="1:15" s="120" customFormat="1" ht="15" customHeight="1" x14ac:dyDescent="0.2">
      <c r="A30" s="123" t="s">
        <v>327</v>
      </c>
      <c r="B30" s="118">
        <v>2696.261</v>
      </c>
      <c r="C30" s="118">
        <v>2816.8650000000007</v>
      </c>
      <c r="D30" s="118">
        <v>2751.6047082331615</v>
      </c>
      <c r="E30" s="118">
        <v>2950.9402</v>
      </c>
      <c r="F30" s="118">
        <v>2845.7290999999996</v>
      </c>
      <c r="G30" s="118">
        <v>2993.1210000000001</v>
      </c>
      <c r="H30" s="118">
        <v>2909.0729999999999</v>
      </c>
      <c r="I30" s="118">
        <v>2819.0825999999997</v>
      </c>
      <c r="J30" s="118">
        <v>2822.7991999999999</v>
      </c>
      <c r="K30" s="118">
        <v>2873.2841000000003</v>
      </c>
      <c r="L30" s="118"/>
      <c r="M30" s="123" t="s">
        <v>328</v>
      </c>
      <c r="N30" s="119"/>
      <c r="O30" s="119"/>
    </row>
    <row r="31" spans="1:15" s="120" customFormat="1" ht="15" customHeight="1" x14ac:dyDescent="0.2">
      <c r="A31" s="123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23"/>
      <c r="N31" s="119"/>
      <c r="O31" s="119"/>
    </row>
    <row r="32" spans="1:15" s="120" customFormat="1" ht="15" customHeight="1" x14ac:dyDescent="0.2">
      <c r="A32" s="123" t="s">
        <v>329</v>
      </c>
      <c r="B32" s="118">
        <v>4671.7989999999991</v>
      </c>
      <c r="C32" s="118">
        <v>4875.9230000000007</v>
      </c>
      <c r="D32" s="118">
        <v>4471.358826153486</v>
      </c>
      <c r="E32" s="118">
        <v>4569.3549999999996</v>
      </c>
      <c r="F32" s="118">
        <v>4467.0510000000013</v>
      </c>
      <c r="G32" s="118">
        <v>4472.7640000000001</v>
      </c>
      <c r="H32" s="118">
        <v>4787.1729999999998</v>
      </c>
      <c r="I32" s="118">
        <v>4808.512999999999</v>
      </c>
      <c r="J32" s="118">
        <v>4923.0370000000003</v>
      </c>
      <c r="K32" s="118">
        <v>5066.6270000000004</v>
      </c>
      <c r="L32" s="118"/>
      <c r="M32" s="123" t="s">
        <v>330</v>
      </c>
      <c r="N32" s="119"/>
      <c r="O32" s="119"/>
    </row>
    <row r="33" spans="1:15" s="120" customFormat="1" ht="15" customHeight="1" x14ac:dyDescent="0.2">
      <c r="A33" s="123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23"/>
      <c r="N33" s="119"/>
      <c r="O33" s="119"/>
    </row>
    <row r="34" spans="1:15" s="120" customFormat="1" ht="15" customHeight="1" x14ac:dyDescent="0.2">
      <c r="A34" s="123" t="s">
        <v>331</v>
      </c>
      <c r="B34" s="118">
        <v>942.06014815622848</v>
      </c>
      <c r="C34" s="118">
        <v>985.64319959580405</v>
      </c>
      <c r="D34" s="118">
        <v>968.34463122208911</v>
      </c>
      <c r="E34" s="118">
        <v>978.46393946974547</v>
      </c>
      <c r="F34" s="118">
        <v>894.9266776272774</v>
      </c>
      <c r="G34" s="118">
        <v>941.03026800902876</v>
      </c>
      <c r="H34" s="118">
        <v>897.82507675572867</v>
      </c>
      <c r="I34" s="118">
        <v>946.49549671940724</v>
      </c>
      <c r="J34" s="118">
        <v>928.15653453707944</v>
      </c>
      <c r="K34" s="118">
        <v>897.90943273916366</v>
      </c>
      <c r="L34" s="118"/>
      <c r="M34" s="123" t="s">
        <v>332</v>
      </c>
      <c r="N34" s="119"/>
      <c r="O34" s="119"/>
    </row>
    <row r="35" spans="1:15" s="120" customFormat="1" ht="15" customHeight="1" x14ac:dyDescent="0.2">
      <c r="A35" s="123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23"/>
      <c r="N35" s="119"/>
      <c r="O35" s="119"/>
    </row>
    <row r="36" spans="1:15" s="120" customFormat="1" ht="15" customHeight="1" x14ac:dyDescent="0.2">
      <c r="A36" s="123" t="s">
        <v>333</v>
      </c>
      <c r="B36" s="118">
        <v>1950.5669999999998</v>
      </c>
      <c r="C36" s="118">
        <v>2050.223</v>
      </c>
      <c r="D36" s="118">
        <v>2466.4890477823974</v>
      </c>
      <c r="E36" s="118">
        <v>2363.0729999999999</v>
      </c>
      <c r="F36" s="118">
        <v>2425.9349999999999</v>
      </c>
      <c r="G36" s="118">
        <v>2645.9829999999997</v>
      </c>
      <c r="H36" s="118">
        <v>2610.2072008132595</v>
      </c>
      <c r="I36" s="118">
        <v>2464.6567343332204</v>
      </c>
      <c r="J36" s="118">
        <v>2395.1456274320135</v>
      </c>
      <c r="K36" s="118">
        <v>2386.6111709892889</v>
      </c>
      <c r="L36" s="118"/>
      <c r="M36" s="123" t="s">
        <v>334</v>
      </c>
      <c r="N36" s="119"/>
      <c r="O36" s="119"/>
    </row>
    <row r="37" spans="1:15" s="120" customFormat="1" ht="15" customHeight="1" x14ac:dyDescent="0.2">
      <c r="A37" s="123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23"/>
      <c r="N37" s="119"/>
      <c r="O37" s="119"/>
    </row>
    <row r="38" spans="1:15" s="120" customFormat="1" ht="15" customHeight="1" x14ac:dyDescent="0.2">
      <c r="A38" s="123" t="s">
        <v>335</v>
      </c>
      <c r="B38" s="118">
        <v>6207.7004939043072</v>
      </c>
      <c r="C38" s="118">
        <v>6293.4555290924836</v>
      </c>
      <c r="D38" s="118">
        <v>6694.2997435376183</v>
      </c>
      <c r="E38" s="118">
        <v>7120.3949621912352</v>
      </c>
      <c r="F38" s="118">
        <v>5104.8073956401777</v>
      </c>
      <c r="G38" s="118">
        <v>5240.6640261962848</v>
      </c>
      <c r="H38" s="118">
        <v>5611.2296160832429</v>
      </c>
      <c r="I38" s="118">
        <v>5176.0932032109913</v>
      </c>
      <c r="J38" s="118">
        <v>5576.5159043700123</v>
      </c>
      <c r="K38" s="118">
        <v>4631.414834636621</v>
      </c>
      <c r="L38" s="118"/>
      <c r="M38" s="123" t="s">
        <v>336</v>
      </c>
      <c r="N38" s="119"/>
      <c r="O38" s="119"/>
    </row>
    <row r="39" spans="1:15" s="120" customFormat="1" ht="15" customHeight="1" x14ac:dyDescent="0.2">
      <c r="A39" s="123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23"/>
      <c r="N39" s="119"/>
      <c r="O39" s="119"/>
    </row>
    <row r="40" spans="1:15" s="120" customFormat="1" ht="15" customHeight="1" x14ac:dyDescent="0.2">
      <c r="A40" s="123" t="s">
        <v>337</v>
      </c>
      <c r="B40" s="118">
        <v>9591.7366870182177</v>
      </c>
      <c r="C40" s="118">
        <v>10199.219794245513</v>
      </c>
      <c r="D40" s="118">
        <v>12805.321837983925</v>
      </c>
      <c r="E40" s="118">
        <v>13097.796827861506</v>
      </c>
      <c r="F40" s="118">
        <v>13659.913030913041</v>
      </c>
      <c r="G40" s="118">
        <v>13785.387122695649</v>
      </c>
      <c r="H40" s="118">
        <v>14368.834094753123</v>
      </c>
      <c r="I40" s="118">
        <v>15383.292468209989</v>
      </c>
      <c r="J40" s="118">
        <v>15216.934040134433</v>
      </c>
      <c r="K40" s="118">
        <v>15773.195757218775</v>
      </c>
      <c r="L40" s="118"/>
      <c r="M40" s="123" t="s">
        <v>338</v>
      </c>
      <c r="N40" s="119"/>
      <c r="O40" s="119"/>
    </row>
    <row r="41" spans="1:15" s="120" customFormat="1" ht="15" customHeight="1" x14ac:dyDescent="0.2">
      <c r="A41" s="123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23"/>
      <c r="N41" s="119"/>
      <c r="O41" s="119"/>
    </row>
    <row r="42" spans="1:15" s="120" customFormat="1" ht="15" customHeight="1" x14ac:dyDescent="0.2">
      <c r="A42" s="123" t="s">
        <v>339</v>
      </c>
      <c r="B42" s="118">
        <v>1742.135</v>
      </c>
      <c r="C42" s="118">
        <v>1821.4680000000003</v>
      </c>
      <c r="D42" s="118">
        <v>1632.6817345089087</v>
      </c>
      <c r="E42" s="118">
        <v>1657.8710000000001</v>
      </c>
      <c r="F42" s="118">
        <v>1543.6310000000001</v>
      </c>
      <c r="G42" s="118">
        <v>1510.066</v>
      </c>
      <c r="H42" s="118">
        <v>1550.2909999999999</v>
      </c>
      <c r="I42" s="118">
        <v>1622.2739999999999</v>
      </c>
      <c r="J42" s="118">
        <v>1727.846</v>
      </c>
      <c r="K42" s="118">
        <v>1783.0519999999999</v>
      </c>
      <c r="L42" s="118"/>
      <c r="M42" s="123" t="s">
        <v>340</v>
      </c>
      <c r="N42" s="119"/>
      <c r="O42" s="119"/>
    </row>
    <row r="43" spans="1:15" s="120" customFormat="1" ht="15" customHeight="1" x14ac:dyDescent="0.2">
      <c r="A43" s="123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23"/>
      <c r="N43" s="119"/>
      <c r="O43" s="119"/>
    </row>
    <row r="44" spans="1:15" s="120" customFormat="1" ht="15" customHeight="1" x14ac:dyDescent="0.2">
      <c r="A44" s="123" t="s">
        <v>341</v>
      </c>
      <c r="B44" s="118">
        <v>134.78200000000001</v>
      </c>
      <c r="C44" s="118">
        <v>140.51400000000001</v>
      </c>
      <c r="D44" s="118">
        <v>137.18932484797298</v>
      </c>
      <c r="E44" s="118">
        <v>149.95099999999999</v>
      </c>
      <c r="F44" s="118">
        <v>126.39</v>
      </c>
      <c r="G44" s="118">
        <v>72.545000000000002</v>
      </c>
      <c r="H44" s="118">
        <v>79.111999999999995</v>
      </c>
      <c r="I44" s="118">
        <v>73.054000000000002</v>
      </c>
      <c r="J44" s="118">
        <v>74.069999999999993</v>
      </c>
      <c r="K44" s="118">
        <v>75.427000000000007</v>
      </c>
      <c r="L44" s="118"/>
      <c r="M44" s="124" t="s">
        <v>342</v>
      </c>
      <c r="N44" s="121"/>
      <c r="O44" s="121"/>
    </row>
    <row r="45" spans="1:15" s="120" customFormat="1" ht="15" customHeight="1" x14ac:dyDescent="0.2">
      <c r="A45" s="125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24"/>
      <c r="N45" s="119"/>
      <c r="O45" s="119"/>
    </row>
    <row r="46" spans="1:15" s="120" customFormat="1" ht="15" customHeight="1" x14ac:dyDescent="0.2">
      <c r="A46" s="123" t="s">
        <v>343</v>
      </c>
      <c r="B46" s="118">
        <v>1465.319</v>
      </c>
      <c r="C46" s="118">
        <v>1489.8010000000002</v>
      </c>
      <c r="D46" s="118">
        <v>1342.5842400628605</v>
      </c>
      <c r="E46" s="118">
        <v>1375.9079999999999</v>
      </c>
      <c r="F46" s="118">
        <v>1338.8489999999999</v>
      </c>
      <c r="G46" s="118">
        <v>1500.432</v>
      </c>
      <c r="H46" s="118">
        <v>1681.6894657767054</v>
      </c>
      <c r="I46" s="118">
        <v>1764.7505259857728</v>
      </c>
      <c r="J46" s="118">
        <v>1783.89</v>
      </c>
      <c r="K46" s="118">
        <v>1880.9259999999997</v>
      </c>
      <c r="L46" s="118"/>
      <c r="M46" s="124" t="s">
        <v>344</v>
      </c>
      <c r="N46" s="121"/>
      <c r="O46" s="121"/>
    </row>
    <row r="47" spans="1:15" s="120" customFormat="1" ht="15" customHeight="1" x14ac:dyDescent="0.2">
      <c r="A47" s="124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24"/>
      <c r="N47" s="121"/>
      <c r="O47" s="121"/>
    </row>
    <row r="48" spans="1:15" s="120" customFormat="1" ht="15" customHeight="1" x14ac:dyDescent="0.2">
      <c r="A48" s="123" t="s">
        <v>345</v>
      </c>
      <c r="B48" s="118">
        <v>811.47199999999998</v>
      </c>
      <c r="C48" s="118">
        <v>862.00800000000004</v>
      </c>
      <c r="D48" s="118">
        <v>703.19847508112275</v>
      </c>
      <c r="E48" s="118">
        <v>743.11900000000003</v>
      </c>
      <c r="F48" s="118">
        <v>773.13800000000015</v>
      </c>
      <c r="G48" s="118">
        <v>721.29100000000017</v>
      </c>
      <c r="H48" s="118">
        <v>683.90967694143478</v>
      </c>
      <c r="I48" s="118">
        <v>704.45114033254299</v>
      </c>
      <c r="J48" s="118">
        <v>726.19615661617456</v>
      </c>
      <c r="K48" s="118">
        <v>725.5101233421608</v>
      </c>
      <c r="L48" s="118"/>
      <c r="M48" s="123" t="s">
        <v>346</v>
      </c>
      <c r="N48" s="121"/>
      <c r="O48" s="121"/>
    </row>
    <row r="49" spans="1:15" s="120" customFormat="1" ht="15" customHeight="1" x14ac:dyDescent="0.2">
      <c r="A49" s="123"/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23"/>
      <c r="N49" s="121"/>
      <c r="O49" s="121"/>
    </row>
    <row r="50" spans="1:15" s="120" customFormat="1" ht="15" customHeight="1" x14ac:dyDescent="0.2">
      <c r="A50" s="123" t="s">
        <v>347</v>
      </c>
      <c r="B50" s="118">
        <v>2924.1559999999999</v>
      </c>
      <c r="C50" s="118">
        <v>3053.4760000000006</v>
      </c>
      <c r="D50" s="118">
        <v>2889.3165409295962</v>
      </c>
      <c r="E50" s="118">
        <v>3043.0650000000001</v>
      </c>
      <c r="F50" s="118">
        <v>3332.7</v>
      </c>
      <c r="G50" s="118">
        <v>3293.9129999999996</v>
      </c>
      <c r="H50" s="118">
        <v>3393.957877754694</v>
      </c>
      <c r="I50" s="118">
        <v>3379.8206389955967</v>
      </c>
      <c r="J50" s="118">
        <v>3495.9739396970476</v>
      </c>
      <c r="K50" s="118">
        <v>3589.2199110422544</v>
      </c>
      <c r="L50" s="118"/>
      <c r="M50" s="123" t="s">
        <v>348</v>
      </c>
      <c r="N50" s="121"/>
      <c r="O50" s="121"/>
    </row>
    <row r="51" spans="1:15" s="120" customFormat="1" ht="15" customHeight="1" x14ac:dyDescent="0.2">
      <c r="A51" s="123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23"/>
      <c r="N51" s="121"/>
      <c r="O51" s="121"/>
    </row>
    <row r="52" spans="1:15" s="120" customFormat="1" ht="15" customHeight="1" x14ac:dyDescent="0.2">
      <c r="A52" s="123" t="s">
        <v>349</v>
      </c>
      <c r="B52" s="118">
        <v>248.024</v>
      </c>
      <c r="C52" s="118">
        <v>410.44200000000001</v>
      </c>
      <c r="D52" s="118">
        <v>138.27636519058086</v>
      </c>
      <c r="E52" s="118">
        <v>119.28700000000001</v>
      </c>
      <c r="F52" s="118">
        <v>101.476</v>
      </c>
      <c r="G52" s="118">
        <v>93.816000000000003</v>
      </c>
      <c r="H52" s="118">
        <v>85.909792760216689</v>
      </c>
      <c r="I52" s="118">
        <v>91.246522497459438</v>
      </c>
      <c r="J52" s="118">
        <v>94.101411480201406</v>
      </c>
      <c r="K52" s="118">
        <v>93.003341978578106</v>
      </c>
      <c r="L52" s="118"/>
      <c r="M52" s="123" t="s">
        <v>350</v>
      </c>
      <c r="N52" s="121"/>
      <c r="O52" s="121"/>
    </row>
    <row r="53" spans="1:15" s="120" customFormat="1" ht="15" customHeight="1" x14ac:dyDescent="0.2">
      <c r="A53" s="123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23"/>
      <c r="N53" s="121"/>
      <c r="O53" s="121"/>
    </row>
    <row r="54" spans="1:15" s="120" customFormat="1" ht="15" customHeight="1" x14ac:dyDescent="0.2">
      <c r="A54" s="123" t="s">
        <v>351</v>
      </c>
      <c r="B54" s="118">
        <v>1702.3489999999999</v>
      </c>
      <c r="C54" s="118">
        <v>1799.152</v>
      </c>
      <c r="D54" s="118">
        <v>1723.1698343408696</v>
      </c>
      <c r="E54" s="118">
        <v>1755.423</v>
      </c>
      <c r="F54" s="118">
        <v>1671.2610000000002</v>
      </c>
      <c r="G54" s="118">
        <v>1765.8320000000001</v>
      </c>
      <c r="H54" s="118">
        <v>1779.8119999999999</v>
      </c>
      <c r="I54" s="118">
        <v>1849.15</v>
      </c>
      <c r="J54" s="118">
        <v>1944.271</v>
      </c>
      <c r="K54" s="118">
        <v>2012.944</v>
      </c>
      <c r="L54" s="118"/>
      <c r="M54" s="123" t="s">
        <v>352</v>
      </c>
      <c r="N54" s="119"/>
      <c r="O54" s="119"/>
    </row>
    <row r="55" spans="1:15" s="120" customFormat="1" ht="15" customHeight="1" x14ac:dyDescent="0.2">
      <c r="A55" s="112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23"/>
      <c r="N55" s="119"/>
      <c r="O55" s="119"/>
    </row>
    <row r="56" spans="1:15" s="120" customFormat="1" ht="15" customHeight="1" x14ac:dyDescent="0.2">
      <c r="A56" s="123" t="s">
        <v>353</v>
      </c>
      <c r="B56" s="118">
        <v>400.75599999999991</v>
      </c>
      <c r="C56" s="118">
        <v>419.21</v>
      </c>
      <c r="D56" s="118">
        <v>371.58952665828895</v>
      </c>
      <c r="E56" s="118">
        <v>362.65599999999995</v>
      </c>
      <c r="F56" s="118">
        <v>389.63900000000001</v>
      </c>
      <c r="G56" s="118">
        <v>389.53699999999998</v>
      </c>
      <c r="H56" s="118">
        <v>383.18599999999998</v>
      </c>
      <c r="I56" s="118">
        <v>395.37400000000002</v>
      </c>
      <c r="J56" s="118">
        <v>415.78300000000002</v>
      </c>
      <c r="K56" s="118">
        <v>424.45100000000002</v>
      </c>
      <c r="L56" s="118"/>
      <c r="M56" s="123" t="s">
        <v>354</v>
      </c>
      <c r="N56" s="119"/>
      <c r="O56" s="119"/>
    </row>
    <row r="57" spans="1:15" s="120" customFormat="1" ht="15" customHeight="1" x14ac:dyDescent="0.2">
      <c r="A57" s="112"/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23"/>
      <c r="N57" s="121"/>
      <c r="O57" s="121"/>
    </row>
    <row r="58" spans="1:15" s="120" customFormat="1" ht="15" customHeight="1" x14ac:dyDescent="0.2">
      <c r="A58" s="112" t="s">
        <v>355</v>
      </c>
      <c r="B58" s="118">
        <v>8150.5259999999998</v>
      </c>
      <c r="C58" s="118">
        <v>8424.1830000000009</v>
      </c>
      <c r="D58" s="118">
        <v>8584.857</v>
      </c>
      <c r="E58" s="118">
        <v>8762.2119999999995</v>
      </c>
      <c r="F58" s="118">
        <v>9047.3940000000002</v>
      </c>
      <c r="G58" s="118">
        <v>8349.92</v>
      </c>
      <c r="H58" s="118">
        <v>8215.8719999999994</v>
      </c>
      <c r="I58" s="118">
        <v>8277.7070000000003</v>
      </c>
      <c r="J58" s="118">
        <v>8237.5360000000001</v>
      </c>
      <c r="K58" s="118">
        <v>7829.6459999999997</v>
      </c>
      <c r="L58" s="118"/>
      <c r="M58" s="126" t="s">
        <v>356</v>
      </c>
      <c r="N58" s="121"/>
      <c r="O58" s="121"/>
    </row>
    <row r="59" spans="1:15" s="120" customFormat="1" ht="15" customHeight="1" x14ac:dyDescent="0.2">
      <c r="A59" s="112"/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26"/>
      <c r="N59" s="119"/>
      <c r="O59" s="119"/>
    </row>
    <row r="60" spans="1:15" s="120" customFormat="1" ht="15" customHeight="1" x14ac:dyDescent="0.2">
      <c r="A60" s="42" t="s">
        <v>357</v>
      </c>
      <c r="B60" s="118">
        <v>7032.3149999999996</v>
      </c>
      <c r="C60" s="118">
        <v>7204.0860000000002</v>
      </c>
      <c r="D60" s="118">
        <v>7280.6329999999998</v>
      </c>
      <c r="E60" s="118">
        <v>7350.491</v>
      </c>
      <c r="F60" s="118">
        <v>7567.0780000000004</v>
      </c>
      <c r="G60" s="118">
        <v>6861.6850000000004</v>
      </c>
      <c r="H60" s="118">
        <v>6703.1109999999999</v>
      </c>
      <c r="I60" s="118">
        <v>6740.3580000000002</v>
      </c>
      <c r="J60" s="118">
        <v>6664.875</v>
      </c>
      <c r="K60" s="118">
        <v>6285.5360000000001</v>
      </c>
      <c r="L60" s="118"/>
      <c r="M60" s="42" t="s">
        <v>358</v>
      </c>
      <c r="N60" s="121"/>
      <c r="O60" s="121"/>
    </row>
    <row r="61" spans="1:15" s="120" customFormat="1" ht="15" customHeight="1" x14ac:dyDescent="0.2">
      <c r="A61" s="112"/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26"/>
      <c r="N61" s="119"/>
      <c r="O61" s="119"/>
    </row>
    <row r="62" spans="1:15" s="120" customFormat="1" ht="15" customHeight="1" x14ac:dyDescent="0.2">
      <c r="A62" s="112" t="s">
        <v>359</v>
      </c>
      <c r="B62" s="118">
        <v>1118.211</v>
      </c>
      <c r="C62" s="118">
        <v>1220.097</v>
      </c>
      <c r="D62" s="118">
        <v>1304.2239999999999</v>
      </c>
      <c r="E62" s="118">
        <v>1411.721</v>
      </c>
      <c r="F62" s="118">
        <v>1480.316</v>
      </c>
      <c r="G62" s="118">
        <v>1488.2349999999999</v>
      </c>
      <c r="H62" s="118">
        <v>1512.761</v>
      </c>
      <c r="I62" s="118">
        <v>1537.3489999999999</v>
      </c>
      <c r="J62" s="118">
        <v>1572.6610000000001</v>
      </c>
      <c r="K62" s="118">
        <v>1544.11</v>
      </c>
      <c r="L62" s="118"/>
      <c r="M62" s="126" t="s">
        <v>360</v>
      </c>
      <c r="N62" s="121"/>
      <c r="O62" s="121"/>
    </row>
    <row r="63" spans="1:15" s="120" customFormat="1" ht="15" customHeight="1" x14ac:dyDescent="0.2">
      <c r="A63" s="112"/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2"/>
      <c r="N63" s="119"/>
      <c r="O63" s="119"/>
    </row>
    <row r="64" spans="1:15" s="120" customFormat="1" ht="15" customHeight="1" x14ac:dyDescent="0.2">
      <c r="A64" s="112" t="s">
        <v>361</v>
      </c>
      <c r="B64" s="118">
        <v>140.80465772716701</v>
      </c>
      <c r="C64" s="118">
        <v>221.40912202280759</v>
      </c>
      <c r="D64" s="118">
        <v>-464.2106252165288</v>
      </c>
      <c r="E64" s="118">
        <v>-312.30116347262265</v>
      </c>
      <c r="F64" s="118">
        <v>479.99942860533298</v>
      </c>
      <c r="G64" s="118">
        <v>-294.35610411965848</v>
      </c>
      <c r="H64" s="118">
        <v>558.88778271336855</v>
      </c>
      <c r="I64" s="118">
        <v>577.30175753185154</v>
      </c>
      <c r="J64" s="118">
        <v>530.78075489607454</v>
      </c>
      <c r="K64" s="118">
        <v>167.15625172553956</v>
      </c>
      <c r="L64" s="118"/>
      <c r="M64" s="112" t="s">
        <v>362</v>
      </c>
      <c r="N64" s="121"/>
      <c r="O64" s="121"/>
    </row>
    <row r="65" spans="1:15" ht="15" customHeight="1" x14ac:dyDescent="0.2">
      <c r="A65" s="127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7"/>
      <c r="N65" s="129"/>
      <c r="O65" s="129"/>
    </row>
    <row r="66" spans="1:15" x14ac:dyDescent="0.2">
      <c r="A66" s="130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07"/>
      <c r="O66" s="107"/>
    </row>
    <row r="67" spans="1:15" x14ac:dyDescent="0.2">
      <c r="A67" s="107" t="s">
        <v>249</v>
      </c>
      <c r="G67" s="107" t="s">
        <v>189</v>
      </c>
      <c r="H67" s="107"/>
      <c r="I67" s="107"/>
      <c r="J67" s="107"/>
      <c r="K67" s="107"/>
      <c r="L67" s="107"/>
      <c r="M67" s="107"/>
      <c r="N67" s="107"/>
      <c r="O67" s="107"/>
    </row>
    <row r="68" spans="1:15" x14ac:dyDescent="0.2">
      <c r="A68" s="131" t="s">
        <v>250</v>
      </c>
      <c r="G68" s="107" t="s">
        <v>191</v>
      </c>
      <c r="H68" s="107"/>
      <c r="I68" s="107"/>
      <c r="J68" s="107"/>
      <c r="K68" s="107"/>
      <c r="L68" s="107"/>
      <c r="M68" s="107"/>
      <c r="N68" s="107"/>
      <c r="O68" s="107"/>
    </row>
    <row r="69" spans="1:15" x14ac:dyDescent="0.2">
      <c r="A69" s="107" t="s">
        <v>363</v>
      </c>
      <c r="G69" s="107" t="s">
        <v>364</v>
      </c>
      <c r="H69" s="107"/>
      <c r="I69" s="107"/>
      <c r="J69" s="107"/>
      <c r="K69" s="107"/>
      <c r="L69" s="107"/>
      <c r="M69" s="107"/>
      <c r="N69" s="107"/>
      <c r="O69" s="107"/>
    </row>
    <row r="70" spans="1:15" x14ac:dyDescent="0.2">
      <c r="A70" s="132" t="s">
        <v>158</v>
      </c>
      <c r="G70" s="107" t="s">
        <v>159</v>
      </c>
      <c r="H70" s="107"/>
      <c r="I70" s="107"/>
      <c r="J70" s="107"/>
      <c r="K70" s="107"/>
      <c r="L70" s="107"/>
      <c r="M70" s="107"/>
    </row>
    <row r="71" spans="1:15" x14ac:dyDescent="0.2">
      <c r="A71" s="107" t="s">
        <v>160</v>
      </c>
      <c r="G71" s="107" t="s">
        <v>161</v>
      </c>
      <c r="H71" s="107"/>
      <c r="I71" s="107"/>
      <c r="J71" s="107"/>
      <c r="K71" s="107"/>
      <c r="L71" s="107"/>
      <c r="M71" s="107"/>
    </row>
    <row r="72" spans="1:15" x14ac:dyDescent="0.2">
      <c r="A72" s="107"/>
      <c r="G72" s="107"/>
      <c r="H72" s="107"/>
      <c r="I72" s="107"/>
      <c r="J72" s="107"/>
      <c r="K72" s="107"/>
      <c r="L72" s="107"/>
      <c r="M72" s="107"/>
    </row>
    <row r="73" spans="1:15" ht="15" x14ac:dyDescent="0.25">
      <c r="A73" s="133" t="s">
        <v>365</v>
      </c>
      <c r="B73" s="134"/>
      <c r="C73" s="134"/>
      <c r="D73" s="134"/>
      <c r="E73" s="134"/>
      <c r="F73" s="134"/>
      <c r="G73" s="30" t="s">
        <v>195</v>
      </c>
      <c r="H73" s="133"/>
      <c r="I73" s="107"/>
      <c r="J73" s="107"/>
      <c r="K73" s="107"/>
      <c r="L73" s="107"/>
      <c r="M73" s="107"/>
    </row>
    <row r="74" spans="1:15" ht="15" x14ac:dyDescent="0.25">
      <c r="A74" s="133" t="s">
        <v>366</v>
      </c>
      <c r="B74" s="134"/>
      <c r="C74" s="134"/>
      <c r="D74" s="134"/>
      <c r="E74" s="134"/>
      <c r="F74" s="134"/>
      <c r="G74" s="30" t="s">
        <v>197</v>
      </c>
      <c r="H74" s="133"/>
      <c r="I74" s="107"/>
      <c r="J74" s="107"/>
      <c r="K74" s="107"/>
      <c r="L74" s="107"/>
      <c r="M74" s="107"/>
    </row>
    <row r="77" spans="1:15" x14ac:dyDescent="0.2">
      <c r="C77" s="108" t="s">
        <v>367</v>
      </c>
    </row>
  </sheetData>
  <printOptions horizontalCentered="1"/>
  <pageMargins left="0.3" right="0.57999999999999996" top="0.75" bottom="0.37" header="0.3" footer="0.23"/>
  <pageSetup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cfa03897881f22ed6900d6fcd5f6b3f1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db00b4d249946a75097280912d151472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DC690A86-D8ED-4C17-A1C7-C44344841D75}"/>
</file>

<file path=customXml/itemProps2.xml><?xml version="1.0" encoding="utf-8"?>
<ds:datastoreItem xmlns:ds="http://schemas.openxmlformats.org/officeDocument/2006/customXml" ds:itemID="{7AB1BC2C-302E-44A0-A8B6-5E4716D1A304}"/>
</file>

<file path=customXml/itemProps3.xml><?xml version="1.0" encoding="utf-8"?>
<ds:datastoreItem xmlns:ds="http://schemas.openxmlformats.org/officeDocument/2006/customXml" ds:itemID="{06A669F1-7B3B-456D-9267-2A5E2499B1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17</vt:i4>
      </vt:variant>
    </vt:vector>
  </HeadingPairs>
  <TitlesOfParts>
    <vt:vector size="51" baseType="lpstr">
      <vt:lpstr>tabla 1</vt:lpstr>
      <vt:lpstr>tabla 2 </vt:lpstr>
      <vt:lpstr>tabla 3 </vt:lpstr>
      <vt:lpstr>tabla 4</vt:lpstr>
      <vt:lpstr>tabla 5</vt:lpstr>
      <vt:lpstr>tabla 6 </vt:lpstr>
      <vt:lpstr>tabla 7</vt:lpstr>
      <vt:lpstr>tabla 8</vt:lpstr>
      <vt:lpstr>tabla 9 </vt:lpstr>
      <vt:lpstr>tabla 10</vt:lpstr>
      <vt:lpstr>tabla 11</vt:lpstr>
      <vt:lpstr>tabla 12 </vt:lpstr>
      <vt:lpstr>tabla 13</vt:lpstr>
      <vt:lpstr>tabla 14</vt:lpstr>
      <vt:lpstr>tabla 15</vt:lpstr>
      <vt:lpstr>tabla 16</vt:lpstr>
      <vt:lpstr>tabla 17</vt:lpstr>
      <vt:lpstr>tabla 18</vt:lpstr>
      <vt:lpstr>tabla 19</vt:lpstr>
      <vt:lpstr>tabla 20</vt:lpstr>
      <vt:lpstr>tabla 21</vt:lpstr>
      <vt:lpstr>tabla 22</vt:lpstr>
      <vt:lpstr>tabla 23</vt:lpstr>
      <vt:lpstr>tabla 24</vt:lpstr>
      <vt:lpstr>tabla 25</vt:lpstr>
      <vt:lpstr>tabla 26 </vt:lpstr>
      <vt:lpstr>tabla 27</vt:lpstr>
      <vt:lpstr>tabla 28</vt:lpstr>
      <vt:lpstr>tabla 29</vt:lpstr>
      <vt:lpstr>tabla 30 </vt:lpstr>
      <vt:lpstr>tabla 31</vt:lpstr>
      <vt:lpstr>tabla 32</vt:lpstr>
      <vt:lpstr>tabla 33 </vt:lpstr>
      <vt:lpstr>tabla 34</vt:lpstr>
      <vt:lpstr>'tabla 1'!Print_Area</vt:lpstr>
      <vt:lpstr>'tabla 10'!Print_Area</vt:lpstr>
      <vt:lpstr>'tabla 11'!Print_Area</vt:lpstr>
      <vt:lpstr>'tabla 12 '!Print_Area</vt:lpstr>
      <vt:lpstr>'tabla 13'!Print_Area</vt:lpstr>
      <vt:lpstr>'tabla 14'!Print_Area</vt:lpstr>
      <vt:lpstr>'tabla 16'!Print_Area</vt:lpstr>
      <vt:lpstr>'tabla 25'!Print_Area</vt:lpstr>
      <vt:lpstr>'tabla 27'!Print_Area</vt:lpstr>
      <vt:lpstr>'tabla 29'!Print_Area</vt:lpstr>
      <vt:lpstr>'tabla 3 '!Print_Area</vt:lpstr>
      <vt:lpstr>'tabla 30 '!Print_Area</vt:lpstr>
      <vt:lpstr>'tabla 31'!Print_Area</vt:lpstr>
      <vt:lpstr>'tabla 34'!Print_Area</vt:lpstr>
      <vt:lpstr>'tabla 5'!Print_Area</vt:lpstr>
      <vt:lpstr>'tabla 8'!Print_Area</vt:lpstr>
      <vt:lpstr>'tabla 9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narvaez_i</dc:creator>
  <cp:lastModifiedBy>Luis R. Benítez Hernández</cp:lastModifiedBy>
  <cp:lastPrinted>2015-08-18T18:29:59Z</cp:lastPrinted>
  <dcterms:created xsi:type="dcterms:W3CDTF">2015-01-28T14:20:16Z</dcterms:created>
  <dcterms:modified xsi:type="dcterms:W3CDTF">2015-10-06T12:15:28Z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