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1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4.xml" ContentType="application/vnd.openxmlformats-officedocument.spreadsheetml.worksheet+xml"/>
  <Override PartName="/xl/worksheets/sheet29.xml" ContentType="application/vnd.openxmlformats-officedocument.spreadsheetml.worksheet+xml"/>
  <Override PartName="/xl/worksheets/sheet2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2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8.xml" ContentType="application/vnd.openxmlformats-officedocument.spreadsheetml.worksheet+xml"/>
  <Override PartName="/xl/worksheets/sheet15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yes_c\Desktop\"/>
    </mc:Choice>
  </mc:AlternateContent>
  <bookViews>
    <workbookView xWindow="0" yWindow="0" windowWidth="28800" windowHeight="12435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6" r:id="rId15"/>
    <sheet name="16" sheetId="15" r:id="rId16"/>
    <sheet name="17" sheetId="17" r:id="rId17"/>
    <sheet name="18" sheetId="18" r:id="rId18"/>
    <sheet name="19" sheetId="19" r:id="rId19"/>
    <sheet name="20" sheetId="20" r:id="rId20"/>
    <sheet name="21" sheetId="21" r:id="rId21"/>
    <sheet name="22" sheetId="22" r:id="rId22"/>
    <sheet name="23" sheetId="23" r:id="rId23"/>
    <sheet name="24" sheetId="24" r:id="rId24"/>
    <sheet name="25" sheetId="25" r:id="rId25"/>
    <sheet name="26" sheetId="26" r:id="rId26"/>
    <sheet name="27" sheetId="27" r:id="rId27"/>
    <sheet name="28" sheetId="28" r:id="rId28"/>
    <sheet name="29" sheetId="29" r:id="rId29"/>
    <sheet name="30" sheetId="30" r:id="rId30"/>
    <sheet name="31" sheetId="31" r:id="rId31"/>
    <sheet name="32" sheetId="32" r:id="rId32"/>
    <sheet name="33" sheetId="33" r:id="rId33"/>
    <sheet name="34" sheetId="34" r:id="rId3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25" l="1"/>
  <c r="K34" i="25"/>
  <c r="K32" i="25"/>
  <c r="K19" i="25"/>
  <c r="K9" i="25"/>
  <c r="K29" i="25" s="1"/>
  <c r="L15" i="24" l="1"/>
  <c r="L9" i="24" s="1"/>
  <c r="L15" i="23"/>
  <c r="L9" i="23" s="1"/>
  <c r="K47" i="13" l="1"/>
  <c r="J47" i="13"/>
  <c r="I47" i="13"/>
  <c r="H47" i="13"/>
  <c r="G47" i="13"/>
  <c r="G9" i="13" s="1"/>
  <c r="K43" i="13"/>
  <c r="J43" i="13"/>
  <c r="I43" i="13"/>
  <c r="H43" i="13"/>
  <c r="G43" i="13"/>
  <c r="F43" i="13"/>
  <c r="F47" i="13" s="1"/>
  <c r="E43" i="13"/>
  <c r="E47" i="13" s="1"/>
  <c r="D43" i="13"/>
  <c r="D47" i="13" s="1"/>
  <c r="K9" i="13"/>
  <c r="J9" i="13"/>
  <c r="I9" i="13"/>
  <c r="H9" i="13"/>
</calcChain>
</file>

<file path=xl/sharedStrings.xml><?xml version="1.0" encoding="utf-8"?>
<sst xmlns="http://schemas.openxmlformats.org/spreadsheetml/2006/main" count="2731" uniqueCount="1766">
  <si>
    <t xml:space="preserve">TABLA 1 - SERIES SELECCIONADAS DE INGRESO Y PRODUCTO, TOTAL Y PER CAPITA: AÑOS FISCALES </t>
  </si>
  <si>
    <t>TABLE 1 - SELECTED SERIES OF INCOME AND PRODUCT, TOTAL AND PER CAPITA: FISCAL YEARS</t>
  </si>
  <si>
    <t>2011r</t>
  </si>
  <si>
    <t>2012r</t>
  </si>
  <si>
    <t>2013r</t>
  </si>
  <si>
    <t>2014r</t>
  </si>
  <si>
    <t>2015p</t>
  </si>
  <si>
    <t xml:space="preserve">  </t>
  </si>
  <si>
    <t xml:space="preserve">    Total a precios corrientes</t>
  </si>
  <si>
    <t xml:space="preserve">           Total in current dollars</t>
  </si>
  <si>
    <t xml:space="preserve">         (En millones de dólares)</t>
  </si>
  <si>
    <t xml:space="preserve">                (In millions of dollars)</t>
  </si>
  <si>
    <t>Producto nacional bruto</t>
  </si>
  <si>
    <t xml:space="preserve">      Gross national product</t>
  </si>
  <si>
    <t>Ingreso nacional neto</t>
  </si>
  <si>
    <t>Ingreso personal</t>
  </si>
  <si>
    <t xml:space="preserve">      Personal income</t>
  </si>
  <si>
    <t>Ingreso personal disponible</t>
  </si>
  <si>
    <t xml:space="preserve">      Disposable personal income</t>
  </si>
  <si>
    <t>Gastos de consumo personal</t>
  </si>
  <si>
    <t xml:space="preserve">      Personal consumption expenditures</t>
  </si>
  <si>
    <t>Producto interno bruto</t>
  </si>
  <si>
    <t xml:space="preserve">      Gross domestic product</t>
  </si>
  <si>
    <t>Inversión interna bruta de capital fijo</t>
  </si>
  <si>
    <t xml:space="preserve">      Gross domestic fixed investment</t>
  </si>
  <si>
    <t xml:space="preserve">   Total a precios constantes de 1954</t>
  </si>
  <si>
    <t xml:space="preserve">          Total at constant 1954 dollars</t>
  </si>
  <si>
    <t xml:space="preserve">        (En millones de dólares)</t>
  </si>
  <si>
    <t xml:space="preserve">      Gross  national product</t>
  </si>
  <si>
    <t>Ingreso personal (1)</t>
  </si>
  <si>
    <t xml:space="preserve">      Personal income (1)</t>
  </si>
  <si>
    <t>Ingreso personal disponible (1)</t>
  </si>
  <si>
    <t xml:space="preserve">      Disposable personal income (1)</t>
  </si>
  <si>
    <t xml:space="preserve">      Personal consumption expenditures </t>
  </si>
  <si>
    <t xml:space="preserve">    Per cápita a precios corrientes</t>
  </si>
  <si>
    <t xml:space="preserve">          Per capita at current dollars</t>
  </si>
  <si>
    <t xml:space="preserve">         (En dólares) </t>
  </si>
  <si>
    <t xml:space="preserve">               (In dollars)</t>
  </si>
  <si>
    <t xml:space="preserve">      Net national income</t>
  </si>
  <si>
    <t xml:space="preserve">    Per cápita a precios constantes</t>
  </si>
  <si>
    <t xml:space="preserve">          Per capita at constant</t>
  </si>
  <si>
    <t xml:space="preserve">        de 1954 (En dólares)</t>
  </si>
  <si>
    <t xml:space="preserve">               1954  dollars (In dollars)</t>
  </si>
  <si>
    <t xml:space="preserve">TABLA 1 - SERIES SELECCIONADAS DE INGRESO Y PRODUCTO, TOTAL Y PER CAPITA: AÑOS FISCALES  (CONT.) </t>
  </si>
  <si>
    <t>TABLE 1 - SELECTED SERIES OF INCOME AND PRODUCT, TOTAL AND PER CAPITA: FISCAL YEARS  (CONT.)</t>
  </si>
  <si>
    <t xml:space="preserve">     Otras estadísticas</t>
  </si>
  <si>
    <t xml:space="preserve">         Other statistics</t>
  </si>
  <si>
    <t>Crecimiento en el producto bruto (%)</t>
  </si>
  <si>
    <t xml:space="preserve">      Increase in gross product (%)</t>
  </si>
  <si>
    <t xml:space="preserve">   A precios corrientes</t>
  </si>
  <si>
    <t xml:space="preserve">         At current prices</t>
  </si>
  <si>
    <t xml:space="preserve">   A precios constantes</t>
  </si>
  <si>
    <t xml:space="preserve">         At constant prices</t>
  </si>
  <si>
    <t xml:space="preserve">    (En dólares)</t>
  </si>
  <si>
    <t xml:space="preserve">         (At dollars)</t>
  </si>
  <si>
    <t xml:space="preserve">   A precios corrientes </t>
  </si>
  <si>
    <t xml:space="preserve">          At current dollars </t>
  </si>
  <si>
    <t xml:space="preserve">   A precios constantes de 1954</t>
  </si>
  <si>
    <t xml:space="preserve">          At constant 1954 dollars</t>
  </si>
  <si>
    <t>Número promedio de personas</t>
  </si>
  <si>
    <t xml:space="preserve">      Average number of persons</t>
  </si>
  <si>
    <t xml:space="preserve"> por familia</t>
  </si>
  <si>
    <t xml:space="preserve">       per family</t>
  </si>
  <si>
    <t xml:space="preserve">   </t>
  </si>
  <si>
    <t>Sueldos y jornales</t>
  </si>
  <si>
    <t xml:space="preserve">      Salaries and wages</t>
  </si>
  <si>
    <t xml:space="preserve">     (En millones de dólares)</t>
  </si>
  <si>
    <t xml:space="preserve">          (In millions of dollars)</t>
  </si>
  <si>
    <t>Empleo, total</t>
  </si>
  <si>
    <t xml:space="preserve">      Employment, total</t>
  </si>
  <si>
    <t xml:space="preserve">    (En miles de personas) (3)</t>
  </si>
  <si>
    <t xml:space="preserve">          (In thousands of persons) (3)</t>
  </si>
  <si>
    <t>Productividad (En dólares) (4)</t>
  </si>
  <si>
    <t xml:space="preserve">      Productivity (In dollars) (4)</t>
  </si>
  <si>
    <t xml:space="preserve">Índice de precios al consumidor </t>
  </si>
  <si>
    <t xml:space="preserve">      Consumer's price index </t>
  </si>
  <si>
    <t xml:space="preserve"> para todas las familias (5)</t>
  </si>
  <si>
    <t xml:space="preserve">       for all families (5)</t>
  </si>
  <si>
    <t xml:space="preserve">   Tasa de inflación </t>
  </si>
  <si>
    <t xml:space="preserve">         Inflation Rate </t>
  </si>
  <si>
    <t>Población (En miles de personas) (6)</t>
  </si>
  <si>
    <t xml:space="preserve">      Population (In thousands of persons) (6)</t>
  </si>
  <si>
    <t xml:space="preserve">  r-  Cifras revisadas.</t>
  </si>
  <si>
    <t xml:space="preserve">   r-   Revised figures.</t>
  </si>
  <si>
    <t xml:space="preserve">  p- Cifras preliminares.</t>
  </si>
  <si>
    <t xml:space="preserve">   p- Preliminary figures.</t>
  </si>
  <si>
    <t>(1) Deflacionado por el índice implícito de precios para deflacionar los gastos de consumo personal.</t>
  </si>
  <si>
    <t xml:space="preserve">  (1) Deflated by implicit price deflators for personal consumption expenditures.</t>
  </si>
  <si>
    <t>(2) El número de familias aquí utilizado es producto de la división de la población total entre el promedio</t>
  </si>
  <si>
    <t xml:space="preserve">  (2) The number of families used here represents the division of the total population by the </t>
  </si>
  <si>
    <t xml:space="preserve">      de personas por familia.  Para propósitos del censo de población, una familia consiste de un jefe de </t>
  </si>
  <si>
    <t xml:space="preserve">         average number of persons per family.  For the purpose of the population census,</t>
  </si>
  <si>
    <t xml:space="preserve">      hogar y una persona o más que viven en el mismo hogar y están emparentados con el jefe </t>
  </si>
  <si>
    <t xml:space="preserve">         a familly consists of a householder and one or more other persons living in the </t>
  </si>
  <si>
    <t xml:space="preserve">      del hogar por nacimiento, matrimonio o adopción.</t>
  </si>
  <si>
    <t xml:space="preserve">        same household who are related to the householder by birth, marriage or adoption.</t>
  </si>
  <si>
    <t>(3) Departamento del Trabajo y Recursos Humanos, Negociado de Estadísticas, Encuesta de Vivienda.</t>
  </si>
  <si>
    <t xml:space="preserve">  (3) Department of Labor and Human Resources, Bureau of Statistics, Household Survey.</t>
  </si>
  <si>
    <t>(4) Se obtiene dividiendo el producto interno bruto a precios constantes entre el empleo total.</t>
  </si>
  <si>
    <t xml:space="preserve">  (4) Obtained from the division of gross domestic product at constant prices by total employment.</t>
  </si>
  <si>
    <t>(5) Dic. 2006=100.</t>
  </si>
  <si>
    <t xml:space="preserve">  (5) Dec. 2006=100.</t>
  </si>
  <si>
    <t xml:space="preserve"> Fuente: Junta de Planificación, Programa de Planificación Económica y Social,</t>
  </si>
  <si>
    <t xml:space="preserve">                    Subprograma de Análisis Económico.</t>
  </si>
  <si>
    <t xml:space="preserve">  Source: Puerto Rico Planning Board, Program of Economic and Social Planning,</t>
  </si>
  <si>
    <t xml:space="preserve">                  Subprogram of Economic Analysis.</t>
  </si>
  <si>
    <t xml:space="preserve"> (Continúa - Continue)</t>
  </si>
  <si>
    <t xml:space="preserve">       a diciembre 2015 (Negociado del Censo de E.U., División de Población, Population Estimates,</t>
  </si>
  <si>
    <t>(6) Promedio de los estimados de la población al principio y al final del año fiscal.  Datos intercensales</t>
  </si>
  <si>
    <t xml:space="preserve">        released December 2015 (U.S. Bureau of the Census, Population Division, Population Estimates,</t>
  </si>
  <si>
    <t xml:space="preserve">  (6) Average of population estimates at the beginning and end of the fiscal year.    Intercensal data</t>
  </si>
  <si>
    <t>Ingreso personal promedio por familia (2)</t>
  </si>
  <si>
    <t xml:space="preserve">      Average personal income per family (2)</t>
  </si>
  <si>
    <t>2010r</t>
  </si>
  <si>
    <t xml:space="preserve">        Vintage 2015), revised figures for 2010 forward.</t>
  </si>
  <si>
    <t xml:space="preserve">       Vintage 2015), cifras revisadas desde el 2010 en adelante.</t>
  </si>
  <si>
    <t xml:space="preserve">TABLA 2 - PRODUCTO NACIONAL BRUTO: AÑOS FISCALES </t>
  </si>
  <si>
    <t xml:space="preserve">TABLE 2 - GROSS NATIONAL PRODUCT: FISCAL YEARS </t>
  </si>
  <si>
    <t xml:space="preserve"> (En millones de dólares - In millions of dollars)</t>
  </si>
  <si>
    <t xml:space="preserve">    PRODUCTO NACIONAL BRUTO</t>
  </si>
  <si>
    <t xml:space="preserve">         GROSS NATIONAL PRODUCT</t>
  </si>
  <si>
    <t xml:space="preserve">   Artículos duraderos</t>
  </si>
  <si>
    <t xml:space="preserve">         Durable goods</t>
  </si>
  <si>
    <t xml:space="preserve">   Artículos no duraderos</t>
  </si>
  <si>
    <t xml:space="preserve">         Nondurable goods</t>
  </si>
  <si>
    <t xml:space="preserve">   Servicios</t>
  </si>
  <si>
    <t xml:space="preserve">         Services</t>
  </si>
  <si>
    <t>Gastos de consumo del gobierno</t>
  </si>
  <si>
    <t xml:space="preserve">      Government consumption expenditures</t>
  </si>
  <si>
    <t xml:space="preserve">   Estado Libre Asociado (1)</t>
  </si>
  <si>
    <t xml:space="preserve">         Commonwealth (1)</t>
  </si>
  <si>
    <t xml:space="preserve">   Municipios</t>
  </si>
  <si>
    <t xml:space="preserve">         Municipios</t>
  </si>
  <si>
    <t>Inversión interna bruta, total</t>
  </si>
  <si>
    <t xml:space="preserve">      Gross domestic investment, total</t>
  </si>
  <si>
    <t xml:space="preserve">   Cambio en inventarios</t>
  </si>
  <si>
    <t xml:space="preserve">         Change in inventories</t>
  </si>
  <si>
    <t xml:space="preserve">   Inversión interna bruta de</t>
  </si>
  <si>
    <t xml:space="preserve">         Gross domestic fixed </t>
  </si>
  <si>
    <t xml:space="preserve">    capital fijo</t>
  </si>
  <si>
    <t xml:space="preserve">          investment</t>
  </si>
  <si>
    <t xml:space="preserve">      Construcción</t>
  </si>
  <si>
    <t xml:space="preserve">            Construction</t>
  </si>
  <si>
    <t xml:space="preserve">        Empresas privadas</t>
  </si>
  <si>
    <t xml:space="preserve">              Private enterprises</t>
  </si>
  <si>
    <t xml:space="preserve">        Empresas públicas</t>
  </si>
  <si>
    <t xml:space="preserve">              Public enterprises</t>
  </si>
  <si>
    <t xml:space="preserve">        Gobierno</t>
  </si>
  <si>
    <t xml:space="preserve">              Government</t>
  </si>
  <si>
    <t xml:space="preserve">          Estado Libre Asociado (1)</t>
  </si>
  <si>
    <t xml:space="preserve">                Commonwealth (1)</t>
  </si>
  <si>
    <t xml:space="preserve">          Municipios</t>
  </si>
  <si>
    <t xml:space="preserve">                Municipios</t>
  </si>
  <si>
    <t xml:space="preserve">      Maquinaria y equipo</t>
  </si>
  <si>
    <t xml:space="preserve">            Machinery and equipment</t>
  </si>
  <si>
    <t xml:space="preserve">        Empresas públicas </t>
  </si>
  <si>
    <t xml:space="preserve">              Public enterprises </t>
  </si>
  <si>
    <t>Ventas netas al resto del mundo</t>
  </si>
  <si>
    <t xml:space="preserve">      Net sales to the rest of the world</t>
  </si>
  <si>
    <t xml:space="preserve">   Ventas al resto del mundo</t>
  </si>
  <si>
    <t xml:space="preserve">         Sales to the rest of the world</t>
  </si>
  <si>
    <t xml:space="preserve">      Gobierno federal</t>
  </si>
  <si>
    <t xml:space="preserve">            Federal government</t>
  </si>
  <si>
    <t xml:space="preserve">      Otros no residentes</t>
  </si>
  <si>
    <t xml:space="preserve">            Other nonresidents</t>
  </si>
  <si>
    <t xml:space="preserve">   Compras al resto del mundo</t>
  </si>
  <si>
    <t xml:space="preserve">         Purchases from the rest of the world</t>
  </si>
  <si>
    <t>r-  Cifras revisadas.</t>
  </si>
  <si>
    <t>r-   Revised figures.</t>
  </si>
  <si>
    <t>p- Cifras preliminares.</t>
  </si>
  <si>
    <t>p-  Preliminary figures.</t>
  </si>
  <si>
    <t>(  ) Cifras negativas.</t>
  </si>
  <si>
    <t>(  )  Negative figures.</t>
  </si>
  <si>
    <t>(1) Incluye las agencias, la Universidad de Puerto Rico, la Corporación del Fondo</t>
  </si>
  <si>
    <t>(1) Includes agencies, the University of Puerto Rico, the State Insurance Fund</t>
  </si>
  <si>
    <t xml:space="preserve">      del Seguro del Estado y la Autoridad de Carreteras y Transportación.</t>
  </si>
  <si>
    <t xml:space="preserve">      Corporation, and the Highway and Transportation Authority.</t>
  </si>
  <si>
    <t xml:space="preserve">              Subprograma de Análisis Económico.</t>
  </si>
  <si>
    <t xml:space="preserve"> TABLA 3 - PRODUCTO NACIONAL  BRUTO A PRECIOS CONSTANTES DE 1954: AÑOS FISCALES </t>
  </si>
  <si>
    <t xml:space="preserve"> TABLE 3 - GROSS NATIONAL PRODUCT IN CONSTANT 1954 DOLLARS: FISCAL YEARS </t>
  </si>
  <si>
    <t xml:space="preserve">                 Commonwealth (1)</t>
  </si>
  <si>
    <t xml:space="preserve">                 Municipios</t>
  </si>
  <si>
    <t xml:space="preserve">                Commonwealth  (1)</t>
  </si>
  <si>
    <t xml:space="preserve">           Federal government</t>
  </si>
  <si>
    <t xml:space="preserve">           Other nonresidents</t>
  </si>
  <si>
    <t xml:space="preserve"> r-   Cifras revisadas.</t>
  </si>
  <si>
    <t xml:space="preserve"> p-  Cifras preliminares.</t>
  </si>
  <si>
    <t xml:space="preserve"> (  )  Cifras negativas.</t>
  </si>
  <si>
    <t xml:space="preserve"> (1) Incluye las agencias, la Universidad de Puerto Rico,</t>
  </si>
  <si>
    <t>(1) Includes agencies, the University of Puerto Rico,</t>
  </si>
  <si>
    <t xml:space="preserve">       la Corporación del Fondo del Seguro del Estado</t>
  </si>
  <si>
    <t xml:space="preserve">      the State Insurance Fund Corporation,</t>
  </si>
  <si>
    <t xml:space="preserve">       y la Autoridad de Carreteras y Transportación.</t>
  </si>
  <si>
    <t xml:space="preserve">      and the Highway and Transportation Authority.</t>
  </si>
  <si>
    <t xml:space="preserve">                Subprograma de Análisis Económico.</t>
  </si>
  <si>
    <t xml:space="preserve">TABLA 4 - ÍNDICES IMPLÍCITOS DE PRECIOS  PARA DEFLACIONAR EL PRODUCTO NACIONAL BRUTO: AÑOS FISCALES </t>
  </si>
  <si>
    <t xml:space="preserve">TABLE 4 - IMPLICIT PRICE DEFLATORS FOR GROSS NATIOINAL PRODUCT: FISCAL YEARS </t>
  </si>
  <si>
    <t>(En números índices - In index numbers: 1954 = 100)</t>
  </si>
  <si>
    <t xml:space="preserve">      Government consumption expenditure</t>
  </si>
  <si>
    <t xml:space="preserve">    ---</t>
  </si>
  <si>
    <t xml:space="preserve">                 Commonwealth  (1)</t>
  </si>
  <si>
    <t xml:space="preserve">   r- Cifras revisadas.</t>
  </si>
  <si>
    <t xml:space="preserve"> r-  Revised figures.</t>
  </si>
  <si>
    <t xml:space="preserve">   p- Cifras preliminares.</t>
  </si>
  <si>
    <t xml:space="preserve"> p- Preliminary figures.</t>
  </si>
  <si>
    <t xml:space="preserve">  (1) Incluye las agencias, la Universidad de Puerto Rico, la Corporación </t>
  </si>
  <si>
    <t xml:space="preserve">        del Fondo del Seguro del Estado y la Autoridad de Carreteras y Transportación.</t>
  </si>
  <si>
    <t xml:space="preserve">  Fuente: Junta de Planificación, Programa de Planificación Económica y Social,</t>
  </si>
  <si>
    <t xml:space="preserve">                 Subprograma de Análisis Económico.</t>
  </si>
  <si>
    <t xml:space="preserve">TABLA 5 - GASTOS DE CONSUMO PERSONAL POR TIPO PRINCIPAL DE PRODUCTO: AÑOS FISCALES </t>
  </si>
  <si>
    <t xml:space="preserve">TABLE 5 - PERSONAL CONSUMPTION EXPENDITURES BY MAJOR TYPE OF PRODUCT: FISCAL YEARS </t>
  </si>
  <si>
    <t xml:space="preserve">       GASTOS DE CONSUMO</t>
  </si>
  <si>
    <t xml:space="preserve">         PERSONAL CONSUMPTION</t>
  </si>
  <si>
    <t xml:space="preserve">           PERSONAL</t>
  </si>
  <si>
    <t xml:space="preserve">             EXPENDITURES</t>
  </si>
  <si>
    <t>Alimentos</t>
  </si>
  <si>
    <t xml:space="preserve">      Food</t>
  </si>
  <si>
    <t xml:space="preserve"> </t>
  </si>
  <si>
    <t>Bebidas alcohólicas y</t>
  </si>
  <si>
    <t xml:space="preserve">      Alcoholic beverages and</t>
  </si>
  <si>
    <t xml:space="preserve"> productos de tabaco</t>
  </si>
  <si>
    <t xml:space="preserve">       tobacco products</t>
  </si>
  <si>
    <t>Ropa y accesorios</t>
  </si>
  <si>
    <t xml:space="preserve">      Clothing and accessories</t>
  </si>
  <si>
    <t>Cuidado personal</t>
  </si>
  <si>
    <t xml:space="preserve">      Personal care</t>
  </si>
  <si>
    <t>Vivienda</t>
  </si>
  <si>
    <t xml:space="preserve">      Housing</t>
  </si>
  <si>
    <t>Funcionamiento del hogar</t>
  </si>
  <si>
    <t xml:space="preserve">      Household operations</t>
  </si>
  <si>
    <t>Servicios médicos y funerarios</t>
  </si>
  <si>
    <t xml:space="preserve">      Medical and funeral services</t>
  </si>
  <si>
    <t>Servicios comerciales</t>
  </si>
  <si>
    <t xml:space="preserve">      Business services</t>
  </si>
  <si>
    <t>Transportación</t>
  </si>
  <si>
    <t xml:space="preserve">      Transportation</t>
  </si>
  <si>
    <t>Recreación</t>
  </si>
  <si>
    <t xml:space="preserve">      Recreation</t>
  </si>
  <si>
    <t>Educación</t>
  </si>
  <si>
    <t xml:space="preserve">      Education</t>
  </si>
  <si>
    <t>Instituciones religiosas y organizaciones</t>
  </si>
  <si>
    <t xml:space="preserve">      Religious and nonprofit</t>
  </si>
  <si>
    <t xml:space="preserve"> sin fines de lucro, no clasificadas</t>
  </si>
  <si>
    <t xml:space="preserve">       organizations, not elsewhere</t>
  </si>
  <si>
    <t xml:space="preserve"> anteriormente</t>
  </si>
  <si>
    <t xml:space="preserve">       classified</t>
  </si>
  <si>
    <t>Viajes al exterior</t>
  </si>
  <si>
    <t xml:space="preserve">      Foreign travel</t>
  </si>
  <si>
    <t>Compras misceláneas</t>
  </si>
  <si>
    <t xml:space="preserve">      Miscellaneous purchases</t>
  </si>
  <si>
    <t xml:space="preserve">  Gastos totales de consumo en</t>
  </si>
  <si>
    <t xml:space="preserve">         Total consumption expenditures</t>
  </si>
  <si>
    <t xml:space="preserve">    Puerto Rico de residentes y</t>
  </si>
  <si>
    <t xml:space="preserve">           in Puerto Rico by residents</t>
  </si>
  <si>
    <t xml:space="preserve">    no residentes</t>
  </si>
  <si>
    <t xml:space="preserve">           and nonresidents</t>
  </si>
  <si>
    <t xml:space="preserve">  Menos: Gastos en Puerto Rico</t>
  </si>
  <si>
    <t xml:space="preserve">         Less: Expenditures in</t>
  </si>
  <si>
    <t xml:space="preserve">   de no residentes</t>
  </si>
  <si>
    <t xml:space="preserve">          Puerto Rico by nonresidents</t>
  </si>
  <si>
    <t xml:space="preserve"> r-  Cifras revisadas.</t>
  </si>
  <si>
    <t xml:space="preserve"> p- Cifras preliminares.</t>
  </si>
  <si>
    <t xml:space="preserve">TABLA 6 - GASTOS DE CONSUMO PERSONAL POR TIPO PRINCIPAL DE PRODUCTO, A PRECIOS CONSTANTES DE 1954: AÑOS FISCALES </t>
  </si>
  <si>
    <t xml:space="preserve">TABLE 6 - PERSONAL CONSUMPTION EXPENDITURES BY MAJOR TYPE OF PRODUCT, AT CONSTANT 1954 DOLLARS: FISCAL YEARS </t>
  </si>
  <si>
    <t xml:space="preserve">     Puerto Rico de residentes y</t>
  </si>
  <si>
    <t xml:space="preserve">     no residentes</t>
  </si>
  <si>
    <t xml:space="preserve">TABLA 7 - ÍNDICES IMPLÍCITOS DE PRECIOS  PARA DEFLACIONAR LOS GASTOS DE CONSUMO PERSONAL POR TIPO PRINCIPAL DE PRODUCTO: AÑOS FISCALES </t>
  </si>
  <si>
    <t xml:space="preserve">TABLE 7 - IMPLICIT PRICE DEFLATORS FOR PERSONAL CONSUMPTION EXPENDITURES BY MAJOR TYPE OF PRODUCT: FISCAL YEARS </t>
  </si>
  <si>
    <t xml:space="preserve"> (En números índices - In index numbers: 1954=100)</t>
  </si>
  <si>
    <t xml:space="preserve">      Medical care and funeral expenses</t>
  </si>
  <si>
    <t xml:space="preserve">        Total consumption expenditures</t>
  </si>
  <si>
    <t xml:space="preserve">   r-  Cifras revisadas.</t>
  </si>
  <si>
    <t xml:space="preserve">   Fuente: Junta de Planificación, Programa de Planificación Económica y Social,</t>
  </si>
  <si>
    <t xml:space="preserve">TABLA 8 - INVERSIÓN INTERNA BRUTA DE CAPITAL FIJO: AÑOS FISCALES </t>
  </si>
  <si>
    <t xml:space="preserve">TABLE 8 - GROSS  DOMESTIC FIXED INVESTMENT: FISCAL YEARS </t>
  </si>
  <si>
    <t xml:space="preserve">     TOTAL</t>
  </si>
  <si>
    <t xml:space="preserve">      TOTAL</t>
  </si>
  <si>
    <t>Construcción</t>
  </si>
  <si>
    <t xml:space="preserve"> Construction</t>
  </si>
  <si>
    <t xml:space="preserve">  Vivienda</t>
  </si>
  <si>
    <t xml:space="preserve">    Housing</t>
  </si>
  <si>
    <t xml:space="preserve">     Privada</t>
  </si>
  <si>
    <t xml:space="preserve">        Private</t>
  </si>
  <si>
    <t xml:space="preserve">     Pública</t>
  </si>
  <si>
    <t xml:space="preserve">        Public</t>
  </si>
  <si>
    <t xml:space="preserve">  Edificios industriales,</t>
  </si>
  <si>
    <t xml:space="preserve">    Industrial, commercial, and</t>
  </si>
  <si>
    <t xml:space="preserve">   comerciales y otros (1)</t>
  </si>
  <si>
    <t xml:space="preserve">     other buildings (1)</t>
  </si>
  <si>
    <t xml:space="preserve">     Empresas privadas</t>
  </si>
  <si>
    <t xml:space="preserve">        Private enterprises      </t>
  </si>
  <si>
    <t xml:space="preserve">     Empresas públicas</t>
  </si>
  <si>
    <t xml:space="preserve">        Public enterprises</t>
  </si>
  <si>
    <t xml:space="preserve">  Carreteras, escuelas y otras</t>
  </si>
  <si>
    <t xml:space="preserve">    Roads, schools, and other</t>
  </si>
  <si>
    <t xml:space="preserve">   obras públicas</t>
  </si>
  <si>
    <t xml:space="preserve">     public works</t>
  </si>
  <si>
    <t xml:space="preserve">     Gobierno del E.L.A.</t>
  </si>
  <si>
    <t xml:space="preserve">        Commonwealth government</t>
  </si>
  <si>
    <t xml:space="preserve">     Gobiernos municipales</t>
  </si>
  <si>
    <t xml:space="preserve">        Municipal governments</t>
  </si>
  <si>
    <t>Maquinaria y equipo</t>
  </si>
  <si>
    <t xml:space="preserve">  Machinery and equipment</t>
  </si>
  <si>
    <t xml:space="preserve">  Empresas privadas</t>
  </si>
  <si>
    <t xml:space="preserve">      Private enterprises</t>
  </si>
  <si>
    <t xml:space="preserve">  Empresas públicas</t>
  </si>
  <si>
    <t xml:space="preserve">      Public enterprises</t>
  </si>
  <si>
    <t xml:space="preserve">  Gobierno (2)</t>
  </si>
  <si>
    <t xml:space="preserve">      Government (2)</t>
  </si>
  <si>
    <t xml:space="preserve">(1) Incluye instalaciones eléctricas y telefónicas; acueductos y </t>
  </si>
  <si>
    <t xml:space="preserve">(1) Includes electric and telephone installations, aqueducts and </t>
  </si>
  <si>
    <t xml:space="preserve">      alcantarillados; y refinerías.</t>
  </si>
  <si>
    <t xml:space="preserve">      sewers, and refineries.</t>
  </si>
  <si>
    <t>(2) Gobierno central y municipios.</t>
  </si>
  <si>
    <t>(2) Central government and municipios.</t>
  </si>
  <si>
    <t>Fuente:   Junta de Planificación, Programa de Planificación Económica y Social,</t>
  </si>
  <si>
    <t xml:space="preserve">TABLA 9 - PRODUCTO NACIONAL BRUTO Y PRODUCTO INTERNO BRUTO POR SECTOR INDUSTRIAL PRINCIPAL: AÑOS FISCALES </t>
  </si>
  <si>
    <t xml:space="preserve">TABLE 9 - GROSS NATIONAL PRODUCT AND GROSS DOMESTIC PRODUCT BY MAJOR INDUSTRIAL SECTOR: FISCAL YEARS </t>
  </si>
  <si>
    <t>(En millones de dólares - In millions of dollars)</t>
  </si>
  <si>
    <t>PRODUCTO NACIONAL BRUTO</t>
  </si>
  <si>
    <t>GROSS NATIONAL PRODUCT</t>
  </si>
  <si>
    <t>Menos: Resto del mundo</t>
  </si>
  <si>
    <t>Less: Rest of the world</t>
  </si>
  <si>
    <t xml:space="preserve">                Gobierno federal</t>
  </si>
  <si>
    <t xml:space="preserve">              Federal government</t>
  </si>
  <si>
    <t xml:space="preserve">                Otros no residentes</t>
  </si>
  <si>
    <t xml:space="preserve">              Other nonresidents</t>
  </si>
  <si>
    <t>PRODUCTO INTERNO BRUTO</t>
  </si>
  <si>
    <t>GROSS DOMESTIC PRODUCT</t>
  </si>
  <si>
    <t xml:space="preserve"> Agricultura</t>
  </si>
  <si>
    <t xml:space="preserve"> Agriculture</t>
  </si>
  <si>
    <t xml:space="preserve"> Minería</t>
  </si>
  <si>
    <t xml:space="preserve"> Mining</t>
  </si>
  <si>
    <t xml:space="preserve"> Utilidades</t>
  </si>
  <si>
    <t xml:space="preserve"> Utilities</t>
  </si>
  <si>
    <t xml:space="preserve"> Construcción</t>
  </si>
  <si>
    <t xml:space="preserve"> Manufactura</t>
  </si>
  <si>
    <t xml:space="preserve"> Manufacturing</t>
  </si>
  <si>
    <t xml:space="preserve"> Comercio al por mayor</t>
  </si>
  <si>
    <t xml:space="preserve"> Wholesalers Trade</t>
  </si>
  <si>
    <t xml:space="preserve"> Comercio al detal</t>
  </si>
  <si>
    <t xml:space="preserve"> Retail Trade</t>
  </si>
  <si>
    <t xml:space="preserve"> Transportación y Almacenamiento</t>
  </si>
  <si>
    <t xml:space="preserve"> Transportation and Warehousing</t>
  </si>
  <si>
    <t xml:space="preserve"> Informática</t>
  </si>
  <si>
    <t xml:space="preserve"> Information</t>
  </si>
  <si>
    <t xml:space="preserve"> Finanzas y Seguros</t>
  </si>
  <si>
    <t xml:space="preserve"> Finance and Insurance</t>
  </si>
  <si>
    <t xml:space="preserve"> Bienes Raíces y Renta</t>
  </si>
  <si>
    <t xml:space="preserve"> Real Estate and Rental</t>
  </si>
  <si>
    <t xml:space="preserve"> Servicios Profesionales Científicos y Técnicos</t>
  </si>
  <si>
    <t xml:space="preserve"> Professional, Scientific, and Technical Services</t>
  </si>
  <si>
    <t xml:space="preserve"> Administración de Compañías y Empresas</t>
  </si>
  <si>
    <t xml:space="preserve"> Management of Companies and Enterprises</t>
  </si>
  <si>
    <t xml:space="preserve"> Servicios Administrativos y de Apoyo</t>
  </si>
  <si>
    <t xml:space="preserve"> Administrative Services and Support</t>
  </si>
  <si>
    <t xml:space="preserve"> Servicios Educativos</t>
  </si>
  <si>
    <t xml:space="preserve"> Educational Services</t>
  </si>
  <si>
    <t xml:space="preserve"> Servicios de Salud y Servicios Sociales</t>
  </si>
  <si>
    <t xml:space="preserve"> Health Care and Social Services</t>
  </si>
  <si>
    <t xml:space="preserve"> Arte, Entretenimiento y Recreación</t>
  </si>
  <si>
    <t xml:space="preserve"> Art, Entertainment and Recreation</t>
  </si>
  <si>
    <t xml:space="preserve"> Alojamiento y Restaurantes</t>
  </si>
  <si>
    <t xml:space="preserve"> Accommodation and Food Services</t>
  </si>
  <si>
    <t xml:space="preserve"> Otros Servicios</t>
  </si>
  <si>
    <t xml:space="preserve"> Other Services</t>
  </si>
  <si>
    <t xml:space="preserve"> Gobierno</t>
  </si>
  <si>
    <t xml:space="preserve"> Government</t>
  </si>
  <si>
    <t xml:space="preserve">    Estado Libre Asociado (1)</t>
  </si>
  <si>
    <t xml:space="preserve">       Commonwealth (1)</t>
  </si>
  <si>
    <t xml:space="preserve">    Municipios</t>
  </si>
  <si>
    <t xml:space="preserve">       Municipios</t>
  </si>
  <si>
    <t xml:space="preserve"> Discrepancia estadística</t>
  </si>
  <si>
    <t>Statistical discrepancy</t>
  </si>
  <si>
    <t>( )  Cifras negativas.</t>
  </si>
  <si>
    <t>( )  Negative figures.</t>
  </si>
  <si>
    <t>Fuente: Junta de Planificación, Programa de Planificación Económica y Social,</t>
  </si>
  <si>
    <t xml:space="preserve">               Subprograma de Análisis Económico.</t>
  </si>
  <si>
    <t xml:space="preserve">      </t>
  </si>
  <si>
    <t xml:space="preserve">TABLA 10 - INGRESO NACIONAL NETO POR SECTOR INDUSTRIAL PRINCIPAL: AÑOS FISCALES </t>
  </si>
  <si>
    <t xml:space="preserve">TABLE 10 - NET NATIONAL INCOME BY MAJOR INDUSTRIAL SECTOR: FISCAL YEARS </t>
  </si>
  <si>
    <t>(En millones de dólares -In millions of dollars)</t>
  </si>
  <si>
    <t>INGRESO NACIONAL NETO</t>
  </si>
  <si>
    <t>NET NATIONAL INCOME</t>
  </si>
  <si>
    <t xml:space="preserve">             Federal government</t>
  </si>
  <si>
    <t xml:space="preserve">             Other nonresidents</t>
  </si>
  <si>
    <t>INGRESO INTERNO NETO</t>
  </si>
  <si>
    <t>NET DOMESTIC INCOME</t>
  </si>
  <si>
    <t>Agricultura</t>
  </si>
  <si>
    <t>Minería</t>
  </si>
  <si>
    <t>Utilidades</t>
  </si>
  <si>
    <t>Manufactura</t>
  </si>
  <si>
    <t>Comercio al por mayor</t>
  </si>
  <si>
    <t>Comercio al detal</t>
  </si>
  <si>
    <t>Transportación y Almacenamiento</t>
  </si>
  <si>
    <t>Informática</t>
  </si>
  <si>
    <t>Finanzas y Seguros</t>
  </si>
  <si>
    <t>Bienes Raíces, Renta y Arrendamieto</t>
  </si>
  <si>
    <t xml:space="preserve"> Real Estate and Rental and Leasing</t>
  </si>
  <si>
    <t>Servicios Profesionales, Científicos y Técnicos</t>
  </si>
  <si>
    <t>Administración de Compañías y Empresas</t>
  </si>
  <si>
    <t>Servicios Administrativos y de Apoyo</t>
  </si>
  <si>
    <t>Servicios Educativos</t>
  </si>
  <si>
    <t>Servicios de Salud y Servicios Sociales</t>
  </si>
  <si>
    <t>Arte, Entretenimiento y Recreación</t>
  </si>
  <si>
    <t>Alojamiento y Restaurantes</t>
  </si>
  <si>
    <t>Otros Servicios</t>
  </si>
  <si>
    <t>Gobierno</t>
  </si>
  <si>
    <t xml:space="preserve">      Commonwealth (1)</t>
  </si>
  <si>
    <t xml:space="preserve">      Municipios</t>
  </si>
  <si>
    <t xml:space="preserve"> r - Cifras revisadas.</t>
  </si>
  <si>
    <t xml:space="preserve">   r -  Revised figures.</t>
  </si>
  <si>
    <t xml:space="preserve">   p-  Preliminary figures.</t>
  </si>
  <si>
    <t xml:space="preserve"> ( ) Cifras negativas.</t>
  </si>
  <si>
    <t xml:space="preserve">   ( )  Negative figures.</t>
  </si>
  <si>
    <t xml:space="preserve"> (1) Incluye las agencias, la Universidad de Puerto Rico, la Corporación del Fondo</t>
  </si>
  <si>
    <t xml:space="preserve">   (1) Includes agencies, the University of Puerto Rico, the Puerto Rico State Insurance Fund </t>
  </si>
  <si>
    <t xml:space="preserve">         Corporation, and the Highway and Transportation Authority.</t>
  </si>
  <si>
    <t>TABLA 11 - DISTRIBUCION FUNCIONAL DEL INGRESO NACIONAL NETO POR SECTOR INDUSTRIAL PRINCIPAL: AÑOS FISCALES</t>
  </si>
  <si>
    <t>TABLE 11 - FUNCTIONAL DISTRIBUTION OF NET NATIONAL INCOME BY MAJOR INDUSTRIAL SECTOR: FISCAL YEARS</t>
  </si>
  <si>
    <t xml:space="preserve">    Compensación a empleados</t>
  </si>
  <si>
    <t xml:space="preserve">       Employees' compensation</t>
  </si>
  <si>
    <t xml:space="preserve">     Ingresos procedentes de la propiedad (1)</t>
  </si>
  <si>
    <t xml:space="preserve">       Proprietors' income (1)</t>
  </si>
  <si>
    <t xml:space="preserve">       Less: Rest of the world</t>
  </si>
  <si>
    <t xml:space="preserve">        Employees' compensation</t>
  </si>
  <si>
    <t xml:space="preserve">     Ingresos procedentes de la propiedad </t>
  </si>
  <si>
    <t xml:space="preserve">        Proprietors' income</t>
  </si>
  <si>
    <t xml:space="preserve">         Employees' compensation</t>
  </si>
  <si>
    <t xml:space="preserve">         Proprietors' income</t>
  </si>
  <si>
    <t xml:space="preserve">   Agricultura</t>
  </si>
  <si>
    <t xml:space="preserve">         Agriculture</t>
  </si>
  <si>
    <t xml:space="preserve">          Employees' compensation</t>
  </si>
  <si>
    <t xml:space="preserve">    Ingresos procedentes de la propiedad </t>
  </si>
  <si>
    <t xml:space="preserve">          Proprietors' income</t>
  </si>
  <si>
    <t xml:space="preserve">   Minería </t>
  </si>
  <si>
    <t xml:space="preserve">         Mining</t>
  </si>
  <si>
    <t xml:space="preserve">   Utilidades </t>
  </si>
  <si>
    <t xml:space="preserve">         Utilities</t>
  </si>
  <si>
    <t xml:space="preserve">   Construcción </t>
  </si>
  <si>
    <t xml:space="preserve">         Construction</t>
  </si>
  <si>
    <t xml:space="preserve">   Manufactura </t>
  </si>
  <si>
    <t xml:space="preserve">         Manufacturing </t>
  </si>
  <si>
    <t xml:space="preserve">   Comercio al por mayor</t>
  </si>
  <si>
    <t xml:space="preserve">         Wholesalers Trade</t>
  </si>
  <si>
    <t xml:space="preserve">           Employees' compensation</t>
  </si>
  <si>
    <t xml:space="preserve">           Proprietors' income</t>
  </si>
  <si>
    <t xml:space="preserve">   Comercio al detal</t>
  </si>
  <si>
    <t xml:space="preserve">          Retail Trade</t>
  </si>
  <si>
    <t xml:space="preserve">   Transportación y Almacenamiento</t>
  </si>
  <si>
    <t xml:space="preserve">          Transportation and Warehousing</t>
  </si>
  <si>
    <t xml:space="preserve">     Compensación a empleados</t>
  </si>
  <si>
    <t xml:space="preserve">   Informática</t>
  </si>
  <si>
    <t xml:space="preserve">          Information</t>
  </si>
  <si>
    <t>TABLA 11 - DISTRIBUCION FUNCIONAL DEL INGRESO NACIONAL NETO POR SECTOR INDUSTRIAL PRINCIPAL: AÑOS FISCALES (CONT.)</t>
  </si>
  <si>
    <t>TABLE 11 - FUNCTIONAL DISTRIBUTION OF NET NATIONAL INCOME BY MAJOR INDUSTRIAL SECTOR: FISCAL YEARS (CONT.)</t>
  </si>
  <si>
    <t xml:space="preserve">   Finanzas y Seguros </t>
  </si>
  <si>
    <t xml:space="preserve">         Finance and Insurance</t>
  </si>
  <si>
    <t xml:space="preserve">   Bienes Raíces y Renta</t>
  </si>
  <si>
    <t xml:space="preserve">         Real Estate and Rental</t>
  </si>
  <si>
    <t xml:space="preserve">   Servicios Profesionales, Científicos y Técnicos</t>
  </si>
  <si>
    <t xml:space="preserve">         Professional, Scientific, and Technical Services</t>
  </si>
  <si>
    <t xml:space="preserve">   Administración de Compañías y Empresas</t>
  </si>
  <si>
    <t xml:space="preserve">         Management of Companies and Enterprises</t>
  </si>
  <si>
    <t xml:space="preserve">   Servicios Administrativos y de Apoyo</t>
  </si>
  <si>
    <t xml:space="preserve">         Administrative Services and Support</t>
  </si>
  <si>
    <t xml:space="preserve">   Servicios Educativos</t>
  </si>
  <si>
    <t xml:space="preserve">         Educational Services</t>
  </si>
  <si>
    <t xml:space="preserve">   Servicios de Salud y Servicios Sociales</t>
  </si>
  <si>
    <t xml:space="preserve">         Health Care and Social Services</t>
  </si>
  <si>
    <t xml:space="preserve">   Arte, Entretenimiento y Recreación</t>
  </si>
  <si>
    <t xml:space="preserve">         Art, Entretainment and Recreation</t>
  </si>
  <si>
    <t xml:space="preserve">   Alojamiento y Restaurantes</t>
  </si>
  <si>
    <t xml:space="preserve">         Accommodation and Food Services</t>
  </si>
  <si>
    <t xml:space="preserve">   Otros Servicios</t>
  </si>
  <si>
    <t xml:space="preserve">         Other Services</t>
  </si>
  <si>
    <t xml:space="preserve">   Gobierno (2)</t>
  </si>
  <si>
    <t xml:space="preserve">         Government (2)</t>
  </si>
  <si>
    <t xml:space="preserve">            r - Revised figures.</t>
  </si>
  <si>
    <t xml:space="preserve">            p- Preliminary figures.</t>
  </si>
  <si>
    <t>(1) Incluye la ganancia neta y el interés neto originado en todos los sectores industriales en Puerto Rico.</t>
  </si>
  <si>
    <t xml:space="preserve">           (1) Includes net profit and net interest originated in all industrial sectors in Puerto Rico.</t>
  </si>
  <si>
    <t>(2) Incluye gobierno central del E.L.A. y municipios.</t>
  </si>
  <si>
    <t xml:space="preserve">              (2) Includes Commonwealth central government and municipios.</t>
  </si>
  <si>
    <t xml:space="preserve">          Source: Puerto Rico Planning Board, Program of Economic and Social Planning,</t>
  </si>
  <si>
    <t xml:space="preserve">                        Subprogram of Economic Analysis.</t>
  </si>
  <si>
    <t xml:space="preserve">TABLA 12 - INGRESO INTERNO NETO DE LA MANUFACTURA: AÑOS FISCALES </t>
  </si>
  <si>
    <t xml:space="preserve">TABLE 12 - NET MANUFACTURING DOMESTIC INCOME: FISCAL YEARS </t>
  </si>
  <si>
    <t xml:space="preserve">                TOTAL</t>
  </si>
  <si>
    <t xml:space="preserve">                  TOTAL</t>
  </si>
  <si>
    <t>Alimentos y productos relacionados</t>
  </si>
  <si>
    <t xml:space="preserve">      Food and kindred products</t>
  </si>
  <si>
    <t>Bebidas y productos de tabaco</t>
  </si>
  <si>
    <t xml:space="preserve">      Beverage and tobacco products </t>
  </si>
  <si>
    <t>Productos textiles</t>
  </si>
  <si>
    <t xml:space="preserve">      Textile mill products</t>
  </si>
  <si>
    <t>Ropa y productos relacionados</t>
  </si>
  <si>
    <t xml:space="preserve">      Apparel and related products</t>
  </si>
  <si>
    <t>Artículos de madera</t>
  </si>
  <si>
    <t xml:space="preserve">      Wood products</t>
  </si>
  <si>
    <t>Impresos y publicaciones</t>
  </si>
  <si>
    <t xml:space="preserve">      Printing and publishing</t>
  </si>
  <si>
    <t>Productos químicos y derivados</t>
  </si>
  <si>
    <t xml:space="preserve">      Chemical and allied products</t>
  </si>
  <si>
    <t xml:space="preserve">Productos de petróleo y carbón </t>
  </si>
  <si>
    <t xml:space="preserve">      Petroleum and coal products </t>
  </si>
  <si>
    <t>Productos minerales no metálicos</t>
  </si>
  <si>
    <t xml:space="preserve">      Nonmetallic mineral products</t>
  </si>
  <si>
    <t>Productos de goma y plástico</t>
  </si>
  <si>
    <t xml:space="preserve">      Plastics and rubber products</t>
  </si>
  <si>
    <t>Primarios de metal</t>
  </si>
  <si>
    <t xml:space="preserve">      Primary metal </t>
  </si>
  <si>
    <t>Productos fabricados de metal</t>
  </si>
  <si>
    <t xml:space="preserve">      Fabricated metal product</t>
  </si>
  <si>
    <t>Manufactura de maquinaria</t>
  </si>
  <si>
    <t xml:space="preserve">      Machinery manufacturing</t>
  </si>
  <si>
    <t>Computadoras y productos electrónicos</t>
  </si>
  <si>
    <t xml:space="preserve">      Computers and electronic products</t>
  </si>
  <si>
    <t xml:space="preserve">Equipo eléctrico, enseres </t>
  </si>
  <si>
    <t xml:space="preserve">      Electrical equipment, aplliance </t>
  </si>
  <si>
    <t xml:space="preserve">  y componentes</t>
  </si>
  <si>
    <t xml:space="preserve">        and component</t>
  </si>
  <si>
    <t xml:space="preserve">Equipo de transportación </t>
  </si>
  <si>
    <t xml:space="preserve">      Transportation equipment</t>
  </si>
  <si>
    <t>Productos de papel</t>
  </si>
  <si>
    <t xml:space="preserve">      Paper and allied products</t>
  </si>
  <si>
    <t>Productos de cuero</t>
  </si>
  <si>
    <t xml:space="preserve">      Leather products</t>
  </si>
  <si>
    <t>Muebles y otros relacionados</t>
  </si>
  <si>
    <t xml:space="preserve">      Furniture and related products</t>
  </si>
  <si>
    <t>Otra manufactura</t>
  </si>
  <si>
    <t xml:space="preserve">      Other manufacturing</t>
  </si>
  <si>
    <t xml:space="preserve">                         r-  Revised figures.</t>
  </si>
  <si>
    <t xml:space="preserve">                         p- Preliminary figures.</t>
  </si>
  <si>
    <t xml:space="preserve">                         Source: Puerto Rico Planning Board, Program of Economic and Social Planning,</t>
  </si>
  <si>
    <t xml:space="preserve">                                      Subprogram of Economic Analysis.</t>
  </si>
  <si>
    <t xml:space="preserve">TABLA 13 - INGRESO BRUTO AGRICOLA: AÑOS FISCALES  </t>
  </si>
  <si>
    <t>TABLE 13 - GROSS FARM INCOME: FISCAL YEARS</t>
  </si>
  <si>
    <t>2014p</t>
  </si>
  <si>
    <t xml:space="preserve">     INGRESO BRUTO</t>
  </si>
  <si>
    <t xml:space="preserve">          GROSS INCOME</t>
  </si>
  <si>
    <t>Cosechas tradicionales</t>
  </si>
  <si>
    <t xml:space="preserve">      Traditional crops</t>
  </si>
  <si>
    <t xml:space="preserve">    Café</t>
  </si>
  <si>
    <t xml:space="preserve">          Coffee</t>
  </si>
  <si>
    <t xml:space="preserve">    Arroz*</t>
  </si>
  <si>
    <t xml:space="preserve">          Rice*</t>
  </si>
  <si>
    <t xml:space="preserve">    Azúcar  y mieles</t>
  </si>
  <si>
    <t xml:space="preserve">          Sugar and molasses</t>
  </si>
  <si>
    <t>Productos pecuarios</t>
  </si>
  <si>
    <t xml:space="preserve">      Livestock products</t>
  </si>
  <si>
    <t xml:space="preserve">    Leche</t>
  </si>
  <si>
    <t xml:space="preserve">          Milk</t>
  </si>
  <si>
    <t xml:space="preserve">    Huevos</t>
  </si>
  <si>
    <t xml:space="preserve">          Eggs</t>
  </si>
  <si>
    <t xml:space="preserve">    Carne de res</t>
  </si>
  <si>
    <t xml:space="preserve">          Beef</t>
  </si>
  <si>
    <t xml:space="preserve">    Carne de cerdo</t>
  </si>
  <si>
    <t xml:space="preserve">          Pork</t>
  </si>
  <si>
    <t xml:space="preserve">    Aves</t>
  </si>
  <si>
    <t xml:space="preserve">          Poultry</t>
  </si>
  <si>
    <t xml:space="preserve">    Cabros y otras carnes</t>
  </si>
  <si>
    <t xml:space="preserve">          Goats and other meats</t>
  </si>
  <si>
    <t xml:space="preserve">    Otros</t>
  </si>
  <si>
    <t xml:space="preserve">          Others</t>
  </si>
  <si>
    <t>Cambio en inventario de animales</t>
  </si>
  <si>
    <t xml:space="preserve">      Change in livestock inventory</t>
  </si>
  <si>
    <t>Legumbres</t>
  </si>
  <si>
    <t xml:space="preserve">      Legumes</t>
  </si>
  <si>
    <t>Frutas</t>
  </si>
  <si>
    <t xml:space="preserve">      Fruits</t>
  </si>
  <si>
    <t>Vegetales farináceos</t>
  </si>
  <si>
    <t xml:space="preserve">      Starchy vegetables </t>
  </si>
  <si>
    <t>Otros vegetales</t>
  </si>
  <si>
    <t xml:space="preserve">      Other vegetables</t>
  </si>
  <si>
    <t>Plantas ornamentales</t>
  </si>
  <si>
    <t xml:space="preserve">      Ornamental plants</t>
  </si>
  <si>
    <t>Otros productos</t>
  </si>
  <si>
    <t xml:space="preserve">      Other products </t>
  </si>
  <si>
    <t>*  Para el 2014, la tabla incluye información de arroz no incluida anteriormente.</t>
  </si>
  <si>
    <t>*  For 2014, the table includes rice information, not previously included.</t>
  </si>
  <si>
    <t xml:space="preserve">   Para el 2015, la información no está disponible.</t>
  </si>
  <si>
    <t xml:space="preserve">   For 2015, the information is not available.</t>
  </si>
  <si>
    <t>Fuente: Departamento de Agricultura, Oficina de Estadísticas Agrícolas.</t>
  </si>
  <si>
    <t xml:space="preserve"> Source: Department of Agriculture, Office of Agricultural Statistics.</t>
  </si>
  <si>
    <t xml:space="preserve">TABLA 14 - RELACIÓN ENTRE EL PRODUCTO NACIONAL BRUTO, EL INGRESO NACIONAL NETO Y EL INGRESO PERSONAL: AÑOS FISCALES </t>
  </si>
  <si>
    <t xml:space="preserve">TABLE 14 - RELATION BETWEEN  GROSS NATIONAL PRODUCT, NET NATIONAL INCOME, AND PERSONAL INCOME: FISCAL YEARS </t>
  </si>
  <si>
    <t xml:space="preserve">      GROSS NATIONAL PRODUCT</t>
  </si>
  <si>
    <t>Menos: Depreciación</t>
  </si>
  <si>
    <t xml:space="preserve">      Less: Depreciation</t>
  </si>
  <si>
    <t>Igual a: Producto nacional neto</t>
  </si>
  <si>
    <t xml:space="preserve">      Equals: Net national product</t>
  </si>
  <si>
    <t>Más: Subsidios</t>
  </si>
  <si>
    <t xml:space="preserve">      Plus: Subsidies</t>
  </si>
  <si>
    <t>Menos:  Contribuciones indirectas</t>
  </si>
  <si>
    <t xml:space="preserve">      Less: Indirect business taxes</t>
  </si>
  <si>
    <t xml:space="preserve">             Transferencias de empresas</t>
  </si>
  <si>
    <t xml:space="preserve">               Business transfers</t>
  </si>
  <si>
    <t xml:space="preserve">             Discrepancia estadística</t>
  </si>
  <si>
    <t xml:space="preserve">               Statistical discrepancy</t>
  </si>
  <si>
    <t>IGUAL A: INGRESO NACIONAL NETO</t>
  </si>
  <si>
    <t xml:space="preserve">      EQUALS: NET NATIONAL INCOME</t>
  </si>
  <si>
    <t>Menos: Aportaciones a sistemas de</t>
  </si>
  <si>
    <t xml:space="preserve">      Less: Contributions for social</t>
  </si>
  <si>
    <t xml:space="preserve">              seguridad social</t>
  </si>
  <si>
    <t xml:space="preserve">                   insurance</t>
  </si>
  <si>
    <t xml:space="preserve">                Empleados</t>
  </si>
  <si>
    <t xml:space="preserve">                      Employees</t>
  </si>
  <si>
    <t xml:space="preserve">                Patronos</t>
  </si>
  <si>
    <t xml:space="preserve">                      Employers</t>
  </si>
  <si>
    <t xml:space="preserve">             Ganancias sin distribuir</t>
  </si>
  <si>
    <t xml:space="preserve">                Undistributed corporate</t>
  </si>
  <si>
    <t xml:space="preserve">              de corporaciones</t>
  </si>
  <si>
    <t xml:space="preserve">                  profits</t>
  </si>
  <si>
    <t xml:space="preserve">             Contribución sobre ingresos </t>
  </si>
  <si>
    <t xml:space="preserve">                Corporate income </t>
  </si>
  <si>
    <t xml:space="preserve">                  tax</t>
  </si>
  <si>
    <t xml:space="preserve">             Ganancias de empresas</t>
  </si>
  <si>
    <t xml:space="preserve">                Profits of public</t>
  </si>
  <si>
    <t xml:space="preserve">              públicas</t>
  </si>
  <si>
    <t xml:space="preserve">                 enterprises</t>
  </si>
  <si>
    <t xml:space="preserve">             Interés recibido por el</t>
  </si>
  <si>
    <t xml:space="preserve">                Interest received by</t>
  </si>
  <si>
    <t xml:space="preserve">               gobierno (1)</t>
  </si>
  <si>
    <t xml:space="preserve">                 government (1)</t>
  </si>
  <si>
    <t>IGUAL A: INGRESO NETO QUE</t>
  </si>
  <si>
    <t xml:space="preserve">      EQUALS: NET INCOME THAT</t>
  </si>
  <si>
    <t xml:space="preserve">  AFLUYE A LAS PERSONAS</t>
  </si>
  <si>
    <t xml:space="preserve">        FLOWS TO PERSONS</t>
  </si>
  <si>
    <t>Más: Pagos de transferencia</t>
  </si>
  <si>
    <t xml:space="preserve">      Plus: Transfer payments</t>
  </si>
  <si>
    <t xml:space="preserve">             Gobierno</t>
  </si>
  <si>
    <t xml:space="preserve">                   Government</t>
  </si>
  <si>
    <t xml:space="preserve">                   Central del ELA </t>
  </si>
  <si>
    <t xml:space="preserve">                       Commonwealth central</t>
  </si>
  <si>
    <t xml:space="preserve">                   y municipios</t>
  </si>
  <si>
    <t xml:space="preserve">                        government and municipios</t>
  </si>
  <si>
    <t xml:space="preserve">                   Federal</t>
  </si>
  <si>
    <t xml:space="preserve">                       Federal</t>
  </si>
  <si>
    <t xml:space="preserve">                   Estatales de E.E.U.U.</t>
  </si>
  <si>
    <t xml:space="preserve">                       U.S. state governments</t>
  </si>
  <si>
    <t xml:space="preserve">             Empresas</t>
  </si>
  <si>
    <t xml:space="preserve">                   Business</t>
  </si>
  <si>
    <t xml:space="preserve">             Remesas personales</t>
  </si>
  <si>
    <t xml:space="preserve">                   Private remittances</t>
  </si>
  <si>
    <t xml:space="preserve">             Otros no residentes</t>
  </si>
  <si>
    <t xml:space="preserve">                   Other nonresidents</t>
  </si>
  <si>
    <t xml:space="preserve">         Interés pagado</t>
  </si>
  <si>
    <t xml:space="preserve">               Interest paid</t>
  </si>
  <si>
    <t xml:space="preserve">             Gobierno (1)</t>
  </si>
  <si>
    <t xml:space="preserve">                   Government (1)</t>
  </si>
  <si>
    <t xml:space="preserve">             Personas</t>
  </si>
  <si>
    <t xml:space="preserve">                   Persons</t>
  </si>
  <si>
    <t>IGUAL A: INGRESO PERSONAL</t>
  </si>
  <si>
    <t xml:space="preserve">      EQUALS: PERSONAL INCOME </t>
  </si>
  <si>
    <t>r-  Revised figures.</t>
  </si>
  <si>
    <t>p- Preliminary figures.</t>
  </si>
  <si>
    <t>(1) Incluye el gobierno central y los municipios.</t>
  </si>
  <si>
    <t>(1) Includes central government and municipios.</t>
  </si>
  <si>
    <t>Fuente: Junta de Planificación, Programa de Planificación Económica</t>
  </si>
  <si>
    <t xml:space="preserve">                y  Social,  Subprograma de Análisis Económico.        </t>
  </si>
  <si>
    <t xml:space="preserve">                </t>
  </si>
  <si>
    <t xml:space="preserve">TABLA 15 - INGRESO PERSONAL: AÑOS FISCALES </t>
  </si>
  <si>
    <t xml:space="preserve">TABLE 15 - PERSONAL INCOME: FISCAL YEARS </t>
  </si>
  <si>
    <t xml:space="preserve">      INGRESO PERSONAL </t>
  </si>
  <si>
    <t xml:space="preserve">            PERSONAL INCOME </t>
  </si>
  <si>
    <t>Compensación a empleados</t>
  </si>
  <si>
    <t xml:space="preserve">      Employees' compensation</t>
  </si>
  <si>
    <t xml:space="preserve">  Empresas, Personas e instituciones sin fines de lucro</t>
  </si>
  <si>
    <t xml:space="preserve">        Business, household and nonprofit institutions</t>
  </si>
  <si>
    <t xml:space="preserve">  Gobierno</t>
  </si>
  <si>
    <t xml:space="preserve">        Government</t>
  </si>
  <si>
    <t xml:space="preserve">  Resto del mundo</t>
  </si>
  <si>
    <t xml:space="preserve">        Rest of the world</t>
  </si>
  <si>
    <t xml:space="preserve">               seguridad social</t>
  </si>
  <si>
    <t xml:space="preserve">                 insurance</t>
  </si>
  <si>
    <t xml:space="preserve">  Empleados</t>
  </si>
  <si>
    <t xml:space="preserve">        Employees</t>
  </si>
  <si>
    <t xml:space="preserve">  Patronos</t>
  </si>
  <si>
    <t xml:space="preserve">        Employers</t>
  </si>
  <si>
    <t>Ingresos procedentes de la propiedad</t>
  </si>
  <si>
    <t xml:space="preserve">      Proprietors' income</t>
  </si>
  <si>
    <t xml:space="preserve">   Ganancia de empresas no</t>
  </si>
  <si>
    <t xml:space="preserve">         Profit of unincorporated</t>
  </si>
  <si>
    <t xml:space="preserve">    incorporadas</t>
  </si>
  <si>
    <t xml:space="preserve">          enterprises</t>
  </si>
  <si>
    <t xml:space="preserve">   Dividendos de corporaciones</t>
  </si>
  <si>
    <t xml:space="preserve">         Dividends of domestic</t>
  </si>
  <si>
    <t xml:space="preserve">    locales</t>
  </si>
  <si>
    <t xml:space="preserve">          corporations</t>
  </si>
  <si>
    <t xml:space="preserve">   Ingresos misceláneos y dividendos</t>
  </si>
  <si>
    <t xml:space="preserve">         Miscellaneous income and</t>
  </si>
  <si>
    <t xml:space="preserve">    recibidos del exterior</t>
  </si>
  <si>
    <t xml:space="preserve">          dividends received from abroad</t>
  </si>
  <si>
    <t xml:space="preserve">   Ganancia de personas por</t>
  </si>
  <si>
    <t xml:space="preserve">         Rental income of</t>
  </si>
  <si>
    <t xml:space="preserve">    arrendamiento</t>
  </si>
  <si>
    <t xml:space="preserve">          persons</t>
  </si>
  <si>
    <t xml:space="preserve">   Intereses recibidos por personas</t>
  </si>
  <si>
    <t xml:space="preserve">         Personal interest income</t>
  </si>
  <si>
    <t>Pagos de transferencia</t>
  </si>
  <si>
    <t xml:space="preserve">      Transfer payments</t>
  </si>
  <si>
    <t xml:space="preserve">   Gobierno central del ELA y municipios </t>
  </si>
  <si>
    <t xml:space="preserve">        Commonwealth Central government and municipios</t>
  </si>
  <si>
    <t xml:space="preserve">   Gobierno federal</t>
  </si>
  <si>
    <t xml:space="preserve">        Federal government</t>
  </si>
  <si>
    <t xml:space="preserve">   Gobiernos estatales de E.E.U.U.</t>
  </si>
  <si>
    <t xml:space="preserve">        U.S. state governments</t>
  </si>
  <si>
    <t xml:space="preserve">   Empresas</t>
  </si>
  <si>
    <t xml:space="preserve">        Business</t>
  </si>
  <si>
    <t xml:space="preserve">   Otros no residentes</t>
  </si>
  <si>
    <t xml:space="preserve">        Other nonresidents</t>
  </si>
  <si>
    <t>r - Revised figures.</t>
  </si>
  <si>
    <t xml:space="preserve">             Subprograma de Análisis Económico.</t>
  </si>
  <si>
    <t>TABLA 16 - ACTIVOS FINANCIEROS DE LAS PERSONAS: AÑOS FISCALES</t>
  </si>
  <si>
    <t>TABLE 16 - PERSONAL FINANCIAL ASSETS: FISCAL YEARS</t>
  </si>
  <si>
    <t xml:space="preserve">    ACTIVOS FINANCIEROS, TOTAL</t>
  </si>
  <si>
    <t xml:space="preserve">           FINANCIAL ASSETS, TOTAL</t>
  </si>
  <si>
    <t>Depósitos en bancos comerciales (1)</t>
  </si>
  <si>
    <t xml:space="preserve">      Deposits in commercial banks (1)</t>
  </si>
  <si>
    <t>Ahorro en bancos federales de ahorro (2)</t>
  </si>
  <si>
    <t xml:space="preserve">       Saving in federal saving banks (2)</t>
  </si>
  <si>
    <t>Ahorros en la Asociación de</t>
  </si>
  <si>
    <t xml:space="preserve">      Savings in the Puerto Rico</t>
  </si>
  <si>
    <t xml:space="preserve"> Empleados del Estado Libre Asociado</t>
  </si>
  <si>
    <t xml:space="preserve">       Commonwealth Employees' Association</t>
  </si>
  <si>
    <t>Ahorros en cooperativas locales</t>
  </si>
  <si>
    <t xml:space="preserve">      Savings in local cooperatives</t>
  </si>
  <si>
    <t>Ahorros en cooperativas federales</t>
  </si>
  <si>
    <t xml:space="preserve">      Savings in federal cooperatives</t>
  </si>
  <si>
    <t xml:space="preserve">Reservas en fondos públicos de </t>
  </si>
  <si>
    <t xml:space="preserve">      Reserves in public pension</t>
  </si>
  <si>
    <t xml:space="preserve"> pensiones</t>
  </si>
  <si>
    <t xml:space="preserve">       funds</t>
  </si>
  <si>
    <t>Reservas en compañías de seguros de vida</t>
  </si>
  <si>
    <t xml:space="preserve">      Reserves in life insurance companies</t>
  </si>
  <si>
    <t>p-   Preliminary figures.</t>
  </si>
  <si>
    <t>(1) Desde 1983 se incluyen depósitos en compañías de fideicomiso con poderes de banco.</t>
  </si>
  <si>
    <t>(1)   Since 1983 deposits in trust companies with banking powers have been included.</t>
  </si>
  <si>
    <t xml:space="preserve">(2) Desde 1995 se incluyen sólo dos bancos federales de ahorro.  Estos pasaron a ser </t>
  </si>
  <si>
    <t>(2)  Since 1995 only two federal saving banks are included.  They became</t>
  </si>
  <si>
    <t xml:space="preserve">       bancos comerciales en 1999.</t>
  </si>
  <si>
    <t xml:space="preserve">       commercial banks in 1999.</t>
  </si>
  <si>
    <t xml:space="preserve">Fuente: Junta de Planificación, Programa de Planificación Económica y Social, </t>
  </si>
  <si>
    <t>TABLA 17 - DEUDA DE LOS CONSUMIDORES: AÑOS FISCALES</t>
  </si>
  <si>
    <t>TABLE 17 - CONSUMERS' DEBT: FISCAL YEARS</t>
  </si>
  <si>
    <t xml:space="preserve">  DEUDA DE LOS CONSUMIDORES, TOTAL</t>
  </si>
  <si>
    <t xml:space="preserve">      CONSUMERS' DEBT, TOTAL</t>
  </si>
  <si>
    <t>Bancos comerciales (1)</t>
  </si>
  <si>
    <t xml:space="preserve">      Commercial banks (1)</t>
  </si>
  <si>
    <t>Compañías de préstamos personales</t>
  </si>
  <si>
    <t xml:space="preserve">      Small personal loans </t>
  </si>
  <si>
    <t xml:space="preserve"> pequeños</t>
  </si>
  <si>
    <t xml:space="preserve">       companies</t>
  </si>
  <si>
    <t>Bancos federales de ahorro (2)</t>
  </si>
  <si>
    <t xml:space="preserve">       Federal saving banks (2)</t>
  </si>
  <si>
    <t>Asociación de Empleados del Estado</t>
  </si>
  <si>
    <t xml:space="preserve">      Puerto Rico Commonwealth Employees'</t>
  </si>
  <si>
    <t xml:space="preserve"> Libre Asociado de Puerto Rico</t>
  </si>
  <si>
    <t xml:space="preserve">       Association</t>
  </si>
  <si>
    <t xml:space="preserve">Cooperativas federales de ahorro y </t>
  </si>
  <si>
    <t xml:space="preserve">      Federal credit and saving</t>
  </si>
  <si>
    <t xml:space="preserve"> crédito</t>
  </si>
  <si>
    <t xml:space="preserve">       unions</t>
  </si>
  <si>
    <t xml:space="preserve">Cooperativas locales de ahorro y </t>
  </si>
  <si>
    <t xml:space="preserve">      Local credit and saving</t>
  </si>
  <si>
    <t xml:space="preserve">Fondos públicos de pensiones </t>
  </si>
  <si>
    <t xml:space="preserve">      Pension public funds</t>
  </si>
  <si>
    <t xml:space="preserve">Compañías de seguros </t>
  </si>
  <si>
    <t xml:space="preserve">      Insurance companies</t>
  </si>
  <si>
    <t>Compañías de venta condicional</t>
  </si>
  <si>
    <t xml:space="preserve">      Installment sale companies</t>
  </si>
  <si>
    <t>Cuentas de crédito rotativas y a</t>
  </si>
  <si>
    <t xml:space="preserve">      Revolving credit cards and deferred</t>
  </si>
  <si>
    <t xml:space="preserve"> plazo diferido (3)</t>
  </si>
  <si>
    <t xml:space="preserve">       installments (3)</t>
  </si>
  <si>
    <t xml:space="preserve">"Student Loan Marketing Association" </t>
  </si>
  <si>
    <t xml:space="preserve">      Student Loan Marketing Association </t>
  </si>
  <si>
    <t>(1) Desde 1983 se incluyen los préstamos en compañías de fideicomiso con poderes de banco.</t>
  </si>
  <si>
    <t>(1) Since 1983 the loans in trust companies with banking powers have been included.</t>
  </si>
  <si>
    <t xml:space="preserve">       Para los años desde el 1997 al 1999 los datos reflejan cambios debido a disminuciones</t>
  </si>
  <si>
    <t xml:space="preserve">       For years 1997 to 1999, there are changes in these figures due to lower accrued balances</t>
  </si>
  <si>
    <t xml:space="preserve">       en los balances acumulados y a reclasificaciones de préstamos personales a préstamos</t>
  </si>
  <si>
    <t xml:space="preserve">       and changes in classification of personal loans to mortgage loans.</t>
  </si>
  <si>
    <t xml:space="preserve">       hipotecarios.</t>
  </si>
  <si>
    <t>(3) No incluye todas las tarjetas de crédito.</t>
  </si>
  <si>
    <t>(3)  Does not include all credit cards.</t>
  </si>
  <si>
    <t>Fuente: Comisionado de Instituciones Financieras, Asociación de Empleados del AEELA,</t>
  </si>
  <si>
    <t xml:space="preserve">Source: Office of the Commissioner of Financial Institutions, Puerto Rico Commonwealth </t>
  </si>
  <si>
    <t xml:space="preserve">              National Credit Union Administration, Corporación para la Supervisión y Seguro de  </t>
  </si>
  <si>
    <t xml:space="preserve">               Employees' Association, National Credit Union Administration, </t>
  </si>
  <si>
    <t xml:space="preserve">              Cooperativas de Puerto Rico (COSSEC), Sistemas de</t>
  </si>
  <si>
    <t xml:space="preserve">               Insurance Corporation for Cooperative of Puerto Rico (COSSEC),</t>
  </si>
  <si>
    <t xml:space="preserve">              Retiro de la Autoridad de Energía Eléctrica, ELA, Maestros y de la Universidad de</t>
  </si>
  <si>
    <t xml:space="preserve">               and Employee's Retirement Systems of the Electric Power Authority, Commonwealth,</t>
  </si>
  <si>
    <t xml:space="preserve">              Puerto Rico.</t>
  </si>
  <si>
    <t xml:space="preserve">               Teachers, and the University of Puerto Rico.</t>
  </si>
  <si>
    <t xml:space="preserve">TABLA 18 - BALANZA DE PAGOS: AÑOS FISCALES </t>
  </si>
  <si>
    <t xml:space="preserve">TABLE 18 - BALANCE OF PAYMENTS: FISCAL YEARS </t>
  </si>
  <si>
    <t>2012</t>
  </si>
  <si>
    <t>Ventas de artículos y servicios</t>
  </si>
  <si>
    <t xml:space="preserve">      Sales of goods and services</t>
  </si>
  <si>
    <t xml:space="preserve">  Mercancía ajustada</t>
  </si>
  <si>
    <t xml:space="preserve">        Merchandise, adjusted</t>
  </si>
  <si>
    <t xml:space="preserve">  Transportación</t>
  </si>
  <si>
    <t xml:space="preserve">        Transportation</t>
  </si>
  <si>
    <t xml:space="preserve">  Gastos de visitantes</t>
  </si>
  <si>
    <t xml:space="preserve">        Visitors' expenditures</t>
  </si>
  <si>
    <t xml:space="preserve">  Rendimientos de capital</t>
  </si>
  <si>
    <t xml:space="preserve">        Income on investments</t>
  </si>
  <si>
    <t xml:space="preserve">  Gastos netos de funcionamiento de las</t>
  </si>
  <si>
    <t xml:space="preserve">        Net operating expenditures of</t>
  </si>
  <si>
    <t xml:space="preserve">   agencias federales en Puerto Rico</t>
  </si>
  <si>
    <t xml:space="preserve">         federal agencies in Puerto Rico</t>
  </si>
  <si>
    <t xml:space="preserve">  Servicios misceláneos</t>
  </si>
  <si>
    <t xml:space="preserve">        Miscellaneous services</t>
  </si>
  <si>
    <t>Compras de artículos y servicios</t>
  </si>
  <si>
    <t xml:space="preserve">      Purchases of goods and services</t>
  </si>
  <si>
    <t xml:space="preserve">  Gastos de viaje</t>
  </si>
  <si>
    <t xml:space="preserve">        Travel expenditures</t>
  </si>
  <si>
    <t xml:space="preserve">         Income on investments</t>
  </si>
  <si>
    <t xml:space="preserve">         Miscellaneous services</t>
  </si>
  <si>
    <t>Saldo de las transacciones en</t>
  </si>
  <si>
    <t xml:space="preserve">      Balance on goods and services</t>
  </si>
  <si>
    <t xml:space="preserve"> artículos y servicios</t>
  </si>
  <si>
    <t xml:space="preserve">       transactions</t>
  </si>
  <si>
    <t>Interés neto del Gobierno central del E.L.A. y</t>
  </si>
  <si>
    <t xml:space="preserve">      Net interest of the Commonwealth central</t>
  </si>
  <si>
    <t xml:space="preserve"> los municipios</t>
  </si>
  <si>
    <t xml:space="preserve">       government and municipios</t>
  </si>
  <si>
    <t>Transferencias unilaterales, netas</t>
  </si>
  <si>
    <t xml:space="preserve">      Unilateral transfers, net </t>
  </si>
  <si>
    <t xml:space="preserve">   Remesas privadas</t>
  </si>
  <si>
    <t xml:space="preserve">         Private remittances</t>
  </si>
  <si>
    <t xml:space="preserve">         Federal government</t>
  </si>
  <si>
    <t xml:space="preserve">      Gobierno del E.L.A.</t>
  </si>
  <si>
    <t xml:space="preserve">            Commonwealth government</t>
  </si>
  <si>
    <t xml:space="preserve">      Individuos y otros</t>
  </si>
  <si>
    <t xml:space="preserve">            Individuals and others</t>
  </si>
  <si>
    <t xml:space="preserve">   Gobiernos estatales de E.E.U.U. </t>
  </si>
  <si>
    <t xml:space="preserve">         U.S. state governments</t>
  </si>
  <si>
    <t xml:space="preserve">         Other nonresidents</t>
  </si>
  <si>
    <t>Balance en artículos y servicios, intereses</t>
  </si>
  <si>
    <t xml:space="preserve">      Balance on goods and services, interest</t>
  </si>
  <si>
    <t xml:space="preserve"> del Gobierno central del E.L.A. y los municipios</t>
  </si>
  <si>
    <t xml:space="preserve">       of the Commonwealth central government</t>
  </si>
  <si>
    <t xml:space="preserve"> y  transferencias unilaterales</t>
  </si>
  <si>
    <t xml:space="preserve">       and municipios, and unilateral transfers</t>
  </si>
  <si>
    <t>Movimientos netos de capital, total</t>
  </si>
  <si>
    <t xml:space="preserve">      Net capital movements, total</t>
  </si>
  <si>
    <t xml:space="preserve">   Aumento neto (+) o disminución neta (-) en</t>
  </si>
  <si>
    <t xml:space="preserve">         Net increase (+) or net decrease (-) in</t>
  </si>
  <si>
    <t xml:space="preserve">    las inversiones del exterior en Puerto Rico</t>
  </si>
  <si>
    <t xml:space="preserve">          external investments in Puerto Rico</t>
  </si>
  <si>
    <t xml:space="preserve">       A largo plazo (1)</t>
  </si>
  <si>
    <t xml:space="preserve">             Long-term (1)</t>
  </si>
  <si>
    <t xml:space="preserve">       A corto plazo</t>
  </si>
  <si>
    <t xml:space="preserve">             Short-term</t>
  </si>
  <si>
    <t xml:space="preserve">   Aumento neto (-) o disminución neta (+) en</t>
  </si>
  <si>
    <t xml:space="preserve">         Net increase (-) or net decrease (+) in</t>
  </si>
  <si>
    <t xml:space="preserve">    las inversiones de Puerto Rico en el exterior</t>
  </si>
  <si>
    <t xml:space="preserve">          Puerto Rican investments abroad</t>
  </si>
  <si>
    <t xml:space="preserve">       A largo plazo</t>
  </si>
  <si>
    <t xml:space="preserve">             Long-term</t>
  </si>
  <si>
    <t>Transacciones desconocidas</t>
  </si>
  <si>
    <t xml:space="preserve">      Unknown transactions</t>
  </si>
  <si>
    <t>(1) Desde el año fiscal 1983 no se incluyen las inversiones directas netas.</t>
  </si>
  <si>
    <t xml:space="preserve">(1) Since 1983, the net direct investments are not included. </t>
  </si>
  <si>
    <t xml:space="preserve"> Nota: Una cifra positiva indica la creación de un crédito o un ingreso neto percibido del exterior;</t>
  </si>
  <si>
    <t xml:space="preserve"> Note: A positive figure indicates the creation of a credit or net inflow of funds;</t>
  </si>
  <si>
    <t xml:space="preserve">           una cifra negativa indica la creación de un débito o un egreso neto remitido al exterior.</t>
  </si>
  <si>
    <t xml:space="preserve">          a negative figure indicates the creation of a debit or a net outflow of funds.</t>
  </si>
  <si>
    <t xml:space="preserve">TABLA 19 - NÚMERO Y GASTOS DE VISITANTES EN PUERTO RICO: AÑOS FISCALES </t>
  </si>
  <si>
    <t xml:space="preserve">TABLE 19 - NUMBER AND EXPENDITURES OF VISITORS IN PUERTO RICO: FISCAL YEARS </t>
  </si>
  <si>
    <t>NÚMERO DE VISITANTES, TOTAL</t>
  </si>
  <si>
    <t xml:space="preserve">    NUMBER OF VISITORS, TOTAL</t>
  </si>
  <si>
    <t xml:space="preserve">         (En miles)</t>
  </si>
  <si>
    <t xml:space="preserve">           (In thousands)</t>
  </si>
  <si>
    <t xml:space="preserve">   Turistas</t>
  </si>
  <si>
    <t xml:space="preserve">         Tourists</t>
  </si>
  <si>
    <t xml:space="preserve">     En hoteles (1)</t>
  </si>
  <si>
    <t xml:space="preserve">           In hotels (1)</t>
  </si>
  <si>
    <t xml:space="preserve">     En otros sitios (2)</t>
  </si>
  <si>
    <t xml:space="preserve">           In other places (2)</t>
  </si>
  <si>
    <t xml:space="preserve">   Excursionistas (3)</t>
  </si>
  <si>
    <t xml:space="preserve">         Excursionists (3)</t>
  </si>
  <si>
    <t>GASTOS DE VISITANTES, TOTAL</t>
  </si>
  <si>
    <t xml:space="preserve">    VISITORS' EXPENDITURES, TOTAL</t>
  </si>
  <si>
    <t xml:space="preserve"> (En millones de dólares)</t>
  </si>
  <si>
    <t xml:space="preserve">       (In millions of dollars)</t>
  </si>
  <si>
    <t xml:space="preserve">            In hotels (1)</t>
  </si>
  <si>
    <t xml:space="preserve">            In other places (2)</t>
  </si>
  <si>
    <t xml:space="preserve">NÚMERO Y GASTOS DE </t>
  </si>
  <si>
    <t xml:space="preserve">    NUMBER AND EXPENDITURES OF</t>
  </si>
  <si>
    <t xml:space="preserve">  TURISTAS</t>
  </si>
  <si>
    <t xml:space="preserve">      TOURISTS</t>
  </si>
  <si>
    <t xml:space="preserve">   Estados Unidos</t>
  </si>
  <si>
    <t xml:space="preserve">         United States</t>
  </si>
  <si>
    <t xml:space="preserve">      Número de turistas</t>
  </si>
  <si>
    <t xml:space="preserve">            Number of tourists</t>
  </si>
  <si>
    <t xml:space="preserve">      Gastos</t>
  </si>
  <si>
    <t xml:space="preserve">            Expenditures</t>
  </si>
  <si>
    <t xml:space="preserve">   Países extranjeros</t>
  </si>
  <si>
    <t xml:space="preserve">         Foreign countries</t>
  </si>
  <si>
    <t xml:space="preserve">   Islas Vírgenes</t>
  </si>
  <si>
    <t xml:space="preserve">         Virgin Islands</t>
  </si>
  <si>
    <t xml:space="preserve">   r-   Cifras revisadas.</t>
  </si>
  <si>
    <t xml:space="preserve">   r-  Revised figures.</t>
  </si>
  <si>
    <t xml:space="preserve"> (1) Incluye paradores.</t>
  </si>
  <si>
    <t xml:space="preserve"> (1) Includes paradores.</t>
  </si>
  <si>
    <t xml:space="preserve"> (2) Incluye pensiones.</t>
  </si>
  <si>
    <t xml:space="preserve"> (2) Includes guest houses.   </t>
  </si>
  <si>
    <t xml:space="preserve"> (3) Visitantes en barcos cruceros y militares en licencia.</t>
  </si>
  <si>
    <t xml:space="preserve"> (3) Visitors on cruise ships and transient military personnel.</t>
  </si>
  <si>
    <t xml:space="preserve">TABLA 20 - GASTOS NETOS DE FUNCIONAMIENTO DE LAS AGENCIAS FEDERALES EN PUERTO RICO: AÑOS FISCALES </t>
  </si>
  <si>
    <t xml:space="preserve">TABLE 20 - NET OPERATING EXPENDITURES OF FEDERAL AGENCIES IN PUERTO RICO: FISCAL YEARS </t>
  </si>
  <si>
    <t xml:space="preserve">                   TOTAL</t>
  </si>
  <si>
    <t>Agencias para la defensa nacional</t>
  </si>
  <si>
    <t xml:space="preserve">      National defense agencies</t>
  </si>
  <si>
    <t xml:space="preserve">    Departamento de Asuntos del Veterano</t>
  </si>
  <si>
    <t xml:space="preserve">          Department of Veterans' Affairs</t>
  </si>
  <si>
    <t xml:space="preserve">    Departamento de la Defensa</t>
  </si>
  <si>
    <t xml:space="preserve">          Department of Defense </t>
  </si>
  <si>
    <t>Otras agencias</t>
  </si>
  <si>
    <t xml:space="preserve">      Other agencies</t>
  </si>
  <si>
    <t xml:space="preserve">    Administración de Pequeños Negocios</t>
  </si>
  <si>
    <t xml:space="preserve">          Small Business Administration</t>
  </si>
  <si>
    <t xml:space="preserve">    Administración de Servicios Generales</t>
  </si>
  <si>
    <t xml:space="preserve">          General Services Administration</t>
  </si>
  <si>
    <t xml:space="preserve">    Departamento de Agricultura</t>
  </si>
  <si>
    <t xml:space="preserve">          Department of Agriculture</t>
  </si>
  <si>
    <t xml:space="preserve">    Departamento de Comercio</t>
  </si>
  <si>
    <t xml:space="preserve">          Department of Commerce</t>
  </si>
  <si>
    <t xml:space="preserve">    Departamento de Justicia</t>
  </si>
  <si>
    <t xml:space="preserve">          Department of Justice</t>
  </si>
  <si>
    <t xml:space="preserve">    Departamento de lo Interior</t>
  </si>
  <si>
    <t xml:space="preserve">          Department of the Interior</t>
  </si>
  <si>
    <t xml:space="preserve">    Departamento de Salud</t>
  </si>
  <si>
    <t xml:space="preserve">          Department of Health</t>
  </si>
  <si>
    <t xml:space="preserve">     y Servicios Humanos</t>
  </si>
  <si>
    <t xml:space="preserve">            and Human Services</t>
  </si>
  <si>
    <t xml:space="preserve">    Departamento de Seguridad Nacional</t>
  </si>
  <si>
    <t xml:space="preserve">          Departament of Homeland Security</t>
  </si>
  <si>
    <t xml:space="preserve">    Departamento del Tesoro (1)</t>
  </si>
  <si>
    <t xml:space="preserve">          Department of the Treasury (1)</t>
  </si>
  <si>
    <t xml:space="preserve">    Departamento del Trabajo </t>
  </si>
  <si>
    <t xml:space="preserve">          Department of Labor</t>
  </si>
  <si>
    <t xml:space="preserve">    Departamento de Transportación (1)</t>
  </si>
  <si>
    <t xml:space="preserve">          Department of Transportation (1)</t>
  </si>
  <si>
    <t xml:space="preserve">    Departamento de Vivienda y Desarrollo</t>
  </si>
  <si>
    <t xml:space="preserve">          Department of Housing and Urban </t>
  </si>
  <si>
    <t xml:space="preserve">     Urbano</t>
  </si>
  <si>
    <t xml:space="preserve">           Development</t>
  </si>
  <si>
    <t xml:space="preserve">    Servicio Postal</t>
  </si>
  <si>
    <t xml:space="preserve">          Postal Service</t>
  </si>
  <si>
    <t xml:space="preserve">    Otras agencias</t>
  </si>
  <si>
    <t xml:space="preserve">          Other agencies</t>
  </si>
  <si>
    <t xml:space="preserve"> p-   Cifras preliminares.</t>
  </si>
  <si>
    <t>(1) A partir del año fiscal 2004, ciertos programas incluidos previamente en esta agencia</t>
  </si>
  <si>
    <t>(1) From fiscal year 2004 on, certain programs included previously in this agency</t>
  </si>
  <si>
    <t xml:space="preserve">      han sido transferidos al Departamento de Seguridad Nacional.</t>
  </si>
  <si>
    <t xml:space="preserve">      have been transferred to the Departament of Homeland Security.</t>
  </si>
  <si>
    <t xml:space="preserve"> Nota: La contribución del gobierno federal a sistemas de seguridad social</t>
  </si>
  <si>
    <t>Note:  Federal government contribution to social insurance systems</t>
  </si>
  <si>
    <t xml:space="preserve">           está incluida dentro de los gastos de cada una de las agencias.</t>
  </si>
  <si>
    <t xml:space="preserve">           is included within the expenditures of each of the agencies.</t>
  </si>
  <si>
    <t>TABLA 21 - TRANSFERENCIAS ENTRE PUERTO RICO Y EL GOBIERNO FEDERAL, GOBIERNOS ESTATALES Y OTROS NO RESIDENTES: AÑOS FISCALES</t>
  </si>
  <si>
    <t>TABLE 21 - TRANSFERS BETWEEN PUERTO RICO AND THE FEDERAL GOVERNMENT, STATE GOVERNMENTS, AND OTHER NONRESIDENTS: FISCAL YEARS</t>
  </si>
  <si>
    <t xml:space="preserve">      TOTAL DE RECIBOS</t>
  </si>
  <si>
    <t xml:space="preserve">            TOTAL RECEIPTS</t>
  </si>
  <si>
    <t>Gobierno federal, total</t>
  </si>
  <si>
    <t xml:space="preserve">      Federal government, total</t>
  </si>
  <si>
    <t xml:space="preserve">  Transferencias a individuos</t>
  </si>
  <si>
    <t xml:space="preserve">        Transfers to individuals</t>
  </si>
  <si>
    <t xml:space="preserve">    Beneficios a veteranos</t>
  </si>
  <si>
    <t xml:space="preserve">          Veteran benefits</t>
  </si>
  <si>
    <t xml:space="preserve">    Beneficios de Medicare</t>
  </si>
  <si>
    <t xml:space="preserve">          Medicare benefits</t>
  </si>
  <si>
    <t xml:space="preserve">    Beneficios de Seguro Social </t>
  </si>
  <si>
    <t xml:space="preserve">          Social Security benefits</t>
  </si>
  <si>
    <t xml:space="preserve">    Becas</t>
  </si>
  <si>
    <t xml:space="preserve">          Scholarships</t>
  </si>
  <si>
    <t xml:space="preserve">    Subsidio de intereses sobre</t>
  </si>
  <si>
    <t xml:space="preserve">          Student loan</t>
  </si>
  <si>
    <t xml:space="preserve">     préstamos a estudiantes</t>
  </si>
  <si>
    <t xml:space="preserve">           interest subsidies</t>
  </si>
  <si>
    <t xml:space="preserve">    Pensiones del sistema federal </t>
  </si>
  <si>
    <t xml:space="preserve">          United States civil service</t>
  </si>
  <si>
    <t xml:space="preserve">     de retiro</t>
  </si>
  <si>
    <t xml:space="preserve">           retirement pensions</t>
  </si>
  <si>
    <t xml:space="preserve">    Ayuda para la vivienda</t>
  </si>
  <si>
    <t xml:space="preserve">          Housing assistance</t>
  </si>
  <si>
    <t xml:space="preserve">    Asistencia Nutricional</t>
  </si>
  <si>
    <t xml:space="preserve">          Nutritional Assistance </t>
  </si>
  <si>
    <t xml:space="preserve">    Ayuda para familias en </t>
  </si>
  <si>
    <t xml:space="preserve">          Assistance to families</t>
  </si>
  <si>
    <t xml:space="preserve">     áreas de desastre</t>
  </si>
  <si>
    <t xml:space="preserve">           in disaster areas</t>
  </si>
  <si>
    <t xml:space="preserve">    Transferencias a instituciones</t>
  </si>
  <si>
    <t xml:space="preserve">          Transfers to private non</t>
  </si>
  <si>
    <t xml:space="preserve">     privadas sin fines de lucro (1)</t>
  </si>
  <si>
    <t xml:space="preserve">           profit institutions (1)</t>
  </si>
  <si>
    <t xml:space="preserve">    Cancelaciones de préstamos</t>
  </si>
  <si>
    <t xml:space="preserve">          Cancellation of loans</t>
  </si>
  <si>
    <t xml:space="preserve">     Indemnización por muerte e incapacidad</t>
  </si>
  <si>
    <t xml:space="preserve">          Death and disability indemnization</t>
  </si>
  <si>
    <t xml:space="preserve">     Otros (2)</t>
  </si>
  <si>
    <t xml:space="preserve">          Others (2)</t>
  </si>
  <si>
    <t xml:space="preserve">  Subsidios a industrias</t>
  </si>
  <si>
    <t xml:space="preserve">        Subsidies to industries</t>
  </si>
  <si>
    <t xml:space="preserve">    Sector gubernamental</t>
  </si>
  <si>
    <t xml:space="preserve">         Government sector</t>
  </si>
  <si>
    <t xml:space="preserve">    Sector privado, Workforce</t>
  </si>
  <si>
    <t xml:space="preserve">         Private sector, Workforce</t>
  </si>
  <si>
    <t xml:space="preserve">     Investment Act</t>
  </si>
  <si>
    <t xml:space="preserve">           Investment Act</t>
  </si>
  <si>
    <t>Gobiernos estatales de E.E.U.U.</t>
  </si>
  <si>
    <t xml:space="preserve">      U.S. state governments</t>
  </si>
  <si>
    <t>Otros no residentes</t>
  </si>
  <si>
    <t xml:space="preserve">      Other nonresidents</t>
  </si>
  <si>
    <t xml:space="preserve">      (Continúa - Continue)</t>
  </si>
  <si>
    <t>TABLA 21 - TRANSFERENCIAS ENTRE PUERTO RICO Y EL GOBIERNO FEDERAL, GOBIERNOS ESTATALES Y OTROS NO RESIDENTES: AÑOS FISCALES (CONT.)</t>
  </si>
  <si>
    <t>TABLE 21 - TRANSFERS BETWEEN PUERTO RICO AND THE FEDERAL GOVERNMENT, STATE GOVERNMENTS, AND OTHER NONRESIDENTS: FISCAL YEARS (CONT.)</t>
  </si>
  <si>
    <t xml:space="preserve">           TOTAL DE PAGOS          </t>
  </si>
  <si>
    <t xml:space="preserve">           TOTAL PAYMENTS</t>
  </si>
  <si>
    <t xml:space="preserve">   Transferencias de individuos</t>
  </si>
  <si>
    <t xml:space="preserve">         Transfers from individuals</t>
  </si>
  <si>
    <t xml:space="preserve">     Derechos por pasaporte</t>
  </si>
  <si>
    <t xml:space="preserve">          Passport fees</t>
  </si>
  <si>
    <t xml:space="preserve">     Aportación al Medicare </t>
  </si>
  <si>
    <t xml:space="preserve">          Medicare contribution</t>
  </si>
  <si>
    <t xml:space="preserve">     Aportaciones de los empleados a sistemas </t>
  </si>
  <si>
    <t xml:space="preserve">          Employees' contribution to</t>
  </si>
  <si>
    <t xml:space="preserve">      de seguridad social  </t>
  </si>
  <si>
    <t xml:space="preserve">            social security systems</t>
  </si>
  <si>
    <t xml:space="preserve">       Primas al seguro de vida por servicio     </t>
  </si>
  <si>
    <t xml:space="preserve">             Premiums on national services </t>
  </si>
  <si>
    <t xml:space="preserve">        nacional </t>
  </si>
  <si>
    <t xml:space="preserve">              life insurance</t>
  </si>
  <si>
    <t xml:space="preserve">       Aportación al sistema federal de </t>
  </si>
  <si>
    <t xml:space="preserve">             Contribution to U. S. Civil  </t>
  </si>
  <si>
    <t xml:space="preserve">        retiro</t>
  </si>
  <si>
    <t xml:space="preserve">              Service retirement fund</t>
  </si>
  <si>
    <t xml:space="preserve">       Aportación al Seguro Social</t>
  </si>
  <si>
    <t xml:space="preserve">             Contribution to Social Security</t>
  </si>
  <si>
    <t xml:space="preserve">       Aportación al seguro de salud y de vida</t>
  </si>
  <si>
    <t xml:space="preserve">             Contribution to life and health insurance</t>
  </si>
  <si>
    <t xml:space="preserve">   Transferencias de industrias</t>
  </si>
  <si>
    <t xml:space="preserve">         Transfers from industries</t>
  </si>
  <si>
    <t xml:space="preserve">   Aportación al seguro por desempleo              </t>
  </si>
  <si>
    <t xml:space="preserve">         Unemployment insurance contribution</t>
  </si>
  <si>
    <t xml:space="preserve">   Aportaciones de los patronos a sistemas de</t>
  </si>
  <si>
    <t xml:space="preserve">         Employers' contribution to</t>
  </si>
  <si>
    <t xml:space="preserve">    seguridad social</t>
  </si>
  <si>
    <t xml:space="preserve">          social security systems</t>
  </si>
  <si>
    <t xml:space="preserve">     Aportación al sistema federal de </t>
  </si>
  <si>
    <t xml:space="preserve">           Contribution to U. S. Civil </t>
  </si>
  <si>
    <t xml:space="preserve">      retiro</t>
  </si>
  <si>
    <t xml:space="preserve">            Service retirement fund</t>
  </si>
  <si>
    <t xml:space="preserve">     Aportación al Seguro Social</t>
  </si>
  <si>
    <t xml:space="preserve">           Social Security contribution</t>
  </si>
  <si>
    <t xml:space="preserve">     Aportación al seguro de salud y de vida</t>
  </si>
  <si>
    <t xml:space="preserve">           Contribution to life and health insurance</t>
  </si>
  <si>
    <t xml:space="preserve">Otros no residentes     </t>
  </si>
  <si>
    <t xml:space="preserve">         Balance neto, total</t>
  </si>
  <si>
    <t xml:space="preserve">             Net balance, total</t>
  </si>
  <si>
    <t xml:space="preserve">Gobierno federal           </t>
  </si>
  <si>
    <t xml:space="preserve">      Federal government</t>
  </si>
  <si>
    <t xml:space="preserve">Otros no residentes </t>
  </si>
  <si>
    <t xml:space="preserve"> r-   Revised figures.</t>
  </si>
  <si>
    <t xml:space="preserve"> p-  Preliminary figures.</t>
  </si>
  <si>
    <t xml:space="preserve"> a/ Menos de $50,000.</t>
  </si>
  <si>
    <t xml:space="preserve"> a/  Less than $50,000.</t>
  </si>
  <si>
    <t xml:space="preserve">(1) Las transferencias a instituciones privadas sin fines de lucro conceptualmente </t>
  </si>
  <si>
    <t xml:space="preserve">(1)  Conceptually, transfers to private nonprofit institutions are </t>
  </si>
  <si>
    <t xml:space="preserve">     se consideran transferencias a personas .</t>
  </si>
  <si>
    <t xml:space="preserve">      considered transfers to individuals.</t>
  </si>
  <si>
    <t>(2) Ley de Estímulo Económico de 2008, Ley de Recuperación y Reinversión de América</t>
  </si>
  <si>
    <t>(2) Economic Stimulus Act of 2008, American Recovery and Reinvestment Act</t>
  </si>
  <si>
    <t xml:space="preserve">      de 2009 y Fondo de Transición a la Televisión Digital y Seguridad Pública.</t>
  </si>
  <si>
    <t xml:space="preserve">      of 2009, and Digital Television Transition and Public Safety Fund.</t>
  </si>
  <si>
    <t>TABLA 22 - APORTACIONES FEDERALES AL GOBIERNO DEL E.L.A.:  AÑOS FISCALES</t>
  </si>
  <si>
    <t>TABLE 22 - FEDERAL GRANTS TO THE COMMONWEALTH GOVERNMENT: FISCAL YEARS</t>
  </si>
  <si>
    <t xml:space="preserve">            Total</t>
  </si>
  <si>
    <t>Gobierno central del E.L.A.</t>
  </si>
  <si>
    <t>Commonwealth central government</t>
  </si>
  <si>
    <t xml:space="preserve">   Autoridad de Carreteras</t>
  </si>
  <si>
    <t xml:space="preserve">   Highway and Transportation</t>
  </si>
  <si>
    <t xml:space="preserve">    y Transportación (1)</t>
  </si>
  <si>
    <t xml:space="preserve">    Authority (1)</t>
  </si>
  <si>
    <t xml:space="preserve">   Comisión para la Seguridad en el Tránsito</t>
  </si>
  <si>
    <t xml:space="preserve">   Traffic Safety Commission</t>
  </si>
  <si>
    <t xml:space="preserve">   Compañía de Parques Nacionales (2)</t>
  </si>
  <si>
    <t xml:space="preserve">            b/</t>
  </si>
  <si>
    <t xml:space="preserve">   National Parks Company (2)</t>
  </si>
  <si>
    <t xml:space="preserve">   Departamento de Agricultura</t>
  </si>
  <si>
    <t xml:space="preserve">   Department of Agriculture</t>
  </si>
  <si>
    <t xml:space="preserve">   Departamento de Educación</t>
  </si>
  <si>
    <t xml:space="preserve">   Department of Education</t>
  </si>
  <si>
    <t xml:space="preserve">   Departamento de Justicia</t>
  </si>
  <si>
    <t xml:space="preserve">   Department of Justice</t>
  </si>
  <si>
    <t xml:space="preserve">   Departamento de la Familia</t>
  </si>
  <si>
    <t xml:space="preserve">   Department of the Family</t>
  </si>
  <si>
    <t xml:space="preserve">   Departamento de la Vivienda</t>
  </si>
  <si>
    <t xml:space="preserve">            a/</t>
  </si>
  <si>
    <t xml:space="preserve">   Department of Housing</t>
  </si>
  <si>
    <t xml:space="preserve">   Departamento de Recreación y Deportes</t>
  </si>
  <si>
    <t xml:space="preserve">   Department of Recreation and Sports</t>
  </si>
  <si>
    <t xml:space="preserve">   Departamento de Recursos Naturales</t>
  </si>
  <si>
    <t xml:space="preserve">   Department of Natural</t>
  </si>
  <si>
    <t xml:space="preserve">    y Ambientales</t>
  </si>
  <si>
    <t xml:space="preserve">    and Environmental Resources</t>
  </si>
  <si>
    <t xml:space="preserve">   Departamento de Salud</t>
  </si>
  <si>
    <t xml:space="preserve">   Department of Health</t>
  </si>
  <si>
    <t xml:space="preserve">   Departamento de Transportación</t>
  </si>
  <si>
    <t xml:space="preserve">   Department of Transportation</t>
  </si>
  <si>
    <t xml:space="preserve">    y Obras Públicas</t>
  </si>
  <si>
    <t xml:space="preserve">    and Public Works</t>
  </si>
  <si>
    <t xml:space="preserve">   Departamento del Trabajo y</t>
  </si>
  <si>
    <t xml:space="preserve">   Department of Labor and</t>
  </si>
  <si>
    <t xml:space="preserve">    Recursos Humanos</t>
  </si>
  <si>
    <t xml:space="preserve">    Human Resources</t>
  </si>
  <si>
    <t xml:space="preserve">   Guardia Nacional de Puerto Rico</t>
  </si>
  <si>
    <t xml:space="preserve">   Puerto Rico National Guard</t>
  </si>
  <si>
    <t xml:space="preserve">   Instituto de Cultura Puertorriqueña</t>
  </si>
  <si>
    <t xml:space="preserve">   Institute of Puerto Rican Culture</t>
  </si>
  <si>
    <t xml:space="preserve">   Junta de Calidad Ambiental</t>
  </si>
  <si>
    <t xml:space="preserve">   Environmental Quality Board</t>
  </si>
  <si>
    <t xml:space="preserve">   Junta de Planificación</t>
  </si>
  <si>
    <t xml:space="preserve">   Planning Board</t>
  </si>
  <si>
    <t xml:space="preserve">   Oficina de Asuntos de la Juventud</t>
  </si>
  <si>
    <t xml:space="preserve">   Office of Youth Affairs</t>
  </si>
  <si>
    <t xml:space="preserve">   Oficina del Comisionado de Asuntos</t>
  </si>
  <si>
    <t xml:space="preserve">   Office of the Commisioner of Municipal</t>
  </si>
  <si>
    <t xml:space="preserve">    Municipales</t>
  </si>
  <si>
    <t xml:space="preserve">    Affairs</t>
  </si>
  <si>
    <t xml:space="preserve">   Oficina de la Defensa Civil</t>
  </si>
  <si>
    <t xml:space="preserve">   Office of Civil Defense</t>
  </si>
  <si>
    <t xml:space="preserve">   Policía de Puerto Rico</t>
  </si>
  <si>
    <t xml:space="preserve">   Puerto Rico Police</t>
  </si>
  <si>
    <t xml:space="preserve">   Universidad de Puerto Rico (1)</t>
  </si>
  <si>
    <t xml:space="preserve">   University of Puerto Rico (1)</t>
  </si>
  <si>
    <t xml:space="preserve">   Otras agencias (3)</t>
  </si>
  <si>
    <t xml:space="preserve">   Other agencies</t>
  </si>
  <si>
    <t>TABLA 22 - APORTACIONES FEDERALES AL GOBIERNO DEL E.L.A.:  AÑOS FISCALES (CONT.)</t>
  </si>
  <si>
    <t>TABLE 22 - FEDERAL GRANTS TO THE COMMONWEALTH GOVERNMENT: FISCAL YEARS (CONT.)</t>
  </si>
  <si>
    <t>Empresas públicas</t>
  </si>
  <si>
    <t>Public enterprises</t>
  </si>
  <si>
    <t xml:space="preserve">   Administración de Derecho al Trabajo</t>
  </si>
  <si>
    <t xml:space="preserve">   Right to Employment Administration</t>
  </si>
  <si>
    <t xml:space="preserve">   Autoridad de Acueductos </t>
  </si>
  <si>
    <t xml:space="preserve">    Water and Sewer Authority</t>
  </si>
  <si>
    <t xml:space="preserve">   y Alcantarillados</t>
  </si>
  <si>
    <t xml:space="preserve">   Autoridad de Energía Eléctrica</t>
  </si>
  <si>
    <t xml:space="preserve">   Electric Power Authority</t>
  </si>
  <si>
    <t xml:space="preserve">   Autoridad Metropolitana de Autobuses</t>
  </si>
  <si>
    <t xml:space="preserve">   Metropolitan Bus Authority</t>
  </si>
  <si>
    <t xml:space="preserve">   Autoridad de los Puertos</t>
  </si>
  <si>
    <t xml:space="preserve">   Ports Authority</t>
  </si>
  <si>
    <t xml:space="preserve">   Compañía de Fomento Industrial (2)</t>
  </si>
  <si>
    <t xml:space="preserve">   Industrial Development Company (2)</t>
  </si>
  <si>
    <t xml:space="preserve">   Estación Experimental Agrícola</t>
  </si>
  <si>
    <t xml:space="preserve">   Agricultural Experimental Station</t>
  </si>
  <si>
    <t xml:space="preserve">   Servicio de Extensión Agrícola</t>
  </si>
  <si>
    <t xml:space="preserve">   Agricultural Extension Service</t>
  </si>
  <si>
    <t xml:space="preserve">   Otras empresas</t>
  </si>
  <si>
    <t xml:space="preserve">   Other enterprises</t>
  </si>
  <si>
    <t>Municipios</t>
  </si>
  <si>
    <t xml:space="preserve">   Acción Comunal</t>
  </si>
  <si>
    <t xml:space="preserve">   Community Action</t>
  </si>
  <si>
    <t xml:space="preserve">   Desarrollo Comunal</t>
  </si>
  <si>
    <t xml:space="preserve">   Community Development</t>
  </si>
  <si>
    <t xml:space="preserve">   Head Start</t>
  </si>
  <si>
    <t xml:space="preserve">   Recursos Humanos, Workforce</t>
  </si>
  <si>
    <t xml:space="preserve">   Human Resources, Workforce</t>
  </si>
  <si>
    <t xml:space="preserve">    Investment Act</t>
  </si>
  <si>
    <t xml:space="preserve">   Otros programas (3)</t>
  </si>
  <si>
    <t xml:space="preserve">   Other programs</t>
  </si>
  <si>
    <t>Fondo en Fideicomiso del Seguro</t>
  </si>
  <si>
    <t>Unemployment Insurance</t>
  </si>
  <si>
    <t xml:space="preserve"> por Desempleo</t>
  </si>
  <si>
    <t xml:space="preserve"> Trust Fund</t>
  </si>
  <si>
    <t>Programa de Comedores Escolares</t>
  </si>
  <si>
    <t>School Lunch Program</t>
  </si>
  <si>
    <t>Fondos de la Agencia Federal para el manejo</t>
  </si>
  <si>
    <t>Federal Emergency Management</t>
  </si>
  <si>
    <t xml:space="preserve"> de Emergencias (FEMA)</t>
  </si>
  <si>
    <t xml:space="preserve"> Agency (FEMA) funds</t>
  </si>
  <si>
    <t>Ley Americana de Recuperación</t>
  </si>
  <si>
    <t>American Recovery and</t>
  </si>
  <si>
    <t xml:space="preserve"> y Reinversión de 2009</t>
  </si>
  <si>
    <t>Reinvestment Act of 2009</t>
  </si>
  <si>
    <t xml:space="preserve"> a/ Hasta el 2006 se incluyó en otras agencias.</t>
  </si>
  <si>
    <t xml:space="preserve"> a/ Up to 2006, it was included in other agencies.</t>
  </si>
  <si>
    <t xml:space="preserve"> b/ Menos de $50,000.</t>
  </si>
  <si>
    <t xml:space="preserve"> b/ Less than $50,000.</t>
  </si>
  <si>
    <t>(1) Se considera parte del Gobierno central para efecto de las cuentas nacionales.</t>
  </si>
  <si>
    <t>(1) Considered as part of the Central government for national accounts purposes.</t>
  </si>
  <si>
    <t>(2) Creado en el 2001 mediante la fusión entre la Compañía de Fomento Recreativo</t>
  </si>
  <si>
    <t>(2) Created in 2001 by the merger between the Recreation Development Company</t>
  </si>
  <si>
    <t xml:space="preserve"> y el Fideicomiso de Parques Nacionales.</t>
  </si>
  <si>
    <t xml:space="preserve"> and the National Parks Trust.</t>
  </si>
  <si>
    <t>(3) Incluye aportaciones adicionales no especificadas o incluidas en las respectivas Agencias.</t>
  </si>
  <si>
    <t>(3) Includes additional grants not elsewhere specified or included in the respective Agencies.</t>
  </si>
  <si>
    <t xml:space="preserve">TABLA 23 - EXPORTACIONES DE MERCANCÍA REGISTRADA POR SISTEMA DE CLASIFICACIÓN INDUSTRIAL DE AMÉRICA DEL NORTE (SCIAN): AÑOS FISCALES </t>
  </si>
  <si>
    <t xml:space="preserve">TABLE 23 - EXPORTS OF RECORDED MERCHANDISE BY NORTH AMERICAN INDUSTRY CLASSIFICATION SYSTEM (NAICS): FISCAL YEARS </t>
  </si>
  <si>
    <t xml:space="preserve">SCIAN </t>
  </si>
  <si>
    <t>NAICS</t>
  </si>
  <si>
    <t>EXPORTACIONES REGISTRADAS, TOTAL</t>
  </si>
  <si>
    <t>RECORDED EXPORTS, TOTAL</t>
  </si>
  <si>
    <t xml:space="preserve">   Agricultura, silvicultura, pesca y caza</t>
  </si>
  <si>
    <t xml:space="preserve">   Agriculture, forestry, fishing and hunting</t>
  </si>
  <si>
    <t xml:space="preserve">   Minería</t>
  </si>
  <si>
    <t xml:space="preserve">   Mining</t>
  </si>
  <si>
    <t>31-33</t>
  </si>
  <si>
    <t xml:space="preserve">   Manufactura</t>
  </si>
  <si>
    <t xml:space="preserve">   Manufacturing</t>
  </si>
  <si>
    <t xml:space="preserve">      Alimentos</t>
  </si>
  <si>
    <t xml:space="preserve">      Productos de bebidas y de tabaco</t>
  </si>
  <si>
    <t xml:space="preserve">      Beverage and tobacco products</t>
  </si>
  <si>
    <t>313-314</t>
  </si>
  <si>
    <t xml:space="preserve">      Textiles</t>
  </si>
  <si>
    <t xml:space="preserve">      Ropa</t>
  </si>
  <si>
    <t xml:space="preserve">      Apparel</t>
  </si>
  <si>
    <t xml:space="preserve">      Cuero y productos afines</t>
  </si>
  <si>
    <t xml:space="preserve">      Leather and allied products</t>
  </si>
  <si>
    <t xml:space="preserve">      Productos de madera</t>
  </si>
  <si>
    <t xml:space="preserve">      Papel</t>
  </si>
  <si>
    <t xml:space="preserve">      Paper</t>
  </si>
  <si>
    <t xml:space="preserve">      Imprenta</t>
  </si>
  <si>
    <t xml:space="preserve">      Printing</t>
  </si>
  <si>
    <t xml:space="preserve">      Productos de petróleo y de carbón</t>
  </si>
  <si>
    <t xml:space="preserve">      Petroleum and coal products</t>
  </si>
  <si>
    <t xml:space="preserve">      Químicos</t>
  </si>
  <si>
    <t xml:space="preserve">      Chemicals</t>
  </si>
  <si>
    <t xml:space="preserve">         Farmacéuticos y medicinas</t>
  </si>
  <si>
    <t xml:space="preserve">         Pharmaceuticals and medicines</t>
  </si>
  <si>
    <t xml:space="preserve">      Productos de plástico y de goma</t>
  </si>
  <si>
    <t xml:space="preserve">      Plastic and rubber products</t>
  </si>
  <si>
    <t xml:space="preserve">      Productos de minerales no metálicos</t>
  </si>
  <si>
    <t xml:space="preserve">      Metales primarios</t>
  </si>
  <si>
    <t xml:space="preserve">      Primary metals</t>
  </si>
  <si>
    <t xml:space="preserve">      Productos fabricados de metal</t>
  </si>
  <si>
    <t xml:space="preserve">      Fabricated metal products</t>
  </si>
  <si>
    <t xml:space="preserve">      Maquinaria</t>
  </si>
  <si>
    <t xml:space="preserve">      Machinery</t>
  </si>
  <si>
    <t xml:space="preserve">      Productos de computadora y electrónicos</t>
  </si>
  <si>
    <t xml:space="preserve">      Computer and electronic products</t>
  </si>
  <si>
    <t xml:space="preserve">        Computadoras y equipo periférico</t>
  </si>
  <si>
    <t xml:space="preserve">         Computers and peripheral equipment</t>
  </si>
  <si>
    <t xml:space="preserve">      Equipos eléctricos, enseres</t>
  </si>
  <si>
    <t xml:space="preserve">      Electrical equipment, appliance,</t>
  </si>
  <si>
    <t xml:space="preserve">       y componentes</t>
  </si>
  <si>
    <t xml:space="preserve">       and component</t>
  </si>
  <si>
    <t xml:space="preserve">      Equipo de transportación</t>
  </si>
  <si>
    <t xml:space="preserve">      Muebles y productos relacionados</t>
  </si>
  <si>
    <t xml:space="preserve">      Manufactura miscelánea</t>
  </si>
  <si>
    <t xml:space="preserve">      Miscellaneous manufacturing</t>
  </si>
  <si>
    <t xml:space="preserve">         Equipos y materiales de uso médico</t>
  </si>
  <si>
    <t xml:space="preserve">         Medical equipment and supplies</t>
  </si>
  <si>
    <t xml:space="preserve">   Otros sectores (1)</t>
  </si>
  <si>
    <t xml:space="preserve">   Other sectors (1)</t>
  </si>
  <si>
    <t>(1) Incluye servicios de reparación y mercancía no clasificada.</t>
  </si>
  <si>
    <t>(1) Includes repair services and merchandise not classified.</t>
  </si>
  <si>
    <t>Nota: La clasificación de mercancía registrada de acuerdo al Sistema de Clasificación Industrial</t>
  </si>
  <si>
    <t>Note: The classification of recorded merchandise according to the North American Industrial</t>
  </si>
  <si>
    <t xml:space="preserve">          de América del Norte no equivale necesariamente a la Clasificación Industrial Uniforme.</t>
  </si>
  <si>
    <t xml:space="preserve">          Classification System does not necessarily equals the Standard Industrial Classification.</t>
  </si>
  <si>
    <t xml:space="preserve">TABLA 24 - IMPORTACIONES DE MERCANCÍA REGISTRADA POR SISTEMA DE CLASIFICACIÓN INDUSTRIAL DE AMÉRICA DEL NORTE (SCIAN): AÑOS FISCALES </t>
  </si>
  <si>
    <t xml:space="preserve">TABLE 24 - IMPORTS OF RECORDED MERCHANDISE BY NORTH AMERICAN INDUSTRY CLASSIFICATION SYSTEM (NAICS): FISCAL YEARS </t>
  </si>
  <si>
    <t>SCIAN</t>
  </si>
  <si>
    <t>IMPORTACIONES REGISTRADAS,TOTAL</t>
  </si>
  <si>
    <t>RECORDED IMPORTS,TOTAL</t>
  </si>
  <si>
    <t xml:space="preserve">         Químicos básicos</t>
  </si>
  <si>
    <t xml:space="preserve">         Basic chemicals</t>
  </si>
  <si>
    <t xml:space="preserve">         Vehículos de motor</t>
  </si>
  <si>
    <t xml:space="preserve">         Motor vehicles</t>
  </si>
  <si>
    <t>TABLA 34 - NUMERO DE PERSONAS EMPLEADAS EN ESTABLECIMIENTOS POR SECTOR INDUSTRIAL PRINCIPAL: AÑOS FISCALES</t>
  </si>
  <si>
    <t>TABLE 34 - NUMBER OF EMPLOYED PERSONS IN ESTABLISHMENTS BY MAJOR INDUSTRIAL SECTOR: FISCAL YEARS</t>
  </si>
  <si>
    <t>(En miles de personas - In thousands of persons)</t>
  </si>
  <si>
    <t xml:space="preserve">                  TOTAL </t>
  </si>
  <si>
    <t xml:space="preserve">                 TOTAL </t>
  </si>
  <si>
    <t>Construcción y minería</t>
  </si>
  <si>
    <t>Construction and mining</t>
  </si>
  <si>
    <t>Manufacturing</t>
  </si>
  <si>
    <t>Comercio, servicios públicos,</t>
  </si>
  <si>
    <t>Trade, utilities,</t>
  </si>
  <si>
    <t xml:space="preserve"> transportación y almacenamiento</t>
  </si>
  <si>
    <t xml:space="preserve"> transportation, and warehousing</t>
  </si>
  <si>
    <t xml:space="preserve">   Wholesale trade</t>
  </si>
  <si>
    <t xml:space="preserve">   Comercio al detalle</t>
  </si>
  <si>
    <t xml:space="preserve">   Retail trade</t>
  </si>
  <si>
    <t xml:space="preserve">   Servicios públicos, transportación</t>
  </si>
  <si>
    <t xml:space="preserve">   Utilities, transportation,</t>
  </si>
  <si>
    <t xml:space="preserve">    y almacenamiento</t>
  </si>
  <si>
    <t xml:space="preserve">    and warehousing</t>
  </si>
  <si>
    <t>Información</t>
  </si>
  <si>
    <t>Information</t>
  </si>
  <si>
    <t>Finanzas, seguros, bienes raíces, alquiler</t>
  </si>
  <si>
    <t>Finance, insurance, real estate, rental,</t>
  </si>
  <si>
    <t xml:space="preserve"> y arrendamiento con opción a compra</t>
  </si>
  <si>
    <t xml:space="preserve"> and leasing</t>
  </si>
  <si>
    <t>Servicios profesionales, científicos, técnicos</t>
  </si>
  <si>
    <t>Professional, scientific, technical,</t>
  </si>
  <si>
    <t xml:space="preserve"> y de administración (1)</t>
  </si>
  <si>
    <t xml:space="preserve"> and management services (1)</t>
  </si>
  <si>
    <t>Servicios educacionales, cuidado de la salud</t>
  </si>
  <si>
    <t>Educational services, health care and</t>
  </si>
  <si>
    <t xml:space="preserve"> y asistencia social</t>
  </si>
  <si>
    <t xml:space="preserve"> social assistance</t>
  </si>
  <si>
    <t>Artes, entretenimiento, recreación</t>
  </si>
  <si>
    <t>Arts, entertainment, and recreation,</t>
  </si>
  <si>
    <t xml:space="preserve"> y servicios de hospedería y alimentos</t>
  </si>
  <si>
    <t xml:space="preserve"> and accommodation and food services</t>
  </si>
  <si>
    <t>Otros servicios</t>
  </si>
  <si>
    <t>Other services</t>
  </si>
  <si>
    <t>Administración pública</t>
  </si>
  <si>
    <t>Public administration</t>
  </si>
  <si>
    <t xml:space="preserve">   Gobierno central del ELA</t>
  </si>
  <si>
    <t xml:space="preserve">   Commonwealth Central government</t>
  </si>
  <si>
    <t xml:space="preserve">   Gobiernos municipales</t>
  </si>
  <si>
    <t xml:space="preserve">   Municipal governments</t>
  </si>
  <si>
    <t xml:space="preserve">   Federal government</t>
  </si>
  <si>
    <t>(1) Incluye: Servicios profesionales, científicos y técnicos, administración de compañías</t>
  </si>
  <si>
    <t>(1) Includes: Professional, scientific, and technical services, management of</t>
  </si>
  <si>
    <t xml:space="preserve">      y empresas, servicios de apoyo y administración, y servicios de limpieza, administración</t>
  </si>
  <si>
    <t xml:space="preserve">      companies and enterprises, administrative and support, and waste management</t>
  </si>
  <si>
    <t xml:space="preserve">      y mitigación de desperdicios.</t>
  </si>
  <si>
    <t xml:space="preserve">      and remediation services.</t>
  </si>
  <si>
    <t>Nota: Las cifras no siempre suman a los subtotales y totales debido al redondeo.</t>
  </si>
  <si>
    <t>Note: Figures may not always add to the totals due to round off.</t>
  </si>
  <si>
    <t xml:space="preserve">Fuente: Departamento del Trabajo y Recursos Humanos, Negociado de Estadísticas </t>
  </si>
  <si>
    <t>Source: Department of Labor and Human Resources, Bureau of Labor</t>
  </si>
  <si>
    <t xml:space="preserve">               del Trabajo, Encuesta de Establecimientos (Empleo no Agrícola).</t>
  </si>
  <si>
    <t xml:space="preserve">               Statistics, Establishment Survey (Non agricultural employment).</t>
  </si>
  <si>
    <t xml:space="preserve">TABLA 33 - NÚMERO DE PERSONAS EMPLEADAS POR SECTOR INDUSTRIAL PRINCIPAL: AÑOS FISCALES  </t>
  </si>
  <si>
    <t>TABLE 33 - NUMBER OF EMPLOYED PERSONS BY MAJOR INDUSTRIAL SECTOR: FISCAL YEARS</t>
  </si>
  <si>
    <t>(En miles de personas de 16 años y más - In thousands of persons 16 years and over)</t>
  </si>
  <si>
    <t xml:space="preserve">           TOTAL </t>
  </si>
  <si>
    <t>Agricultura, silvicultura y</t>
  </si>
  <si>
    <t xml:space="preserve">      Agriculture, forestry, and</t>
  </si>
  <si>
    <t xml:space="preserve"> pesca</t>
  </si>
  <si>
    <t xml:space="preserve">       fishing</t>
  </si>
  <si>
    <t xml:space="preserve">      Manufacturing</t>
  </si>
  <si>
    <t>a/</t>
  </si>
  <si>
    <t xml:space="preserve">      Mining</t>
  </si>
  <si>
    <t xml:space="preserve">      Construction</t>
  </si>
  <si>
    <t>Comercio</t>
  </si>
  <si>
    <t xml:space="preserve">      Trade</t>
  </si>
  <si>
    <t xml:space="preserve">  Al por mayor</t>
  </si>
  <si>
    <t xml:space="preserve">        Wholesale</t>
  </si>
  <si>
    <t xml:space="preserve">  Al detal</t>
  </si>
  <si>
    <t xml:space="preserve">        Retail</t>
  </si>
  <si>
    <t>Finanzas, seguros y</t>
  </si>
  <si>
    <t xml:space="preserve">      Finance, insurance, and</t>
  </si>
  <si>
    <t xml:space="preserve"> bienes raíces</t>
  </si>
  <si>
    <t xml:space="preserve">       real estate</t>
  </si>
  <si>
    <t>Comunicación</t>
  </si>
  <si>
    <t xml:space="preserve">      Communication</t>
  </si>
  <si>
    <t>Otros servicios públicos</t>
  </si>
  <si>
    <t xml:space="preserve">      Other public utilities</t>
  </si>
  <si>
    <t>Servicios</t>
  </si>
  <si>
    <t xml:space="preserve">      Services</t>
  </si>
  <si>
    <t xml:space="preserve">      Government</t>
  </si>
  <si>
    <t>r- Revised figures</t>
  </si>
  <si>
    <t>a/ Menos de 1,000.</t>
  </si>
  <si>
    <t>a/ Less than 1,000.</t>
  </si>
  <si>
    <t>Nota: Las cifras fueron revisadas de acuerdo a los resultados</t>
  </si>
  <si>
    <t>Note: Figures revised in accordance with the Census</t>
  </si>
  <si>
    <t xml:space="preserve">          del Censo de Población y Vivienda de 2000.</t>
  </si>
  <si>
    <t xml:space="preserve">          of Population and Housing of 2000.</t>
  </si>
  <si>
    <t>Las cifras no siempre suman a los subtotales y totales debido al redondeo.</t>
  </si>
  <si>
    <t>Figures may not always add to the totals due to round off.</t>
  </si>
  <si>
    <t xml:space="preserve">Fuente: Departamento del Trabajo y Recursos Humanos, Negociado </t>
  </si>
  <si>
    <t xml:space="preserve">Source: Department of Labor and Human Resources, Bureau of Labor </t>
  </si>
  <si>
    <t xml:space="preserve">               de Estadísticas del Trabajo, Encuesta de Vivienda.</t>
  </si>
  <si>
    <t xml:space="preserve">               Statistics, Household Survey.</t>
  </si>
  <si>
    <t xml:space="preserve"> TABLA 32 - ESTADO DE EMPLEO DE LAS PERSONAS DE 16 AÑOS DE EDAD Y MÁS: AÑOS FISCALES  </t>
  </si>
  <si>
    <t xml:space="preserve"> TABLE 32 - EMPLOYMENT STATUS OF PERSONS 16 YEARS OLD AND OVER: FISCAL YEARS</t>
  </si>
  <si>
    <t xml:space="preserve"> (En miles de personas - In thousands of persons)</t>
  </si>
  <si>
    <t>Personas de 16 años y más</t>
  </si>
  <si>
    <t xml:space="preserve">      Persons 16 years and over</t>
  </si>
  <si>
    <t>Grupo trabajador</t>
  </si>
  <si>
    <t xml:space="preserve">      Labor force</t>
  </si>
  <si>
    <t xml:space="preserve">     Empleados</t>
  </si>
  <si>
    <t xml:space="preserve">           Employed</t>
  </si>
  <si>
    <t xml:space="preserve">     Desempleados</t>
  </si>
  <si>
    <t xml:space="preserve">           Unemployed</t>
  </si>
  <si>
    <t>Tasa de participación</t>
  </si>
  <si>
    <t xml:space="preserve">      Participation rate</t>
  </si>
  <si>
    <t>Tasa de desempleo</t>
  </si>
  <si>
    <t xml:space="preserve">      Unemployment rate</t>
  </si>
  <si>
    <t xml:space="preserve">  r- Revised figures</t>
  </si>
  <si>
    <t xml:space="preserve">  p- Preliminary figures.</t>
  </si>
  <si>
    <t xml:space="preserve">Fuente: Departamento del Trabajo y Recursos Humanos, </t>
  </si>
  <si>
    <t xml:space="preserve">  Source: Department of Labor and Human Resources, </t>
  </si>
  <si>
    <t xml:space="preserve">               Negociado de Estadísticas del Trabajo, Encuesta de Vivienda.</t>
  </si>
  <si>
    <t xml:space="preserve">                  Bureau of Labor Statistics, Household Survey.</t>
  </si>
  <si>
    <t>TABLA 31- ESTADISTICAS DEMOGRAFICAS SELECCIONADAS : AÑOS FISCALES</t>
  </si>
  <si>
    <t>TABLE 31- SELECTED DEMOGRAPHIC STATISTICS : FISCAL YEARS</t>
  </si>
  <si>
    <t xml:space="preserve"> Población al 1ro de julio (En miles)</t>
  </si>
  <si>
    <t xml:space="preserve">      Population as of July 1st (In thousands)</t>
  </si>
  <si>
    <t xml:space="preserve"> Nacimientos (En miles) </t>
  </si>
  <si>
    <t xml:space="preserve">      Births (In thousands) </t>
  </si>
  <si>
    <t xml:space="preserve"> Defunciones (En miles)</t>
  </si>
  <si>
    <t xml:space="preserve">      Deaths (In thousands) </t>
  </si>
  <si>
    <t xml:space="preserve"> Nacimientos por cada 1,000</t>
  </si>
  <si>
    <t xml:space="preserve">      Births per 1,000</t>
  </si>
  <si>
    <t xml:space="preserve">  habitantes</t>
  </si>
  <si>
    <t xml:space="preserve">       population</t>
  </si>
  <si>
    <t>Defunciones por cada 1,000</t>
  </si>
  <si>
    <t xml:space="preserve">      Deaths per 1,000</t>
  </si>
  <si>
    <t xml:space="preserve"> Aumento natural por cada 1,000</t>
  </si>
  <si>
    <t xml:space="preserve">      Natural increase per 1,000</t>
  </si>
  <si>
    <t>Fuente: Negociado del Censo de E.U., División de Población</t>
  </si>
  <si>
    <t>Source: U.S. Bureau of the Census, Population Division</t>
  </si>
  <si>
    <t xml:space="preserve">                (Population Estimates, Vintage 2015); Departamento de Salud</t>
  </si>
  <si>
    <t xml:space="preserve">                (Population Estimates, Vintage 2015); Puerto Rico Department</t>
  </si>
  <si>
    <t xml:space="preserve">                de Puerto Rico; y Junta de Planificación, Oficina del Censo.</t>
  </si>
  <si>
    <t xml:space="preserve">                of Health; and Puerto Rico Planning Board, Office of the Census.</t>
  </si>
  <si>
    <t xml:space="preserve">TABLA 30 - ARBITRIOS Y GALONES MEDIDAS DE BEBIDAS ALCOHOLICAS: AÑOS FISCALES  </t>
  </si>
  <si>
    <t>TABLE 30 - EXCISES TAX AND GALLONS OF ALCOHOLIC BEVERAGES: FISCAL YEARS</t>
  </si>
  <si>
    <t>(En miles de gallons - In thousands of gallons)</t>
  </si>
  <si>
    <t>Espiritus Destilados - G.M. (1)</t>
  </si>
  <si>
    <t>Distilled spirits  - W.G. (1)</t>
  </si>
  <si>
    <t xml:space="preserve">     Espíritus destilados no derivados de la caña de azúcar</t>
  </si>
  <si>
    <t xml:space="preserve">     Distilled spirits not derived from sugar cane</t>
  </si>
  <si>
    <t xml:space="preserve">          Arbitrios Espiritus Destilados - G.M. (1)</t>
  </si>
  <si>
    <t xml:space="preserve">          Excise tax Distilled spirits not derived from sugar cane</t>
  </si>
  <si>
    <t xml:space="preserve">     Espíritus destilados derivados de la caña de azúcar</t>
  </si>
  <si>
    <t xml:space="preserve">     Distilled spirits derived from sugar cane</t>
  </si>
  <si>
    <t xml:space="preserve">          Arbitrio Espíritus destilados derivados de la caña de azúcar</t>
  </si>
  <si>
    <t xml:space="preserve">          Excise tax Distilled spirits derived from sugar cane</t>
  </si>
  <si>
    <t xml:space="preserve">     Espíritus destilados derivados de la caña añejado 12 meses</t>
  </si>
  <si>
    <t xml:space="preserve">     Distilled spirits derived from sugar cane aged 12 months</t>
  </si>
  <si>
    <t xml:space="preserve">          Arbitrio Espíritus destilados derivados de la caña añejado 12 meses</t>
  </si>
  <si>
    <t>$12.09</t>
  </si>
  <si>
    <t xml:space="preserve">          Excise tax Distilled spirits derived from sugar cane aged 12 months</t>
  </si>
  <si>
    <t xml:space="preserve">     Producción artesanal de la caña con menos de 40%  de alcohol </t>
  </si>
  <si>
    <t xml:space="preserve">     Artisanal production of sugar cane with less than 40% alcohol</t>
  </si>
  <si>
    <t xml:space="preserve">     por volumen</t>
  </si>
  <si>
    <t xml:space="preserve">     by volume </t>
  </si>
  <si>
    <t xml:space="preserve">          Arbitrio producción artesanal con menos de 40% de alcohol</t>
  </si>
  <si>
    <t xml:space="preserve">          Excise tax artisanal production with less than 40% alcohol</t>
  </si>
  <si>
    <t xml:space="preserve">      by volume</t>
  </si>
  <si>
    <t>Total Galones</t>
  </si>
  <si>
    <t xml:space="preserve">Total Gallons </t>
  </si>
  <si>
    <t>.</t>
  </si>
  <si>
    <t>Vinos - G.M.</t>
  </si>
  <si>
    <t>Wine - W.G.</t>
  </si>
  <si>
    <t xml:space="preserve">     Sidras y vinos</t>
  </si>
  <si>
    <t xml:space="preserve">     Cider and wine</t>
  </si>
  <si>
    <t xml:space="preserve">          Arbitrio Sidras y vinos</t>
  </si>
  <si>
    <t xml:space="preserve">          Excise tax cider and wine</t>
  </si>
  <si>
    <t xml:space="preserve">     Vinos de mostos concentrados</t>
  </si>
  <si>
    <t xml:space="preserve">     Concentrate wine must</t>
  </si>
  <si>
    <t xml:space="preserve">          Arbitrio Vinos de mostos concentrados</t>
  </si>
  <si>
    <t xml:space="preserve">          Excise tax concentrate wine must</t>
  </si>
  <si>
    <t xml:space="preserve">     Vinos de calidad sub-normal</t>
  </si>
  <si>
    <t xml:space="preserve">     Sub-normal quality wine</t>
  </si>
  <si>
    <t xml:space="preserve">          Excise tax Sub-normal quality wine</t>
  </si>
  <si>
    <t xml:space="preserve">     Vinos de frutas tropicales</t>
  </si>
  <si>
    <t xml:space="preserve">     Tropical fruits wine</t>
  </si>
  <si>
    <t xml:space="preserve">          Arbitrio Vinos de frutas tropicales</t>
  </si>
  <si>
    <t xml:space="preserve">          Excise tax tropical fruits wine</t>
  </si>
  <si>
    <t xml:space="preserve">     Champaña y vinos espumosos o carbonatados</t>
  </si>
  <si>
    <t xml:space="preserve">     Champagne and sparkling wine or carbonates</t>
  </si>
  <si>
    <t xml:space="preserve">          Arbitrio Champaña y vinos espumosos o carbonatados</t>
  </si>
  <si>
    <t xml:space="preserve">          Excise tax champagne and sparkling wine or carbonates</t>
  </si>
  <si>
    <t xml:space="preserve">     Champaña y vinos espumosos o carbonatados subnormales</t>
  </si>
  <si>
    <t xml:space="preserve">     Champagne and wine sparkling or sub-normal carbonates</t>
  </si>
  <si>
    <t xml:space="preserve">          Arbitrio Champaña y vinos espumosos o carbonatados subnormales</t>
  </si>
  <si>
    <t xml:space="preserve">          Excise tax champagne and wine sparkling or sub-normal carbonates</t>
  </si>
  <si>
    <t xml:space="preserve">     Champaña, vinos espumosos o carbonatados </t>
  </si>
  <si>
    <t xml:space="preserve">     Champagne, sparkling wine or carbonate </t>
  </si>
  <si>
    <t xml:space="preserve">     de mostos concentrados</t>
  </si>
  <si>
    <t>-</t>
  </si>
  <si>
    <t xml:space="preserve">     from concentrate wine must</t>
  </si>
  <si>
    <t xml:space="preserve">          Arbitro Champaña, vinos espumosos o carbonatados </t>
  </si>
  <si>
    <t xml:space="preserve">          Excise tax champagne, sparkling wine or carbonate </t>
  </si>
  <si>
    <t>Cervezas - G.M.</t>
  </si>
  <si>
    <t>Beer - W.G.</t>
  </si>
  <si>
    <t xml:space="preserve">     Cerveza producción entre 1-9,000,000 galones</t>
  </si>
  <si>
    <t xml:space="preserve">     Beer production 1-9,000,000 gallons</t>
  </si>
  <si>
    <t xml:space="preserve">          Arbitrio Cerveza producción entre 1-9,000,000 galones</t>
  </si>
  <si>
    <t xml:space="preserve">          Excise tax Beer production 1-9,000,000 gallons</t>
  </si>
  <si>
    <t xml:space="preserve">     Cerveza producción entre 9,000,001-10,000,000 galones</t>
  </si>
  <si>
    <t xml:space="preserve">     Beer production 9,000,001-10,000,000 gallons</t>
  </si>
  <si>
    <t xml:space="preserve">          Arbitrio Cerveza producción entre 9,000,001-10,000,000 galones</t>
  </si>
  <si>
    <t xml:space="preserve">          Excise tax Beer production 9,000,001-10,000,000 gallons</t>
  </si>
  <si>
    <t xml:space="preserve">     Cerveza producción entre 10,000,001-11,000,000 galones</t>
  </si>
  <si>
    <t xml:space="preserve">     Beer production 10,000,001-11,000,000 gallons</t>
  </si>
  <si>
    <t xml:space="preserve">          Arbitrio Cerveza producción entre 10,000,001-11,000,000 galones</t>
  </si>
  <si>
    <t xml:space="preserve">          Excise tax Beer production 10,000,001-11,000,000 gallons</t>
  </si>
  <si>
    <t xml:space="preserve">     Cerveza producción entre 11,000,001-12,000,000 galones</t>
  </si>
  <si>
    <t xml:space="preserve">     Beer production 11,000,001-12,000,000 gallons</t>
  </si>
  <si>
    <t xml:space="preserve">          Arbitrio Cerveza producción entre 11,000,001-12,000,000 galones</t>
  </si>
  <si>
    <t xml:space="preserve">          Excise tax Beer production 11,000,001-12,000,000 gallons</t>
  </si>
  <si>
    <t xml:space="preserve">     Cerveza producción entre 12,000,001-31,000,000 galones</t>
  </si>
  <si>
    <t xml:space="preserve">     Beer production 12,000,001-13,000,000 gallons</t>
  </si>
  <si>
    <t xml:space="preserve">          Arbitrio Cerveza producción entre 12,000,001-31,000,000 galones</t>
  </si>
  <si>
    <t xml:space="preserve">          Excise tax Beer production 12,000,001-13,000,000 gallons</t>
  </si>
  <si>
    <t xml:space="preserve">     Cerveza producción en exceso de 31 millones de galones</t>
  </si>
  <si>
    <t xml:space="preserve">     Beer production in excess of 31 millions gallons</t>
  </si>
  <si>
    <t xml:space="preserve">          Arbitrio Cerveza producción en exceso de 31 millones de galones</t>
  </si>
  <si>
    <t xml:space="preserve">          Excise tax Beer production in excess of 31 millions gallons</t>
  </si>
  <si>
    <t>a/- Menos de 50,000</t>
  </si>
  <si>
    <t>a/- Less than 50,000</t>
  </si>
  <si>
    <t xml:space="preserve"> (1) G.M.- Galones medida.</t>
  </si>
  <si>
    <t>(1) W.G.- Wine gallons.</t>
  </si>
  <si>
    <t>Fuente: Departamento de Hacienda</t>
  </si>
  <si>
    <t>Source: Department of the Treasury</t>
  </si>
  <si>
    <t xml:space="preserve">TABLA 29 - DEUDA PÚBLICA BRUTA DE PUERTO RICO: AL 30 DE JUNIO </t>
  </si>
  <si>
    <t>TABLE 29 - GROSS PUBLIC DEBT OF PUERTO RICO: AS OF JUNE 30</t>
  </si>
  <si>
    <t xml:space="preserve">        TOTAL</t>
  </si>
  <si>
    <t xml:space="preserve">             TOTAL</t>
  </si>
  <si>
    <t>Gobierno central</t>
  </si>
  <si>
    <t>Commonwealth central</t>
  </si>
  <si>
    <t xml:space="preserve">   del E.L.A.*</t>
  </si>
  <si>
    <t xml:space="preserve">   government *</t>
  </si>
  <si>
    <t xml:space="preserve">                     r- Revised figures.</t>
  </si>
  <si>
    <t xml:space="preserve">                     p- Preliminary figures.</t>
  </si>
  <si>
    <t xml:space="preserve"> *    En las cuentas sociales la Autoridad de Carreteras y</t>
  </si>
  <si>
    <t xml:space="preserve">                      *   In the economic accounts the Highway and Transportation Authority</t>
  </si>
  <si>
    <t xml:space="preserve">       Transportación y la Universidad de Puerto Rico se consideran </t>
  </si>
  <si>
    <t xml:space="preserve">                          and the University of Puerto Rico are considered as agencies</t>
  </si>
  <si>
    <t xml:space="preserve">       como agencias del gobierno central.</t>
  </si>
  <si>
    <t xml:space="preserve">                          of the central government.</t>
  </si>
  <si>
    <t xml:space="preserve"> Fuente: Banco Gubernamental de Fomento para Puerto Rico.</t>
  </si>
  <si>
    <t xml:space="preserve">                      Source: Government Development Bank for Puerto Rico.</t>
  </si>
  <si>
    <t>TABLA 28 - INGRESOS NETOS AL FONDO GENERAL DEL ELA : AÑOS FISCALES</t>
  </si>
  <si>
    <t>TABLE 28 - COMMONWEALTH GOVERNMENT GENERAL FUND NET REVENUES: FISCAL YEARS</t>
  </si>
  <si>
    <t>De fuentes estatales</t>
  </si>
  <si>
    <t xml:space="preserve">      From Commonwealth sources</t>
  </si>
  <si>
    <t xml:space="preserve">   Contributivas</t>
  </si>
  <si>
    <t xml:space="preserve">         Tax revenues</t>
  </si>
  <si>
    <t xml:space="preserve">     Contribución sobre la</t>
  </si>
  <si>
    <t xml:space="preserve">           Property</t>
  </si>
  <si>
    <t xml:space="preserve">      propiedad</t>
  </si>
  <si>
    <t xml:space="preserve">            taxes</t>
  </si>
  <si>
    <t xml:space="preserve">     Contribución sobre ingresos, total</t>
  </si>
  <si>
    <t xml:space="preserve">           Income tax, total</t>
  </si>
  <si>
    <t xml:space="preserve">       Individuos</t>
  </si>
  <si>
    <t xml:space="preserve">             Individuals</t>
  </si>
  <si>
    <t xml:space="preserve">       Corporaciones y sociedades</t>
  </si>
  <si>
    <t xml:space="preserve">             Corporations and partnerships</t>
  </si>
  <si>
    <t xml:space="preserve">       Retenida a no residentes</t>
  </si>
  <si>
    <t xml:space="preserve">             Withheld to nonresidents</t>
  </si>
  <si>
    <t xml:space="preserve">       Impuesto sobre repatriaciones</t>
  </si>
  <si>
    <t xml:space="preserve">             Toll Gate Tax</t>
  </si>
  <si>
    <t xml:space="preserve">       Intereses sujetos al 17%</t>
  </si>
  <si>
    <t xml:space="preserve">             Interest subject to 17%</t>
  </si>
  <si>
    <t xml:space="preserve">       Impuesto sobre dividendos </t>
  </si>
  <si>
    <t xml:space="preserve">        sujetos al 10% (1)</t>
  </si>
  <si>
    <t xml:space="preserve">             10%  Dividends Tax  (1)</t>
  </si>
  <si>
    <t xml:space="preserve">     Contribución sobre herencias</t>
  </si>
  <si>
    <t xml:space="preserve">           Inheritance and donation</t>
  </si>
  <si>
    <t xml:space="preserve">      y donaciones</t>
  </si>
  <si>
    <t xml:space="preserve">      Impuesto sobre ventas y uso</t>
  </si>
  <si>
    <t xml:space="preserve">          Sales and use tax </t>
  </si>
  <si>
    <t xml:space="preserve">      Arbitrios, total</t>
  </si>
  <si>
    <t xml:space="preserve">           Excise taxes, total</t>
  </si>
  <si>
    <t xml:space="preserve">       Bebidas alcohólicas, total</t>
  </si>
  <si>
    <t xml:space="preserve">             Alcoholic beverages, total</t>
  </si>
  <si>
    <t xml:space="preserve">         Espíritus destilados</t>
  </si>
  <si>
    <t xml:space="preserve">               Distilled spirits</t>
  </si>
  <si>
    <t xml:space="preserve">         Cerveza</t>
  </si>
  <si>
    <t xml:space="preserve">               Beer</t>
  </si>
  <si>
    <t xml:space="preserve">         Otras</t>
  </si>
  <si>
    <t xml:space="preserve">               Others</t>
  </si>
  <si>
    <t xml:space="preserve">       Otros artículos, total</t>
  </si>
  <si>
    <t xml:space="preserve">             Other taxable goods, total </t>
  </si>
  <si>
    <t xml:space="preserve">         Foráneas (Ley 154) </t>
  </si>
  <si>
    <t xml:space="preserve">               Foreign (Act 154)</t>
  </si>
  <si>
    <t xml:space="preserve">         Productos de petróleo</t>
  </si>
  <si>
    <t xml:space="preserve">               Petroleum products</t>
  </si>
  <si>
    <t xml:space="preserve">         Productos de tabaco</t>
  </si>
  <si>
    <t xml:space="preserve">               Tobacco products</t>
  </si>
  <si>
    <t xml:space="preserve">               Motor vehicles </t>
  </si>
  <si>
    <t xml:space="preserve">         Arbitrio general del 5%</t>
  </si>
  <si>
    <t xml:space="preserve">               5% General excise tax </t>
  </si>
  <si>
    <t xml:space="preserve">         Petróleo crudo y</t>
  </si>
  <si>
    <t xml:space="preserve">               Crude petroleum and</t>
  </si>
  <si>
    <t xml:space="preserve">          sus derivados</t>
  </si>
  <si>
    <t xml:space="preserve">                derived products</t>
  </si>
  <si>
    <t xml:space="preserve">         Otros  </t>
  </si>
  <si>
    <t xml:space="preserve">               Others  </t>
  </si>
  <si>
    <t xml:space="preserve">     Licencias</t>
  </si>
  <si>
    <t xml:space="preserve">           Licenses</t>
  </si>
  <si>
    <t xml:space="preserve">       Vehículos de motor</t>
  </si>
  <si>
    <t xml:space="preserve">             Motor vehicles</t>
  </si>
  <si>
    <t xml:space="preserve">       Maquinas de entretenimiento</t>
  </si>
  <si>
    <t xml:space="preserve">             Entertainment machines</t>
  </si>
  <si>
    <t xml:space="preserve">       Bebidas alcohólicas y otras</t>
  </si>
  <si>
    <t xml:space="preserve">             Alcoholic beverages and others</t>
  </si>
  <si>
    <t>TABLA 28 - INGRESOS NETOS AL FONDO GENERAL DEL ELA : AÑOS FISCALES  (CONT.)</t>
  </si>
  <si>
    <t>TABLE 28 - COMMONWEALTH GOVERNMENT GENERAL FUND NET REVENUES: FISCAL YEARS (CONT.)</t>
  </si>
  <si>
    <t xml:space="preserve">  No contributivas</t>
  </si>
  <si>
    <t xml:space="preserve">        Non-tax revenues</t>
  </si>
  <si>
    <t xml:space="preserve">    Lotería tradicional</t>
  </si>
  <si>
    <t xml:space="preserve">          Traditional lottery</t>
  </si>
  <si>
    <t xml:space="preserve">    Lotería electrónica</t>
  </si>
  <si>
    <t xml:space="preserve">          Electronic lottery</t>
  </si>
  <si>
    <t xml:space="preserve">    Ingresos misceláneos</t>
  </si>
  <si>
    <t xml:space="preserve">          Miscellaneous income</t>
  </si>
  <si>
    <t xml:space="preserve">    Transferencias  de fondos  </t>
  </si>
  <si>
    <t xml:space="preserve">          Transfers from</t>
  </si>
  <si>
    <t xml:space="preserve">      no presupuestados (2)</t>
  </si>
  <si>
    <t xml:space="preserve">            non-budget funds (2)</t>
  </si>
  <si>
    <t>De otras fuentes</t>
  </si>
  <si>
    <t xml:space="preserve">      From Non-Commonwealth sources</t>
  </si>
  <si>
    <t xml:space="preserve">   Derechos de aduana</t>
  </si>
  <si>
    <t xml:space="preserve">         Customs duties</t>
  </si>
  <si>
    <t xml:space="preserve">   Arbitrios sobre</t>
  </si>
  <si>
    <t xml:space="preserve">         U.S. excises on off-shore</t>
  </si>
  <si>
    <t xml:space="preserve">    embarques  </t>
  </si>
  <si>
    <t xml:space="preserve">          shipments  </t>
  </si>
  <si>
    <t>Gestiones  Administrativas (2)</t>
  </si>
  <si>
    <t xml:space="preserve">     Administrative procedures (2)</t>
  </si>
  <si>
    <t xml:space="preserve"> r- Cifras revisadas.</t>
  </si>
  <si>
    <t xml:space="preserve">                      r- Revised figures.</t>
  </si>
  <si>
    <t xml:space="preserve">                      p- Preliminary figures.</t>
  </si>
  <si>
    <t>(1)  A partir de 1996, los recaudos por concepto de intereses sobre dividendos</t>
  </si>
  <si>
    <t xml:space="preserve">                     (1) Since 1996, the receipts from interest on dividends</t>
  </si>
  <si>
    <t xml:space="preserve">       se redujeron de 20 a 10% debido a la Reforma Contributiva de 1994</t>
  </si>
  <si>
    <t xml:space="preserve">                           were lowered from 20% to 10% due to the 1994 Tax Reform</t>
  </si>
  <si>
    <t xml:space="preserve">      (Ley Núm.120 del 31 de octubre de 1994).</t>
  </si>
  <si>
    <t xml:space="preserve">                           (Act 120 of October 31, 1994).</t>
  </si>
  <si>
    <t>(2) Desde el año fiscal 2001, el Departamento de Hacienda incorpora</t>
  </si>
  <si>
    <t xml:space="preserve">                     (2) Since fiscal year 2001, the Department of Treasury incorporates </t>
  </si>
  <si>
    <t xml:space="preserve">      estas partidas.</t>
  </si>
  <si>
    <t xml:space="preserve">           these items.</t>
  </si>
  <si>
    <t xml:space="preserve">  Fuente: Departamento de Hacienda, Oficina de Asuntos Económicos.</t>
  </si>
  <si>
    <t xml:space="preserve">                     Source: Department of the Treasury, Office of Economic Affairs.</t>
  </si>
  <si>
    <t>TABLA 27 - RENTAS PERIÓDICAS NETAS DEL E.L.A.: AÑOS FISCALES</t>
  </si>
  <si>
    <t>TABLE 27 -COMMONWEALTH GOVERNMENT NET RECURRENT REVENUES: FISCAL YEARS</t>
  </si>
  <si>
    <t>From Commonwealth sources</t>
  </si>
  <si>
    <t xml:space="preserve">   Tax revenues</t>
  </si>
  <si>
    <t xml:space="preserve">     Contribución sobre la propiedad</t>
  </si>
  <si>
    <t xml:space="preserve">     Property taxes</t>
  </si>
  <si>
    <t xml:space="preserve">     Income tax, total</t>
  </si>
  <si>
    <t xml:space="preserve">       Individuals</t>
  </si>
  <si>
    <t xml:space="preserve">       Corporations and partnerships</t>
  </si>
  <si>
    <t xml:space="preserve">       Withheld to nonresidents</t>
  </si>
  <si>
    <t xml:space="preserve">       Toll Gate Tax</t>
  </si>
  <si>
    <t xml:space="preserve">       Interest subject to 17%</t>
  </si>
  <si>
    <t xml:space="preserve">       Impuestos sobre dividendos</t>
  </si>
  <si>
    <t xml:space="preserve">       10% dividends</t>
  </si>
  <si>
    <t xml:space="preserve">        al 10% (1)</t>
  </si>
  <si>
    <t xml:space="preserve">         tax (1)</t>
  </si>
  <si>
    <t xml:space="preserve">     Contribución sobre herencias </t>
  </si>
  <si>
    <t xml:space="preserve">     Inheritance and donations</t>
  </si>
  <si>
    <t xml:space="preserve">      taxes</t>
  </si>
  <si>
    <t xml:space="preserve">     Excise taxes, total</t>
  </si>
  <si>
    <t xml:space="preserve">       Alcoholic beverages, total</t>
  </si>
  <si>
    <t xml:space="preserve">         Distilled spirits</t>
  </si>
  <si>
    <t xml:space="preserve">         Beer</t>
  </si>
  <si>
    <t xml:space="preserve">         Others</t>
  </si>
  <si>
    <t xml:space="preserve">       Other taxable goods, total</t>
  </si>
  <si>
    <t xml:space="preserve">         Petroleum products</t>
  </si>
  <si>
    <t xml:space="preserve">         Tobacco products</t>
  </si>
  <si>
    <t xml:space="preserve">         Arbitrio general de 5% </t>
  </si>
  <si>
    <t xml:space="preserve">          5% General excise tax </t>
  </si>
  <si>
    <t xml:space="preserve">         Importación de petróleo</t>
  </si>
  <si>
    <t xml:space="preserve">          Petroleum import fees</t>
  </si>
  <si>
    <t xml:space="preserve">         Foráneas (Ley 154)</t>
  </si>
  <si>
    <t xml:space="preserve">          Foreign (Act 154)</t>
  </si>
  <si>
    <t xml:space="preserve">          Others </t>
  </si>
  <si>
    <t xml:space="preserve">      Impuesto a venta y uso</t>
  </si>
  <si>
    <t xml:space="preserve">     Sales and use tax </t>
  </si>
  <si>
    <t xml:space="preserve">     Licenses</t>
  </si>
  <si>
    <t xml:space="preserve">       Motor vehicles</t>
  </si>
  <si>
    <t xml:space="preserve">       Bebidas alcohólicas</t>
  </si>
  <si>
    <t xml:space="preserve">       Alcoholic beverages</t>
  </si>
  <si>
    <t xml:space="preserve">       Maquinas de entretenimiento y otros</t>
  </si>
  <si>
    <t xml:space="preserve">       Entertainment machines and others</t>
  </si>
  <si>
    <t xml:space="preserve">      Otras licencias</t>
  </si>
  <si>
    <t xml:space="preserve">       Others licences</t>
  </si>
  <si>
    <t>TABLA 27 - RENTAS PERIÓDICAS NETAS DEL E.L.A.: AÑOS FISCALES (CONT.)</t>
  </si>
  <si>
    <t>TABLE 27 -COMMONWEALTH GOVERNMENT NET RECURRENT REVENUES: FISCAL YEARS (CONT.)</t>
  </si>
  <si>
    <t xml:space="preserve">   Non-Tax Revenues</t>
  </si>
  <si>
    <t xml:space="preserve">     Traditional lottery</t>
  </si>
  <si>
    <t xml:space="preserve">     Electronic lottery</t>
  </si>
  <si>
    <t xml:space="preserve">    Derechos, multas y </t>
  </si>
  <si>
    <t xml:space="preserve">     Permit fees, fines, and</t>
  </si>
  <si>
    <t xml:space="preserve">     penalidades</t>
  </si>
  <si>
    <t xml:space="preserve">      penalties</t>
  </si>
  <si>
    <t xml:space="preserve">     Miscellaneous income</t>
  </si>
  <si>
    <t xml:space="preserve">    Venta de propiedades</t>
  </si>
  <si>
    <t xml:space="preserve">     Property Sales</t>
  </si>
  <si>
    <t xml:space="preserve">     Transfers from</t>
  </si>
  <si>
    <t xml:space="preserve">       non-budget funds (2)</t>
  </si>
  <si>
    <t xml:space="preserve">    </t>
  </si>
  <si>
    <t xml:space="preserve">  Derechos de aduana</t>
  </si>
  <si>
    <t xml:space="preserve">       Customs duties</t>
  </si>
  <si>
    <t xml:space="preserve">  Arbitrios sobre</t>
  </si>
  <si>
    <t xml:space="preserve">       U.S. excises on off-shore</t>
  </si>
  <si>
    <t xml:space="preserve">   embarques </t>
  </si>
  <si>
    <t xml:space="preserve">        shipments</t>
  </si>
  <si>
    <t xml:space="preserve">  Aportaciones federales  </t>
  </si>
  <si>
    <t xml:space="preserve">       Federal grants </t>
  </si>
  <si>
    <t>Gestiones Administrativas (2)</t>
  </si>
  <si>
    <t xml:space="preserve">      Administrative procedures (2)   </t>
  </si>
  <si>
    <t xml:space="preserve">  r-  Revised figures.</t>
  </si>
  <si>
    <t xml:space="preserve">  p-  Cifras preliminares.</t>
  </si>
  <si>
    <t xml:space="preserve">  p-  Preliminary figures.</t>
  </si>
  <si>
    <t>(1) Since 1996, the receipts from interest on dividends</t>
  </si>
  <si>
    <t xml:space="preserve">      were lowered from 20% to 10% due to the 1994 Tax Reform</t>
  </si>
  <si>
    <t xml:space="preserve">      (Act 120 of October 31, 1994).</t>
  </si>
  <si>
    <t>(2) Desde el año fiscal 2001, el Departamento de Hacienda incorpora estas</t>
  </si>
  <si>
    <t>(2)  Since fiscal year 2001, the Department of the Treasury incorporates</t>
  </si>
  <si>
    <t xml:space="preserve">      partidas.</t>
  </si>
  <si>
    <t xml:space="preserve">       these items.</t>
  </si>
  <si>
    <t>Source: Department of the Treasury, Office of Economic Affairs.</t>
  </si>
  <si>
    <t xml:space="preserve">TABLA 26 - CLASIFICACIÓN ECONÓMICA DE LAS IMPORTACIONES  DE MERCANCÍA AJUSTADA *: AÑOS FISCALES </t>
  </si>
  <si>
    <t xml:space="preserve">TABLE 26 - ECONOMIC CLASSIFICATION OF ADJUSTED MERCHANDISE IMPORTS *: FISCAL YEARS </t>
  </si>
  <si>
    <t>(En millones de dólares-In millions of dollars)</t>
  </si>
  <si>
    <t xml:space="preserve">   IMPORTACIONES AJUSTADAS</t>
  </si>
  <si>
    <t xml:space="preserve">        ADJUSTED IMPORTS</t>
  </si>
  <si>
    <t>Artículos de consumo</t>
  </si>
  <si>
    <t xml:space="preserve">      Consumer goods</t>
  </si>
  <si>
    <t xml:space="preserve">  Duraderos</t>
  </si>
  <si>
    <t xml:space="preserve">        Durables</t>
  </si>
  <si>
    <t xml:space="preserve">      Automóviles</t>
  </si>
  <si>
    <t xml:space="preserve">            Automobiles</t>
  </si>
  <si>
    <t xml:space="preserve">      Enseres eléctricos</t>
  </si>
  <si>
    <t xml:space="preserve">            Electrical appliances</t>
  </si>
  <si>
    <t xml:space="preserve">      Otros</t>
  </si>
  <si>
    <t xml:space="preserve">            Others</t>
  </si>
  <si>
    <t xml:space="preserve">  No duraderos</t>
  </si>
  <si>
    <t xml:space="preserve">        Nondurables</t>
  </si>
  <si>
    <t xml:space="preserve">            Food</t>
  </si>
  <si>
    <t xml:space="preserve">      Bebidas alcohólicas y</t>
  </si>
  <si>
    <t xml:space="preserve">            Alcoholic beverages and</t>
  </si>
  <si>
    <t xml:space="preserve">       productos de tabaco</t>
  </si>
  <si>
    <t xml:space="preserve">             tobacco products</t>
  </si>
  <si>
    <t>Bienes de capital</t>
  </si>
  <si>
    <t xml:space="preserve">      Capital goods</t>
  </si>
  <si>
    <t>Materias primas y</t>
  </si>
  <si>
    <t xml:space="preserve">      Raw material and</t>
  </si>
  <si>
    <t xml:space="preserve"> productos intermedios</t>
  </si>
  <si>
    <t xml:space="preserve">       intermediate products</t>
  </si>
  <si>
    <t xml:space="preserve">*   Al valor de las importaciones de mercancía registrada se le hacen ajustes </t>
  </si>
  <si>
    <t xml:space="preserve"> *    Recorded merchandise imports are adjusted by: parcel post, </t>
  </si>
  <si>
    <t xml:space="preserve">     por concepto de: paquetes postales, equipo de oficina para alquiler, </t>
  </si>
  <si>
    <t xml:space="preserve">       office equipment for rent, motion picture films, returned </t>
  </si>
  <si>
    <t xml:space="preserve">     películas cinematográficas, mercancía devuelta, mercancía sin registrar, autos </t>
  </si>
  <si>
    <t xml:space="preserve">       merchandise, unrecorded merchandise, automobiles, and crude oil and </t>
  </si>
  <si>
    <t xml:space="preserve">     y  derechos de igualación de costos de las refinerías de petróleo y nafta.</t>
  </si>
  <si>
    <t xml:space="preserve">       naphtha entitlements. </t>
  </si>
  <si>
    <t>TABLA 25 - BALANCE COMERCIAL: AÑOS FISCALES</t>
  </si>
  <si>
    <t xml:space="preserve">TABLE 25 - TRADE BALANCE: FISCAL YEARS </t>
  </si>
  <si>
    <t>(En millones de dólares - In  millions of dollars)</t>
  </si>
  <si>
    <t>Exportaciones registradas, total</t>
  </si>
  <si>
    <t xml:space="preserve">      Recorded exports, total</t>
  </si>
  <si>
    <t xml:space="preserve">  Estados Unidos </t>
  </si>
  <si>
    <t xml:space="preserve">        United States</t>
  </si>
  <si>
    <t xml:space="preserve">  Países extranjeros  </t>
  </si>
  <si>
    <t xml:space="preserve">        Foreign countries</t>
  </si>
  <si>
    <t xml:space="preserve">  Islas Vírgenes </t>
  </si>
  <si>
    <t xml:space="preserve">        Virgin Islands</t>
  </si>
  <si>
    <t>Importaciones registradas, total</t>
  </si>
  <si>
    <t xml:space="preserve">      Recorded imports, total</t>
  </si>
  <si>
    <t>Balance comercial</t>
  </si>
  <si>
    <t xml:space="preserve">      Trade balance</t>
  </si>
  <si>
    <t xml:space="preserve">      ( ) Negative figures.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</si>
</sst>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#,##0.0_);\(#,##0.0\)"/>
    <numFmt numFmtId="166" formatCode="0_)"/>
    <numFmt numFmtId="167" formatCode="_(* #,##0.0_);_(* \(#,##0.0\);_(* &quot;-&quot;??_);_(@_)"/>
    <numFmt numFmtId="168" formatCode="_(* #,##0_);_(* \(#,##0\);_(* &quot;-&quot;??_);_(@_)"/>
    <numFmt numFmtId="169" formatCode="0.0"/>
    <numFmt numFmtId="170" formatCode="#,##0.0;\-#,##0.0"/>
    <numFmt numFmtId="171" formatCode="0.0_)"/>
    <numFmt numFmtId="172" formatCode="&quot;$&quot;\ #,##0.00_);\(&quot;$&quot;\ #,##0.00\)"/>
    <numFmt numFmtId="173" formatCode="_(&quot;$&quot;* #,##0_);_(&quot;$&quot;* \(#,##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2"/>
      <color indexed="12"/>
      <name val="Arial"/>
      <family val="2"/>
    </font>
    <font>
      <sz val="12"/>
      <color indexed="12"/>
      <name val="Courier"/>
      <family val="3"/>
    </font>
    <font>
      <sz val="10"/>
      <color indexed="12"/>
      <name val="Courier"/>
      <family val="3"/>
    </font>
    <font>
      <sz val="10"/>
      <color indexed="12"/>
      <name val="Arial"/>
      <family val="2"/>
    </font>
    <font>
      <sz val="12"/>
      <color indexed="8"/>
      <name val="Courier"/>
      <family val="3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sz val="14"/>
      <color indexed="8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9"/>
      <color indexed="8"/>
      <name val="Arial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auto="1"/>
        <bgColor theme="0" tint="-4.9989318521683403E-2"/>
      </patternFill>
    </fill>
    <fill>
      <patternFill patternType="solid">
        <fgColor theme="9" tint="0.39997558519241921"/>
        <bgColor indexed="9"/>
      </patternFill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</cellStyleXfs>
  <cellXfs count="472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3" borderId="1" xfId="0" applyFont="1" applyFill="1" applyBorder="1"/>
    <xf numFmtId="0" fontId="2" fillId="0" borderId="0" xfId="0" applyFont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3" fillId="2" borderId="0" xfId="0" applyFont="1" applyFill="1"/>
    <xf numFmtId="164" fontId="2" fillId="2" borderId="0" xfId="1" applyNumberFormat="1" applyFont="1" applyFill="1" applyAlignment="1"/>
    <xf numFmtId="164" fontId="2" fillId="2" borderId="0" xfId="0" applyNumberFormat="1" applyFont="1" applyFill="1"/>
    <xf numFmtId="164" fontId="2" fillId="2" borderId="0" xfId="1" applyNumberFormat="1" applyFont="1" applyFill="1"/>
    <xf numFmtId="3" fontId="2" fillId="2" borderId="0" xfId="1" applyNumberFormat="1" applyFont="1" applyFill="1"/>
    <xf numFmtId="0" fontId="3" fillId="2" borderId="2" xfId="0" applyFont="1" applyFill="1" applyBorder="1"/>
    <xf numFmtId="3" fontId="3" fillId="2" borderId="2" xfId="1" applyNumberFormat="1" applyFont="1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165" fontId="2" fillId="2" borderId="0" xfId="0" applyNumberFormat="1" applyFont="1" applyFill="1"/>
    <xf numFmtId="37" fontId="2" fillId="2" borderId="0" xfId="0" applyNumberFormat="1" applyFont="1" applyFill="1"/>
    <xf numFmtId="165" fontId="2" fillId="2" borderId="0" xfId="1" applyNumberFormat="1" applyFont="1" applyFill="1"/>
    <xf numFmtId="37" fontId="2" fillId="2" borderId="0" xfId="1" applyNumberFormat="1" applyFont="1" applyFill="1"/>
    <xf numFmtId="0" fontId="2" fillId="2" borderId="0" xfId="0" applyFont="1" applyFill="1" applyBorder="1"/>
    <xf numFmtId="165" fontId="2" fillId="2" borderId="0" xfId="0" applyNumberFormat="1" applyFont="1" applyFill="1" applyBorder="1"/>
    <xf numFmtId="37" fontId="3" fillId="2" borderId="2" xfId="1" applyNumberFormat="1" applyFont="1" applyFill="1" applyBorder="1"/>
    <xf numFmtId="166" fontId="4" fillId="2" borderId="0" xfId="0" applyNumberFormat="1" applyFont="1" applyFill="1" applyProtection="1"/>
    <xf numFmtId="0" fontId="0" fillId="2" borderId="0" xfId="0" applyFont="1" applyFill="1"/>
    <xf numFmtId="0" fontId="4" fillId="2" borderId="0" xfId="0" applyFont="1" applyFill="1" applyBorder="1" applyProtection="1"/>
    <xf numFmtId="166" fontId="5" fillId="2" borderId="0" xfId="0" applyNumberFormat="1" applyFont="1" applyFill="1" applyProtection="1"/>
    <xf numFmtId="0" fontId="6" fillId="2" borderId="0" xfId="0" applyFont="1" applyFill="1"/>
    <xf numFmtId="165" fontId="7" fillId="2" borderId="0" xfId="0" applyNumberFormat="1" applyFont="1" applyFill="1"/>
    <xf numFmtId="0" fontId="8" fillId="2" borderId="0" xfId="0" applyFont="1" applyFill="1"/>
    <xf numFmtId="0" fontId="7" fillId="0" borderId="0" xfId="0" applyFont="1" applyFill="1" applyProtection="1"/>
    <xf numFmtId="0" fontId="4" fillId="0" borderId="0" xfId="0" applyFont="1" applyFill="1" applyProtection="1"/>
    <xf numFmtId="0" fontId="10" fillId="0" borderId="0" xfId="0" applyFont="1" applyFill="1"/>
    <xf numFmtId="0" fontId="11" fillId="0" borderId="0" xfId="0" applyFont="1" applyFill="1" applyProtection="1"/>
    <xf numFmtId="0" fontId="7" fillId="3" borderId="3" xfId="0" applyFont="1" applyFill="1" applyBorder="1" applyAlignment="1" applyProtection="1">
      <alignment vertical="center"/>
    </xf>
    <xf numFmtId="0" fontId="2" fillId="0" borderId="0" xfId="0" applyFont="1" applyFill="1"/>
    <xf numFmtId="0" fontId="7" fillId="3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7" fillId="3" borderId="4" xfId="0" applyFont="1" applyFill="1" applyBorder="1" applyAlignment="1" applyProtection="1">
      <alignment vertical="center"/>
    </xf>
    <xf numFmtId="0" fontId="7" fillId="3" borderId="4" xfId="0" applyFont="1" applyFill="1" applyBorder="1" applyAlignment="1" applyProtection="1">
      <alignment horizontal="center" vertical="center"/>
    </xf>
    <xf numFmtId="0" fontId="2" fillId="0" borderId="0" xfId="0" applyFont="1" applyFill="1" applyBorder="1"/>
    <xf numFmtId="0" fontId="7" fillId="0" borderId="0" xfId="0" applyFont="1" applyFill="1" applyBorder="1" applyProtection="1"/>
    <xf numFmtId="165" fontId="7" fillId="0" borderId="0" xfId="0" applyNumberFormat="1" applyFont="1" applyFill="1" applyBorder="1" applyAlignment="1" applyProtection="1">
      <alignment horizontal="right"/>
      <protection locked="0"/>
    </xf>
    <xf numFmtId="165" fontId="7" fillId="0" borderId="0" xfId="0" applyNumberFormat="1" applyFont="1" applyFill="1" applyBorder="1" applyAlignment="1" applyProtection="1">
      <alignment horizontal="right"/>
    </xf>
    <xf numFmtId="0" fontId="7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0" fillId="0" borderId="0" xfId="0" applyFont="1" applyFill="1"/>
    <xf numFmtId="0" fontId="5" fillId="0" borderId="0" xfId="0" applyFont="1" applyFill="1" applyBorder="1" applyProtection="1"/>
    <xf numFmtId="0" fontId="7" fillId="0" borderId="0" xfId="0" applyFont="1" applyFill="1" applyAlignment="1" applyProtection="1">
      <alignment horizontal="center"/>
    </xf>
    <xf numFmtId="165" fontId="7" fillId="0" borderId="0" xfId="0" applyNumberFormat="1" applyFont="1" applyFill="1" applyBorder="1" applyProtection="1"/>
    <xf numFmtId="165" fontId="7" fillId="0" borderId="0" xfId="0" applyNumberFormat="1" applyFont="1" applyFill="1" applyProtection="1"/>
    <xf numFmtId="165" fontId="12" fillId="0" borderId="0" xfId="0" applyNumberFormat="1" applyFont="1" applyFill="1" applyProtection="1">
      <protection locked="0"/>
    </xf>
    <xf numFmtId="165" fontId="2" fillId="0" borderId="0" xfId="0" applyNumberFormat="1" applyFont="1" applyFill="1"/>
    <xf numFmtId="167" fontId="2" fillId="0" borderId="0" xfId="1" applyNumberFormat="1" applyFont="1" applyFill="1"/>
    <xf numFmtId="165" fontId="2" fillId="0" borderId="0" xfId="1" applyNumberFormat="1" applyFont="1" applyFill="1"/>
    <xf numFmtId="43" fontId="2" fillId="0" borderId="0" xfId="0" applyNumberFormat="1" applyFont="1" applyFill="1"/>
    <xf numFmtId="165" fontId="7" fillId="0" borderId="0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/>
    </xf>
    <xf numFmtId="0" fontId="10" fillId="0" borderId="0" xfId="0" applyFont="1" applyFill="1" applyBorder="1"/>
    <xf numFmtId="165" fontId="4" fillId="0" borderId="0" xfId="0" applyNumberFormat="1" applyFont="1" applyFill="1" applyProtection="1"/>
    <xf numFmtId="0" fontId="4" fillId="0" borderId="0" xfId="0" applyFont="1" applyFill="1" applyAlignment="1" applyProtection="1">
      <alignment horizontal="left"/>
    </xf>
    <xf numFmtId="0" fontId="4" fillId="0" borderId="0" xfId="0" quotePrefix="1" applyFont="1" applyFill="1" applyAlignment="1" applyProtection="1">
      <alignment horizontal="left"/>
    </xf>
    <xf numFmtId="0" fontId="5" fillId="0" borderId="0" xfId="0" applyFont="1" applyFill="1" applyProtection="1"/>
    <xf numFmtId="0" fontId="11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7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center"/>
    </xf>
    <xf numFmtId="165" fontId="13" fillId="0" borderId="0" xfId="0" applyNumberFormat="1" applyFont="1" applyFill="1" applyProtection="1">
      <protection locked="0"/>
    </xf>
    <xf numFmtId="165" fontId="7" fillId="0" borderId="0" xfId="0" applyNumberFormat="1" applyFont="1" applyFill="1" applyBorder="1" applyAlignment="1" applyProtection="1">
      <alignment horizontal="center"/>
      <protection locked="0"/>
    </xf>
    <xf numFmtId="165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 applyBorder="1" applyProtection="1"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/>
    <xf numFmtId="0" fontId="11" fillId="0" borderId="0" xfId="0" applyFont="1" applyFill="1" applyAlignment="1" applyProtection="1">
      <alignment horizontal="left"/>
    </xf>
    <xf numFmtId="0" fontId="12" fillId="0" borderId="0" xfId="0" applyFont="1" applyFill="1" applyBorder="1" applyProtection="1">
      <protection locked="0"/>
    </xf>
    <xf numFmtId="165" fontId="12" fillId="0" borderId="0" xfId="0" applyNumberFormat="1" applyFont="1" applyFill="1" applyBorder="1" applyProtection="1">
      <protection locked="0"/>
    </xf>
    <xf numFmtId="167" fontId="7" fillId="0" borderId="0" xfId="1" applyNumberFormat="1" applyFont="1" applyFill="1" applyBorder="1" applyProtection="1">
      <protection locked="0"/>
    </xf>
    <xf numFmtId="0" fontId="13" fillId="0" borderId="0" xfId="0" applyFont="1" applyFill="1" applyProtection="1">
      <protection locked="0"/>
    </xf>
    <xf numFmtId="167" fontId="7" fillId="0" borderId="0" xfId="1" applyNumberFormat="1" applyFont="1" applyFill="1" applyBorder="1" applyProtection="1"/>
    <xf numFmtId="167" fontId="2" fillId="0" borderId="0" xfId="1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/>
    <xf numFmtId="167" fontId="2" fillId="0" borderId="0" xfId="1" applyNumberFormat="1" applyFont="1" applyFill="1" applyBorder="1" applyProtection="1"/>
    <xf numFmtId="165" fontId="14" fillId="0" borderId="0" xfId="0" applyNumberFormat="1" applyFont="1" applyFill="1" applyBorder="1" applyProtection="1">
      <protection locked="0"/>
    </xf>
    <xf numFmtId="0" fontId="15" fillId="0" borderId="0" xfId="0" applyFont="1" applyFill="1" applyProtection="1">
      <protection locked="0"/>
    </xf>
    <xf numFmtId="0" fontId="3" fillId="0" borderId="0" xfId="0" applyFont="1"/>
    <xf numFmtId="167" fontId="2" fillId="0" borderId="0" xfId="1" applyNumberFormat="1" applyFont="1"/>
    <xf numFmtId="0" fontId="11" fillId="0" borderId="4" xfId="0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horizontal="center" vertical="center"/>
    </xf>
    <xf numFmtId="0" fontId="6" fillId="0" borderId="0" xfId="0" applyFont="1"/>
    <xf numFmtId="0" fontId="4" fillId="3" borderId="3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>
      <alignment horizontal="center"/>
    </xf>
    <xf numFmtId="0" fontId="4" fillId="3" borderId="4" xfId="0" applyFont="1" applyFill="1" applyBorder="1" applyAlignment="1" applyProtection="1">
      <alignment vertical="center"/>
    </xf>
    <xf numFmtId="0" fontId="4" fillId="3" borderId="4" xfId="0" applyFont="1" applyFill="1" applyBorder="1" applyAlignment="1" applyProtection="1">
      <alignment horizontal="center" vertical="center"/>
    </xf>
    <xf numFmtId="0" fontId="14" fillId="0" borderId="0" xfId="0" applyFont="1" applyFill="1" applyProtection="1">
      <protection locked="0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165" fontId="16" fillId="0" borderId="0" xfId="0" applyNumberFormat="1" applyFont="1" applyFill="1" applyProtection="1">
      <protection locked="0"/>
    </xf>
    <xf numFmtId="0" fontId="11" fillId="0" borderId="0" xfId="0" applyFont="1" applyFill="1" applyBorder="1" applyProtection="1"/>
    <xf numFmtId="0" fontId="4" fillId="0" borderId="2" xfId="0" applyFont="1" applyFill="1" applyBorder="1" applyAlignment="1" applyProtection="1">
      <alignment vertical="center"/>
    </xf>
    <xf numFmtId="0" fontId="4" fillId="0" borderId="0" xfId="0" applyFont="1" applyFill="1" applyBorder="1"/>
    <xf numFmtId="0" fontId="4" fillId="0" borderId="1" xfId="0" applyFont="1" applyFill="1" applyBorder="1" applyProtection="1"/>
    <xf numFmtId="0" fontId="11" fillId="0" borderId="0" xfId="0" applyFont="1" applyFill="1"/>
    <xf numFmtId="165" fontId="4" fillId="0" borderId="0" xfId="0" applyNumberFormat="1" applyFont="1" applyFill="1"/>
    <xf numFmtId="0" fontId="7" fillId="0" borderId="0" xfId="3" applyFont="1" applyFill="1" applyProtection="1"/>
    <xf numFmtId="0" fontId="4" fillId="0" borderId="0" xfId="3" applyFont="1" applyFill="1" applyProtection="1"/>
    <xf numFmtId="0" fontId="10" fillId="0" borderId="0" xfId="3" applyFont="1" applyFill="1"/>
    <xf numFmtId="0" fontId="11" fillId="0" borderId="0" xfId="3" applyFont="1" applyFill="1" applyProtection="1"/>
    <xf numFmtId="165" fontId="4" fillId="0" borderId="0" xfId="3" applyNumberFormat="1" applyFont="1" applyFill="1" applyProtection="1"/>
    <xf numFmtId="0" fontId="7" fillId="3" borderId="3" xfId="3" applyFont="1" applyFill="1" applyBorder="1" applyAlignment="1" applyProtection="1">
      <alignment vertical="center"/>
    </xf>
    <xf numFmtId="0" fontId="7" fillId="0" borderId="0" xfId="3" applyFont="1" applyFill="1" applyBorder="1" applyProtection="1"/>
    <xf numFmtId="0" fontId="2" fillId="0" borderId="0" xfId="3" applyFont="1" applyFill="1" applyBorder="1"/>
    <xf numFmtId="0" fontId="7" fillId="3" borderId="0" xfId="3" applyFont="1" applyFill="1" applyBorder="1" applyAlignment="1" applyProtection="1">
      <alignment vertical="center"/>
    </xf>
    <xf numFmtId="0" fontId="7" fillId="3" borderId="0" xfId="3" applyFont="1" applyFill="1" applyBorder="1" applyAlignment="1" applyProtection="1">
      <alignment horizontal="center" vertical="center"/>
    </xf>
    <xf numFmtId="0" fontId="7" fillId="3" borderId="4" xfId="3" applyFont="1" applyFill="1" applyBorder="1" applyAlignment="1" applyProtection="1">
      <alignment vertical="center"/>
    </xf>
    <xf numFmtId="0" fontId="7" fillId="3" borderId="4" xfId="3" applyFont="1" applyFill="1" applyBorder="1" applyAlignment="1" applyProtection="1">
      <alignment horizontal="center" vertical="center"/>
    </xf>
    <xf numFmtId="165" fontId="7" fillId="0" borderId="0" xfId="3" applyNumberFormat="1" applyFont="1" applyFill="1" applyBorder="1" applyProtection="1"/>
    <xf numFmtId="165" fontId="7" fillId="0" borderId="0" xfId="3" applyNumberFormat="1" applyFont="1" applyFill="1" applyProtection="1"/>
    <xf numFmtId="0" fontId="2" fillId="0" borderId="0" xfId="3" applyFont="1" applyFill="1"/>
    <xf numFmtId="165" fontId="13" fillId="0" borderId="0" xfId="3" applyNumberFormat="1" applyFont="1" applyFill="1" applyProtection="1">
      <protection locked="0"/>
    </xf>
    <xf numFmtId="165" fontId="17" fillId="0" borderId="0" xfId="3" applyNumberFormat="1" applyFont="1" applyFill="1" applyBorder="1" applyProtection="1"/>
    <xf numFmtId="165" fontId="2" fillId="0" borderId="0" xfId="0" applyNumberFormat="1" applyFont="1"/>
    <xf numFmtId="0" fontId="2" fillId="0" borderId="0" xfId="3" applyFont="1" applyFill="1" applyAlignment="1">
      <alignment vertical="top"/>
    </xf>
    <xf numFmtId="0" fontId="7" fillId="0" borderId="0" xfId="3" applyFont="1" applyFill="1" applyAlignment="1">
      <alignment vertical="top"/>
    </xf>
    <xf numFmtId="0" fontId="18" fillId="0" borderId="0" xfId="3" applyFont="1" applyFill="1" applyAlignment="1">
      <alignment vertical="top"/>
    </xf>
    <xf numFmtId="0" fontId="2" fillId="0" borderId="0" xfId="3" applyFont="1"/>
    <xf numFmtId="165" fontId="2" fillId="0" borderId="0" xfId="1" applyNumberFormat="1" applyFont="1"/>
    <xf numFmtId="0" fontId="4" fillId="0" borderId="4" xfId="3" applyFont="1" applyFill="1" applyBorder="1" applyAlignment="1" applyProtection="1">
      <alignment vertical="center"/>
    </xf>
    <xf numFmtId="0" fontId="4" fillId="0" borderId="4" xfId="3" applyFont="1" applyFill="1" applyBorder="1" applyAlignment="1" applyProtection="1">
      <alignment horizontal="center" vertical="center"/>
    </xf>
    <xf numFmtId="165" fontId="14" fillId="0" borderId="0" xfId="3" applyNumberFormat="1" applyFont="1" applyFill="1" applyProtection="1">
      <protection locked="0"/>
    </xf>
    <xf numFmtId="0" fontId="4" fillId="0" borderId="0" xfId="3" applyFont="1" applyFill="1" applyBorder="1" applyProtection="1"/>
    <xf numFmtId="0" fontId="4" fillId="0" borderId="0" xfId="3" applyFont="1" applyFill="1" applyProtection="1">
      <protection locked="0"/>
    </xf>
    <xf numFmtId="0" fontId="4" fillId="0" borderId="0" xfId="3" applyFont="1" applyFill="1" applyAlignment="1" applyProtection="1">
      <alignment horizontal="left"/>
    </xf>
    <xf numFmtId="0" fontId="5" fillId="0" borderId="0" xfId="3" applyFont="1" applyFill="1" applyProtection="1"/>
    <xf numFmtId="0" fontId="3" fillId="0" borderId="0" xfId="3" applyFont="1" applyFill="1"/>
    <xf numFmtId="0" fontId="10" fillId="0" borderId="0" xfId="0" applyFont="1"/>
    <xf numFmtId="0" fontId="7" fillId="3" borderId="0" xfId="0" applyFont="1" applyFill="1" applyBorder="1" applyAlignment="1" applyProtection="1">
      <alignment vertical="center"/>
    </xf>
    <xf numFmtId="0" fontId="2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18" fillId="0" borderId="0" xfId="0" applyFont="1" applyFill="1" applyAlignment="1">
      <alignment vertical="top"/>
    </xf>
    <xf numFmtId="0" fontId="0" fillId="0" borderId="0" xfId="0" applyFont="1"/>
    <xf numFmtId="0" fontId="10" fillId="0" borderId="0" xfId="3"/>
    <xf numFmtId="0" fontId="3" fillId="0" borderId="0" xfId="3" applyFont="1"/>
    <xf numFmtId="165" fontId="2" fillId="0" borderId="0" xfId="3" applyNumberFormat="1" applyFont="1" applyAlignment="1">
      <alignment horizontal="right"/>
    </xf>
    <xf numFmtId="165" fontId="2" fillId="0" borderId="0" xfId="3" applyNumberFormat="1" applyFont="1"/>
    <xf numFmtId="165" fontId="2" fillId="0" borderId="0" xfId="3" applyNumberFormat="1" applyFont="1" applyFill="1"/>
    <xf numFmtId="165" fontId="10" fillId="0" borderId="0" xfId="3" applyNumberFormat="1"/>
    <xf numFmtId="0" fontId="10" fillId="0" borderId="1" xfId="3" applyBorder="1"/>
    <xf numFmtId="165" fontId="10" fillId="0" borderId="1" xfId="3" applyNumberFormat="1" applyBorder="1"/>
    <xf numFmtId="0" fontId="10" fillId="0" borderId="0" xfId="3" applyBorder="1"/>
    <xf numFmtId="165" fontId="10" fillId="0" borderId="0" xfId="3" applyNumberFormat="1" applyBorder="1"/>
    <xf numFmtId="0" fontId="7" fillId="0" borderId="0" xfId="3" applyFont="1" applyFill="1" applyBorder="1" applyAlignment="1" applyProtection="1">
      <alignment vertical="center"/>
    </xf>
    <xf numFmtId="0" fontId="7" fillId="0" borderId="0" xfId="3" applyFont="1" applyFill="1" applyBorder="1" applyAlignment="1" applyProtection="1">
      <alignment horizontal="center" vertical="center"/>
    </xf>
    <xf numFmtId="0" fontId="11" fillId="0" borderId="4" xfId="3" applyFont="1" applyFill="1" applyBorder="1" applyAlignment="1" applyProtection="1">
      <alignment vertical="center"/>
    </xf>
    <xf numFmtId="0" fontId="10" fillId="0" borderId="0" xfId="3" applyFont="1"/>
    <xf numFmtId="0" fontId="0" fillId="0" borderId="0" xfId="3" applyFont="1"/>
    <xf numFmtId="0" fontId="6" fillId="0" borderId="0" xfId="3" applyFont="1"/>
    <xf numFmtId="168" fontId="4" fillId="0" borderId="0" xfId="1" applyNumberFormat="1" applyFont="1" applyFill="1" applyProtection="1"/>
    <xf numFmtId="0" fontId="7" fillId="3" borderId="1" xfId="0" applyFont="1" applyFill="1" applyBorder="1" applyAlignment="1" applyProtection="1">
      <alignment vertical="center"/>
    </xf>
    <xf numFmtId="168" fontId="7" fillId="3" borderId="1" xfId="1" applyNumberFormat="1" applyFont="1" applyFill="1" applyBorder="1" applyAlignment="1" applyProtection="1">
      <alignment vertical="center"/>
    </xf>
    <xf numFmtId="168" fontId="7" fillId="3" borderId="4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5" fontId="12" fillId="0" borderId="0" xfId="0" applyNumberFormat="1" applyFont="1" applyFill="1" applyBorder="1" applyAlignment="1" applyProtection="1">
      <alignment vertical="center"/>
      <protection locked="0"/>
    </xf>
    <xf numFmtId="168" fontId="12" fillId="0" borderId="0" xfId="1" applyNumberFormat="1" applyFont="1" applyFill="1" applyBorder="1" applyAlignment="1" applyProtection="1">
      <alignment vertical="center"/>
      <protection locked="0"/>
    </xf>
    <xf numFmtId="165" fontId="7" fillId="0" borderId="0" xfId="0" applyNumberFormat="1" applyFont="1" applyFill="1" applyBorder="1" applyAlignment="1" applyProtection="1">
      <alignment vertical="center"/>
      <protection locked="0"/>
    </xf>
    <xf numFmtId="167" fontId="7" fillId="0" borderId="0" xfId="1" applyNumberFormat="1" applyFont="1" applyFill="1" applyProtection="1"/>
    <xf numFmtId="168" fontId="7" fillId="0" borderId="0" xfId="1" applyNumberFormat="1" applyFont="1" applyFill="1" applyBorder="1" applyAlignment="1" applyProtection="1">
      <alignment vertical="center"/>
      <protection locked="0"/>
    </xf>
    <xf numFmtId="168" fontId="2" fillId="0" borderId="0" xfId="1" applyNumberFormat="1" applyFont="1" applyFill="1"/>
    <xf numFmtId="168" fontId="4" fillId="0" borderId="4" xfId="1" applyNumberFormat="1" applyFont="1" applyFill="1" applyBorder="1" applyAlignment="1" applyProtection="1">
      <alignment vertical="center"/>
    </xf>
    <xf numFmtId="165" fontId="14" fillId="0" borderId="0" xfId="0" applyNumberFormat="1" applyFont="1" applyFill="1" applyProtection="1">
      <protection locked="0"/>
    </xf>
    <xf numFmtId="37" fontId="4" fillId="0" borderId="0" xfId="0" applyNumberFormat="1" applyFont="1" applyFill="1" applyBorder="1" applyAlignment="1" applyProtection="1">
      <alignment vertical="center"/>
    </xf>
    <xf numFmtId="168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168" fontId="10" fillId="0" borderId="0" xfId="1" applyNumberFormat="1" applyFont="1" applyFill="1"/>
    <xf numFmtId="0" fontId="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168" fontId="3" fillId="0" borderId="0" xfId="1" applyNumberFormat="1" applyFont="1" applyFill="1"/>
    <xf numFmtId="0" fontId="10" fillId="0" borderId="0" xfId="0" applyFont="1" applyFill="1" applyAlignment="1">
      <alignment vertical="center"/>
    </xf>
    <xf numFmtId="168" fontId="10" fillId="0" borderId="0" xfId="1" applyNumberFormat="1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165" fontId="7" fillId="0" borderId="0" xfId="0" applyNumberFormat="1" applyFont="1" applyFill="1" applyBorder="1" applyAlignment="1" applyProtection="1">
      <protection locked="0"/>
    </xf>
    <xf numFmtId="169" fontId="7" fillId="0" borderId="0" xfId="0" applyNumberFormat="1" applyFont="1" applyFill="1" applyBorder="1" applyAlignment="1" applyProtection="1"/>
    <xf numFmtId="169" fontId="7" fillId="0" borderId="0" xfId="0" applyNumberFormat="1" applyFont="1" applyFill="1" applyBorder="1" applyAlignment="1" applyProtection="1">
      <protection locked="0"/>
    </xf>
    <xf numFmtId="0" fontId="7" fillId="0" borderId="0" xfId="0" applyFont="1" applyFill="1" applyBorder="1" applyAlignment="1" applyProtection="1"/>
    <xf numFmtId="0" fontId="7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>
      <alignment horizontal="left"/>
      <protection locked="0"/>
    </xf>
    <xf numFmtId="0" fontId="6" fillId="0" borderId="0" xfId="0" applyFont="1" applyFill="1"/>
    <xf numFmtId="0" fontId="2" fillId="0" borderId="0" xfId="3" applyFont="1" applyFill="1" applyProtection="1"/>
    <xf numFmtId="0" fontId="10" fillId="0" borderId="0" xfId="3" applyFont="1" applyFill="1" applyProtection="1"/>
    <xf numFmtId="0" fontId="3" fillId="0" borderId="0" xfId="3" applyFont="1" applyFill="1" applyProtection="1"/>
    <xf numFmtId="0" fontId="7" fillId="3" borderId="3" xfId="3" applyFont="1" applyFill="1" applyBorder="1" applyAlignment="1" applyProtection="1">
      <alignment horizontal="right" vertical="center"/>
    </xf>
    <xf numFmtId="0" fontId="2" fillId="0" borderId="0" xfId="3" applyFont="1" applyFill="1" applyBorder="1" applyProtection="1"/>
    <xf numFmtId="0" fontId="7" fillId="3" borderId="0" xfId="3" applyFont="1" applyFill="1" applyBorder="1" applyAlignment="1" applyProtection="1">
      <alignment horizontal="right" vertical="center"/>
    </xf>
    <xf numFmtId="165" fontId="2" fillId="0" borderId="0" xfId="3" applyNumberFormat="1" applyFont="1" applyFill="1" applyBorder="1" applyProtection="1"/>
    <xf numFmtId="167" fontId="2" fillId="0" borderId="0" xfId="4" applyNumberFormat="1" applyFont="1" applyFill="1"/>
    <xf numFmtId="0" fontId="2" fillId="0" borderId="0" xfId="0" applyFont="1" applyFill="1" applyBorder="1" applyProtection="1"/>
    <xf numFmtId="167" fontId="2" fillId="0" borderId="0" xfId="3" applyNumberFormat="1" applyFont="1" applyFill="1" applyBorder="1" applyProtection="1"/>
    <xf numFmtId="0" fontId="10" fillId="0" borderId="0" xfId="3" applyFont="1" applyFill="1" applyBorder="1" applyProtection="1"/>
    <xf numFmtId="0" fontId="10" fillId="0" borderId="0" xfId="3" applyFont="1" applyFill="1" applyBorder="1"/>
    <xf numFmtId="165" fontId="10" fillId="0" borderId="0" xfId="3" applyNumberFormat="1" applyFont="1" applyFill="1"/>
    <xf numFmtId="0" fontId="6" fillId="0" borderId="0" xfId="3" applyFont="1" applyFill="1"/>
    <xf numFmtId="165" fontId="2" fillId="0" borderId="0" xfId="3" applyNumberFormat="1" applyFont="1" applyFill="1" applyProtection="1"/>
    <xf numFmtId="165" fontId="10" fillId="0" borderId="0" xfId="3" applyNumberFormat="1" applyFont="1" applyFill="1" applyProtection="1"/>
    <xf numFmtId="165" fontId="3" fillId="0" borderId="0" xfId="3" applyNumberFormat="1" applyFont="1" applyFill="1" applyProtection="1"/>
    <xf numFmtId="165" fontId="7" fillId="3" borderId="3" xfId="3" applyNumberFormat="1" applyFont="1" applyFill="1" applyBorder="1" applyAlignment="1" applyProtection="1">
      <alignment vertical="center"/>
    </xf>
    <xf numFmtId="165" fontId="7" fillId="3" borderId="0" xfId="3" applyNumberFormat="1" applyFont="1" applyFill="1" applyBorder="1" applyAlignment="1" applyProtection="1">
      <alignment vertical="center"/>
    </xf>
    <xf numFmtId="165" fontId="7" fillId="3" borderId="0" xfId="3" applyNumberFormat="1" applyFont="1" applyFill="1" applyBorder="1" applyAlignment="1" applyProtection="1">
      <alignment horizontal="right" vertical="center"/>
    </xf>
    <xf numFmtId="165" fontId="7" fillId="3" borderId="4" xfId="3" applyNumberFormat="1" applyFont="1" applyFill="1" applyBorder="1" applyAlignment="1" applyProtection="1">
      <alignment vertical="center"/>
    </xf>
    <xf numFmtId="165" fontId="7" fillId="3" borderId="4" xfId="3" applyNumberFormat="1" applyFont="1" applyFill="1" applyBorder="1" applyAlignment="1" applyProtection="1">
      <alignment horizontal="center" vertical="center"/>
    </xf>
    <xf numFmtId="164" fontId="2" fillId="0" borderId="0" xfId="3" applyNumberFormat="1" applyFont="1" applyFill="1" applyBorder="1" applyProtection="1"/>
    <xf numFmtId="165" fontId="4" fillId="0" borderId="4" xfId="3" applyNumberFormat="1" applyFont="1" applyFill="1" applyBorder="1" applyAlignment="1" applyProtection="1">
      <alignment vertical="center"/>
    </xf>
    <xf numFmtId="165" fontId="10" fillId="0" borderId="4" xfId="3" applyNumberFormat="1" applyFont="1" applyFill="1" applyBorder="1" applyProtection="1"/>
    <xf numFmtId="165" fontId="10" fillId="0" borderId="0" xfId="3" applyNumberFormat="1" applyFont="1" applyFill="1" applyBorder="1"/>
    <xf numFmtId="165" fontId="6" fillId="0" borderId="0" xfId="3" applyNumberFormat="1" applyFont="1" applyFill="1"/>
    <xf numFmtId="165" fontId="3" fillId="0" borderId="0" xfId="3" applyNumberFormat="1" applyFont="1" applyFill="1"/>
    <xf numFmtId="0" fontId="7" fillId="0" borderId="0" xfId="5" applyFont="1" applyFill="1" applyProtection="1"/>
    <xf numFmtId="0" fontId="4" fillId="0" borderId="0" xfId="5" applyFont="1" applyFill="1" applyProtection="1"/>
    <xf numFmtId="0" fontId="10" fillId="0" borderId="0" xfId="5" applyFont="1" applyFill="1"/>
    <xf numFmtId="0" fontId="11" fillId="0" borderId="0" xfId="5" applyFont="1" applyFill="1" applyProtection="1"/>
    <xf numFmtId="0" fontId="7" fillId="3" borderId="3" xfId="5" applyFont="1" applyFill="1" applyBorder="1" applyAlignment="1" applyProtection="1">
      <alignment vertical="center"/>
    </xf>
    <xf numFmtId="0" fontId="2" fillId="0" borderId="0" xfId="5" applyFont="1" applyFill="1"/>
    <xf numFmtId="0" fontId="7" fillId="3" borderId="0" xfId="5" applyFont="1" applyFill="1" applyBorder="1" applyAlignment="1" applyProtection="1">
      <alignment vertical="center"/>
    </xf>
    <xf numFmtId="0" fontId="2" fillId="3" borderId="0" xfId="5" applyFont="1" applyFill="1" applyAlignment="1">
      <alignment horizontal="center"/>
    </xf>
    <xf numFmtId="0" fontId="7" fillId="3" borderId="4" xfId="5" applyFont="1" applyFill="1" applyBorder="1" applyAlignment="1" applyProtection="1">
      <alignment vertical="center"/>
    </xf>
    <xf numFmtId="0" fontId="7" fillId="3" borderId="4" xfId="5" applyFont="1" applyFill="1" applyBorder="1" applyAlignment="1" applyProtection="1">
      <alignment horizontal="center" vertical="center"/>
    </xf>
    <xf numFmtId="0" fontId="2" fillId="0" borderId="0" xfId="5" applyFont="1" applyFill="1" applyBorder="1"/>
    <xf numFmtId="0" fontId="7" fillId="0" borderId="0" xfId="5" applyFont="1" applyFill="1" applyBorder="1" applyProtection="1"/>
    <xf numFmtId="165" fontId="7" fillId="0" borderId="0" xfId="5" applyNumberFormat="1" applyFont="1" applyFill="1" applyBorder="1" applyAlignment="1" applyProtection="1">
      <alignment horizontal="right"/>
      <protection locked="0"/>
    </xf>
    <xf numFmtId="165" fontId="7" fillId="0" borderId="0" xfId="5" applyNumberFormat="1" applyFont="1" applyFill="1" applyBorder="1" applyAlignment="1" applyProtection="1">
      <alignment horizontal="right"/>
    </xf>
    <xf numFmtId="0" fontId="4" fillId="0" borderId="4" xfId="5" applyFont="1" applyFill="1" applyBorder="1" applyAlignment="1" applyProtection="1">
      <alignment vertical="center"/>
    </xf>
    <xf numFmtId="0" fontId="4" fillId="0" borderId="4" xfId="5" applyFont="1" applyFill="1" applyBorder="1" applyAlignment="1" applyProtection="1">
      <alignment horizontal="center" vertical="center"/>
    </xf>
    <xf numFmtId="0" fontId="4" fillId="0" borderId="5" xfId="5" applyFont="1" applyFill="1" applyBorder="1" applyAlignment="1" applyProtection="1">
      <alignment horizontal="center" vertical="center"/>
    </xf>
    <xf numFmtId="0" fontId="4" fillId="0" borderId="5" xfId="5" applyFont="1" applyFill="1" applyBorder="1" applyAlignment="1" applyProtection="1">
      <alignment vertical="center"/>
    </xf>
    <xf numFmtId="0" fontId="4" fillId="0" borderId="0" xfId="5" applyFont="1" applyFill="1" applyBorder="1" applyProtection="1"/>
    <xf numFmtId="0" fontId="6" fillId="0" borderId="0" xfId="5" applyFont="1" applyFill="1"/>
    <xf numFmtId="0" fontId="3" fillId="0" borderId="0" xfId="5" applyFont="1" applyFill="1"/>
    <xf numFmtId="2" fontId="10" fillId="0" borderId="0" xfId="5" applyNumberFormat="1" applyFont="1" applyFill="1"/>
    <xf numFmtId="0" fontId="12" fillId="0" borderId="0" xfId="5" applyFont="1" applyFill="1" applyBorder="1" applyProtection="1">
      <protection locked="0"/>
    </xf>
    <xf numFmtId="0" fontId="12" fillId="4" borderId="0" xfId="5" applyFont="1" applyFill="1" applyBorder="1" applyProtection="1">
      <protection locked="0"/>
    </xf>
    <xf numFmtId="165" fontId="7" fillId="0" borderId="0" xfId="5" applyNumberFormat="1" applyFont="1" applyFill="1" applyBorder="1" applyProtection="1"/>
    <xf numFmtId="165" fontId="7" fillId="0" borderId="0" xfId="5" applyNumberFormat="1" applyFont="1" applyFill="1" applyBorder="1" applyProtection="1">
      <protection locked="0"/>
    </xf>
    <xf numFmtId="0" fontId="4" fillId="3" borderId="3" xfId="5" applyFont="1" applyFill="1" applyBorder="1" applyAlignment="1" applyProtection="1">
      <alignment vertical="center"/>
    </xf>
    <xf numFmtId="0" fontId="4" fillId="3" borderId="0" xfId="5" applyFont="1" applyFill="1" applyBorder="1" applyAlignment="1" applyProtection="1">
      <alignment vertical="center"/>
    </xf>
    <xf numFmtId="0" fontId="4" fillId="3" borderId="4" xfId="5" applyFont="1" applyFill="1" applyBorder="1" applyAlignment="1" applyProtection="1">
      <alignment vertical="center"/>
    </xf>
    <xf numFmtId="0" fontId="4" fillId="3" borderId="4" xfId="5" applyFont="1" applyFill="1" applyBorder="1" applyAlignment="1" applyProtection="1">
      <alignment horizontal="center" vertical="center"/>
    </xf>
    <xf numFmtId="0" fontId="10" fillId="0" borderId="0" xfId="5" applyFont="1" applyFill="1" applyBorder="1"/>
    <xf numFmtId="165" fontId="4" fillId="0" borderId="0" xfId="5" applyNumberFormat="1" applyFont="1" applyFill="1" applyBorder="1" applyProtection="1"/>
    <xf numFmtId="165" fontId="10" fillId="0" borderId="0" xfId="5" applyNumberFormat="1" applyFill="1" applyProtection="1"/>
    <xf numFmtId="164" fontId="10" fillId="0" borderId="0" xfId="5" applyNumberFormat="1" applyFont="1" applyFill="1"/>
    <xf numFmtId="165" fontId="2" fillId="0" borderId="0" xfId="5" applyNumberFormat="1" applyFont="1" applyFill="1" applyProtection="1"/>
    <xf numFmtId="165" fontId="2" fillId="0" borderId="0" xfId="5" applyNumberFormat="1" applyFont="1" applyFill="1"/>
    <xf numFmtId="165" fontId="7" fillId="0" borderId="0" xfId="5" applyNumberFormat="1" applyFont="1" applyFill="1" applyProtection="1"/>
    <xf numFmtId="0" fontId="10" fillId="0" borderId="5" xfId="5" applyFont="1" applyFill="1" applyBorder="1"/>
    <xf numFmtId="0" fontId="2" fillId="0" borderId="5" xfId="5" applyFont="1" applyFill="1" applyBorder="1"/>
    <xf numFmtId="0" fontId="4" fillId="0" borderId="0" xfId="5" applyFont="1" applyFill="1" applyAlignment="1" applyProtection="1">
      <alignment horizontal="left"/>
    </xf>
    <xf numFmtId="0" fontId="4" fillId="0" borderId="0" xfId="5" quotePrefix="1" applyFont="1" applyFill="1" applyAlignment="1" applyProtection="1">
      <alignment horizontal="left"/>
    </xf>
    <xf numFmtId="0" fontId="5" fillId="0" borderId="0" xfId="5" applyFont="1" applyFill="1" applyProtection="1"/>
    <xf numFmtId="0" fontId="2" fillId="0" borderId="0" xfId="5" applyFont="1"/>
    <xf numFmtId="0" fontId="10" fillId="0" borderId="0" xfId="5" applyFont="1"/>
    <xf numFmtId="0" fontId="10" fillId="3" borderId="1" xfId="5" applyFont="1" applyFill="1" applyBorder="1"/>
    <xf numFmtId="0" fontId="10" fillId="3" borderId="0" xfId="5" applyFont="1" applyFill="1"/>
    <xf numFmtId="0" fontId="10" fillId="3" borderId="5" xfId="5" applyFont="1" applyFill="1" applyBorder="1"/>
    <xf numFmtId="0" fontId="10" fillId="3" borderId="5" xfId="5" applyFont="1" applyFill="1" applyBorder="1" applyAlignment="1">
      <alignment horizontal="center"/>
    </xf>
    <xf numFmtId="164" fontId="2" fillId="0" borderId="0" xfId="5" applyNumberFormat="1" applyFont="1"/>
    <xf numFmtId="167" fontId="2" fillId="0" borderId="0" xfId="1" applyNumberFormat="1" applyFont="1" applyFill="1" applyProtection="1"/>
    <xf numFmtId="0" fontId="2" fillId="0" borderId="5" xfId="5" applyFont="1" applyBorder="1"/>
    <xf numFmtId="3" fontId="2" fillId="0" borderId="5" xfId="1" applyNumberFormat="1" applyFont="1" applyBorder="1"/>
    <xf numFmtId="0" fontId="6" fillId="0" borderId="0" xfId="5" applyFont="1"/>
    <xf numFmtId="0" fontId="3" fillId="0" borderId="0" xfId="5" applyFont="1"/>
    <xf numFmtId="0" fontId="10" fillId="0" borderId="0" xfId="5"/>
    <xf numFmtId="0" fontId="10" fillId="3" borderId="1" xfId="5" applyFill="1" applyBorder="1"/>
    <xf numFmtId="0" fontId="10" fillId="3" borderId="0" xfId="5" applyFill="1"/>
    <xf numFmtId="0" fontId="10" fillId="3" borderId="5" xfId="5" applyFill="1" applyBorder="1"/>
    <xf numFmtId="0" fontId="10" fillId="3" borderId="5" xfId="5" applyFill="1" applyBorder="1" applyAlignment="1">
      <alignment horizontal="center"/>
    </xf>
    <xf numFmtId="165" fontId="2" fillId="0" borderId="0" xfId="5" applyNumberFormat="1" applyFont="1"/>
    <xf numFmtId="0" fontId="10" fillId="0" borderId="5" xfId="5" applyBorder="1"/>
    <xf numFmtId="3" fontId="0" fillId="0" borderId="5" xfId="1" applyNumberFormat="1" applyFont="1" applyBorder="1"/>
    <xf numFmtId="165" fontId="10" fillId="0" borderId="5" xfId="5" applyNumberFormat="1" applyFill="1" applyBorder="1" applyProtection="1"/>
    <xf numFmtId="0" fontId="2" fillId="3" borderId="1" xfId="5" applyFont="1" applyFill="1" applyBorder="1"/>
    <xf numFmtId="0" fontId="2" fillId="3" borderId="0" xfId="5" applyFont="1" applyFill="1"/>
    <xf numFmtId="0" fontId="2" fillId="3" borderId="5" xfId="5" applyFont="1" applyFill="1" applyBorder="1"/>
    <xf numFmtId="0" fontId="2" fillId="3" borderId="5" xfId="5" applyFont="1" applyFill="1" applyBorder="1" applyAlignment="1">
      <alignment horizontal="center"/>
    </xf>
    <xf numFmtId="164" fontId="2" fillId="0" borderId="0" xfId="5" applyNumberFormat="1" applyFont="1" applyFill="1" applyProtection="1"/>
    <xf numFmtId="164" fontId="2" fillId="0" borderId="0" xfId="5" applyNumberFormat="1" applyFont="1" applyFill="1"/>
    <xf numFmtId="0" fontId="2" fillId="3" borderId="0" xfId="5" applyFont="1" applyFill="1" applyAlignment="1">
      <alignment horizontal="center" vertical="center"/>
    </xf>
    <xf numFmtId="164" fontId="2" fillId="0" borderId="0" xfId="5" applyNumberFormat="1" applyFont="1" applyAlignment="1">
      <alignment horizontal="right"/>
    </xf>
    <xf numFmtId="165" fontId="2" fillId="0" borderId="0" xfId="5" applyNumberFormat="1" applyFont="1" applyFill="1" applyAlignment="1" applyProtection="1">
      <alignment horizontal="right"/>
    </xf>
    <xf numFmtId="165" fontId="2" fillId="0" borderId="0" xfId="5" applyNumberFormat="1" applyFont="1" applyAlignment="1">
      <alignment horizontal="right"/>
    </xf>
    <xf numFmtId="0" fontId="2" fillId="3" borderId="5" xfId="5" applyFont="1" applyFill="1" applyBorder="1" applyAlignment="1">
      <alignment horizontal="right"/>
    </xf>
    <xf numFmtId="0" fontId="2" fillId="0" borderId="0" xfId="5" applyFont="1" applyAlignment="1">
      <alignment horizontal="right"/>
    </xf>
    <xf numFmtId="0" fontId="2" fillId="0" borderId="0" xfId="5" applyFont="1" applyFill="1" applyAlignment="1">
      <alignment horizontal="right"/>
    </xf>
    <xf numFmtId="49" fontId="10" fillId="0" borderId="0" xfId="5" applyNumberFormat="1" applyFont="1"/>
    <xf numFmtId="0" fontId="2" fillId="0" borderId="0" xfId="5" applyFont="1" applyFill="1" applyProtection="1"/>
    <xf numFmtId="0" fontId="10" fillId="0" borderId="0" xfId="5" applyFont="1" applyFill="1" applyProtection="1"/>
    <xf numFmtId="0" fontId="3" fillId="0" borderId="0" xfId="5" applyFont="1" applyFill="1" applyProtection="1"/>
    <xf numFmtId="0" fontId="2" fillId="3" borderId="1" xfId="5" applyFont="1" applyFill="1" applyBorder="1" applyAlignment="1" applyProtection="1">
      <alignment horizontal="center"/>
    </xf>
    <xf numFmtId="0" fontId="2" fillId="3" borderId="1" xfId="5" applyFont="1" applyFill="1" applyBorder="1" applyProtection="1"/>
    <xf numFmtId="0" fontId="2" fillId="3" borderId="0" xfId="5" applyFont="1" applyFill="1" applyAlignment="1" applyProtection="1">
      <alignment horizontal="center"/>
    </xf>
    <xf numFmtId="0" fontId="2" fillId="3" borderId="0" xfId="5" applyFont="1" applyFill="1" applyProtection="1"/>
    <xf numFmtId="0" fontId="2" fillId="3" borderId="5" xfId="5" applyFont="1" applyFill="1" applyBorder="1" applyAlignment="1" applyProtection="1">
      <alignment horizontal="center"/>
    </xf>
    <xf numFmtId="0" fontId="2" fillId="3" borderId="5" xfId="5" applyFont="1" applyFill="1" applyBorder="1" applyProtection="1"/>
    <xf numFmtId="0" fontId="2" fillId="0" borderId="0" xfId="5" applyFont="1" applyFill="1" applyAlignment="1" applyProtection="1">
      <alignment horizontal="left"/>
    </xf>
    <xf numFmtId="165" fontId="2" fillId="0" borderId="0" xfId="0" applyNumberFormat="1" applyFont="1" applyFill="1" applyProtection="1"/>
    <xf numFmtId="37" fontId="2" fillId="0" borderId="0" xfId="5" applyNumberFormat="1" applyFont="1" applyFill="1" applyProtection="1"/>
    <xf numFmtId="37" fontId="2" fillId="0" borderId="0" xfId="0" applyNumberFormat="1" applyFont="1" applyFill="1" applyProtection="1"/>
    <xf numFmtId="0" fontId="2" fillId="0" borderId="0" xfId="5" applyFont="1" applyFill="1" applyAlignment="1" applyProtection="1">
      <alignment horizontal="center"/>
    </xf>
    <xf numFmtId="165" fontId="19" fillId="0" borderId="0" xfId="0" applyNumberFormat="1" applyFont="1" applyFill="1" applyBorder="1" applyProtection="1"/>
    <xf numFmtId="37" fontId="19" fillId="0" borderId="0" xfId="0" applyNumberFormat="1" applyFont="1" applyBorder="1"/>
    <xf numFmtId="0" fontId="10" fillId="0" borderId="5" xfId="5" applyFont="1" applyFill="1" applyBorder="1" applyAlignment="1" applyProtection="1">
      <alignment horizontal="center"/>
    </xf>
    <xf numFmtId="37" fontId="10" fillId="0" borderId="0" xfId="5" applyNumberFormat="1" applyFont="1" applyFill="1" applyProtection="1"/>
    <xf numFmtId="0" fontId="6" fillId="0" borderId="0" xfId="5" applyFont="1" applyFill="1" applyProtection="1"/>
    <xf numFmtId="167" fontId="19" fillId="0" borderId="0" xfId="1" applyNumberFormat="1" applyFont="1" applyFill="1" applyBorder="1" applyProtection="1"/>
    <xf numFmtId="0" fontId="4" fillId="0" borderId="0" xfId="5" quotePrefix="1" applyFont="1" applyFill="1" applyAlignment="1" applyProtection="1">
      <alignment horizontal="center"/>
    </xf>
    <xf numFmtId="0" fontId="7" fillId="3" borderId="1" xfId="5" applyFont="1" applyFill="1" applyBorder="1" applyAlignment="1" applyProtection="1">
      <alignment vertical="center"/>
    </xf>
    <xf numFmtId="0" fontId="7" fillId="3" borderId="0" xfId="5" applyFont="1" applyFill="1" applyBorder="1" applyAlignment="1" applyProtection="1">
      <alignment horizontal="center" vertical="center"/>
    </xf>
    <xf numFmtId="0" fontId="7" fillId="3" borderId="5" xfId="5" applyFont="1" applyFill="1" applyBorder="1" applyAlignment="1" applyProtection="1">
      <alignment vertical="center"/>
    </xf>
    <xf numFmtId="0" fontId="7" fillId="3" borderId="5" xfId="5" applyFont="1" applyFill="1" applyBorder="1" applyAlignment="1" applyProtection="1">
      <alignment horizontal="center" vertical="center"/>
    </xf>
    <xf numFmtId="0" fontId="7" fillId="0" borderId="0" xfId="5" applyFont="1" applyFill="1" applyBorder="1" applyAlignment="1" applyProtection="1">
      <alignment vertical="center"/>
    </xf>
    <xf numFmtId="0" fontId="7" fillId="0" borderId="0" xfId="5" applyFont="1" applyFill="1" applyBorder="1" applyAlignment="1" applyProtection="1">
      <alignment horizontal="left" vertical="center"/>
    </xf>
    <xf numFmtId="164" fontId="7" fillId="0" borderId="0" xfId="5" applyNumberFormat="1" applyFont="1" applyFill="1" applyBorder="1" applyAlignment="1" applyProtection="1">
      <alignment horizontal="right"/>
      <protection locked="0"/>
    </xf>
    <xf numFmtId="170" fontId="7" fillId="0" borderId="0" xfId="5" applyNumberFormat="1" applyFont="1" applyFill="1" applyBorder="1" applyAlignment="1" applyProtection="1">
      <alignment horizontal="right"/>
      <protection locked="0"/>
    </xf>
    <xf numFmtId="170" fontId="2" fillId="0" borderId="0" xfId="5" applyNumberFormat="1" applyFont="1" applyFill="1"/>
    <xf numFmtId="169" fontId="2" fillId="0" borderId="0" xfId="5" applyNumberFormat="1" applyFont="1" applyFill="1" applyAlignment="1">
      <alignment horizontal="center"/>
    </xf>
    <xf numFmtId="165" fontId="7" fillId="0" borderId="0" xfId="5" applyNumberFormat="1" applyFont="1" applyFill="1" applyBorder="1" applyAlignment="1" applyProtection="1">
      <alignment vertical="center"/>
    </xf>
    <xf numFmtId="0" fontId="7" fillId="0" borderId="5" xfId="5" applyFont="1" applyFill="1" applyBorder="1" applyAlignment="1" applyProtection="1">
      <alignment vertical="center"/>
    </xf>
    <xf numFmtId="170" fontId="7" fillId="0" borderId="5" xfId="5" applyNumberFormat="1" applyFont="1" applyFill="1" applyBorder="1" applyAlignment="1" applyProtection="1">
      <alignment vertical="center"/>
    </xf>
    <xf numFmtId="0" fontId="4" fillId="0" borderId="0" xfId="5" applyFont="1" applyFill="1" applyAlignment="1" applyProtection="1">
      <alignment vertical="center"/>
    </xf>
    <xf numFmtId="165" fontId="4" fillId="0" borderId="0" xfId="5" applyNumberFormat="1" applyFont="1" applyFill="1" applyAlignment="1" applyProtection="1">
      <alignment vertical="center"/>
    </xf>
    <xf numFmtId="0" fontId="6" fillId="0" borderId="0" xfId="5" applyFont="1" applyFill="1" applyAlignment="1">
      <alignment vertical="center"/>
    </xf>
    <xf numFmtId="0" fontId="10" fillId="0" borderId="0" xfId="5" applyFont="1" applyFill="1" applyAlignment="1">
      <alignment vertical="center"/>
    </xf>
    <xf numFmtId="37" fontId="7" fillId="0" borderId="0" xfId="5" applyNumberFormat="1" applyFont="1" applyFill="1" applyBorder="1" applyProtection="1"/>
    <xf numFmtId="0" fontId="11" fillId="0" borderId="0" xfId="0" applyFont="1" applyFill="1" applyBorder="1" applyAlignment="1" applyProtection="1">
      <alignment vertical="center"/>
    </xf>
    <xf numFmtId="37" fontId="7" fillId="0" borderId="0" xfId="5" applyNumberFormat="1" applyFont="1" applyFill="1" applyBorder="1" applyAlignment="1" applyProtection="1">
      <alignment vertical="center"/>
    </xf>
    <xf numFmtId="1" fontId="7" fillId="0" borderId="0" xfId="5" applyNumberFormat="1" applyFont="1" applyFill="1" applyBorder="1" applyAlignment="1" applyProtection="1">
      <alignment vertical="center"/>
    </xf>
    <xf numFmtId="37" fontId="7" fillId="0" borderId="0" xfId="5" applyNumberFormat="1" applyFont="1" applyFill="1" applyBorder="1" applyAlignment="1" applyProtection="1">
      <alignment horizontal="right" vertical="center"/>
    </xf>
    <xf numFmtId="1" fontId="7" fillId="0" borderId="0" xfId="5" applyNumberFormat="1" applyFont="1" applyFill="1" applyBorder="1" applyAlignment="1" applyProtection="1">
      <alignment horizontal="right" vertical="center"/>
    </xf>
    <xf numFmtId="0" fontId="7" fillId="0" borderId="5" xfId="5" applyFont="1" applyFill="1" applyBorder="1" applyAlignment="1" applyProtection="1">
      <alignment horizontal="right" vertical="center"/>
    </xf>
    <xf numFmtId="0" fontId="4" fillId="0" borderId="0" xfId="5" applyFont="1" applyFill="1" applyAlignment="1" applyProtection="1">
      <alignment horizontal="right" vertical="center"/>
    </xf>
    <xf numFmtId="37" fontId="4" fillId="0" borderId="0" xfId="5" applyNumberFormat="1" applyFont="1" applyFill="1" applyAlignment="1" applyProtection="1">
      <alignment horizontal="right" vertical="center"/>
    </xf>
    <xf numFmtId="0" fontId="5" fillId="0" borderId="0" xfId="5" applyFont="1" applyFill="1" applyAlignment="1" applyProtection="1">
      <alignment vertical="center"/>
    </xf>
    <xf numFmtId="37" fontId="2" fillId="0" borderId="0" xfId="5" applyNumberFormat="1" applyFont="1" applyFill="1"/>
    <xf numFmtId="171" fontId="7" fillId="0" borderId="0" xfId="5" applyNumberFormat="1" applyFont="1" applyFill="1" applyBorder="1" applyProtection="1"/>
    <xf numFmtId="171" fontId="2" fillId="0" borderId="0" xfId="5" applyNumberFormat="1" applyFont="1" applyFill="1"/>
    <xf numFmtId="171" fontId="4" fillId="0" borderId="5" xfId="5" applyNumberFormat="1" applyFont="1" applyFill="1" applyBorder="1" applyAlignment="1" applyProtection="1">
      <alignment vertical="center"/>
    </xf>
    <xf numFmtId="165" fontId="4" fillId="0" borderId="5" xfId="5" applyNumberFormat="1" applyFont="1" applyFill="1" applyBorder="1" applyAlignment="1" applyProtection="1">
      <alignment vertical="center"/>
    </xf>
    <xf numFmtId="0" fontId="4" fillId="0" borderId="0" xfId="5" applyFont="1" applyFill="1" applyBorder="1" applyAlignment="1" applyProtection="1">
      <alignment vertical="center"/>
    </xf>
    <xf numFmtId="0" fontId="2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7" fillId="3" borderId="5" xfId="0" applyFont="1" applyFill="1" applyBorder="1" applyAlignment="1" applyProtection="1">
      <alignment vertical="center"/>
    </xf>
    <xf numFmtId="0" fontId="7" fillId="3" borderId="5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/>
      <protection locked="0"/>
    </xf>
    <xf numFmtId="168" fontId="2" fillId="0" borderId="0" xfId="1" applyNumberFormat="1" applyFont="1" applyFill="1" applyProtection="1">
      <protection locked="0"/>
    </xf>
    <xf numFmtId="0" fontId="7" fillId="0" borderId="0" xfId="0" applyFont="1" applyFill="1" applyBorder="1" applyProtection="1">
      <protection locked="0"/>
    </xf>
    <xf numFmtId="169" fontId="2" fillId="0" borderId="0" xfId="0" applyNumberFormat="1" applyFont="1" applyFill="1" applyProtection="1">
      <protection locked="0"/>
    </xf>
    <xf numFmtId="0" fontId="7" fillId="0" borderId="5" xfId="0" applyFont="1" applyFill="1" applyBorder="1" applyAlignment="1" applyProtection="1">
      <alignment vertical="center"/>
    </xf>
    <xf numFmtId="0" fontId="0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7" fillId="0" borderId="0" xfId="6" applyFont="1" applyFill="1" applyProtection="1"/>
    <xf numFmtId="0" fontId="4" fillId="0" borderId="0" xfId="6" applyFont="1" applyFill="1" applyAlignment="1" applyProtection="1">
      <alignment horizontal="center"/>
    </xf>
    <xf numFmtId="0" fontId="4" fillId="0" borderId="0" xfId="6" applyFont="1" applyFill="1" applyAlignment="1" applyProtection="1">
      <alignment horizontal="left"/>
    </xf>
    <xf numFmtId="0" fontId="10" fillId="0" borderId="0" xfId="6" applyFont="1" applyFill="1"/>
    <xf numFmtId="0" fontId="11" fillId="0" borderId="0" xfId="6" applyFont="1" applyFill="1" applyProtection="1"/>
    <xf numFmtId="0" fontId="4" fillId="0" borderId="0" xfId="6" applyFont="1" applyFill="1" applyProtection="1"/>
    <xf numFmtId="0" fontId="20" fillId="3" borderId="1" xfId="6" applyFont="1" applyFill="1" applyBorder="1" applyAlignment="1" applyProtection="1">
      <alignment vertical="center"/>
    </xf>
    <xf numFmtId="0" fontId="20" fillId="3" borderId="1" xfId="6" applyFont="1" applyFill="1" applyBorder="1" applyAlignment="1" applyProtection="1">
      <alignment horizontal="center" vertical="center"/>
    </xf>
    <xf numFmtId="0" fontId="20" fillId="3" borderId="1" xfId="6" applyFont="1" applyFill="1" applyBorder="1" applyAlignment="1" applyProtection="1">
      <alignment horizontal="left" vertical="center"/>
    </xf>
    <xf numFmtId="0" fontId="2" fillId="0" borderId="0" xfId="6" applyFont="1" applyFill="1" applyBorder="1"/>
    <xf numFmtId="0" fontId="20" fillId="3" borderId="0" xfId="6" applyFont="1" applyFill="1" applyBorder="1" applyAlignment="1" applyProtection="1">
      <alignment vertical="center"/>
    </xf>
    <xf numFmtId="0" fontId="21" fillId="3" borderId="0" xfId="6" applyFont="1" applyFill="1" applyAlignment="1">
      <alignment horizontal="center" vertical="center"/>
    </xf>
    <xf numFmtId="0" fontId="20" fillId="3" borderId="0" xfId="6" applyFont="1" applyFill="1" applyBorder="1" applyAlignment="1" applyProtection="1">
      <alignment horizontal="left" vertical="center"/>
    </xf>
    <xf numFmtId="0" fontId="2" fillId="0" borderId="0" xfId="6" applyFont="1" applyFill="1"/>
    <xf numFmtId="0" fontId="20" fillId="3" borderId="5" xfId="6" applyFont="1" applyFill="1" applyBorder="1" applyAlignment="1" applyProtection="1">
      <alignment vertical="center"/>
    </xf>
    <xf numFmtId="0" fontId="20" fillId="3" borderId="5" xfId="6" applyFont="1" applyFill="1" applyBorder="1" applyAlignment="1" applyProtection="1">
      <alignment horizontal="center" vertical="center"/>
    </xf>
    <xf numFmtId="0" fontId="20" fillId="3" borderId="5" xfId="6" applyFont="1" applyFill="1" applyBorder="1" applyAlignment="1" applyProtection="1">
      <alignment horizontal="left" vertical="center"/>
    </xf>
    <xf numFmtId="0" fontId="20" fillId="0" borderId="0" xfId="6" applyFont="1" applyFill="1" applyBorder="1" applyProtection="1"/>
    <xf numFmtId="0" fontId="20" fillId="0" borderId="0" xfId="6" applyFont="1" applyFill="1" applyBorder="1" applyAlignment="1" applyProtection="1">
      <alignment horizontal="center"/>
    </xf>
    <xf numFmtId="0" fontId="20" fillId="0" borderId="0" xfId="6" applyFont="1" applyFill="1" applyBorder="1" applyAlignment="1" applyProtection="1">
      <alignment horizontal="left"/>
    </xf>
    <xf numFmtId="37" fontId="20" fillId="0" borderId="0" xfId="6" applyNumberFormat="1" applyFont="1" applyFill="1" applyBorder="1" applyAlignment="1" applyProtection="1">
      <alignment horizontal="center"/>
    </xf>
    <xf numFmtId="168" fontId="20" fillId="0" borderId="0" xfId="7" applyNumberFormat="1" applyFont="1" applyFill="1" applyBorder="1" applyAlignment="1" applyProtection="1">
      <alignment horizontal="center" vertical="center"/>
    </xf>
    <xf numFmtId="168" fontId="20" fillId="0" borderId="0" xfId="7" applyNumberFormat="1" applyFont="1" applyFill="1" applyBorder="1" applyAlignment="1" applyProtection="1">
      <alignment horizontal="right"/>
    </xf>
    <xf numFmtId="172" fontId="20" fillId="0" borderId="0" xfId="6" applyNumberFormat="1" applyFont="1" applyFill="1" applyBorder="1" applyAlignment="1" applyProtection="1">
      <alignment horizontal="right"/>
    </xf>
    <xf numFmtId="172" fontId="20" fillId="0" borderId="0" xfId="7" applyNumberFormat="1" applyFont="1" applyFill="1" applyBorder="1" applyAlignment="1" applyProtection="1">
      <alignment horizontal="right"/>
    </xf>
    <xf numFmtId="2" fontId="20" fillId="0" borderId="0" xfId="2" applyNumberFormat="1" applyFont="1" applyFill="1" applyBorder="1" applyAlignment="1" applyProtection="1">
      <alignment horizontal="right"/>
    </xf>
    <xf numFmtId="1" fontId="20" fillId="0" borderId="0" xfId="2" applyNumberFormat="1" applyFont="1" applyFill="1" applyBorder="1" applyAlignment="1" applyProtection="1">
      <alignment horizontal="right"/>
    </xf>
    <xf numFmtId="168" fontId="20" fillId="0" borderId="0" xfId="1" applyNumberFormat="1" applyFont="1" applyFill="1" applyBorder="1" applyAlignment="1" applyProtection="1">
      <alignment horizontal="right"/>
    </xf>
    <xf numFmtId="7" fontId="20" fillId="0" borderId="0" xfId="2" applyNumberFormat="1" applyFont="1" applyFill="1" applyBorder="1" applyAlignment="1" applyProtection="1">
      <alignment horizontal="right"/>
    </xf>
    <xf numFmtId="173" fontId="20" fillId="0" borderId="0" xfId="2" applyNumberFormat="1" applyFont="1" applyFill="1" applyBorder="1" applyAlignment="1" applyProtection="1">
      <alignment horizontal="right"/>
    </xf>
    <xf numFmtId="37" fontId="20" fillId="0" borderId="0" xfId="7" applyNumberFormat="1" applyFont="1" applyFill="1" applyBorder="1" applyAlignment="1" applyProtection="1">
      <alignment horizontal="right"/>
    </xf>
    <xf numFmtId="0" fontId="20" fillId="0" borderId="5" xfId="6" applyFont="1" applyFill="1" applyBorder="1" applyAlignment="1" applyProtection="1">
      <alignment vertical="center"/>
    </xf>
    <xf numFmtId="0" fontId="20" fillId="0" borderId="5" xfId="6" applyFont="1" applyFill="1" applyBorder="1" applyAlignment="1" applyProtection="1">
      <alignment horizontal="center" vertical="center"/>
    </xf>
    <xf numFmtId="0" fontId="20" fillId="0" borderId="5" xfId="6" applyFont="1" applyFill="1" applyBorder="1" applyAlignment="1" applyProtection="1">
      <alignment horizontal="left" vertical="center"/>
    </xf>
    <xf numFmtId="0" fontId="22" fillId="0" borderId="0" xfId="6" applyFont="1" applyFill="1" applyBorder="1" applyAlignment="1">
      <alignment horizontal="center"/>
    </xf>
    <xf numFmtId="0" fontId="10" fillId="0" borderId="0" xfId="6" applyFont="1" applyFill="1" applyBorder="1"/>
    <xf numFmtId="0" fontId="20" fillId="0" borderId="0" xfId="6" applyFont="1" applyFill="1" applyProtection="1"/>
    <xf numFmtId="0" fontId="22" fillId="0" borderId="0" xfId="6" applyFont="1" applyFill="1" applyAlignment="1">
      <alignment horizontal="center"/>
    </xf>
    <xf numFmtId="0" fontId="20" fillId="0" borderId="0" xfId="6" applyFont="1" applyFill="1" applyAlignment="1" applyProtection="1">
      <alignment horizontal="left"/>
    </xf>
    <xf numFmtId="0" fontId="10" fillId="0" borderId="0" xfId="6" applyFont="1" applyFill="1" applyAlignment="1">
      <alignment horizontal="center"/>
    </xf>
    <xf numFmtId="0" fontId="23" fillId="0" borderId="0" xfId="6" applyFont="1" applyFill="1"/>
    <xf numFmtId="0" fontId="21" fillId="0" borderId="0" xfId="6" applyFont="1" applyFill="1" applyAlignment="1">
      <alignment horizontal="center"/>
    </xf>
    <xf numFmtId="0" fontId="21" fillId="0" borderId="0" xfId="6" applyFont="1" applyFill="1"/>
    <xf numFmtId="0" fontId="23" fillId="0" borderId="0" xfId="6" applyFont="1" applyFill="1" applyAlignment="1">
      <alignment horizontal="left"/>
    </xf>
    <xf numFmtId="0" fontId="1" fillId="0" borderId="0" xfId="6" applyFont="1" applyFill="1"/>
    <xf numFmtId="0" fontId="1" fillId="0" borderId="0" xfId="6" applyFont="1" applyFill="1" applyAlignment="1">
      <alignment horizontal="center"/>
    </xf>
    <xf numFmtId="0" fontId="10" fillId="0" borderId="0" xfId="6" applyFont="1" applyFill="1" applyAlignment="1">
      <alignment horizontal="left"/>
    </xf>
    <xf numFmtId="0" fontId="24" fillId="0" borderId="0" xfId="5" applyFont="1" applyFill="1" applyProtection="1"/>
    <xf numFmtId="0" fontId="10" fillId="0" borderId="0" xfId="5" applyFill="1"/>
    <xf numFmtId="165" fontId="7" fillId="0" borderId="0" xfId="5" applyNumberFormat="1" applyFont="1" applyFill="1" applyBorder="1" applyAlignment="1" applyProtection="1">
      <alignment horizontal="center"/>
      <protection locked="0"/>
    </xf>
    <xf numFmtId="165" fontId="7" fillId="0" borderId="0" xfId="5" applyNumberFormat="1" applyFont="1" applyFill="1" applyBorder="1" applyAlignment="1" applyProtection="1">
      <alignment horizontal="center"/>
    </xf>
    <xf numFmtId="0" fontId="7" fillId="0" borderId="4" xfId="5" applyFont="1" applyFill="1" applyBorder="1" applyAlignment="1" applyProtection="1">
      <alignment vertical="center"/>
    </xf>
    <xf numFmtId="0" fontId="7" fillId="0" borderId="4" xfId="5" applyFont="1" applyFill="1" applyBorder="1" applyAlignment="1" applyProtection="1">
      <alignment horizontal="center" vertical="center"/>
    </xf>
    <xf numFmtId="0" fontId="25" fillId="0" borderId="0" xfId="5" applyFont="1" applyAlignment="1">
      <alignment horizontal="left" vertical="center" indent="3"/>
    </xf>
    <xf numFmtId="0" fontId="7" fillId="0" borderId="0" xfId="5" applyFont="1" applyFill="1" applyBorder="1" applyAlignment="1" applyProtection="1">
      <alignment horizontal="center" vertical="center"/>
    </xf>
    <xf numFmtId="165" fontId="2" fillId="0" borderId="0" xfId="5" applyNumberFormat="1" applyFont="1" applyAlignment="1"/>
    <xf numFmtId="165" fontId="2" fillId="0" borderId="0" xfId="5" applyNumberFormat="1" applyFont="1" applyFill="1" applyAlignment="1"/>
    <xf numFmtId="0" fontId="11" fillId="0" borderId="4" xfId="5" applyFont="1" applyFill="1" applyBorder="1" applyAlignment="1" applyProtection="1">
      <alignment vertical="center"/>
    </xf>
    <xf numFmtId="0" fontId="10" fillId="0" borderId="0" xfId="5" applyAlignment="1">
      <alignment horizontal="left"/>
    </xf>
    <xf numFmtId="0" fontId="10" fillId="0" borderId="2" xfId="5" applyFont="1" applyBorder="1"/>
    <xf numFmtId="0" fontId="10" fillId="0" borderId="0" xfId="5" applyFont="1" applyBorder="1"/>
    <xf numFmtId="0" fontId="2" fillId="3" borderId="0" xfId="5" applyFont="1" applyFill="1" applyBorder="1"/>
    <xf numFmtId="0" fontId="2" fillId="3" borderId="0" xfId="5" applyFont="1" applyFill="1" applyBorder="1" applyAlignment="1">
      <alignment horizontal="right"/>
    </xf>
    <xf numFmtId="0" fontId="2" fillId="3" borderId="2" xfId="5" applyFont="1" applyFill="1" applyBorder="1"/>
    <xf numFmtId="0" fontId="7" fillId="3" borderId="2" xfId="5" applyFont="1" applyFill="1" applyBorder="1" applyAlignment="1" applyProtection="1">
      <alignment vertical="center"/>
    </xf>
    <xf numFmtId="167" fontId="2" fillId="0" borderId="0" xfId="1" applyNumberFormat="1" applyFont="1" applyFill="1" applyAlignment="1"/>
    <xf numFmtId="0" fontId="2" fillId="0" borderId="0" xfId="5" applyFont="1" applyAlignment="1"/>
    <xf numFmtId="167" fontId="2" fillId="0" borderId="0" xfId="1" applyNumberFormat="1" applyFont="1" applyAlignment="1"/>
    <xf numFmtId="0" fontId="2" fillId="0" borderId="2" xfId="5" applyFont="1" applyFill="1" applyBorder="1"/>
    <xf numFmtId="165" fontId="4" fillId="0" borderId="0" xfId="5" applyNumberFormat="1" applyFont="1" applyFill="1" applyBorder="1" applyAlignment="1" applyProtection="1">
      <alignment vertical="center"/>
    </xf>
    <xf numFmtId="165" fontId="10" fillId="0" borderId="0" xfId="5" applyNumberFormat="1" applyFont="1" applyFill="1" applyBorder="1"/>
    <xf numFmtId="165" fontId="10" fillId="0" borderId="1" xfId="5" applyNumberFormat="1" applyFont="1" applyFill="1" applyBorder="1"/>
    <xf numFmtId="0" fontId="4" fillId="0" borderId="1" xfId="5" applyFont="1" applyFill="1" applyBorder="1" applyAlignment="1" applyProtection="1">
      <alignment vertical="center"/>
    </xf>
    <xf numFmtId="165" fontId="10" fillId="0" borderId="0" xfId="5" applyNumberFormat="1" applyFont="1" applyFill="1"/>
    <xf numFmtId="0" fontId="2" fillId="3" borderId="6" xfId="5" applyFont="1" applyFill="1" applyBorder="1"/>
    <xf numFmtId="0" fontId="7" fillId="3" borderId="6" xfId="5" applyFont="1" applyFill="1" applyBorder="1" applyAlignment="1" applyProtection="1">
      <alignment vertical="center"/>
    </xf>
    <xf numFmtId="0" fontId="2" fillId="0" borderId="0" xfId="5" applyFont="1" applyFill="1" applyAlignment="1"/>
    <xf numFmtId="0" fontId="10" fillId="0" borderId="6" xfId="5" applyFont="1" applyBorder="1"/>
    <xf numFmtId="0" fontId="2" fillId="3" borderId="2" xfId="5" applyFont="1" applyFill="1" applyBorder="1" applyAlignment="1">
      <alignment horizontal="center"/>
    </xf>
    <xf numFmtId="0" fontId="2" fillId="0" borderId="2" xfId="5" applyFont="1" applyBorder="1"/>
    <xf numFmtId="3" fontId="2" fillId="0" borderId="2" xfId="1" applyNumberFormat="1" applyFont="1" applyBorder="1"/>
    <xf numFmtId="0" fontId="2" fillId="0" borderId="0" xfId="5" applyFont="1" applyProtection="1"/>
    <xf numFmtId="0" fontId="10" fillId="0" borderId="0" xfId="5" applyFont="1" applyProtection="1"/>
    <xf numFmtId="0" fontId="3" fillId="0" borderId="0" xfId="5" applyFont="1" applyProtection="1"/>
    <xf numFmtId="0" fontId="10" fillId="0" borderId="4" xfId="5" applyFont="1" applyBorder="1" applyProtection="1"/>
    <xf numFmtId="0" fontId="2" fillId="5" borderId="3" xfId="5" applyFont="1" applyFill="1" applyBorder="1" applyProtection="1"/>
    <xf numFmtId="0" fontId="2" fillId="5" borderId="0" xfId="5" applyFont="1" applyFill="1" applyBorder="1" applyProtection="1"/>
    <xf numFmtId="0" fontId="2" fillId="5" borderId="4" xfId="5" applyFont="1" applyFill="1" applyBorder="1" applyProtection="1"/>
    <xf numFmtId="0" fontId="2" fillId="6" borderId="0" xfId="5" applyFont="1" applyFill="1" applyProtection="1"/>
    <xf numFmtId="165" fontId="2" fillId="6" borderId="3" xfId="5" applyNumberFormat="1" applyFont="1" applyFill="1" applyBorder="1" applyProtection="1"/>
    <xf numFmtId="0" fontId="2" fillId="6" borderId="3" xfId="5" applyFont="1" applyFill="1" applyBorder="1" applyProtection="1"/>
    <xf numFmtId="165" fontId="2" fillId="6" borderId="0" xfId="5" applyNumberFormat="1" applyFont="1" applyFill="1" applyBorder="1" applyProtection="1"/>
    <xf numFmtId="165" fontId="2" fillId="6" borderId="0" xfId="0" applyNumberFormat="1" applyFont="1" applyFill="1" applyBorder="1" applyProtection="1"/>
    <xf numFmtId="0" fontId="2" fillId="6" borderId="0" xfId="5" applyFont="1" applyFill="1" applyBorder="1" applyProtection="1"/>
    <xf numFmtId="0" fontId="2" fillId="0" borderId="0" xfId="5" applyFont="1" applyBorder="1" applyProtection="1"/>
    <xf numFmtId="0" fontId="19" fillId="0" borderId="0" xfId="0" applyFont="1" applyBorder="1" applyProtection="1"/>
    <xf numFmtId="165" fontId="2" fillId="0" borderId="0" xfId="5" applyNumberFormat="1" applyFont="1" applyBorder="1" applyProtection="1"/>
    <xf numFmtId="0" fontId="10" fillId="6" borderId="4" xfId="5" applyFont="1" applyFill="1" applyBorder="1" applyProtection="1"/>
    <xf numFmtId="0" fontId="10" fillId="6" borderId="0" xfId="5" applyFont="1" applyFill="1" applyProtection="1"/>
    <xf numFmtId="0" fontId="10" fillId="0" borderId="0" xfId="5" applyFont="1" applyAlignment="1" applyProtection="1">
      <alignment horizontal="left"/>
    </xf>
    <xf numFmtId="0" fontId="6" fillId="0" borderId="0" xfId="5" applyFont="1" applyProtection="1"/>
  </cellXfs>
  <cellStyles count="8">
    <cellStyle name="Comma" xfId="1" builtinId="3"/>
    <cellStyle name="Comma 2" xfId="4"/>
    <cellStyle name="Comma 3 3" xfId="7"/>
    <cellStyle name="Currency" xfId="2" builtinId="4"/>
    <cellStyle name="Normal" xfId="0" builtinId="0"/>
    <cellStyle name="Normal 2" xfId="3"/>
    <cellStyle name="Normal 3" xfId="5"/>
    <cellStyle name="Normal 5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11</xdr:row>
      <xdr:rowOff>123825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658850" y="215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abSelected="1" workbookViewId="0"/>
  </sheetViews>
  <sheetFormatPr defaultColWidth="9.28515625" defaultRowHeight="15" x14ac:dyDescent="0.25"/>
  <cols>
    <col min="1" max="1" width="37.28515625" customWidth="1"/>
    <col min="2" max="3" width="11.5703125" customWidth="1"/>
    <col min="4" max="4" width="11.42578125" customWidth="1"/>
    <col min="5" max="8" width="11.5703125" bestFit="1" customWidth="1"/>
    <col min="9" max="11" width="11.5703125" customWidth="1"/>
    <col min="12" max="12" width="45.5703125" bestFit="1" customWidth="1"/>
  </cols>
  <sheetData>
    <row r="1" spans="1:12" s="2" customFormat="1" ht="15.75" x14ac:dyDescent="0.25">
      <c r="A1" s="1" t="s">
        <v>0</v>
      </c>
    </row>
    <row r="2" spans="1:12" s="2" customFormat="1" ht="15.75" x14ac:dyDescent="0.25">
      <c r="A2" s="1" t="s">
        <v>1</v>
      </c>
    </row>
    <row r="3" spans="1:12" s="2" customFormat="1" x14ac:dyDescent="0.25"/>
    <row r="4" spans="1:12" s="4" customForma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s="6" customFormat="1" x14ac:dyDescent="0.2">
      <c r="A5" s="5"/>
      <c r="B5" s="5">
        <v>2006</v>
      </c>
      <c r="C5" s="5">
        <v>2007</v>
      </c>
      <c r="D5" s="5">
        <v>2008</v>
      </c>
      <c r="E5" s="5">
        <v>2009</v>
      </c>
      <c r="F5" s="5" t="s">
        <v>113</v>
      </c>
      <c r="G5" s="5" t="s">
        <v>2</v>
      </c>
      <c r="H5" s="5" t="s">
        <v>3</v>
      </c>
      <c r="I5" s="5" t="s">
        <v>4</v>
      </c>
      <c r="J5" s="5" t="s">
        <v>5</v>
      </c>
      <c r="K5" s="5" t="s">
        <v>6</v>
      </c>
      <c r="L5" s="5" t="s">
        <v>7</v>
      </c>
    </row>
    <row r="6" spans="1:12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7"/>
    </row>
    <row r="7" spans="1:12" s="2" customFormat="1" ht="15" customHeight="1" x14ac:dyDescent="0.25"/>
    <row r="8" spans="1:12" s="9" customFormat="1" ht="15" customHeight="1" x14ac:dyDescent="0.2">
      <c r="A8" s="9" t="s">
        <v>8</v>
      </c>
      <c r="L8" s="9" t="s">
        <v>9</v>
      </c>
    </row>
    <row r="9" spans="1:12" s="9" customFormat="1" ht="15" customHeight="1" x14ac:dyDescent="0.2">
      <c r="A9" s="9" t="s">
        <v>10</v>
      </c>
      <c r="L9" s="9" t="s">
        <v>11</v>
      </c>
    </row>
    <row r="10" spans="1:12" s="9" customFormat="1" ht="15" customHeight="1" x14ac:dyDescent="0.2"/>
    <row r="11" spans="1:12" s="9" customFormat="1" ht="15" customHeight="1" x14ac:dyDescent="0.2">
      <c r="A11" s="9" t="s">
        <v>12</v>
      </c>
      <c r="B11" s="10">
        <v>57854.3</v>
      </c>
      <c r="C11" s="10">
        <v>60642.7</v>
      </c>
      <c r="D11" s="10">
        <v>62703.1</v>
      </c>
      <c r="E11" s="10">
        <v>63617.9</v>
      </c>
      <c r="F11" s="10">
        <v>64294.6</v>
      </c>
      <c r="G11" s="10">
        <v>65720.7</v>
      </c>
      <c r="H11" s="10">
        <v>68085.7</v>
      </c>
      <c r="I11" s="10">
        <v>68944.899999999994</v>
      </c>
      <c r="J11" s="10">
        <v>68461.2</v>
      </c>
      <c r="K11" s="10">
        <v>68520.600000000006</v>
      </c>
      <c r="L11" s="9" t="s">
        <v>13</v>
      </c>
    </row>
    <row r="12" spans="1:12" s="9" customFormat="1" ht="15" customHeight="1" x14ac:dyDescent="0.2">
      <c r="A12" s="9" t="s">
        <v>14</v>
      </c>
      <c r="B12" s="10">
        <v>46734.6</v>
      </c>
      <c r="C12" s="10">
        <v>49254.400000000001</v>
      </c>
      <c r="D12" s="10">
        <v>50030.6</v>
      </c>
      <c r="E12" s="10">
        <v>49986.400000000001</v>
      </c>
      <c r="F12" s="10">
        <v>50245.8</v>
      </c>
      <c r="G12" s="10">
        <v>51037.599999999999</v>
      </c>
      <c r="H12" s="10">
        <v>54207</v>
      </c>
      <c r="I12" s="10">
        <v>55390.400000000001</v>
      </c>
      <c r="J12" s="10">
        <v>55206.2</v>
      </c>
      <c r="K12" s="10">
        <v>55188.800000000003</v>
      </c>
      <c r="L12" s="9" t="s">
        <v>38</v>
      </c>
    </row>
    <row r="13" spans="1:12" s="9" customFormat="1" ht="15" customHeight="1" x14ac:dyDescent="0.2">
      <c r="A13" s="9" t="s">
        <v>15</v>
      </c>
      <c r="B13" s="10">
        <v>51964</v>
      </c>
      <c r="C13" s="10">
        <v>53232.7</v>
      </c>
      <c r="D13" s="10">
        <v>57161.9</v>
      </c>
      <c r="E13" s="10">
        <v>59031.199999999997</v>
      </c>
      <c r="F13" s="10">
        <v>59983.199999999997</v>
      </c>
      <c r="G13" s="10">
        <v>61178.7</v>
      </c>
      <c r="H13" s="10">
        <v>62227.1</v>
      </c>
      <c r="I13" s="10">
        <v>64159.7</v>
      </c>
      <c r="J13" s="10">
        <v>63258.7</v>
      </c>
      <c r="K13" s="10">
        <v>64307.6</v>
      </c>
      <c r="L13" s="9" t="s">
        <v>16</v>
      </c>
    </row>
    <row r="14" spans="1:12" s="9" customFormat="1" ht="15" customHeight="1" x14ac:dyDescent="0.2">
      <c r="A14" s="9" t="s">
        <v>17</v>
      </c>
      <c r="B14" s="10">
        <v>48454.400000000001</v>
      </c>
      <c r="C14" s="10">
        <v>49874.1</v>
      </c>
      <c r="D14" s="10">
        <v>54112.6</v>
      </c>
      <c r="E14" s="10">
        <v>56107.3</v>
      </c>
      <c r="F14" s="10">
        <v>57110.6</v>
      </c>
      <c r="G14" s="10">
        <v>58716.7</v>
      </c>
      <c r="H14" s="10">
        <v>59865.4</v>
      </c>
      <c r="I14" s="10">
        <v>61865.5</v>
      </c>
      <c r="J14" s="10">
        <v>60924</v>
      </c>
      <c r="K14" s="10">
        <v>61789.1</v>
      </c>
      <c r="L14" s="9" t="s">
        <v>18</v>
      </c>
    </row>
    <row r="15" spans="1:12" s="9" customFormat="1" ht="15" customHeight="1" x14ac:dyDescent="0.2">
      <c r="A15" s="9" t="s">
        <v>19</v>
      </c>
      <c r="B15" s="10">
        <v>50148.800000000003</v>
      </c>
      <c r="C15" s="10">
        <v>52086.6</v>
      </c>
      <c r="D15" s="10">
        <v>54553.8</v>
      </c>
      <c r="E15" s="10">
        <v>55122.1</v>
      </c>
      <c r="F15" s="10">
        <v>56783.8</v>
      </c>
      <c r="G15" s="10">
        <v>58154.8</v>
      </c>
      <c r="H15" s="10">
        <v>60897</v>
      </c>
      <c r="I15" s="10">
        <v>62477.599999999999</v>
      </c>
      <c r="J15" s="10">
        <v>61753</v>
      </c>
      <c r="K15" s="10">
        <v>61911.3</v>
      </c>
      <c r="L15" s="9" t="s">
        <v>20</v>
      </c>
    </row>
    <row r="16" spans="1:12" s="9" customFormat="1" ht="15" customHeight="1" x14ac:dyDescent="0.2">
      <c r="A16" s="9" t="s">
        <v>21</v>
      </c>
      <c r="B16" s="10">
        <v>87276.2</v>
      </c>
      <c r="C16" s="10">
        <v>89524.1</v>
      </c>
      <c r="D16" s="10">
        <v>93639.3</v>
      </c>
      <c r="E16" s="10">
        <v>96385.600000000006</v>
      </c>
      <c r="F16" s="10">
        <v>98381.3</v>
      </c>
      <c r="G16" s="10">
        <v>100351.7</v>
      </c>
      <c r="H16" s="10">
        <v>101564.8</v>
      </c>
      <c r="I16" s="10">
        <v>102450</v>
      </c>
      <c r="J16" s="10">
        <v>102088.6</v>
      </c>
      <c r="K16" s="10">
        <v>102906</v>
      </c>
      <c r="L16" s="9" t="s">
        <v>22</v>
      </c>
    </row>
    <row r="17" spans="1:12" s="9" customFormat="1" ht="15" customHeight="1" x14ac:dyDescent="0.2">
      <c r="A17" s="9" t="s">
        <v>23</v>
      </c>
      <c r="B17" s="10">
        <v>11833.4</v>
      </c>
      <c r="C17" s="10">
        <v>11674.4</v>
      </c>
      <c r="D17" s="10">
        <v>10974.3</v>
      </c>
      <c r="E17" s="10">
        <v>9699</v>
      </c>
      <c r="F17" s="10">
        <v>8918.5</v>
      </c>
      <c r="G17" s="10">
        <v>9605.1</v>
      </c>
      <c r="H17" s="10">
        <v>10356.1</v>
      </c>
      <c r="I17" s="10">
        <v>9672.7000000000007</v>
      </c>
      <c r="J17" s="10">
        <v>9042.6</v>
      </c>
      <c r="K17" s="10">
        <v>8634.6</v>
      </c>
      <c r="L17" s="9" t="s">
        <v>24</v>
      </c>
    </row>
    <row r="18" spans="1:12" s="9" customFormat="1" ht="15" customHeight="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2" s="9" customFormat="1" ht="15" customHeight="1" x14ac:dyDescent="0.2">
      <c r="A19" s="9" t="s">
        <v>25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9" t="s">
        <v>26</v>
      </c>
    </row>
    <row r="20" spans="1:12" s="9" customFormat="1" ht="15" customHeight="1" x14ac:dyDescent="0.2">
      <c r="A20" s="9" t="s">
        <v>27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9" t="s">
        <v>11</v>
      </c>
    </row>
    <row r="21" spans="1:12" s="9" customFormat="1" ht="15" customHeight="1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2" s="9" customFormat="1" ht="15" customHeight="1" x14ac:dyDescent="0.2">
      <c r="A22" s="9" t="s">
        <v>12</v>
      </c>
      <c r="B22" s="12">
        <v>7350.6</v>
      </c>
      <c r="C22" s="12">
        <v>7261.6</v>
      </c>
      <c r="D22" s="12">
        <v>7054.2</v>
      </c>
      <c r="E22" s="12">
        <v>6784.2</v>
      </c>
      <c r="F22" s="12">
        <v>6541.8</v>
      </c>
      <c r="G22" s="12">
        <v>6431.7</v>
      </c>
      <c r="H22" s="12">
        <v>6466.2</v>
      </c>
      <c r="I22" s="12">
        <v>6457.6</v>
      </c>
      <c r="J22" s="12">
        <v>6347.5</v>
      </c>
      <c r="K22" s="12">
        <v>6312.4</v>
      </c>
      <c r="L22" s="9" t="s">
        <v>28</v>
      </c>
    </row>
    <row r="23" spans="1:12" s="9" customFormat="1" ht="15" customHeight="1" x14ac:dyDescent="0.2">
      <c r="A23" s="9" t="s">
        <v>29</v>
      </c>
      <c r="B23" s="12">
        <v>9896.9</v>
      </c>
      <c r="C23" s="12">
        <v>9893.1</v>
      </c>
      <c r="D23" s="12">
        <v>10024.4</v>
      </c>
      <c r="E23" s="12">
        <v>9951.6</v>
      </c>
      <c r="F23" s="12">
        <v>9958.2999999999993</v>
      </c>
      <c r="G23" s="12">
        <v>10068.200000000001</v>
      </c>
      <c r="H23" s="12">
        <v>10015.5</v>
      </c>
      <c r="I23" s="12">
        <v>10235.299999999999</v>
      </c>
      <c r="J23" s="12">
        <v>9937.6</v>
      </c>
      <c r="K23" s="12">
        <v>10050.1</v>
      </c>
      <c r="L23" s="9" t="s">
        <v>30</v>
      </c>
    </row>
    <row r="24" spans="1:12" s="9" customFormat="1" ht="15" customHeight="1" x14ac:dyDescent="0.2">
      <c r="A24" s="9" t="s">
        <v>31</v>
      </c>
      <c r="B24" s="12">
        <v>9106.4</v>
      </c>
      <c r="C24" s="12">
        <v>9268.9</v>
      </c>
      <c r="D24" s="12">
        <v>9489.7000000000007</v>
      </c>
      <c r="E24" s="12">
        <v>9458.7000000000007</v>
      </c>
      <c r="F24" s="12">
        <v>9481.4</v>
      </c>
      <c r="G24" s="12">
        <v>9663</v>
      </c>
      <c r="H24" s="12">
        <v>9635.4</v>
      </c>
      <c r="I24" s="12">
        <v>9869.2999999999993</v>
      </c>
      <c r="J24" s="12">
        <v>9570.9</v>
      </c>
      <c r="K24" s="12">
        <v>9656.5</v>
      </c>
      <c r="L24" s="9" t="s">
        <v>32</v>
      </c>
    </row>
    <row r="25" spans="1:12" s="9" customFormat="1" ht="15" customHeight="1" x14ac:dyDescent="0.2">
      <c r="A25" s="9" t="s">
        <v>19</v>
      </c>
      <c r="B25" s="12">
        <v>9551.2000000000007</v>
      </c>
      <c r="C25" s="12">
        <v>9680.1</v>
      </c>
      <c r="D25" s="12">
        <v>9567.1</v>
      </c>
      <c r="E25" s="12">
        <v>9292.6</v>
      </c>
      <c r="F25" s="12">
        <v>9427.1</v>
      </c>
      <c r="G25" s="12">
        <v>9570.5</v>
      </c>
      <c r="H25" s="12">
        <v>9801.5</v>
      </c>
      <c r="I25" s="12">
        <v>9967</v>
      </c>
      <c r="J25" s="12">
        <v>9701.1</v>
      </c>
      <c r="K25" s="12">
        <v>9675.6</v>
      </c>
      <c r="L25" s="9" t="s">
        <v>33</v>
      </c>
    </row>
    <row r="26" spans="1:12" s="9" customFormat="1" ht="15" customHeight="1" x14ac:dyDescent="0.2">
      <c r="A26" s="9" t="s">
        <v>21</v>
      </c>
      <c r="B26" s="12">
        <v>11218.8</v>
      </c>
      <c r="C26" s="12">
        <v>11088.4</v>
      </c>
      <c r="D26" s="12">
        <v>10883.9</v>
      </c>
      <c r="E26" s="12">
        <v>10671.4</v>
      </c>
      <c r="F26" s="12">
        <v>10627.3</v>
      </c>
      <c r="G26" s="12">
        <v>10589.2</v>
      </c>
      <c r="H26" s="12">
        <v>10592.3</v>
      </c>
      <c r="I26" s="12">
        <v>10559.8</v>
      </c>
      <c r="J26" s="12">
        <v>10412.200000000001</v>
      </c>
      <c r="K26" s="12">
        <v>10407.4</v>
      </c>
      <c r="L26" s="9" t="s">
        <v>22</v>
      </c>
    </row>
    <row r="27" spans="1:12" s="9" customFormat="1" ht="15" customHeight="1" x14ac:dyDescent="0.2">
      <c r="A27" s="9" t="s">
        <v>23</v>
      </c>
      <c r="B27" s="12">
        <v>1844.6</v>
      </c>
      <c r="C27" s="12">
        <v>1797.7</v>
      </c>
      <c r="D27" s="12">
        <v>1632.3</v>
      </c>
      <c r="E27" s="12">
        <v>1428</v>
      </c>
      <c r="F27" s="12">
        <v>1336.6</v>
      </c>
      <c r="G27" s="12">
        <v>1464.8</v>
      </c>
      <c r="H27" s="12">
        <v>1542.3</v>
      </c>
      <c r="I27" s="12">
        <v>1424</v>
      </c>
      <c r="J27" s="12">
        <v>1354.4</v>
      </c>
      <c r="K27" s="12">
        <v>1265.5999999999999</v>
      </c>
      <c r="L27" s="9" t="s">
        <v>24</v>
      </c>
    </row>
    <row r="28" spans="1:12" s="9" customFormat="1" ht="15" customHeight="1" x14ac:dyDescent="0.2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2" s="9" customFormat="1" ht="15" customHeight="1" x14ac:dyDescent="0.2">
      <c r="A29" s="9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9" t="s">
        <v>35</v>
      </c>
    </row>
    <row r="30" spans="1:12" s="9" customFormat="1" ht="15" customHeight="1" x14ac:dyDescent="0.2">
      <c r="A30" s="9" t="s">
        <v>36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9" t="s">
        <v>37</v>
      </c>
    </row>
    <row r="31" spans="1:12" s="9" customFormat="1" ht="15" customHeight="1" x14ac:dyDescent="0.2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2" s="9" customFormat="1" ht="15" customHeight="1" x14ac:dyDescent="0.2">
      <c r="A32" s="9" t="s">
        <v>12</v>
      </c>
      <c r="B32" s="13">
        <v>15173</v>
      </c>
      <c r="C32" s="13">
        <v>15984</v>
      </c>
      <c r="D32" s="13">
        <v>16623</v>
      </c>
      <c r="E32" s="13">
        <v>16960</v>
      </c>
      <c r="F32" s="13">
        <v>17233</v>
      </c>
      <c r="G32" s="13">
        <v>17762</v>
      </c>
      <c r="H32" s="13">
        <v>18618</v>
      </c>
      <c r="I32" s="13">
        <v>19077</v>
      </c>
      <c r="J32" s="13">
        <v>19209</v>
      </c>
      <c r="K32" s="13">
        <v>19549</v>
      </c>
      <c r="L32" s="9" t="s">
        <v>28</v>
      </c>
    </row>
    <row r="33" spans="1:12" s="9" customFormat="1" ht="15" customHeight="1" x14ac:dyDescent="0.2">
      <c r="A33" s="9" t="s">
        <v>14</v>
      </c>
      <c r="B33" s="13">
        <v>12257</v>
      </c>
      <c r="C33" s="13">
        <v>12982</v>
      </c>
      <c r="D33" s="13">
        <v>13264</v>
      </c>
      <c r="E33" s="13">
        <v>13326</v>
      </c>
      <c r="F33" s="13">
        <v>13467</v>
      </c>
      <c r="G33" s="13">
        <v>13794</v>
      </c>
      <c r="H33" s="13">
        <v>14823</v>
      </c>
      <c r="I33" s="13">
        <v>15327</v>
      </c>
      <c r="J33" s="13">
        <v>15490</v>
      </c>
      <c r="K33" s="13">
        <v>15746</v>
      </c>
      <c r="L33" s="9" t="s">
        <v>38</v>
      </c>
    </row>
    <row r="34" spans="1:12" s="9" customFormat="1" ht="15" customHeight="1" x14ac:dyDescent="0.2">
      <c r="A34" s="9" t="s">
        <v>15</v>
      </c>
      <c r="B34" s="13">
        <v>13628</v>
      </c>
      <c r="C34" s="13">
        <v>14031</v>
      </c>
      <c r="D34" s="13">
        <v>15154</v>
      </c>
      <c r="E34" s="13">
        <v>15737</v>
      </c>
      <c r="F34" s="13">
        <v>16077</v>
      </c>
      <c r="G34" s="13">
        <v>16535</v>
      </c>
      <c r="H34" s="13">
        <v>17016</v>
      </c>
      <c r="I34" s="13">
        <v>17753</v>
      </c>
      <c r="J34" s="13">
        <v>17749</v>
      </c>
      <c r="K34" s="13">
        <v>18347</v>
      </c>
      <c r="L34" s="9" t="s">
        <v>16</v>
      </c>
    </row>
    <row r="35" spans="1:12" s="9" customFormat="1" ht="15" customHeight="1" x14ac:dyDescent="0.2">
      <c r="A35" s="9" t="s">
        <v>17</v>
      </c>
      <c r="B35" s="13">
        <v>12708</v>
      </c>
      <c r="C35" s="13">
        <v>13146</v>
      </c>
      <c r="D35" s="13">
        <v>14346</v>
      </c>
      <c r="E35" s="13">
        <v>14958</v>
      </c>
      <c r="F35" s="13">
        <v>15307</v>
      </c>
      <c r="G35" s="13">
        <v>15869</v>
      </c>
      <c r="H35" s="13">
        <v>16370</v>
      </c>
      <c r="I35" s="13">
        <v>17118</v>
      </c>
      <c r="J35" s="13">
        <v>17094</v>
      </c>
      <c r="K35" s="13">
        <v>17629</v>
      </c>
      <c r="L35" s="9" t="s">
        <v>18</v>
      </c>
    </row>
    <row r="36" spans="1:12" s="9" customFormat="1" ht="15" customHeight="1" x14ac:dyDescent="0.2">
      <c r="A36" s="9" t="s">
        <v>19</v>
      </c>
      <c r="B36" s="13">
        <v>13152</v>
      </c>
      <c r="C36" s="13">
        <v>13729</v>
      </c>
      <c r="D36" s="13">
        <v>14463</v>
      </c>
      <c r="E36" s="13">
        <v>14695</v>
      </c>
      <c r="F36" s="13">
        <v>15219</v>
      </c>
      <c r="G36" s="13">
        <v>15718</v>
      </c>
      <c r="H36" s="13">
        <v>16652</v>
      </c>
      <c r="I36" s="13">
        <v>17288</v>
      </c>
      <c r="J36" s="13">
        <v>17327</v>
      </c>
      <c r="K36" s="13">
        <v>17664</v>
      </c>
      <c r="L36" s="9" t="s">
        <v>20</v>
      </c>
    </row>
    <row r="37" spans="1:12" s="9" customFormat="1" ht="15" customHeight="1" x14ac:dyDescent="0.2">
      <c r="A37" s="9" t="s">
        <v>21</v>
      </c>
      <c r="B37" s="13">
        <v>22889</v>
      </c>
      <c r="C37" s="13">
        <v>23596</v>
      </c>
      <c r="D37" s="13">
        <v>24825</v>
      </c>
      <c r="E37" s="13">
        <v>25696</v>
      </c>
      <c r="F37" s="13">
        <v>26369</v>
      </c>
      <c r="G37" s="13">
        <v>27122</v>
      </c>
      <c r="H37" s="13">
        <v>27773</v>
      </c>
      <c r="I37" s="13">
        <v>28348</v>
      </c>
      <c r="J37" s="13">
        <v>28644</v>
      </c>
      <c r="K37" s="13">
        <v>29360</v>
      </c>
      <c r="L37" s="9" t="s">
        <v>22</v>
      </c>
    </row>
    <row r="38" spans="1:12" s="9" customFormat="1" ht="15" customHeight="1" x14ac:dyDescent="0.2">
      <c r="B38" s="13"/>
      <c r="C38" s="13"/>
      <c r="D38" s="13"/>
      <c r="E38" s="13"/>
      <c r="F38" s="13"/>
    </row>
    <row r="39" spans="1:12" s="9" customFormat="1" ht="15" customHeight="1" x14ac:dyDescent="0.2">
      <c r="A39" s="9" t="s">
        <v>39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9" t="s">
        <v>40</v>
      </c>
    </row>
    <row r="40" spans="1:12" s="9" customFormat="1" ht="15" customHeight="1" x14ac:dyDescent="0.2">
      <c r="A40" s="9" t="s">
        <v>41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9" t="s">
        <v>42</v>
      </c>
    </row>
    <row r="41" spans="1:12" s="9" customFormat="1" ht="15" customHeight="1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1:12" s="9" customFormat="1" ht="15" customHeight="1" x14ac:dyDescent="0.2">
      <c r="A42" s="9" t="s">
        <v>12</v>
      </c>
      <c r="B42" s="13">
        <v>1928</v>
      </c>
      <c r="C42" s="13">
        <v>1914</v>
      </c>
      <c r="D42" s="13">
        <v>1870</v>
      </c>
      <c r="E42" s="13">
        <v>1809</v>
      </c>
      <c r="F42" s="13">
        <v>1753</v>
      </c>
      <c r="G42" s="13">
        <v>1738</v>
      </c>
      <c r="H42" s="13">
        <v>1768</v>
      </c>
      <c r="I42" s="13">
        <v>1787</v>
      </c>
      <c r="J42" s="13">
        <v>1781</v>
      </c>
      <c r="K42" s="13">
        <v>1801</v>
      </c>
      <c r="L42" s="9" t="s">
        <v>28</v>
      </c>
    </row>
    <row r="43" spans="1:12" s="9" customFormat="1" ht="15" customHeight="1" x14ac:dyDescent="0.2">
      <c r="A43" s="9" t="s">
        <v>15</v>
      </c>
      <c r="B43" s="13">
        <v>2596</v>
      </c>
      <c r="C43" s="13">
        <v>2608</v>
      </c>
      <c r="D43" s="13">
        <v>2658</v>
      </c>
      <c r="E43" s="13">
        <v>2653</v>
      </c>
      <c r="F43" s="13">
        <v>2669</v>
      </c>
      <c r="G43" s="13">
        <v>2721</v>
      </c>
      <c r="H43" s="13">
        <v>2739</v>
      </c>
      <c r="I43" s="13">
        <v>2832</v>
      </c>
      <c r="J43" s="13">
        <v>2788</v>
      </c>
      <c r="K43" s="13">
        <v>2867</v>
      </c>
      <c r="L43" s="9" t="s">
        <v>16</v>
      </c>
    </row>
    <row r="44" spans="1:12" s="9" customFormat="1" ht="15" customHeight="1" x14ac:dyDescent="0.2">
      <c r="A44" s="9" t="s">
        <v>17</v>
      </c>
      <c r="B44" s="13">
        <v>2388</v>
      </c>
      <c r="C44" s="13">
        <v>2443</v>
      </c>
      <c r="D44" s="13">
        <v>2516</v>
      </c>
      <c r="E44" s="13">
        <v>2522</v>
      </c>
      <c r="F44" s="13">
        <v>2541</v>
      </c>
      <c r="G44" s="13">
        <v>2612</v>
      </c>
      <c r="H44" s="13">
        <v>2635</v>
      </c>
      <c r="I44" s="13">
        <v>2731</v>
      </c>
      <c r="J44" s="13">
        <v>2685</v>
      </c>
      <c r="K44" s="13">
        <v>2755</v>
      </c>
      <c r="L44" s="9" t="s">
        <v>18</v>
      </c>
    </row>
    <row r="45" spans="1:12" s="9" customFormat="1" ht="15" customHeight="1" x14ac:dyDescent="0.2">
      <c r="A45" s="9" t="s">
        <v>19</v>
      </c>
      <c r="B45" s="13">
        <v>2505</v>
      </c>
      <c r="C45" s="13">
        <v>2551</v>
      </c>
      <c r="D45" s="13">
        <v>2536</v>
      </c>
      <c r="E45" s="13">
        <v>2477</v>
      </c>
      <c r="F45" s="13">
        <v>2527</v>
      </c>
      <c r="G45" s="13">
        <v>2587</v>
      </c>
      <c r="H45" s="13">
        <v>2680</v>
      </c>
      <c r="I45" s="13">
        <v>2758</v>
      </c>
      <c r="J45" s="13">
        <v>2722</v>
      </c>
      <c r="K45" s="13">
        <v>2761</v>
      </c>
      <c r="L45" s="9" t="s">
        <v>20</v>
      </c>
    </row>
    <row r="46" spans="1:12" s="9" customFormat="1" ht="15" customHeight="1" x14ac:dyDescent="0.2">
      <c r="A46" s="9" t="s">
        <v>21</v>
      </c>
      <c r="B46" s="13">
        <v>2942</v>
      </c>
      <c r="C46" s="13">
        <v>2923</v>
      </c>
      <c r="D46" s="13">
        <v>2885</v>
      </c>
      <c r="E46" s="13">
        <v>2845</v>
      </c>
      <c r="F46" s="13">
        <v>2848</v>
      </c>
      <c r="G46" s="13">
        <v>2862</v>
      </c>
      <c r="H46" s="13">
        <v>2896</v>
      </c>
      <c r="I46" s="13">
        <v>2922</v>
      </c>
      <c r="J46" s="13">
        <v>2921</v>
      </c>
      <c r="K46" s="13">
        <v>2969</v>
      </c>
      <c r="L46" s="9" t="s">
        <v>22</v>
      </c>
    </row>
    <row r="47" spans="1:12" s="9" customFormat="1" ht="15" customHeight="1" x14ac:dyDescent="0.2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4"/>
    </row>
    <row r="48" spans="1:12" s="2" customFormat="1" x14ac:dyDescent="0.25"/>
    <row r="49" spans="1:12" s="2" customFormat="1" ht="15.75" x14ac:dyDescent="0.25">
      <c r="L49" s="30" t="s">
        <v>106</v>
      </c>
    </row>
    <row r="50" spans="1:12" s="2" customFormat="1" x14ac:dyDescent="0.25"/>
    <row r="51" spans="1:12" s="2" customFormat="1" ht="15.75" x14ac:dyDescent="0.25">
      <c r="A51" s="1" t="s">
        <v>43</v>
      </c>
    </row>
    <row r="52" spans="1:12" s="2" customFormat="1" ht="15.75" x14ac:dyDescent="0.25">
      <c r="A52" s="1" t="s">
        <v>44</v>
      </c>
    </row>
    <row r="53" spans="1:12" s="2" customFormat="1" x14ac:dyDescent="0.25"/>
    <row r="54" spans="1:12" s="4" customForma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s="6" customFormat="1" x14ac:dyDescent="0.2">
      <c r="A55" s="5"/>
      <c r="B55" s="5">
        <v>2006</v>
      </c>
      <c r="C55" s="5">
        <v>2007</v>
      </c>
      <c r="D55" s="5">
        <v>2008</v>
      </c>
      <c r="E55" s="5">
        <v>2009</v>
      </c>
      <c r="F55" s="5" t="s">
        <v>113</v>
      </c>
      <c r="G55" s="5" t="s">
        <v>2</v>
      </c>
      <c r="H55" s="5" t="s">
        <v>3</v>
      </c>
      <c r="I55" s="5" t="s">
        <v>4</v>
      </c>
      <c r="J55" s="5" t="s">
        <v>5</v>
      </c>
      <c r="K55" s="5" t="s">
        <v>6</v>
      </c>
      <c r="L55" s="5" t="s">
        <v>7</v>
      </c>
    </row>
    <row r="56" spans="1:12" s="4" customFormat="1" x14ac:dyDescent="0.2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6"/>
    </row>
    <row r="57" spans="1:12" s="2" customFormat="1" ht="15" customHeight="1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2" s="9" customFormat="1" ht="15" customHeight="1" x14ac:dyDescent="0.2">
      <c r="A58" s="9" t="s">
        <v>45</v>
      </c>
      <c r="L58" s="9" t="s">
        <v>46</v>
      </c>
    </row>
    <row r="59" spans="1:12" s="9" customFormat="1" ht="15" customHeight="1" x14ac:dyDescent="0.2"/>
    <row r="60" spans="1:12" s="9" customFormat="1" ht="15" customHeight="1" x14ac:dyDescent="0.2">
      <c r="A60" s="9" t="s">
        <v>47</v>
      </c>
      <c r="L60" s="9" t="s">
        <v>48</v>
      </c>
    </row>
    <row r="61" spans="1:12" s="9" customFormat="1" ht="15" customHeight="1" x14ac:dyDescent="0.2">
      <c r="A61" s="9" t="s">
        <v>49</v>
      </c>
      <c r="B61" s="18">
        <v>5.5</v>
      </c>
      <c r="C61" s="18">
        <v>4.8</v>
      </c>
      <c r="D61" s="18">
        <v>3.6</v>
      </c>
      <c r="E61" s="18">
        <v>1.5</v>
      </c>
      <c r="F61" s="18">
        <v>1.1000000000000001</v>
      </c>
      <c r="G61" s="18">
        <v>2.2000000000000002</v>
      </c>
      <c r="H61" s="18">
        <v>3.6</v>
      </c>
      <c r="I61" s="18">
        <v>1.3</v>
      </c>
      <c r="J61" s="18">
        <v>-0.7</v>
      </c>
      <c r="K61" s="18">
        <v>0.1</v>
      </c>
      <c r="L61" s="9" t="s">
        <v>50</v>
      </c>
    </row>
    <row r="62" spans="1:12" s="9" customFormat="1" ht="15" customHeight="1" x14ac:dyDescent="0.2">
      <c r="A62" s="9" t="s">
        <v>51</v>
      </c>
      <c r="B62" s="18">
        <v>0.5</v>
      </c>
      <c r="C62" s="18">
        <v>-1.2</v>
      </c>
      <c r="D62" s="18">
        <v>-2.9</v>
      </c>
      <c r="E62" s="18">
        <v>-3.8</v>
      </c>
      <c r="F62" s="18">
        <v>-3.6</v>
      </c>
      <c r="G62" s="18">
        <v>-1.7</v>
      </c>
      <c r="H62" s="18">
        <v>0.5</v>
      </c>
      <c r="I62" s="18">
        <v>-0.1</v>
      </c>
      <c r="J62" s="18">
        <v>-1.7</v>
      </c>
      <c r="K62" s="18">
        <v>-0.6</v>
      </c>
      <c r="L62" s="9" t="s">
        <v>52</v>
      </c>
    </row>
    <row r="63" spans="1:12" s="9" customFormat="1" ht="1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2" s="9" customFormat="1" ht="15" customHeight="1" x14ac:dyDescent="0.2">
      <c r="A64" s="9" t="s">
        <v>111</v>
      </c>
      <c r="B64" s="31"/>
      <c r="C64" s="31"/>
      <c r="D64" s="31"/>
      <c r="E64" s="31"/>
      <c r="F64" s="31"/>
      <c r="G64" s="31"/>
      <c r="H64" s="31"/>
      <c r="I64" s="31"/>
      <c r="J64" s="31"/>
      <c r="K64" s="1"/>
      <c r="L64" s="9" t="s">
        <v>112</v>
      </c>
    </row>
    <row r="65" spans="1:12" s="9" customFormat="1" ht="15" customHeight="1" x14ac:dyDescent="0.2">
      <c r="A65" s="9" t="s">
        <v>53</v>
      </c>
      <c r="B65" s="31"/>
      <c r="C65" s="31"/>
      <c r="D65" s="31"/>
      <c r="E65" s="31"/>
      <c r="F65" s="31"/>
      <c r="G65" s="31"/>
      <c r="H65" s="31"/>
      <c r="I65" s="31"/>
      <c r="J65" s="31"/>
      <c r="K65" s="1"/>
      <c r="L65" s="9" t="s">
        <v>54</v>
      </c>
    </row>
    <row r="66" spans="1:12" s="9" customFormat="1" ht="15" customHeight="1" x14ac:dyDescent="0.2">
      <c r="A66" s="9" t="s">
        <v>55</v>
      </c>
      <c r="B66" s="19">
        <v>43610</v>
      </c>
      <c r="C66" s="19">
        <v>44898.400000000001</v>
      </c>
      <c r="D66" s="19">
        <v>48493.7</v>
      </c>
      <c r="E66" s="19">
        <v>50359.9</v>
      </c>
      <c r="F66" s="19">
        <v>51446.3</v>
      </c>
      <c r="G66" s="19">
        <v>51257.8</v>
      </c>
      <c r="H66" s="19">
        <v>52749.3</v>
      </c>
      <c r="I66" s="19">
        <v>55034.6</v>
      </c>
      <c r="J66" s="19">
        <v>53248.1</v>
      </c>
      <c r="K66" s="19">
        <v>55042.2</v>
      </c>
      <c r="L66" s="9" t="s">
        <v>56</v>
      </c>
    </row>
    <row r="67" spans="1:12" s="9" customFormat="1" ht="15" customHeight="1" x14ac:dyDescent="0.2">
      <c r="A67" s="9" t="s">
        <v>57</v>
      </c>
      <c r="B67" s="19">
        <v>8305.7999999999993</v>
      </c>
      <c r="C67" s="19">
        <v>8344.2000000000007</v>
      </c>
      <c r="D67" s="19">
        <v>8504.2999999999993</v>
      </c>
      <c r="E67" s="19">
        <v>8489.7999999999993</v>
      </c>
      <c r="F67" s="19">
        <v>8541</v>
      </c>
      <c r="G67" s="19">
        <v>8435.5</v>
      </c>
      <c r="H67" s="19">
        <v>8490</v>
      </c>
      <c r="I67" s="19">
        <v>8779.6</v>
      </c>
      <c r="J67" s="19">
        <v>8365</v>
      </c>
      <c r="K67" s="19">
        <v>8602.1</v>
      </c>
      <c r="L67" s="9" t="s">
        <v>58</v>
      </c>
    </row>
    <row r="68" spans="1:12" s="9" customFormat="1" ht="15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2" s="9" customFormat="1" ht="15" customHeight="1" x14ac:dyDescent="0.2">
      <c r="A69" s="9" t="s">
        <v>59</v>
      </c>
      <c r="B69" s="31"/>
      <c r="C69" s="31"/>
      <c r="D69" s="31"/>
      <c r="E69" s="31"/>
      <c r="F69" s="31"/>
      <c r="G69" s="31"/>
      <c r="H69" s="31"/>
      <c r="I69" s="31"/>
      <c r="J69" s="31"/>
      <c r="K69" s="1"/>
      <c r="L69" s="9" t="s">
        <v>60</v>
      </c>
    </row>
    <row r="70" spans="1:12" s="9" customFormat="1" ht="15" customHeight="1" x14ac:dyDescent="0.2">
      <c r="A70" s="9" t="s">
        <v>61</v>
      </c>
      <c r="B70" s="18">
        <v>3.2</v>
      </c>
      <c r="C70" s="18">
        <v>3.2</v>
      </c>
      <c r="D70" s="18">
        <v>3.2</v>
      </c>
      <c r="E70" s="18">
        <v>3.2</v>
      </c>
      <c r="F70" s="18">
        <v>3.2</v>
      </c>
      <c r="G70" s="18">
        <v>3.1</v>
      </c>
      <c r="H70" s="18">
        <v>3.1</v>
      </c>
      <c r="I70" s="18">
        <v>3.1</v>
      </c>
      <c r="J70" s="18">
        <v>3</v>
      </c>
      <c r="K70" s="18">
        <v>3</v>
      </c>
      <c r="L70" s="9" t="s">
        <v>62</v>
      </c>
    </row>
    <row r="71" spans="1:12" s="9" customFormat="1" ht="15" customHeight="1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9" t="s">
        <v>63</v>
      </c>
    </row>
    <row r="72" spans="1:12" s="9" customFormat="1" ht="15" customHeight="1" x14ac:dyDescent="0.2">
      <c r="A72" s="9" t="s">
        <v>64</v>
      </c>
      <c r="B72" s="20">
        <v>25843.909</v>
      </c>
      <c r="C72" s="20">
        <v>26101.807000000001</v>
      </c>
      <c r="D72" s="20">
        <v>26700.22</v>
      </c>
      <c r="E72" s="20">
        <v>26499.169000000002</v>
      </c>
      <c r="F72" s="20">
        <v>25792.841</v>
      </c>
      <c r="G72" s="20">
        <v>25268.517</v>
      </c>
      <c r="H72" s="20">
        <v>25522.003000000001</v>
      </c>
      <c r="I72" s="20">
        <v>25710.018</v>
      </c>
      <c r="J72" s="20">
        <v>25625.445</v>
      </c>
      <c r="K72" s="20">
        <v>24794.239000000001</v>
      </c>
      <c r="L72" s="9" t="s">
        <v>65</v>
      </c>
    </row>
    <row r="73" spans="1:12" s="9" customFormat="1" ht="15" customHeight="1" x14ac:dyDescent="0.2">
      <c r="A73" s="9" t="s">
        <v>66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9" t="s">
        <v>67</v>
      </c>
    </row>
    <row r="74" spans="1:12" s="9" customFormat="1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2" s="9" customFormat="1" ht="15" customHeight="1" x14ac:dyDescent="0.2">
      <c r="A75" s="9" t="s">
        <v>68</v>
      </c>
      <c r="B75" s="21">
        <v>1254</v>
      </c>
      <c r="C75" s="21">
        <v>1263</v>
      </c>
      <c r="D75" s="21">
        <v>1203</v>
      </c>
      <c r="E75" s="21">
        <v>1144</v>
      </c>
      <c r="F75" s="21">
        <v>1075</v>
      </c>
      <c r="G75" s="21">
        <v>1043</v>
      </c>
      <c r="H75" s="21">
        <v>1025</v>
      </c>
      <c r="I75" s="21">
        <v>1015</v>
      </c>
      <c r="J75" s="21">
        <v>993</v>
      </c>
      <c r="K75" s="21">
        <v>984</v>
      </c>
      <c r="L75" s="9" t="s">
        <v>69</v>
      </c>
    </row>
    <row r="76" spans="1:12" s="9" customFormat="1" ht="15" customHeight="1" x14ac:dyDescent="0.2">
      <c r="A76" s="9" t="s">
        <v>70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9" t="s">
        <v>71</v>
      </c>
    </row>
    <row r="77" spans="1:12" s="9" customFormat="1" ht="1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</row>
    <row r="78" spans="1:12" s="9" customFormat="1" ht="15" customHeight="1" x14ac:dyDescent="0.2">
      <c r="A78" s="9" t="s">
        <v>72</v>
      </c>
      <c r="B78" s="21">
        <v>8946</v>
      </c>
      <c r="C78" s="21">
        <v>8779</v>
      </c>
      <c r="D78" s="21">
        <v>9047</v>
      </c>
      <c r="E78" s="21">
        <v>9328</v>
      </c>
      <c r="F78" s="21">
        <v>9886</v>
      </c>
      <c r="G78" s="21">
        <v>10153</v>
      </c>
      <c r="H78" s="21">
        <v>10334</v>
      </c>
      <c r="I78" s="21">
        <v>10404</v>
      </c>
      <c r="J78" s="21">
        <v>10486</v>
      </c>
      <c r="K78" s="21">
        <v>10577</v>
      </c>
      <c r="L78" s="9" t="s">
        <v>73</v>
      </c>
    </row>
    <row r="79" spans="1:12" s="9" customFormat="1" ht="15" customHeight="1" x14ac:dyDescent="0.2"/>
    <row r="80" spans="1:12" s="9" customFormat="1" ht="15" customHeight="1" x14ac:dyDescent="0.2">
      <c r="A80" s="9" t="s">
        <v>74</v>
      </c>
      <c r="B80" s="1"/>
      <c r="C80" s="22"/>
      <c r="D80" s="22"/>
      <c r="E80" s="1"/>
      <c r="F80" s="1"/>
      <c r="G80" s="1"/>
      <c r="H80" s="1"/>
      <c r="I80" s="1"/>
      <c r="J80" s="1"/>
      <c r="K80" s="1"/>
      <c r="L80" s="9" t="s">
        <v>75</v>
      </c>
    </row>
    <row r="81" spans="1:12" s="9" customFormat="1" ht="15" customHeight="1" x14ac:dyDescent="0.2">
      <c r="A81" s="9" t="s">
        <v>76</v>
      </c>
      <c r="B81" s="18">
        <v>96.1</v>
      </c>
      <c r="C81" s="23">
        <v>100.2</v>
      </c>
      <c r="D81" s="23">
        <v>104.7</v>
      </c>
      <c r="E81" s="18">
        <v>107.6</v>
      </c>
      <c r="F81" s="18">
        <v>109.8</v>
      </c>
      <c r="G81" s="18">
        <v>111.8</v>
      </c>
      <c r="H81" s="18">
        <v>114.7</v>
      </c>
      <c r="I81" s="18">
        <v>115.7</v>
      </c>
      <c r="J81" s="18">
        <v>116.8</v>
      </c>
      <c r="K81" s="18">
        <v>116.4</v>
      </c>
      <c r="L81" s="9" t="s">
        <v>77</v>
      </c>
    </row>
    <row r="82" spans="1:12" s="9" customFormat="1" ht="15" customHeight="1" x14ac:dyDescent="0.2">
      <c r="A82" s="9" t="s">
        <v>78</v>
      </c>
      <c r="B82" s="18">
        <v>6.6</v>
      </c>
      <c r="C82" s="23">
        <v>4.2</v>
      </c>
      <c r="D82" s="23">
        <v>4.5</v>
      </c>
      <c r="E82" s="18">
        <v>2.8</v>
      </c>
      <c r="F82" s="18">
        <v>2</v>
      </c>
      <c r="G82" s="18">
        <v>1.8</v>
      </c>
      <c r="H82" s="18">
        <v>2.6</v>
      </c>
      <c r="I82" s="18">
        <v>0.9</v>
      </c>
      <c r="J82" s="18">
        <v>0.9</v>
      </c>
      <c r="K82" s="18">
        <v>-0.3</v>
      </c>
      <c r="L82" s="9" t="s">
        <v>79</v>
      </c>
    </row>
    <row r="83" spans="1:12" s="9" customFormat="1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2" s="9" customFormat="1" ht="15" customHeight="1" x14ac:dyDescent="0.2">
      <c r="A84" s="9" t="s">
        <v>80</v>
      </c>
      <c r="B84" s="13">
        <v>3813</v>
      </c>
      <c r="C84" s="13">
        <v>3794</v>
      </c>
      <c r="D84" s="13">
        <v>3772</v>
      </c>
      <c r="E84" s="13">
        <v>3751</v>
      </c>
      <c r="F84" s="13">
        <v>3731</v>
      </c>
      <c r="G84" s="13">
        <v>3700</v>
      </c>
      <c r="H84" s="13">
        <v>3657</v>
      </c>
      <c r="I84" s="13">
        <v>3614</v>
      </c>
      <c r="J84" s="13">
        <v>3564</v>
      </c>
      <c r="K84" s="13">
        <v>3505</v>
      </c>
      <c r="L84" s="9" t="s">
        <v>81</v>
      </c>
    </row>
    <row r="85" spans="1:12" s="9" customFormat="1" ht="15" customHeight="1" x14ac:dyDescent="0.2">
      <c r="A85" s="1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14"/>
    </row>
    <row r="86" spans="1:12" s="2" customFormat="1" x14ac:dyDescent="0.25"/>
    <row r="87" spans="1:12" s="26" customFormat="1" x14ac:dyDescent="0.25">
      <c r="A87" s="25" t="s">
        <v>82</v>
      </c>
      <c r="D87" s="25"/>
      <c r="G87" s="27" t="s">
        <v>83</v>
      </c>
    </row>
    <row r="88" spans="1:12" s="26" customFormat="1" x14ac:dyDescent="0.25">
      <c r="A88" s="25" t="s">
        <v>84</v>
      </c>
      <c r="G88" s="26" t="s">
        <v>85</v>
      </c>
    </row>
    <row r="89" spans="1:12" s="26" customFormat="1" x14ac:dyDescent="0.25">
      <c r="A89" s="25" t="s">
        <v>86</v>
      </c>
      <c r="G89" s="26" t="s">
        <v>87</v>
      </c>
    </row>
    <row r="90" spans="1:12" s="26" customFormat="1" x14ac:dyDescent="0.25">
      <c r="A90" s="25" t="s">
        <v>88</v>
      </c>
      <c r="G90" s="26" t="s">
        <v>89</v>
      </c>
    </row>
    <row r="91" spans="1:12" s="26" customFormat="1" x14ac:dyDescent="0.25">
      <c r="A91" s="25" t="s">
        <v>90</v>
      </c>
      <c r="G91" s="26" t="s">
        <v>91</v>
      </c>
    </row>
    <row r="92" spans="1:12" s="26" customFormat="1" x14ac:dyDescent="0.25">
      <c r="A92" s="25" t="s">
        <v>92</v>
      </c>
      <c r="G92" s="26" t="s">
        <v>93</v>
      </c>
    </row>
    <row r="93" spans="1:12" s="26" customFormat="1" x14ac:dyDescent="0.25">
      <c r="A93" s="25" t="s">
        <v>94</v>
      </c>
      <c r="G93" s="26" t="s">
        <v>95</v>
      </c>
    </row>
    <row r="94" spans="1:12" s="26" customFormat="1" x14ac:dyDescent="0.25">
      <c r="A94" s="25" t="s">
        <v>96</v>
      </c>
      <c r="G94" s="26" t="s">
        <v>97</v>
      </c>
    </row>
    <row r="95" spans="1:12" s="26" customFormat="1" x14ac:dyDescent="0.25">
      <c r="A95" s="25" t="s">
        <v>98</v>
      </c>
      <c r="G95" s="26" t="s">
        <v>99</v>
      </c>
    </row>
    <row r="96" spans="1:12" s="26" customFormat="1" x14ac:dyDescent="0.25">
      <c r="A96" s="25" t="s">
        <v>100</v>
      </c>
      <c r="G96" s="26" t="s">
        <v>101</v>
      </c>
    </row>
    <row r="97" spans="1:8" s="26" customFormat="1" x14ac:dyDescent="0.25">
      <c r="A97" s="25" t="s">
        <v>108</v>
      </c>
      <c r="G97" s="26" t="s">
        <v>110</v>
      </c>
    </row>
    <row r="98" spans="1:8" s="26" customFormat="1" x14ac:dyDescent="0.25">
      <c r="A98" s="25" t="s">
        <v>107</v>
      </c>
      <c r="G98" s="26" t="s">
        <v>109</v>
      </c>
    </row>
    <row r="99" spans="1:8" s="26" customFormat="1" x14ac:dyDescent="0.25">
      <c r="A99" s="25" t="s">
        <v>115</v>
      </c>
      <c r="G99" s="26" t="s">
        <v>114</v>
      </c>
    </row>
    <row r="100" spans="1:8" s="26" customFormat="1" x14ac:dyDescent="0.25">
      <c r="A100" s="25"/>
    </row>
    <row r="101" spans="1:8" s="26" customFormat="1" x14ac:dyDescent="0.25">
      <c r="A101" s="28" t="s">
        <v>102</v>
      </c>
      <c r="G101" s="29" t="s">
        <v>104</v>
      </c>
      <c r="H101" s="29"/>
    </row>
    <row r="102" spans="1:8" s="26" customFormat="1" x14ac:dyDescent="0.25">
      <c r="A102" s="28" t="s">
        <v>103</v>
      </c>
      <c r="G102" s="29" t="s">
        <v>105</v>
      </c>
      <c r="H102" s="2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workbookViewId="0"/>
  </sheetViews>
  <sheetFormatPr defaultColWidth="9.28515625" defaultRowHeight="12.75" x14ac:dyDescent="0.2"/>
  <cols>
    <col min="1" max="1" width="52.28515625" style="145" customWidth="1"/>
    <col min="2" max="7" width="11.7109375" style="145" customWidth="1"/>
    <col min="8" max="8" width="13.28515625" style="145" bestFit="1" customWidth="1"/>
    <col min="9" max="11" width="11.7109375" style="145" customWidth="1"/>
    <col min="12" max="12" width="3.7109375" style="145" customWidth="1"/>
    <col min="13" max="13" width="55.42578125" style="145" bestFit="1" customWidth="1"/>
    <col min="14" max="16384" width="9.28515625" style="145"/>
  </cols>
  <sheetData>
    <row r="1" spans="1:13" ht="15" x14ac:dyDescent="0.2">
      <c r="A1" s="4" t="s">
        <v>379</v>
      </c>
    </row>
    <row r="2" spans="1:13" ht="15" x14ac:dyDescent="0.2">
      <c r="A2" s="4" t="s">
        <v>380</v>
      </c>
    </row>
    <row r="3" spans="1:13" ht="14.25" x14ac:dyDescent="0.2">
      <c r="A3" s="89" t="s">
        <v>381</v>
      </c>
    </row>
    <row r="5" spans="1:13" s="4" customFormat="1" ht="15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s="4" customFormat="1" ht="15" x14ac:dyDescent="0.2">
      <c r="A6" s="146"/>
      <c r="B6" s="5">
        <v>2006</v>
      </c>
      <c r="C6" s="5">
        <v>2007</v>
      </c>
      <c r="D6" s="5">
        <v>2008</v>
      </c>
      <c r="E6" s="5">
        <v>2009</v>
      </c>
      <c r="F6" s="5">
        <v>2010</v>
      </c>
      <c r="G6" s="5">
        <v>2011</v>
      </c>
      <c r="H6" s="5">
        <v>2012</v>
      </c>
      <c r="I6" s="5" t="s">
        <v>4</v>
      </c>
      <c r="J6" s="5" t="s">
        <v>5</v>
      </c>
      <c r="K6" s="5" t="s">
        <v>6</v>
      </c>
      <c r="L6" s="38"/>
      <c r="M6" s="146"/>
    </row>
    <row r="7" spans="1:13" s="4" customFormat="1" ht="15" x14ac:dyDescent="0.2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0"/>
    </row>
    <row r="8" spans="1:13" s="4" customFormat="1" ht="15" customHeight="1" x14ac:dyDescent="0.2"/>
    <row r="9" spans="1:13" s="4" customFormat="1" ht="15" customHeight="1" x14ac:dyDescent="0.2">
      <c r="A9" s="4" t="s">
        <v>382</v>
      </c>
      <c r="B9" s="131">
        <v>46734.627711568799</v>
      </c>
      <c r="C9" s="131">
        <v>49254.368311492981</v>
      </c>
      <c r="D9" s="131">
        <v>50030.620917028631</v>
      </c>
      <c r="E9" s="131">
        <v>49986.389177325036</v>
      </c>
      <c r="F9" s="131">
        <v>50245.799541086955</v>
      </c>
      <c r="G9" s="131">
        <v>51037.590455543621</v>
      </c>
      <c r="H9" s="131">
        <v>54207.049242468136</v>
      </c>
      <c r="I9" s="131">
        <v>55390.419071515469</v>
      </c>
      <c r="J9" s="131">
        <v>55206.199152515466</v>
      </c>
      <c r="K9" s="131">
        <v>55188.76389658721</v>
      </c>
      <c r="L9" s="131"/>
      <c r="M9" s="4" t="s">
        <v>383</v>
      </c>
    </row>
    <row r="10" spans="1:13" s="4" customFormat="1" ht="15" customHeight="1" x14ac:dyDescent="0.2"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</row>
    <row r="11" spans="1:13" s="4" customFormat="1" ht="15" customHeight="1" x14ac:dyDescent="0.2">
      <c r="A11" s="4" t="s">
        <v>321</v>
      </c>
      <c r="B11" s="131">
        <v>-29421.845000000001</v>
      </c>
      <c r="C11" s="131">
        <v>-28881.420999999998</v>
      </c>
      <c r="D11" s="131">
        <v>-30936.25</v>
      </c>
      <c r="E11" s="56">
        <v>-32767.702000000001</v>
      </c>
      <c r="F11" s="56">
        <v>-34086.705999999998</v>
      </c>
      <c r="G11" s="56">
        <v>-34630.964999999997</v>
      </c>
      <c r="H11" s="56">
        <v>-33479.106</v>
      </c>
      <c r="I11" s="56">
        <v>-33505.154000000002</v>
      </c>
      <c r="J11" s="56">
        <v>-33627.423000000003</v>
      </c>
      <c r="K11" s="56">
        <v>-34385.449000000001</v>
      </c>
      <c r="L11" s="131"/>
      <c r="M11" s="4" t="s">
        <v>322</v>
      </c>
    </row>
    <row r="12" spans="1:13" s="4" customFormat="1" ht="15" customHeight="1" x14ac:dyDescent="0.2">
      <c r="B12" s="131"/>
      <c r="C12" s="131"/>
      <c r="D12" s="131"/>
      <c r="E12" s="56"/>
      <c r="F12" s="56"/>
      <c r="G12" s="56"/>
      <c r="H12" s="56"/>
      <c r="I12" s="56"/>
      <c r="J12" s="56"/>
      <c r="K12" s="56"/>
      <c r="L12" s="131"/>
    </row>
    <row r="13" spans="1:13" s="4" customFormat="1" ht="15" customHeight="1" x14ac:dyDescent="0.2">
      <c r="A13" s="4" t="s">
        <v>323</v>
      </c>
      <c r="B13" s="131">
        <v>1040.431</v>
      </c>
      <c r="C13" s="131">
        <v>948.19100000000003</v>
      </c>
      <c r="D13" s="131">
        <v>999.50300000000004</v>
      </c>
      <c r="E13" s="56">
        <v>1125.8530000000001</v>
      </c>
      <c r="F13" s="56">
        <v>1159.2149999999999</v>
      </c>
      <c r="G13" s="56">
        <v>1154.9179999999999</v>
      </c>
      <c r="H13" s="56">
        <v>1201.7670000000001</v>
      </c>
      <c r="I13" s="56">
        <v>1203.3689999999999</v>
      </c>
      <c r="J13" s="56">
        <v>1161.6890000000001</v>
      </c>
      <c r="K13" s="56">
        <v>1259.5119999999999</v>
      </c>
      <c r="L13" s="131"/>
      <c r="M13" s="4" t="s">
        <v>384</v>
      </c>
    </row>
    <row r="14" spans="1:13" s="4" customFormat="1" ht="15" customHeight="1" x14ac:dyDescent="0.2">
      <c r="B14" s="131"/>
      <c r="C14" s="131"/>
      <c r="D14" s="131"/>
      <c r="E14" s="56"/>
      <c r="F14" s="56"/>
      <c r="G14" s="56"/>
      <c r="H14" s="56"/>
      <c r="I14" s="56"/>
      <c r="J14" s="56"/>
      <c r="K14" s="56"/>
      <c r="L14" s="131"/>
    </row>
    <row r="15" spans="1:13" s="4" customFormat="1" ht="15" customHeight="1" x14ac:dyDescent="0.2">
      <c r="A15" s="4" t="s">
        <v>325</v>
      </c>
      <c r="B15" s="131">
        <v>-30462.276000000002</v>
      </c>
      <c r="C15" s="131">
        <v>-29829.612000000001</v>
      </c>
      <c r="D15" s="131">
        <v>-31935.753000000001</v>
      </c>
      <c r="E15" s="56">
        <v>-33893.555</v>
      </c>
      <c r="F15" s="56">
        <v>-35245.921000000002</v>
      </c>
      <c r="G15" s="56">
        <v>-35785.883000000002</v>
      </c>
      <c r="H15" s="56">
        <v>-34680.873</v>
      </c>
      <c r="I15" s="56">
        <v>-34708.523000000001</v>
      </c>
      <c r="J15" s="56">
        <v>-34789.112000000001</v>
      </c>
      <c r="K15" s="56">
        <v>-35644.961000000003</v>
      </c>
      <c r="L15" s="131"/>
      <c r="M15" s="4" t="s">
        <v>385</v>
      </c>
    </row>
    <row r="16" spans="1:13" s="4" customFormat="1" ht="15" customHeight="1" x14ac:dyDescent="0.2"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</row>
    <row r="17" spans="1:13" s="4" customFormat="1" ht="15" customHeight="1" x14ac:dyDescent="0.2">
      <c r="A17" s="4" t="s">
        <v>386</v>
      </c>
      <c r="B17" s="131">
        <v>76156.472711568786</v>
      </c>
      <c r="C17" s="131">
        <v>78135.78931149299</v>
      </c>
      <c r="D17" s="131">
        <v>80966.870917028617</v>
      </c>
      <c r="E17" s="131">
        <v>82754.091177325012</v>
      </c>
      <c r="F17" s="131">
        <v>84332.505541086954</v>
      </c>
      <c r="G17" s="131">
        <v>85668.555455543654</v>
      </c>
      <c r="H17" s="131">
        <v>87686.155242468114</v>
      </c>
      <c r="I17" s="131">
        <v>88895.57307151545</v>
      </c>
      <c r="J17" s="131">
        <v>88833.622152515498</v>
      </c>
      <c r="K17" s="131">
        <v>89574.212896587182</v>
      </c>
      <c r="L17" s="131"/>
      <c r="M17" s="4" t="s">
        <v>387</v>
      </c>
    </row>
    <row r="18" spans="1:13" s="4" customFormat="1" ht="15" customHeight="1" x14ac:dyDescent="0.2"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</row>
    <row r="19" spans="1:13" s="4" customFormat="1" ht="15" customHeight="1" x14ac:dyDescent="0.2">
      <c r="A19" s="147" t="s">
        <v>388</v>
      </c>
      <c r="B19" s="131">
        <v>488.44290060629379</v>
      </c>
      <c r="C19" s="131">
        <v>432.04999118529724</v>
      </c>
      <c r="D19" s="131">
        <v>518.7639875061393</v>
      </c>
      <c r="E19" s="131">
        <v>567.73297314452225</v>
      </c>
      <c r="F19" s="131">
        <v>823.7641241859817</v>
      </c>
      <c r="G19" s="131">
        <v>798.32706674116639</v>
      </c>
      <c r="H19" s="131">
        <v>819.0346671327361</v>
      </c>
      <c r="I19" s="131">
        <v>847.61935866049635</v>
      </c>
      <c r="J19" s="131">
        <v>870.10314875312463</v>
      </c>
      <c r="K19" s="131">
        <v>859.40395264813787</v>
      </c>
      <c r="L19" s="131"/>
      <c r="M19" s="147" t="s">
        <v>330</v>
      </c>
    </row>
    <row r="20" spans="1:13" s="4" customFormat="1" ht="15" customHeight="1" x14ac:dyDescent="0.2">
      <c r="A20" s="147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47"/>
    </row>
    <row r="21" spans="1:13" s="4" customFormat="1" ht="15" customHeight="1" x14ac:dyDescent="0.2">
      <c r="A21" s="147" t="s">
        <v>389</v>
      </c>
      <c r="B21" s="131">
        <v>43.68</v>
      </c>
      <c r="C21" s="131">
        <v>44.16696269213346</v>
      </c>
      <c r="D21" s="131">
        <v>36.033999999999999</v>
      </c>
      <c r="E21" s="131">
        <v>28.57</v>
      </c>
      <c r="F21" s="131">
        <v>21.318999999999999</v>
      </c>
      <c r="G21" s="131">
        <v>14.022</v>
      </c>
      <c r="H21" s="131">
        <v>22.913</v>
      </c>
      <c r="I21" s="131">
        <v>22.97822708883956</v>
      </c>
      <c r="J21" s="131">
        <v>19.449919233511778</v>
      </c>
      <c r="K21" s="131">
        <v>26.645479902888169</v>
      </c>
      <c r="L21" s="131"/>
      <c r="M21" s="147" t="s">
        <v>332</v>
      </c>
    </row>
    <row r="22" spans="1:13" s="4" customFormat="1" ht="15" customHeight="1" x14ac:dyDescent="0.2">
      <c r="A22" s="147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47"/>
    </row>
    <row r="23" spans="1:13" s="4" customFormat="1" ht="15" customHeight="1" x14ac:dyDescent="0.2">
      <c r="A23" s="147" t="s">
        <v>390</v>
      </c>
      <c r="B23" s="131">
        <v>1471.9159999999999</v>
      </c>
      <c r="C23" s="131">
        <v>1745.3988634739155</v>
      </c>
      <c r="D23" s="131">
        <v>1620.69</v>
      </c>
      <c r="E23" s="131">
        <v>1433.146</v>
      </c>
      <c r="F23" s="131">
        <v>1404.261</v>
      </c>
      <c r="G23" s="131">
        <v>1183.5275871640458</v>
      </c>
      <c r="H23" s="131">
        <v>1406.8632450504149</v>
      </c>
      <c r="I23" s="131">
        <v>1028.5705597095348</v>
      </c>
      <c r="J23" s="131">
        <v>1489.9310088395662</v>
      </c>
      <c r="K23" s="131">
        <v>1444.9423784433636</v>
      </c>
      <c r="L23" s="131"/>
      <c r="M23" s="147" t="s">
        <v>334</v>
      </c>
    </row>
    <row r="24" spans="1:13" s="4" customFormat="1" ht="15" customHeight="1" x14ac:dyDescent="0.2">
      <c r="A24" s="147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47"/>
    </row>
    <row r="25" spans="1:13" s="4" customFormat="1" ht="15" customHeight="1" x14ac:dyDescent="0.2">
      <c r="A25" s="147" t="s">
        <v>277</v>
      </c>
      <c r="B25" s="131">
        <v>1646.5519999999997</v>
      </c>
      <c r="C25" s="131">
        <v>1710.9770000000001</v>
      </c>
      <c r="D25" s="131">
        <v>1661.1310000000001</v>
      </c>
      <c r="E25" s="131">
        <v>1437.5060000000001</v>
      </c>
      <c r="F25" s="131">
        <v>1205.923</v>
      </c>
      <c r="G25" s="131">
        <v>1029.1949999999999</v>
      </c>
      <c r="H25" s="131">
        <v>1096.473</v>
      </c>
      <c r="I25" s="131">
        <v>1047.3764870147277</v>
      </c>
      <c r="J25" s="131">
        <v>918.68649441208709</v>
      </c>
      <c r="K25" s="131">
        <v>891.98029159055818</v>
      </c>
      <c r="L25" s="131"/>
      <c r="M25" s="147" t="s">
        <v>278</v>
      </c>
    </row>
    <row r="26" spans="1:13" s="4" customFormat="1" ht="15" customHeight="1" x14ac:dyDescent="0.2">
      <c r="A26" s="147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47"/>
    </row>
    <row r="27" spans="1:13" s="4" customFormat="1" ht="15" customHeight="1" x14ac:dyDescent="0.2">
      <c r="A27" s="147" t="s">
        <v>391</v>
      </c>
      <c r="B27" s="131">
        <v>34393.848288028705</v>
      </c>
      <c r="C27" s="131">
        <v>35223.352376339128</v>
      </c>
      <c r="D27" s="131">
        <v>37298.99</v>
      </c>
      <c r="E27" s="131">
        <v>40687.688999999998</v>
      </c>
      <c r="F27" s="131">
        <v>43291.637999999999</v>
      </c>
      <c r="G27" s="131">
        <v>43356.824999999997</v>
      </c>
      <c r="H27" s="131">
        <v>43574.737999999998</v>
      </c>
      <c r="I27" s="131">
        <v>44178.112377312616</v>
      </c>
      <c r="J27" s="131">
        <v>44173.163883497567</v>
      </c>
      <c r="K27" s="131">
        <v>44731.422202266964</v>
      </c>
      <c r="L27" s="131"/>
      <c r="M27" s="147" t="s">
        <v>337</v>
      </c>
    </row>
    <row r="28" spans="1:13" s="4" customFormat="1" ht="15" customHeight="1" x14ac:dyDescent="0.2">
      <c r="A28" s="147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47"/>
    </row>
    <row r="29" spans="1:13" s="4" customFormat="1" ht="15" customHeight="1" x14ac:dyDescent="0.2">
      <c r="A29" s="147" t="s">
        <v>392</v>
      </c>
      <c r="B29" s="131">
        <v>2210.2530000000002</v>
      </c>
      <c r="C29" s="131">
        <v>2213.7063922328934</v>
      </c>
      <c r="D29" s="131">
        <v>2308.6672000000003</v>
      </c>
      <c r="E29" s="131">
        <v>2245.1331</v>
      </c>
      <c r="F29" s="131">
        <v>2352.09</v>
      </c>
      <c r="G29" s="131">
        <v>2276.4369999999999</v>
      </c>
      <c r="H29" s="131">
        <v>2217.5616</v>
      </c>
      <c r="I29" s="131">
        <v>2189.520027357119</v>
      </c>
      <c r="J29" s="131">
        <v>2229.9983959326114</v>
      </c>
      <c r="K29" s="131">
        <v>2240.8373320856454</v>
      </c>
      <c r="L29" s="131"/>
      <c r="M29" s="147" t="s">
        <v>339</v>
      </c>
    </row>
    <row r="30" spans="1:13" s="4" customFormat="1" ht="15" customHeight="1" x14ac:dyDescent="0.2">
      <c r="A30" s="147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47"/>
    </row>
    <row r="31" spans="1:13" s="4" customFormat="1" ht="15" customHeight="1" x14ac:dyDescent="0.2">
      <c r="A31" s="147" t="s">
        <v>393</v>
      </c>
      <c r="B31" s="131">
        <v>4042.9360000000006</v>
      </c>
      <c r="C31" s="131">
        <v>3802.5924431216577</v>
      </c>
      <c r="D31" s="131">
        <v>3853.701</v>
      </c>
      <c r="E31" s="131">
        <v>3812.0949999999998</v>
      </c>
      <c r="F31" s="131">
        <v>3802.9050000000002</v>
      </c>
      <c r="G31" s="131">
        <v>4111.22</v>
      </c>
      <c r="H31" s="131">
        <v>4150.1850000000004</v>
      </c>
      <c r="I31" s="131">
        <v>4325.576743211177</v>
      </c>
      <c r="J31" s="131">
        <v>4362.2009420978984</v>
      </c>
      <c r="K31" s="131">
        <v>4298.3212543292138</v>
      </c>
      <c r="L31" s="131"/>
      <c r="M31" s="147" t="s">
        <v>341</v>
      </c>
    </row>
    <row r="32" spans="1:13" s="4" customFormat="1" ht="15" customHeight="1" x14ac:dyDescent="0.2">
      <c r="A32" s="147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47"/>
    </row>
    <row r="33" spans="1:13" s="4" customFormat="1" ht="15" customHeight="1" x14ac:dyDescent="0.2">
      <c r="A33" s="147" t="s">
        <v>394</v>
      </c>
      <c r="B33" s="131">
        <v>760.53819959580414</v>
      </c>
      <c r="C33" s="131">
        <v>742.86168381457287</v>
      </c>
      <c r="D33" s="131">
        <v>761.34593946974564</v>
      </c>
      <c r="E33" s="131">
        <v>681.0616776272775</v>
      </c>
      <c r="F33" s="131">
        <v>724.00326800902894</v>
      </c>
      <c r="G33" s="131">
        <v>686.24407675572854</v>
      </c>
      <c r="H33" s="131">
        <v>739.43349671940712</v>
      </c>
      <c r="I33" s="131">
        <v>718.7926959460475</v>
      </c>
      <c r="J33" s="131">
        <v>702.5864871883806</v>
      </c>
      <c r="K33" s="131">
        <v>712.01690337946968</v>
      </c>
      <c r="L33" s="131"/>
      <c r="M33" s="147" t="s">
        <v>343</v>
      </c>
    </row>
    <row r="34" spans="1:13" s="4" customFormat="1" ht="15" customHeight="1" x14ac:dyDescent="0.2">
      <c r="A34" s="147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47"/>
    </row>
    <row r="35" spans="1:13" s="4" customFormat="1" ht="15" customHeight="1" x14ac:dyDescent="0.2">
      <c r="A35" s="147" t="s">
        <v>395</v>
      </c>
      <c r="B35" s="131">
        <v>1272.3710000000001</v>
      </c>
      <c r="C35" s="131">
        <v>1290.847</v>
      </c>
      <c r="D35" s="131">
        <v>1235.2670000000001</v>
      </c>
      <c r="E35" s="131">
        <v>1347.232</v>
      </c>
      <c r="F35" s="131">
        <v>1243.7239999999999</v>
      </c>
      <c r="G35" s="131">
        <v>1183.4042008132594</v>
      </c>
      <c r="H35" s="131">
        <v>1108.6407343332205</v>
      </c>
      <c r="I35" s="131">
        <v>1100.4031136896988</v>
      </c>
      <c r="J35" s="131">
        <v>1086.2122391357357</v>
      </c>
      <c r="K35" s="131">
        <v>1127.0994172028431</v>
      </c>
      <c r="L35" s="131"/>
      <c r="M35" s="147" t="s">
        <v>345</v>
      </c>
    </row>
    <row r="36" spans="1:13" s="4" customFormat="1" ht="15" customHeight="1" x14ac:dyDescent="0.2">
      <c r="A36" s="147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47"/>
    </row>
    <row r="37" spans="1:13" s="4" customFormat="1" ht="15" customHeight="1" x14ac:dyDescent="0.2">
      <c r="A37" s="147" t="s">
        <v>396</v>
      </c>
      <c r="B37" s="131">
        <v>4890.2695290924839</v>
      </c>
      <c r="C37" s="131">
        <v>5039.525913972031</v>
      </c>
      <c r="D37" s="131">
        <v>4944.0349621912355</v>
      </c>
      <c r="E37" s="131">
        <v>2796.0283956401777</v>
      </c>
      <c r="F37" s="131">
        <v>2410.1290261962849</v>
      </c>
      <c r="G37" s="131">
        <v>3201.3806160832432</v>
      </c>
      <c r="H37" s="131">
        <v>3385.759203210991</v>
      </c>
      <c r="I37" s="131">
        <v>3861.7709245473015</v>
      </c>
      <c r="J37" s="131">
        <v>3269.3392558267019</v>
      </c>
      <c r="K37" s="131">
        <v>3817.5708473103432</v>
      </c>
      <c r="L37" s="131"/>
      <c r="M37" s="147" t="s">
        <v>347</v>
      </c>
    </row>
    <row r="38" spans="1:13" s="4" customFormat="1" ht="15" customHeight="1" x14ac:dyDescent="0.2">
      <c r="A38" s="147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47"/>
    </row>
    <row r="39" spans="1:13" s="4" customFormat="1" ht="15" customHeight="1" x14ac:dyDescent="0.2">
      <c r="A39" s="147" t="s">
        <v>397</v>
      </c>
      <c r="B39" s="131">
        <v>8393.4747942455142</v>
      </c>
      <c r="C39" s="131">
        <v>9585.3184987735985</v>
      </c>
      <c r="D39" s="131">
        <v>9998.9348278615071</v>
      </c>
      <c r="E39" s="131">
        <v>10625.991030913043</v>
      </c>
      <c r="F39" s="131">
        <v>10689.26012269565</v>
      </c>
      <c r="G39" s="131">
        <v>11322.850094753125</v>
      </c>
      <c r="H39" s="131">
        <v>12354.862468209989</v>
      </c>
      <c r="I39" s="131">
        <v>12299.990421083632</v>
      </c>
      <c r="J39" s="131">
        <v>12618.940179511301</v>
      </c>
      <c r="K39" s="131">
        <v>12780.581953742154</v>
      </c>
      <c r="L39" s="131"/>
      <c r="M39" s="147" t="s">
        <v>398</v>
      </c>
    </row>
    <row r="40" spans="1:13" s="4" customFormat="1" ht="15" customHeight="1" x14ac:dyDescent="0.2">
      <c r="A40" s="147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47"/>
    </row>
    <row r="41" spans="1:13" s="4" customFormat="1" ht="15" customHeight="1" x14ac:dyDescent="0.2">
      <c r="A41" s="147" t="s">
        <v>399</v>
      </c>
      <c r="B41" s="131">
        <v>1573.5630000000003</v>
      </c>
      <c r="C41" s="131">
        <v>1531.8392099118787</v>
      </c>
      <c r="D41" s="131">
        <v>1545.298</v>
      </c>
      <c r="E41" s="131">
        <v>1430.165</v>
      </c>
      <c r="F41" s="131">
        <v>1396.2170000000001</v>
      </c>
      <c r="G41" s="131">
        <v>1436.529</v>
      </c>
      <c r="H41" s="131">
        <v>1514.365</v>
      </c>
      <c r="I41" s="131">
        <v>1646.8093634468005</v>
      </c>
      <c r="J41" s="131">
        <v>1685.6627892726269</v>
      </c>
      <c r="K41" s="131">
        <v>1753.4270534984055</v>
      </c>
      <c r="L41" s="131"/>
      <c r="M41" s="147" t="s">
        <v>351</v>
      </c>
    </row>
    <row r="42" spans="1:13" s="4" customFormat="1" ht="15" customHeight="1" x14ac:dyDescent="0.2">
      <c r="A42" s="147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47"/>
    </row>
    <row r="43" spans="1:13" s="4" customFormat="1" ht="15" customHeight="1" x14ac:dyDescent="0.2">
      <c r="A43" s="147" t="s">
        <v>400</v>
      </c>
      <c r="B43" s="131">
        <v>135.44800000000001</v>
      </c>
      <c r="C43" s="131">
        <v>132.5905018914907</v>
      </c>
      <c r="D43" s="131">
        <v>145.85599999999999</v>
      </c>
      <c r="E43" s="131">
        <v>120.651</v>
      </c>
      <c r="F43" s="131">
        <v>62.179000000000002</v>
      </c>
      <c r="G43" s="131">
        <v>65.191000000000003</v>
      </c>
      <c r="H43" s="131">
        <v>58.93</v>
      </c>
      <c r="I43" s="131">
        <v>54.069262770774714</v>
      </c>
      <c r="J43" s="131">
        <v>55.901239415859045</v>
      </c>
      <c r="K43" s="131">
        <v>60.31874850063803</v>
      </c>
      <c r="L43" s="131"/>
      <c r="M43" s="148" t="s">
        <v>353</v>
      </c>
    </row>
    <row r="44" spans="1:13" s="4" customFormat="1" ht="15" customHeight="1" x14ac:dyDescent="0.2">
      <c r="A44" s="149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48"/>
    </row>
    <row r="45" spans="1:13" s="4" customFormat="1" ht="15" customHeight="1" x14ac:dyDescent="0.2">
      <c r="A45" s="147" t="s">
        <v>401</v>
      </c>
      <c r="B45" s="131">
        <v>1226.511</v>
      </c>
      <c r="C45" s="131">
        <v>1222.8112256708823</v>
      </c>
      <c r="D45" s="131">
        <v>1259.4770000000001</v>
      </c>
      <c r="E45" s="131">
        <v>1216.857</v>
      </c>
      <c r="F45" s="131">
        <v>1351.279</v>
      </c>
      <c r="G45" s="131">
        <v>1525.8904657767055</v>
      </c>
      <c r="H45" s="131">
        <v>1594.9865259857729</v>
      </c>
      <c r="I45" s="131">
        <v>1647.4323832069354</v>
      </c>
      <c r="J45" s="131">
        <v>1689.7340023626073</v>
      </c>
      <c r="K45" s="131">
        <v>1627.4802299438356</v>
      </c>
      <c r="L45" s="131"/>
      <c r="M45" s="148" t="s">
        <v>355</v>
      </c>
    </row>
    <row r="46" spans="1:13" s="4" customFormat="1" ht="15" customHeight="1" x14ac:dyDescent="0.2">
      <c r="A46" s="148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48"/>
    </row>
    <row r="47" spans="1:13" s="4" customFormat="1" ht="15" customHeight="1" x14ac:dyDescent="0.2">
      <c r="A47" s="147" t="s">
        <v>402</v>
      </c>
      <c r="B47" s="131">
        <v>570.10199999999998</v>
      </c>
      <c r="C47" s="131">
        <v>574.64164501286348</v>
      </c>
      <c r="D47" s="131">
        <v>615.71900000000005</v>
      </c>
      <c r="E47" s="131">
        <v>637.64499999999998</v>
      </c>
      <c r="F47" s="131">
        <v>565.447</v>
      </c>
      <c r="G47" s="131">
        <v>514.80967694143476</v>
      </c>
      <c r="H47" s="131">
        <v>537.35214033254294</v>
      </c>
      <c r="I47" s="131">
        <v>513.15695933621441</v>
      </c>
      <c r="J47" s="131">
        <v>522.24927041142837</v>
      </c>
      <c r="K47" s="131">
        <v>497.16296512138854</v>
      </c>
      <c r="L47" s="131"/>
      <c r="M47" s="147" t="s">
        <v>357</v>
      </c>
    </row>
    <row r="48" spans="1:13" s="4" customFormat="1" ht="15" customHeight="1" x14ac:dyDescent="0.2">
      <c r="A48" s="147"/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47"/>
    </row>
    <row r="49" spans="1:13" s="4" customFormat="1" ht="15" customHeight="1" x14ac:dyDescent="0.2">
      <c r="A49" s="147" t="s">
        <v>403</v>
      </c>
      <c r="B49" s="131">
        <v>2452.8420000000001</v>
      </c>
      <c r="C49" s="131">
        <v>2438.0288621320083</v>
      </c>
      <c r="D49" s="131">
        <v>2570.0540000000001</v>
      </c>
      <c r="E49" s="131">
        <v>2871.163</v>
      </c>
      <c r="F49" s="131">
        <v>2774.86</v>
      </c>
      <c r="G49" s="131">
        <v>2877.8398777546945</v>
      </c>
      <c r="H49" s="131">
        <v>2865.341638995596</v>
      </c>
      <c r="I49" s="131">
        <v>3087.1768385269465</v>
      </c>
      <c r="J49" s="131">
        <v>3161.0131381594542</v>
      </c>
      <c r="K49" s="131">
        <v>3269.4291490433288</v>
      </c>
      <c r="L49" s="131"/>
      <c r="M49" s="147" t="s">
        <v>359</v>
      </c>
    </row>
    <row r="50" spans="1:13" s="4" customFormat="1" ht="15" customHeight="1" x14ac:dyDescent="0.2">
      <c r="A50" s="147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47"/>
    </row>
    <row r="51" spans="1:13" s="4" customFormat="1" ht="15" customHeight="1" x14ac:dyDescent="0.2">
      <c r="A51" s="147" t="s">
        <v>404</v>
      </c>
      <c r="B51" s="18">
        <v>373.30900000000003</v>
      </c>
      <c r="C51" s="18">
        <v>93.730653766029519</v>
      </c>
      <c r="D51" s="18">
        <v>84.078000000000003</v>
      </c>
      <c r="E51" s="18">
        <v>68.912000000000006</v>
      </c>
      <c r="F51" s="131">
        <v>61.713999999999999</v>
      </c>
      <c r="G51" s="131">
        <v>58.703792760216686</v>
      </c>
      <c r="H51" s="131">
        <v>66.31152249745945</v>
      </c>
      <c r="I51" s="131">
        <v>78.812540451022002</v>
      </c>
      <c r="J51" s="131">
        <v>82.264955027459436</v>
      </c>
      <c r="K51" s="131">
        <v>80.606837451293899</v>
      </c>
      <c r="L51" s="131"/>
      <c r="M51" s="147" t="s">
        <v>361</v>
      </c>
    </row>
    <row r="52" spans="1:13" s="4" customFormat="1" ht="15" customHeight="1" x14ac:dyDescent="0.2">
      <c r="A52" s="147"/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47"/>
    </row>
    <row r="53" spans="1:13" s="4" customFormat="1" ht="15" customHeight="1" x14ac:dyDescent="0.2">
      <c r="A53" s="147" t="s">
        <v>405</v>
      </c>
      <c r="B53" s="131">
        <v>1453.34</v>
      </c>
      <c r="C53" s="131">
        <v>1403.5539723937516</v>
      </c>
      <c r="D53" s="131">
        <v>1428.8309999999999</v>
      </c>
      <c r="E53" s="131">
        <v>1357.79</v>
      </c>
      <c r="F53" s="131">
        <v>1468.1020000000001</v>
      </c>
      <c r="G53" s="131">
        <v>1477.8920000000001</v>
      </c>
      <c r="H53" s="131">
        <v>1551.97</v>
      </c>
      <c r="I53" s="131">
        <v>1645.6806672758421</v>
      </c>
      <c r="J53" s="131">
        <v>1699.916457789978</v>
      </c>
      <c r="K53" s="131">
        <v>1716.7181183574357</v>
      </c>
      <c r="L53" s="131"/>
      <c r="M53" s="147" t="s">
        <v>363</v>
      </c>
    </row>
    <row r="54" spans="1:13" s="4" customFormat="1" ht="15" customHeight="1" x14ac:dyDescent="0.2">
      <c r="A54" s="147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47"/>
    </row>
    <row r="55" spans="1:13" s="4" customFormat="1" ht="15" customHeight="1" x14ac:dyDescent="0.2">
      <c r="A55" s="147" t="s">
        <v>406</v>
      </c>
      <c r="B55" s="131">
        <v>332.89299999999997</v>
      </c>
      <c r="C55" s="131">
        <v>322.93911510884834</v>
      </c>
      <c r="D55" s="131">
        <v>317.786</v>
      </c>
      <c r="E55" s="131">
        <v>341.32900000000001</v>
      </c>
      <c r="F55" s="131">
        <v>333.77100000000002</v>
      </c>
      <c r="G55" s="131">
        <v>332.39499999999998</v>
      </c>
      <c r="H55" s="131">
        <v>342.72699999999998</v>
      </c>
      <c r="I55" s="131">
        <v>364.18812087976136</v>
      </c>
      <c r="J55" s="131">
        <v>371.14434564759347</v>
      </c>
      <c r="K55" s="131">
        <v>371.31378176929644</v>
      </c>
      <c r="L55" s="131"/>
      <c r="M55" s="147" t="s">
        <v>365</v>
      </c>
    </row>
    <row r="56" spans="1:13" s="4" customFormat="1" ht="15" customHeight="1" x14ac:dyDescent="0.2"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47"/>
    </row>
    <row r="57" spans="1:13" s="4" customFormat="1" ht="15" customHeight="1" x14ac:dyDescent="0.2">
      <c r="A57" s="4" t="s">
        <v>407</v>
      </c>
      <c r="B57" s="131">
        <v>8424.1830000000009</v>
      </c>
      <c r="C57" s="131">
        <v>8584.857</v>
      </c>
      <c r="D57" s="131">
        <v>8762.2119999999995</v>
      </c>
      <c r="E57" s="131">
        <v>9047.3940000000002</v>
      </c>
      <c r="F57" s="131">
        <v>8349.92</v>
      </c>
      <c r="G57" s="131">
        <v>8215.8719999999994</v>
      </c>
      <c r="H57" s="131">
        <v>8277.7070000000003</v>
      </c>
      <c r="I57" s="131">
        <v>8237.5360000000001</v>
      </c>
      <c r="J57" s="131">
        <v>7825.1239999999998</v>
      </c>
      <c r="K57" s="131">
        <v>7266.9340000000002</v>
      </c>
      <c r="L57" s="131"/>
      <c r="M57" s="4" t="s">
        <v>367</v>
      </c>
    </row>
    <row r="58" spans="1:13" s="4" customFormat="1" ht="15" customHeight="1" x14ac:dyDescent="0.2"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</row>
    <row r="59" spans="1:13" s="4" customFormat="1" ht="15" customHeight="1" x14ac:dyDescent="0.2">
      <c r="A59" s="4" t="s">
        <v>368</v>
      </c>
      <c r="B59" s="131">
        <v>7204.0860000000002</v>
      </c>
      <c r="C59" s="131">
        <v>7280.6329999999998</v>
      </c>
      <c r="D59" s="131">
        <v>7350.491</v>
      </c>
      <c r="E59" s="131">
        <v>7567.0780000000004</v>
      </c>
      <c r="F59" s="131">
        <v>6861.6850000000004</v>
      </c>
      <c r="G59" s="131">
        <v>6703.1109999999999</v>
      </c>
      <c r="H59" s="131">
        <v>6740.3580000000002</v>
      </c>
      <c r="I59" s="131">
        <v>6664.875</v>
      </c>
      <c r="J59" s="131">
        <v>6285.5290000000005</v>
      </c>
      <c r="K59" s="131">
        <v>5739.7619999999997</v>
      </c>
      <c r="L59" s="131"/>
      <c r="M59" s="4" t="s">
        <v>408</v>
      </c>
    </row>
    <row r="60" spans="1:13" s="4" customFormat="1" ht="15" customHeight="1" x14ac:dyDescent="0.2"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</row>
    <row r="61" spans="1:13" s="4" customFormat="1" ht="15" customHeight="1" x14ac:dyDescent="0.2">
      <c r="A61" s="4" t="s">
        <v>370</v>
      </c>
      <c r="B61" s="131">
        <v>1220.097</v>
      </c>
      <c r="C61" s="131">
        <v>1304.2239999999999</v>
      </c>
      <c r="D61" s="131">
        <v>1411.721</v>
      </c>
      <c r="E61" s="131">
        <v>1480.316</v>
      </c>
      <c r="F61" s="131">
        <v>1488.2349999999999</v>
      </c>
      <c r="G61" s="131">
        <v>1512.761</v>
      </c>
      <c r="H61" s="131">
        <v>1537.3489999999999</v>
      </c>
      <c r="I61" s="131">
        <v>1572.6610000000001</v>
      </c>
      <c r="J61" s="131">
        <v>1539.595</v>
      </c>
      <c r="K61" s="131">
        <v>1527.172</v>
      </c>
      <c r="L61" s="131"/>
      <c r="M61" s="4" t="s">
        <v>409</v>
      </c>
    </row>
    <row r="62" spans="1:13" ht="15" customHeight="1" x14ac:dyDescent="0.2">
      <c r="A62" s="61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1"/>
    </row>
    <row r="64" spans="1:13" ht="15" x14ac:dyDescent="0.25">
      <c r="A64" s="150" t="s">
        <v>410</v>
      </c>
      <c r="B64" s="150"/>
      <c r="C64" s="150"/>
      <c r="D64" s="150"/>
      <c r="E64" s="150"/>
      <c r="G64" s="150" t="s">
        <v>411</v>
      </c>
    </row>
    <row r="65" spans="1:8" ht="15" x14ac:dyDescent="0.25">
      <c r="A65" s="150" t="s">
        <v>261</v>
      </c>
      <c r="B65" s="150"/>
      <c r="C65" s="150"/>
      <c r="D65" s="150"/>
      <c r="E65" s="150"/>
      <c r="G65" s="150" t="s">
        <v>412</v>
      </c>
    </row>
    <row r="66" spans="1:8" ht="15" x14ac:dyDescent="0.25">
      <c r="A66" s="150" t="s">
        <v>413</v>
      </c>
      <c r="B66" s="150"/>
      <c r="C66" s="150"/>
      <c r="D66" s="150"/>
      <c r="E66" s="150"/>
      <c r="G66" s="150" t="s">
        <v>414</v>
      </c>
    </row>
    <row r="67" spans="1:8" ht="15" x14ac:dyDescent="0.25">
      <c r="A67" s="150" t="s">
        <v>415</v>
      </c>
      <c r="B67" s="150"/>
      <c r="C67" s="150"/>
      <c r="D67" s="150"/>
      <c r="E67" s="150"/>
      <c r="G67" s="150" t="s">
        <v>416</v>
      </c>
    </row>
    <row r="68" spans="1:8" ht="15" x14ac:dyDescent="0.25">
      <c r="A68" s="150" t="s">
        <v>175</v>
      </c>
      <c r="B68" s="150"/>
      <c r="C68" s="150"/>
      <c r="D68" s="150"/>
      <c r="E68" s="150"/>
      <c r="G68" s="150" t="s">
        <v>417</v>
      </c>
    </row>
    <row r="69" spans="1:8" ht="15" x14ac:dyDescent="0.25">
      <c r="A69" s="150"/>
      <c r="B69" s="150"/>
      <c r="C69" s="150"/>
      <c r="D69" s="150"/>
      <c r="E69" s="150"/>
      <c r="G69" s="150"/>
    </row>
    <row r="70" spans="1:8" ht="15" x14ac:dyDescent="0.25">
      <c r="A70" s="93" t="s">
        <v>102</v>
      </c>
      <c r="B70" s="89"/>
      <c r="C70" s="89"/>
      <c r="D70" s="89"/>
      <c r="E70" s="89"/>
      <c r="F70" s="89"/>
      <c r="G70" s="29" t="s">
        <v>104</v>
      </c>
      <c r="H70" s="29"/>
    </row>
    <row r="71" spans="1:8" ht="15" x14ac:dyDescent="0.25">
      <c r="A71" s="93" t="s">
        <v>377</v>
      </c>
      <c r="B71" s="89"/>
      <c r="C71" s="89"/>
      <c r="D71" s="89"/>
      <c r="E71" s="89"/>
      <c r="F71" s="89"/>
      <c r="G71" s="29" t="s">
        <v>105</v>
      </c>
      <c r="H71" s="29"/>
    </row>
    <row r="72" spans="1:8" ht="15" x14ac:dyDescent="0.25">
      <c r="A72" s="150"/>
      <c r="B72" s="150"/>
      <c r="C72" s="150"/>
      <c r="D72" s="150"/>
      <c r="E72" s="150"/>
      <c r="F72" s="15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/>
  </sheetViews>
  <sheetFormatPr defaultColWidth="9.28515625" defaultRowHeight="12.75" x14ac:dyDescent="0.2"/>
  <cols>
    <col min="1" max="1" width="54.7109375" style="151" customWidth="1"/>
    <col min="2" max="3" width="11.7109375" style="151" customWidth="1"/>
    <col min="4" max="4" width="12.5703125" style="151" customWidth="1"/>
    <col min="5" max="5" width="12.28515625" style="151" customWidth="1"/>
    <col min="6" max="7" width="12.42578125" style="151" customWidth="1"/>
    <col min="8" max="10" width="12.42578125" style="151" bestFit="1" customWidth="1"/>
    <col min="11" max="11" width="12.42578125" style="151" customWidth="1"/>
    <col min="12" max="12" width="59.7109375" style="151" bestFit="1" customWidth="1"/>
    <col min="13" max="16384" width="9.28515625" style="151"/>
  </cols>
  <sheetData>
    <row r="1" spans="1:13" ht="15" x14ac:dyDescent="0.2">
      <c r="A1" s="135" t="s">
        <v>418</v>
      </c>
    </row>
    <row r="2" spans="1:13" ht="15" x14ac:dyDescent="0.2">
      <c r="A2" s="135" t="s">
        <v>419</v>
      </c>
    </row>
    <row r="3" spans="1:13" ht="14.25" x14ac:dyDescent="0.2">
      <c r="A3" s="152" t="s">
        <v>318</v>
      </c>
    </row>
    <row r="5" spans="1:13" s="121" customFormat="1" ht="15" x14ac:dyDescent="0.2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20"/>
    </row>
    <row r="6" spans="1:13" s="121" customFormat="1" ht="15" x14ac:dyDescent="0.2">
      <c r="A6" s="122"/>
      <c r="B6" s="5">
        <v>2006</v>
      </c>
      <c r="C6" s="5">
        <v>2007</v>
      </c>
      <c r="D6" s="5">
        <v>2008</v>
      </c>
      <c r="E6" s="5">
        <v>2009</v>
      </c>
      <c r="F6" s="5">
        <v>2010</v>
      </c>
      <c r="G6" s="5">
        <v>2011</v>
      </c>
      <c r="H6" s="5">
        <v>2012</v>
      </c>
      <c r="I6" s="5" t="s">
        <v>4</v>
      </c>
      <c r="J6" s="5" t="s">
        <v>5</v>
      </c>
      <c r="K6" s="5" t="s">
        <v>6</v>
      </c>
      <c r="L6" s="122"/>
      <c r="M6" s="120"/>
    </row>
    <row r="7" spans="1:13" s="121" customFormat="1" ht="15" x14ac:dyDescent="0.2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4"/>
      <c r="M7" s="120"/>
    </row>
    <row r="8" spans="1:13" s="135" customFormat="1" ht="15" customHeight="1" x14ac:dyDescent="0.2"/>
    <row r="9" spans="1:13" s="135" customFormat="1" ht="15" customHeight="1" x14ac:dyDescent="0.2">
      <c r="A9" s="135" t="s">
        <v>382</v>
      </c>
      <c r="B9" s="153">
        <v>46734.627711568799</v>
      </c>
      <c r="C9" s="154">
        <v>49254.368311492981</v>
      </c>
      <c r="D9" s="90">
        <v>50030.620917028631</v>
      </c>
      <c r="E9" s="90">
        <v>49986.389177325014</v>
      </c>
      <c r="F9" s="90">
        <v>50245.799541086941</v>
      </c>
      <c r="G9" s="90">
        <v>51037.590455543614</v>
      </c>
      <c r="H9" s="90">
        <v>54207.049242468136</v>
      </c>
      <c r="I9" s="90">
        <v>55390.419071515484</v>
      </c>
      <c r="J9" s="90">
        <v>55206.199152515495</v>
      </c>
      <c r="K9" s="90">
        <v>55188.763896587203</v>
      </c>
      <c r="L9" s="135" t="s">
        <v>383</v>
      </c>
    </row>
    <row r="10" spans="1:13" s="135" customFormat="1" ht="15" customHeight="1" x14ac:dyDescent="0.2">
      <c r="B10" s="154"/>
      <c r="C10" s="154"/>
      <c r="D10" s="90"/>
      <c r="E10" s="90"/>
      <c r="F10" s="90"/>
      <c r="G10" s="90"/>
      <c r="H10" s="90"/>
      <c r="I10" s="90"/>
      <c r="J10" s="90"/>
      <c r="K10" s="90"/>
    </row>
    <row r="11" spans="1:13" s="135" customFormat="1" ht="15" customHeight="1" x14ac:dyDescent="0.2">
      <c r="A11" s="135" t="s">
        <v>420</v>
      </c>
      <c r="B11" s="155">
        <v>30027.011999999999</v>
      </c>
      <c r="C11" s="155">
        <v>30234.188031810605</v>
      </c>
      <c r="D11" s="90">
        <v>30868.804</v>
      </c>
      <c r="E11" s="57">
        <v>30676.881000000001</v>
      </c>
      <c r="F11" s="57">
        <v>29870.445</v>
      </c>
      <c r="G11" s="57">
        <v>29289.962</v>
      </c>
      <c r="H11" s="57">
        <v>29671.17</v>
      </c>
      <c r="I11" s="57">
        <v>29841.100999999999</v>
      </c>
      <c r="J11" s="57">
        <v>29331.83</v>
      </c>
      <c r="K11" s="57">
        <v>28925.891</v>
      </c>
      <c r="L11" s="135" t="s">
        <v>421</v>
      </c>
    </row>
    <row r="12" spans="1:13" s="135" customFormat="1" ht="15" customHeight="1" x14ac:dyDescent="0.2">
      <c r="A12" s="135" t="s">
        <v>422</v>
      </c>
      <c r="B12" s="155">
        <v>16707.6157115688</v>
      </c>
      <c r="C12" s="155">
        <v>19020.180279682376</v>
      </c>
      <c r="D12" s="90">
        <v>19161.816917028627</v>
      </c>
      <c r="E12" s="57">
        <v>19309.508177325017</v>
      </c>
      <c r="F12" s="57">
        <v>20375.354541086945</v>
      </c>
      <c r="G12" s="57">
        <v>21747.628455543614</v>
      </c>
      <c r="H12" s="57">
        <v>24535.879242468131</v>
      </c>
      <c r="I12" s="57">
        <v>25549.318071515489</v>
      </c>
      <c r="J12" s="57">
        <v>25874.369152515494</v>
      </c>
      <c r="K12" s="57">
        <v>26262.8728965872</v>
      </c>
      <c r="L12" s="135" t="s">
        <v>423</v>
      </c>
    </row>
    <row r="13" spans="1:13" s="135" customFormat="1" ht="15" customHeight="1" x14ac:dyDescent="0.2">
      <c r="B13" s="154"/>
      <c r="C13" s="154"/>
      <c r="D13" s="90"/>
      <c r="E13" s="90"/>
      <c r="F13" s="90"/>
      <c r="G13" s="90"/>
      <c r="H13" s="90"/>
      <c r="I13" s="90"/>
      <c r="J13" s="90"/>
      <c r="K13" s="90"/>
    </row>
    <row r="14" spans="1:13" s="135" customFormat="1" ht="15" customHeight="1" x14ac:dyDescent="0.2">
      <c r="A14" s="135" t="s">
        <v>321</v>
      </c>
      <c r="B14" s="154">
        <v>-29421.845000000001</v>
      </c>
      <c r="C14" s="154">
        <v>-28881.420999999998</v>
      </c>
      <c r="D14" s="90">
        <v>-30936.25</v>
      </c>
      <c r="E14" s="90">
        <v>-32767.702000000001</v>
      </c>
      <c r="F14" s="90">
        <v>-34086.705999999998</v>
      </c>
      <c r="G14" s="90">
        <v>-34630.964999999997</v>
      </c>
      <c r="H14" s="90">
        <v>-33479.106</v>
      </c>
      <c r="I14" s="90">
        <v>-33505.154000000002</v>
      </c>
      <c r="J14" s="90">
        <v>-33627.423000000003</v>
      </c>
      <c r="K14" s="90">
        <v>-34385.449000000001</v>
      </c>
      <c r="L14" s="135" t="s">
        <v>424</v>
      </c>
    </row>
    <row r="15" spans="1:13" s="135" customFormat="1" ht="15" customHeight="1" x14ac:dyDescent="0.2">
      <c r="A15" s="135" t="s">
        <v>420</v>
      </c>
      <c r="B15" s="154">
        <v>1036.722</v>
      </c>
      <c r="C15" s="154">
        <v>946.36900000000003</v>
      </c>
      <c r="D15" s="90">
        <v>999.44799999999998</v>
      </c>
      <c r="E15" s="90">
        <v>1124.1969999999999</v>
      </c>
      <c r="F15" s="90">
        <v>1157.242</v>
      </c>
      <c r="G15" s="90">
        <v>1151.741</v>
      </c>
      <c r="H15" s="90">
        <v>1200.32</v>
      </c>
      <c r="I15" s="90">
        <v>1201.876</v>
      </c>
      <c r="J15" s="90">
        <v>1158.9449999999999</v>
      </c>
      <c r="K15" s="90">
        <v>1258.04</v>
      </c>
      <c r="L15" s="135" t="s">
        <v>425</v>
      </c>
    </row>
    <row r="16" spans="1:13" s="135" customFormat="1" ht="15" customHeight="1" x14ac:dyDescent="0.2">
      <c r="A16" s="135" t="s">
        <v>426</v>
      </c>
      <c r="B16" s="154">
        <v>-30458.566999999999</v>
      </c>
      <c r="C16" s="154">
        <v>-29827.79</v>
      </c>
      <c r="D16" s="90">
        <v>-31935.698</v>
      </c>
      <c r="E16" s="90">
        <v>-33891.898999999998</v>
      </c>
      <c r="F16" s="90">
        <v>-35243.947999999997</v>
      </c>
      <c r="G16" s="90">
        <v>-35782.705999999998</v>
      </c>
      <c r="H16" s="90">
        <v>-34679.425999999999</v>
      </c>
      <c r="I16" s="90">
        <v>-34707.03</v>
      </c>
      <c r="J16" s="90">
        <v>-34786.368000000002</v>
      </c>
      <c r="K16" s="90">
        <v>-35643.489000000001</v>
      </c>
      <c r="L16" s="135" t="s">
        <v>427</v>
      </c>
    </row>
    <row r="17" spans="1:12" s="135" customFormat="1" ht="15" x14ac:dyDescent="0.2">
      <c r="B17" s="154"/>
      <c r="C17" s="154"/>
      <c r="D17" s="90"/>
      <c r="E17" s="90"/>
      <c r="F17" s="90"/>
      <c r="G17" s="90"/>
      <c r="H17" s="90"/>
      <c r="I17" s="90"/>
      <c r="J17" s="90"/>
      <c r="K17" s="90"/>
    </row>
    <row r="18" spans="1:12" s="135" customFormat="1" ht="15" x14ac:dyDescent="0.2">
      <c r="A18" s="135" t="s">
        <v>386</v>
      </c>
      <c r="B18" s="90">
        <v>76156.4727115688</v>
      </c>
      <c r="C18" s="90">
        <v>78135.789311492976</v>
      </c>
      <c r="D18" s="90">
        <v>80966.870917028631</v>
      </c>
      <c r="E18" s="90">
        <v>82754.091177325012</v>
      </c>
      <c r="F18" s="90">
        <v>84332.505541086939</v>
      </c>
      <c r="G18" s="90">
        <v>85668.55545554361</v>
      </c>
      <c r="H18" s="90">
        <v>87686.155242468129</v>
      </c>
      <c r="I18" s="90">
        <v>88895.573071515479</v>
      </c>
      <c r="J18" s="90">
        <v>88833.622152515498</v>
      </c>
      <c r="K18" s="90">
        <v>89574.212896587196</v>
      </c>
      <c r="L18" s="135" t="s">
        <v>387</v>
      </c>
    </row>
    <row r="19" spans="1:12" s="135" customFormat="1" ht="15" x14ac:dyDescent="0.2">
      <c r="A19" s="135" t="s">
        <v>420</v>
      </c>
      <c r="B19" s="90">
        <v>28990.29</v>
      </c>
      <c r="C19" s="90">
        <v>29287.819031810603</v>
      </c>
      <c r="D19" s="90">
        <v>29869.356</v>
      </c>
      <c r="E19" s="90">
        <v>29552.684000000001</v>
      </c>
      <c r="F19" s="90">
        <v>28713.203000000001</v>
      </c>
      <c r="G19" s="90">
        <v>28138.221000000001</v>
      </c>
      <c r="H19" s="90">
        <v>28470.85</v>
      </c>
      <c r="I19" s="90">
        <v>28639.224999999999</v>
      </c>
      <c r="J19" s="90">
        <v>28172.884999999998</v>
      </c>
      <c r="K19" s="90">
        <v>27667.850999999999</v>
      </c>
      <c r="L19" s="135" t="s">
        <v>428</v>
      </c>
    </row>
    <row r="20" spans="1:12" s="135" customFormat="1" ht="15" x14ac:dyDescent="0.2">
      <c r="A20" s="135" t="s">
        <v>426</v>
      </c>
      <c r="B20" s="90">
        <v>47166.182711568799</v>
      </c>
      <c r="C20" s="90">
        <v>48847.970279682377</v>
      </c>
      <c r="D20" s="90">
        <v>51097.514917028631</v>
      </c>
      <c r="E20" s="90">
        <v>53201.407177325018</v>
      </c>
      <c r="F20" s="90">
        <v>55619.302541086945</v>
      </c>
      <c r="G20" s="90">
        <v>57530.334455543612</v>
      </c>
      <c r="H20" s="90">
        <v>59215.30524246813</v>
      </c>
      <c r="I20" s="90">
        <v>60256.348071515487</v>
      </c>
      <c r="J20" s="90">
        <v>60660.737152515496</v>
      </c>
      <c r="K20" s="90">
        <v>61906.361896587201</v>
      </c>
      <c r="L20" s="135" t="s">
        <v>429</v>
      </c>
    </row>
    <row r="21" spans="1:12" s="135" customFormat="1" ht="15" x14ac:dyDescent="0.2">
      <c r="B21" s="154"/>
      <c r="C21" s="154"/>
      <c r="D21" s="154"/>
      <c r="E21" s="154"/>
      <c r="F21" s="154"/>
      <c r="G21" s="154"/>
      <c r="H21" s="154"/>
      <c r="I21" s="154"/>
      <c r="J21" s="154"/>
      <c r="K21" s="154"/>
    </row>
    <row r="22" spans="1:12" s="135" customFormat="1" ht="15" x14ac:dyDescent="0.2">
      <c r="A22" s="135" t="s">
        <v>430</v>
      </c>
      <c r="B22" s="154">
        <v>488.44290060629379</v>
      </c>
      <c r="C22" s="154">
        <v>432.04999118529724</v>
      </c>
      <c r="D22" s="154">
        <v>518.7639875061393</v>
      </c>
      <c r="E22" s="154">
        <v>567.73297314452225</v>
      </c>
      <c r="F22" s="154">
        <v>823.7641241859817</v>
      </c>
      <c r="G22" s="154">
        <v>798.32706674116639</v>
      </c>
      <c r="H22" s="154">
        <v>819.0346671327361</v>
      </c>
      <c r="I22" s="154">
        <v>847.61935866049635</v>
      </c>
      <c r="J22" s="154">
        <v>870.10314875312463</v>
      </c>
      <c r="K22" s="154">
        <v>859.40395264813787</v>
      </c>
      <c r="L22" s="135" t="s">
        <v>431</v>
      </c>
    </row>
    <row r="23" spans="1:12" s="135" customFormat="1" ht="15" x14ac:dyDescent="0.2">
      <c r="A23" s="135" t="s">
        <v>420</v>
      </c>
      <c r="B23" s="154">
        <v>122.684</v>
      </c>
      <c r="C23" s="154">
        <v>119.62153639616744</v>
      </c>
      <c r="D23" s="154">
        <v>121.84</v>
      </c>
      <c r="E23" s="154">
        <v>128.62700000000001</v>
      </c>
      <c r="F23" s="154">
        <v>148.142</v>
      </c>
      <c r="G23" s="154">
        <v>147.01900000000001</v>
      </c>
      <c r="H23" s="154">
        <v>151.12299999999999</v>
      </c>
      <c r="I23" s="154">
        <v>150.03</v>
      </c>
      <c r="J23" s="154">
        <v>149.77099999999999</v>
      </c>
      <c r="K23" s="154">
        <v>150.22800000000001</v>
      </c>
      <c r="L23" s="135" t="s">
        <v>432</v>
      </c>
    </row>
    <row r="24" spans="1:12" s="135" customFormat="1" ht="15" x14ac:dyDescent="0.2">
      <c r="A24" s="135" t="s">
        <v>433</v>
      </c>
      <c r="B24" s="154">
        <v>365.75890060629382</v>
      </c>
      <c r="C24" s="154">
        <v>312.42845478912977</v>
      </c>
      <c r="D24" s="154">
        <v>396.92398750613933</v>
      </c>
      <c r="E24" s="154">
        <v>439.1059731445223</v>
      </c>
      <c r="F24" s="154">
        <v>675.62212418598165</v>
      </c>
      <c r="G24" s="154">
        <v>651.30806674116639</v>
      </c>
      <c r="H24" s="154">
        <v>667.91166713273606</v>
      </c>
      <c r="I24" s="154">
        <v>697.58935866049626</v>
      </c>
      <c r="J24" s="154">
        <v>720.33214875312467</v>
      </c>
      <c r="K24" s="154">
        <v>709.17595264813792</v>
      </c>
      <c r="L24" s="135" t="s">
        <v>434</v>
      </c>
    </row>
    <row r="25" spans="1:12" s="135" customFormat="1" ht="15" x14ac:dyDescent="0.2">
      <c r="B25" s="154"/>
      <c r="C25" s="154"/>
      <c r="D25" s="154"/>
      <c r="E25" s="154"/>
      <c r="F25" s="154"/>
      <c r="G25" s="154"/>
      <c r="H25" s="154"/>
      <c r="I25" s="154"/>
      <c r="J25" s="154"/>
      <c r="K25" s="154"/>
    </row>
    <row r="26" spans="1:12" s="135" customFormat="1" ht="15" x14ac:dyDescent="0.2">
      <c r="A26" s="135" t="s">
        <v>435</v>
      </c>
      <c r="B26" s="154">
        <v>43.68</v>
      </c>
      <c r="C26" s="154">
        <v>44.16696269213346</v>
      </c>
      <c r="D26" s="154">
        <v>36.033999999999999</v>
      </c>
      <c r="E26" s="154">
        <v>28.57</v>
      </c>
      <c r="F26" s="154">
        <v>21.318999999999999</v>
      </c>
      <c r="G26" s="154">
        <v>14.022</v>
      </c>
      <c r="H26" s="154">
        <v>22.913</v>
      </c>
      <c r="I26" s="154">
        <v>22.97822708883956</v>
      </c>
      <c r="J26" s="154">
        <v>19.449919233511778</v>
      </c>
      <c r="K26" s="154">
        <v>26.645479902888166</v>
      </c>
      <c r="L26" s="135" t="s">
        <v>436</v>
      </c>
    </row>
    <row r="27" spans="1:12" s="135" customFormat="1" ht="15" x14ac:dyDescent="0.2">
      <c r="A27" s="135" t="s">
        <v>420</v>
      </c>
      <c r="B27" s="154">
        <v>28.422999999999998</v>
      </c>
      <c r="C27" s="154">
        <v>28.53096269213346</v>
      </c>
      <c r="D27" s="154">
        <v>28.632999999999999</v>
      </c>
      <c r="E27" s="154">
        <v>22.846</v>
      </c>
      <c r="F27" s="154">
        <v>18.030999999999999</v>
      </c>
      <c r="G27" s="154">
        <v>16.263999999999999</v>
      </c>
      <c r="H27" s="154">
        <v>17.177</v>
      </c>
      <c r="I27" s="154">
        <v>17.126000000000001</v>
      </c>
      <c r="J27" s="154">
        <v>14.426</v>
      </c>
      <c r="K27" s="154">
        <v>22.391999999999999</v>
      </c>
      <c r="L27" s="135" t="s">
        <v>432</v>
      </c>
    </row>
    <row r="28" spans="1:12" s="135" customFormat="1" ht="15" x14ac:dyDescent="0.2">
      <c r="A28" s="135" t="s">
        <v>433</v>
      </c>
      <c r="B28" s="154">
        <v>15.257000000000001</v>
      </c>
      <c r="C28" s="154">
        <v>15.635999999999999</v>
      </c>
      <c r="D28" s="154">
        <v>7.4009999999999998</v>
      </c>
      <c r="E28" s="154">
        <v>5.7240000000000002</v>
      </c>
      <c r="F28" s="154">
        <v>3.2879999999999998</v>
      </c>
      <c r="G28" s="154">
        <v>-2.242</v>
      </c>
      <c r="H28" s="154">
        <v>5.7359999999999998</v>
      </c>
      <c r="I28" s="154">
        <v>5.8522270888395616</v>
      </c>
      <c r="J28" s="154">
        <v>5.0239192335117773</v>
      </c>
      <c r="K28" s="154">
        <v>4.2534799028881656</v>
      </c>
      <c r="L28" s="135" t="s">
        <v>434</v>
      </c>
    </row>
    <row r="29" spans="1:12" s="135" customFormat="1" ht="15" x14ac:dyDescent="0.2">
      <c r="B29" s="154"/>
      <c r="C29" s="154"/>
      <c r="D29" s="154"/>
      <c r="E29" s="154"/>
      <c r="F29" s="154"/>
      <c r="G29" s="154"/>
      <c r="H29" s="154"/>
      <c r="I29" s="154"/>
      <c r="J29" s="154"/>
      <c r="K29" s="154"/>
    </row>
    <row r="30" spans="1:12" s="135" customFormat="1" ht="15" x14ac:dyDescent="0.2">
      <c r="A30" s="135" t="s">
        <v>437</v>
      </c>
      <c r="B30" s="154">
        <v>1471.9159999999999</v>
      </c>
      <c r="C30" s="154">
        <v>1745.3988634739155</v>
      </c>
      <c r="D30" s="154">
        <v>1620.69</v>
      </c>
      <c r="E30" s="154">
        <v>1433.146</v>
      </c>
      <c r="F30" s="154">
        <v>1404.261</v>
      </c>
      <c r="G30" s="154">
        <v>1183.5275871640458</v>
      </c>
      <c r="H30" s="154">
        <v>1406.8632450504149</v>
      </c>
      <c r="I30" s="154">
        <v>1028.5705597095348</v>
      </c>
      <c r="J30" s="154">
        <v>1489.9310088395662</v>
      </c>
      <c r="K30" s="154">
        <v>1444.9423784433636</v>
      </c>
      <c r="L30" s="135" t="s">
        <v>438</v>
      </c>
    </row>
    <row r="31" spans="1:12" s="135" customFormat="1" ht="15" x14ac:dyDescent="0.2">
      <c r="A31" s="135" t="s">
        <v>420</v>
      </c>
      <c r="B31" s="154">
        <v>1144.78</v>
      </c>
      <c r="C31" s="154">
        <v>1213.1868634739155</v>
      </c>
      <c r="D31" s="154">
        <v>1240.827</v>
      </c>
      <c r="E31" s="154">
        <v>1028.643</v>
      </c>
      <c r="F31" s="154">
        <v>1005.891</v>
      </c>
      <c r="G31" s="154">
        <v>942.71699999999998</v>
      </c>
      <c r="H31" s="154">
        <v>976.71100000000001</v>
      </c>
      <c r="I31" s="154">
        <v>958.46199999999999</v>
      </c>
      <c r="J31" s="154">
        <v>930.63699999999994</v>
      </c>
      <c r="K31" s="154">
        <v>891.798</v>
      </c>
      <c r="L31" s="135" t="s">
        <v>432</v>
      </c>
    </row>
    <row r="32" spans="1:12" s="135" customFormat="1" ht="15" x14ac:dyDescent="0.2">
      <c r="A32" s="135" t="s">
        <v>433</v>
      </c>
      <c r="B32" s="154">
        <v>327.13600000000002</v>
      </c>
      <c r="C32" s="154">
        <v>532.21199999999999</v>
      </c>
      <c r="D32" s="154">
        <v>379.863</v>
      </c>
      <c r="E32" s="154">
        <v>404.50299999999999</v>
      </c>
      <c r="F32" s="154">
        <v>398.37</v>
      </c>
      <c r="G32" s="154">
        <v>240.81058716404567</v>
      </c>
      <c r="H32" s="154">
        <v>430.15224505041482</v>
      </c>
      <c r="I32" s="154">
        <v>70.108559709534859</v>
      </c>
      <c r="J32" s="154">
        <v>559.29400883956635</v>
      </c>
      <c r="K32" s="154">
        <v>553.14437844336351</v>
      </c>
      <c r="L32" s="135" t="s">
        <v>434</v>
      </c>
    </row>
    <row r="33" spans="1:12" s="135" customFormat="1" ht="15" x14ac:dyDescent="0.2">
      <c r="B33" s="154"/>
      <c r="C33" s="154"/>
      <c r="D33" s="154"/>
      <c r="E33" s="154"/>
      <c r="F33" s="154"/>
      <c r="G33" s="154"/>
      <c r="H33" s="154"/>
      <c r="I33" s="154"/>
      <c r="J33" s="154"/>
      <c r="K33" s="154"/>
    </row>
    <row r="34" spans="1:12" s="135" customFormat="1" ht="15" x14ac:dyDescent="0.2">
      <c r="A34" s="135" t="s">
        <v>439</v>
      </c>
      <c r="B34" s="154">
        <v>1646.5519999999997</v>
      </c>
      <c r="C34" s="154">
        <v>1710.9770000000001</v>
      </c>
      <c r="D34" s="154">
        <v>1661.1310000000001</v>
      </c>
      <c r="E34" s="154">
        <v>1437.5060000000001</v>
      </c>
      <c r="F34" s="154">
        <v>1205.923</v>
      </c>
      <c r="G34" s="154">
        <v>1029.1949999999999</v>
      </c>
      <c r="H34" s="154">
        <v>1096.473</v>
      </c>
      <c r="I34" s="154">
        <v>1047.3764870147277</v>
      </c>
      <c r="J34" s="154">
        <v>918.68649441208709</v>
      </c>
      <c r="K34" s="154">
        <v>891.98029159055818</v>
      </c>
      <c r="L34" s="135" t="s">
        <v>440</v>
      </c>
    </row>
    <row r="35" spans="1:12" s="135" customFormat="1" ht="15" x14ac:dyDescent="0.2">
      <c r="A35" s="135" t="s">
        <v>420</v>
      </c>
      <c r="B35" s="154">
        <v>1283.3429999999998</v>
      </c>
      <c r="C35" s="154">
        <v>1283.172</v>
      </c>
      <c r="D35" s="154">
        <v>1257.373</v>
      </c>
      <c r="E35" s="154">
        <v>1099.848</v>
      </c>
      <c r="F35" s="154">
        <v>964.16600000000005</v>
      </c>
      <c r="G35" s="154">
        <v>787.95600000000002</v>
      </c>
      <c r="H35" s="154">
        <v>840.56100000000004</v>
      </c>
      <c r="I35" s="154">
        <v>804.50099999999998</v>
      </c>
      <c r="J35" s="154">
        <v>709.19200000000001</v>
      </c>
      <c r="K35" s="154">
        <v>693.39800000000002</v>
      </c>
      <c r="L35" s="135" t="s">
        <v>432</v>
      </c>
    </row>
    <row r="36" spans="1:12" s="135" customFormat="1" ht="15" x14ac:dyDescent="0.2">
      <c r="A36" s="135" t="s">
        <v>433</v>
      </c>
      <c r="B36" s="154">
        <v>363.209</v>
      </c>
      <c r="C36" s="154">
        <v>427.80500000000001</v>
      </c>
      <c r="D36" s="154">
        <v>403.75799999999998</v>
      </c>
      <c r="E36" s="154">
        <v>337.65800000000002</v>
      </c>
      <c r="F36" s="154">
        <v>241.75700000000001</v>
      </c>
      <c r="G36" s="154">
        <v>241.239</v>
      </c>
      <c r="H36" s="154">
        <v>255.91200000000001</v>
      </c>
      <c r="I36" s="154">
        <v>242.87548701472761</v>
      </c>
      <c r="J36" s="154">
        <v>209.49449441208714</v>
      </c>
      <c r="K36" s="154">
        <v>198.58229159055807</v>
      </c>
      <c r="L36" s="135" t="s">
        <v>434</v>
      </c>
    </row>
    <row r="37" spans="1:12" s="135" customFormat="1" ht="15" x14ac:dyDescent="0.2">
      <c r="B37" s="154"/>
      <c r="C37" s="154"/>
      <c r="D37" s="154"/>
      <c r="E37" s="154"/>
      <c r="F37" s="154"/>
      <c r="G37" s="154"/>
      <c r="H37" s="154"/>
      <c r="I37" s="154"/>
      <c r="J37" s="154"/>
      <c r="K37" s="154"/>
    </row>
    <row r="38" spans="1:12" s="135" customFormat="1" ht="15" x14ac:dyDescent="0.2">
      <c r="A38" s="135" t="s">
        <v>441</v>
      </c>
      <c r="B38" s="154">
        <v>34393.848288028705</v>
      </c>
      <c r="C38" s="154">
        <v>35223.352376339128</v>
      </c>
      <c r="D38" s="154">
        <v>37298.99</v>
      </c>
      <c r="E38" s="154">
        <v>40687.688999999998</v>
      </c>
      <c r="F38" s="154">
        <v>43291.637999999999</v>
      </c>
      <c r="G38" s="154">
        <v>43356.824999999997</v>
      </c>
      <c r="H38" s="154">
        <v>43574.737999999998</v>
      </c>
      <c r="I38" s="154">
        <v>44178.112377312616</v>
      </c>
      <c r="J38" s="154">
        <v>44173.163883497567</v>
      </c>
      <c r="K38" s="154">
        <v>44731.422202266964</v>
      </c>
      <c r="L38" s="135" t="s">
        <v>442</v>
      </c>
    </row>
    <row r="39" spans="1:12" s="135" customFormat="1" ht="15" x14ac:dyDescent="0.2">
      <c r="A39" s="135" t="s">
        <v>420</v>
      </c>
      <c r="B39" s="154">
        <v>3997.7240000000006</v>
      </c>
      <c r="C39" s="154">
        <v>4203.4413763391294</v>
      </c>
      <c r="D39" s="154">
        <v>4340.4170000000004</v>
      </c>
      <c r="E39" s="154">
        <v>4233.3329999999996</v>
      </c>
      <c r="F39" s="154">
        <v>4239.0320000000002</v>
      </c>
      <c r="G39" s="154">
        <v>3874.5010000000002</v>
      </c>
      <c r="H39" s="154">
        <v>3557.7910000000002</v>
      </c>
      <c r="I39" s="154">
        <v>3435.9949999999999</v>
      </c>
      <c r="J39" s="154">
        <v>3405.6570000000002</v>
      </c>
      <c r="K39" s="154">
        <v>3444.6</v>
      </c>
      <c r="L39" s="135" t="s">
        <v>432</v>
      </c>
    </row>
    <row r="40" spans="1:12" s="135" customFormat="1" ht="15" x14ac:dyDescent="0.2">
      <c r="A40" s="135" t="s">
        <v>433</v>
      </c>
      <c r="B40" s="154">
        <v>30396.124288028703</v>
      </c>
      <c r="C40" s="154">
        <v>31019.911</v>
      </c>
      <c r="D40" s="154">
        <v>32958.572999999997</v>
      </c>
      <c r="E40" s="154">
        <v>36454.356</v>
      </c>
      <c r="F40" s="154">
        <v>39052.606</v>
      </c>
      <c r="G40" s="154">
        <v>39482.324000000001</v>
      </c>
      <c r="H40" s="154">
        <v>40016.947</v>
      </c>
      <c r="I40" s="154">
        <v>40742.117377312614</v>
      </c>
      <c r="J40" s="154">
        <v>40767.506883497568</v>
      </c>
      <c r="K40" s="154">
        <v>41286.822202266958</v>
      </c>
      <c r="L40" s="135" t="s">
        <v>434</v>
      </c>
    </row>
    <row r="41" spans="1:12" s="135" customFormat="1" ht="15" x14ac:dyDescent="0.2">
      <c r="B41" s="154"/>
      <c r="C41" s="154"/>
      <c r="D41" s="154"/>
      <c r="E41" s="154"/>
      <c r="F41" s="154"/>
      <c r="G41" s="154"/>
      <c r="H41" s="154"/>
      <c r="I41" s="154"/>
      <c r="J41" s="154"/>
      <c r="K41" s="154"/>
    </row>
    <row r="42" spans="1:12" s="135" customFormat="1" ht="15" x14ac:dyDescent="0.2">
      <c r="A42" s="135" t="s">
        <v>443</v>
      </c>
      <c r="B42" s="154">
        <v>2210.2530000000002</v>
      </c>
      <c r="C42" s="154">
        <v>2213.7063922328934</v>
      </c>
      <c r="D42" s="154">
        <v>2308.6672000000003</v>
      </c>
      <c r="E42" s="155">
        <v>2245.1331</v>
      </c>
      <c r="F42" s="154">
        <v>2352.09</v>
      </c>
      <c r="G42" s="154">
        <v>2276.4369999999999</v>
      </c>
      <c r="H42" s="154">
        <v>2217.5616</v>
      </c>
      <c r="I42" s="154">
        <v>2189.520027357119</v>
      </c>
      <c r="J42" s="154">
        <v>2229.9983959326119</v>
      </c>
      <c r="K42" s="154">
        <v>2240.8373320856454</v>
      </c>
      <c r="L42" s="135" t="s">
        <v>444</v>
      </c>
    </row>
    <row r="43" spans="1:12" s="135" customFormat="1" ht="15" x14ac:dyDescent="0.2">
      <c r="A43" s="135" t="s">
        <v>420</v>
      </c>
      <c r="B43" s="154">
        <v>1493.7179999999998</v>
      </c>
      <c r="C43" s="154">
        <v>1499.4356922328936</v>
      </c>
      <c r="D43" s="154">
        <v>1530.0340000000001</v>
      </c>
      <c r="E43" s="155">
        <v>1476.8409999999999</v>
      </c>
      <c r="F43" s="154">
        <v>1479.884</v>
      </c>
      <c r="G43" s="154">
        <v>1475.461</v>
      </c>
      <c r="H43" s="154">
        <v>1445.7080000000001</v>
      </c>
      <c r="I43" s="154">
        <v>1472.4269999999999</v>
      </c>
      <c r="J43" s="154">
        <v>1483.5170000000001</v>
      </c>
      <c r="K43" s="154">
        <v>1466.826</v>
      </c>
      <c r="L43" s="135" t="s">
        <v>445</v>
      </c>
    </row>
    <row r="44" spans="1:12" s="135" customFormat="1" ht="15" x14ac:dyDescent="0.2">
      <c r="A44" s="135" t="s">
        <v>433</v>
      </c>
      <c r="B44" s="154">
        <v>716.53499999999997</v>
      </c>
      <c r="C44" s="154">
        <v>714.27069999999992</v>
      </c>
      <c r="D44" s="154">
        <v>778.63319999999999</v>
      </c>
      <c r="E44" s="155">
        <v>768.2921</v>
      </c>
      <c r="F44" s="154">
        <v>872.20600000000002</v>
      </c>
      <c r="G44" s="154">
        <v>800.976</v>
      </c>
      <c r="H44" s="154">
        <v>771.85360000000003</v>
      </c>
      <c r="I44" s="154">
        <v>717.09302735711924</v>
      </c>
      <c r="J44" s="154">
        <v>746.4813959326118</v>
      </c>
      <c r="K44" s="154">
        <v>774.01133208564534</v>
      </c>
      <c r="L44" s="135" t="s">
        <v>446</v>
      </c>
    </row>
    <row r="45" spans="1:12" s="135" customFormat="1" ht="15" x14ac:dyDescent="0.2">
      <c r="B45" s="154"/>
      <c r="C45" s="154"/>
      <c r="D45" s="154"/>
      <c r="E45" s="154"/>
      <c r="F45" s="154"/>
      <c r="G45" s="154"/>
      <c r="H45" s="154"/>
      <c r="I45" s="154"/>
      <c r="J45" s="154"/>
      <c r="K45" s="154"/>
    </row>
    <row r="46" spans="1:12" s="135" customFormat="1" ht="15" x14ac:dyDescent="0.2">
      <c r="A46" s="135" t="s">
        <v>447</v>
      </c>
      <c r="B46" s="154">
        <v>4042.9360000000006</v>
      </c>
      <c r="C46" s="154">
        <v>3802.5924431216577</v>
      </c>
      <c r="D46" s="154">
        <v>3853.701</v>
      </c>
      <c r="E46" s="154">
        <v>3812.0949999999998</v>
      </c>
      <c r="F46" s="154">
        <v>3802.9050000000002</v>
      </c>
      <c r="G46" s="154">
        <v>4111.22</v>
      </c>
      <c r="H46" s="154">
        <v>4150.1850000000004</v>
      </c>
      <c r="I46" s="154">
        <v>4325.5767432111761</v>
      </c>
      <c r="J46" s="154">
        <v>4362.2009420978984</v>
      </c>
      <c r="K46" s="154">
        <v>4298.3212543292138</v>
      </c>
      <c r="L46" s="135" t="s">
        <v>448</v>
      </c>
    </row>
    <row r="47" spans="1:12" s="135" customFormat="1" ht="15" x14ac:dyDescent="0.2">
      <c r="A47" s="135" t="s">
        <v>420</v>
      </c>
      <c r="B47" s="154">
        <v>2370.9380000000001</v>
      </c>
      <c r="C47" s="154">
        <v>2379.9704431216578</v>
      </c>
      <c r="D47" s="154">
        <v>2394.2660000000001</v>
      </c>
      <c r="E47" s="154">
        <v>2435.3130000000001</v>
      </c>
      <c r="F47" s="154">
        <v>2436.1390000000001</v>
      </c>
      <c r="G47" s="154">
        <v>2664.232</v>
      </c>
      <c r="H47" s="154">
        <v>2760.3470000000002</v>
      </c>
      <c r="I47" s="154">
        <v>2820.1419999999998</v>
      </c>
      <c r="J47" s="154">
        <v>2838.944</v>
      </c>
      <c r="K47" s="154">
        <v>2800.3049999999998</v>
      </c>
      <c r="L47" s="135" t="s">
        <v>445</v>
      </c>
    </row>
    <row r="48" spans="1:12" s="135" customFormat="1" ht="15" x14ac:dyDescent="0.2">
      <c r="A48" s="135" t="s">
        <v>433</v>
      </c>
      <c r="B48" s="154">
        <v>1671.9980000000005</v>
      </c>
      <c r="C48" s="154">
        <v>1422.6220000000001</v>
      </c>
      <c r="D48" s="154">
        <v>1459.4349999999999</v>
      </c>
      <c r="E48" s="154">
        <v>1376.7819999999999</v>
      </c>
      <c r="F48" s="154">
        <v>1366.7660000000001</v>
      </c>
      <c r="G48" s="154">
        <v>1446.9880000000001</v>
      </c>
      <c r="H48" s="154">
        <v>1389.838</v>
      </c>
      <c r="I48" s="154">
        <v>1505.4347432111767</v>
      </c>
      <c r="J48" s="154">
        <v>1523.2569420978984</v>
      </c>
      <c r="K48" s="154">
        <v>1498.016254329214</v>
      </c>
      <c r="L48" s="135" t="s">
        <v>446</v>
      </c>
    </row>
    <row r="49" spans="1:13" s="135" customFormat="1" ht="15" customHeight="1" x14ac:dyDescent="0.2">
      <c r="B49" s="154"/>
      <c r="C49" s="154"/>
      <c r="D49" s="154"/>
      <c r="E49" s="154"/>
      <c r="F49" s="154"/>
      <c r="G49" s="154"/>
      <c r="H49" s="154"/>
      <c r="I49" s="154"/>
      <c r="J49" s="154"/>
      <c r="K49" s="154"/>
    </row>
    <row r="50" spans="1:13" s="135" customFormat="1" ht="15" customHeight="1" x14ac:dyDescent="0.2">
      <c r="A50" s="135" t="s">
        <v>449</v>
      </c>
      <c r="B50" s="154">
        <v>760.53819959580414</v>
      </c>
      <c r="C50" s="154">
        <v>742.86168381457287</v>
      </c>
      <c r="D50" s="154">
        <v>761.34593946974564</v>
      </c>
      <c r="E50" s="154">
        <v>681.0616776272775</v>
      </c>
      <c r="F50" s="154">
        <v>724.00326800902894</v>
      </c>
      <c r="G50" s="154">
        <v>686.24407675572854</v>
      </c>
      <c r="H50" s="154">
        <v>739.43349671940712</v>
      </c>
      <c r="I50" s="154">
        <v>718.7926959460475</v>
      </c>
      <c r="J50" s="154">
        <v>702.5864871883806</v>
      </c>
      <c r="K50" s="154">
        <v>712.01690337946968</v>
      </c>
      <c r="L50" s="135" t="s">
        <v>450</v>
      </c>
    </row>
    <row r="51" spans="1:13" s="135" customFormat="1" ht="15" customHeight="1" x14ac:dyDescent="0.2">
      <c r="A51" s="135" t="s">
        <v>451</v>
      </c>
      <c r="B51" s="154">
        <v>617.58500000000004</v>
      </c>
      <c r="C51" s="154">
        <v>611.49750808449176</v>
      </c>
      <c r="D51" s="154">
        <v>620.65899999999999</v>
      </c>
      <c r="E51" s="154">
        <v>611.923</v>
      </c>
      <c r="F51" s="154">
        <v>598.57799999999997</v>
      </c>
      <c r="G51" s="154">
        <v>587.84699999999998</v>
      </c>
      <c r="H51" s="154">
        <v>588.62900000000002</v>
      </c>
      <c r="I51" s="154">
        <v>592.26300000000003</v>
      </c>
      <c r="J51" s="154">
        <v>568.34</v>
      </c>
      <c r="K51" s="154">
        <v>550.53899999999999</v>
      </c>
      <c r="L51" s="135" t="s">
        <v>445</v>
      </c>
    </row>
    <row r="52" spans="1:13" s="135" customFormat="1" ht="15" customHeight="1" x14ac:dyDescent="0.2">
      <c r="A52" s="135" t="s">
        <v>426</v>
      </c>
      <c r="B52" s="154">
        <v>142.95319959580408</v>
      </c>
      <c r="C52" s="154">
        <v>131.36417573008109</v>
      </c>
      <c r="D52" s="154">
        <v>140.68693946974568</v>
      </c>
      <c r="E52" s="154">
        <v>69.138677627277559</v>
      </c>
      <c r="F52" s="154">
        <v>125.42526800902897</v>
      </c>
      <c r="G52" s="154">
        <v>98.397076755728563</v>
      </c>
      <c r="H52" s="154">
        <v>150.8044967194071</v>
      </c>
      <c r="I52" s="154">
        <v>126.5296959460476</v>
      </c>
      <c r="J52" s="154">
        <v>134.24648718838057</v>
      </c>
      <c r="K52" s="154">
        <v>161.47790337946958</v>
      </c>
      <c r="L52" s="135" t="s">
        <v>446</v>
      </c>
    </row>
    <row r="53" spans="1:13" s="135" customFormat="1" ht="15" customHeight="1" x14ac:dyDescent="0.2">
      <c r="B53" s="154"/>
      <c r="C53" s="154"/>
      <c r="D53" s="154"/>
      <c r="E53" s="154"/>
      <c r="F53" s="154"/>
      <c r="G53" s="154"/>
      <c r="H53" s="154"/>
      <c r="I53" s="154"/>
      <c r="J53" s="154"/>
      <c r="K53" s="154"/>
    </row>
    <row r="54" spans="1:13" s="135" customFormat="1" ht="15" customHeight="1" x14ac:dyDescent="0.2">
      <c r="A54" s="135" t="s">
        <v>452</v>
      </c>
      <c r="B54" s="154">
        <v>1272.3710000000001</v>
      </c>
      <c r="C54" s="154">
        <v>1290.847</v>
      </c>
      <c r="D54" s="154">
        <v>1235.2670000000001</v>
      </c>
      <c r="E54" s="154">
        <v>1347.232</v>
      </c>
      <c r="F54" s="154">
        <v>1243.7239999999999</v>
      </c>
      <c r="G54" s="154">
        <v>1183.4042008132594</v>
      </c>
      <c r="H54" s="154">
        <v>1108.6407343332205</v>
      </c>
      <c r="I54" s="154">
        <v>1100.4031136896988</v>
      </c>
      <c r="J54" s="154">
        <v>1086.2122391357357</v>
      </c>
      <c r="K54" s="154">
        <v>1127.0994172028429</v>
      </c>
      <c r="L54" s="135" t="s">
        <v>453</v>
      </c>
    </row>
    <row r="55" spans="1:13" s="135" customFormat="1" ht="15" customHeight="1" x14ac:dyDescent="0.2">
      <c r="A55" s="135" t="s">
        <v>420</v>
      </c>
      <c r="B55" s="154">
        <v>936.74</v>
      </c>
      <c r="C55" s="154">
        <v>940.74099999999999</v>
      </c>
      <c r="D55" s="154">
        <v>927.35799999999995</v>
      </c>
      <c r="E55" s="154">
        <v>885.94200000000001</v>
      </c>
      <c r="F55" s="154">
        <v>825.69100000000003</v>
      </c>
      <c r="G55" s="154">
        <v>786.06299999999999</v>
      </c>
      <c r="H55" s="154">
        <v>775.26700000000005</v>
      </c>
      <c r="I55" s="154">
        <v>772.47199999999998</v>
      </c>
      <c r="J55" s="154">
        <v>766.21600000000001</v>
      </c>
      <c r="K55" s="154">
        <v>790.97699999999998</v>
      </c>
      <c r="L55" s="135" t="s">
        <v>445</v>
      </c>
    </row>
    <row r="56" spans="1:13" s="135" customFormat="1" ht="15" customHeight="1" x14ac:dyDescent="0.2">
      <c r="A56" s="135" t="s">
        <v>433</v>
      </c>
      <c r="B56" s="154">
        <v>335.63099999999997</v>
      </c>
      <c r="C56" s="154">
        <v>350.10599999999999</v>
      </c>
      <c r="D56" s="154">
        <v>307.90899999999999</v>
      </c>
      <c r="E56" s="154">
        <v>461.29</v>
      </c>
      <c r="F56" s="154">
        <v>418.03300000000002</v>
      </c>
      <c r="G56" s="154">
        <v>397.34120081325932</v>
      </c>
      <c r="H56" s="154">
        <v>333.3737343332204</v>
      </c>
      <c r="I56" s="154">
        <v>327.93111368969875</v>
      </c>
      <c r="J56" s="154">
        <v>319.99623913573561</v>
      </c>
      <c r="K56" s="154">
        <v>336.122417202843</v>
      </c>
      <c r="L56" s="135" t="s">
        <v>446</v>
      </c>
    </row>
    <row r="57" spans="1:13" ht="15" customHeight="1" x14ac:dyDescent="0.2">
      <c r="B57" s="156"/>
      <c r="C57" s="156"/>
      <c r="D57" s="156"/>
      <c r="E57" s="156"/>
      <c r="F57" s="156"/>
      <c r="G57" s="156"/>
      <c r="H57" s="156"/>
      <c r="I57" s="156"/>
      <c r="J57" s="156"/>
      <c r="K57" s="156"/>
    </row>
    <row r="58" spans="1:13" x14ac:dyDescent="0.2">
      <c r="A58" s="157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7"/>
    </row>
    <row r="59" spans="1:13" x14ac:dyDescent="0.2">
      <c r="A59" s="159"/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59"/>
    </row>
    <row r="60" spans="1:13" ht="15" x14ac:dyDescent="0.2">
      <c r="A60" s="135" t="s">
        <v>454</v>
      </c>
    </row>
    <row r="61" spans="1:13" ht="15" x14ac:dyDescent="0.2">
      <c r="A61" s="135" t="s">
        <v>455</v>
      </c>
    </row>
    <row r="62" spans="1:13" ht="14.25" x14ac:dyDescent="0.2">
      <c r="A62" s="152" t="s">
        <v>318</v>
      </c>
    </row>
    <row r="64" spans="1:13" s="121" customFormat="1" ht="15" x14ac:dyDescent="0.2">
      <c r="A64" s="119"/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20"/>
    </row>
    <row r="65" spans="1:13" s="121" customFormat="1" ht="15" x14ac:dyDescent="0.2">
      <c r="A65" s="122"/>
      <c r="B65" s="5">
        <v>2006</v>
      </c>
      <c r="C65" s="5">
        <v>2007</v>
      </c>
      <c r="D65" s="5">
        <v>2008</v>
      </c>
      <c r="E65" s="5">
        <v>2009</v>
      </c>
      <c r="F65" s="5">
        <v>2010</v>
      </c>
      <c r="G65" s="5">
        <v>2011</v>
      </c>
      <c r="H65" s="5">
        <v>2012</v>
      </c>
      <c r="I65" s="5" t="s">
        <v>4</v>
      </c>
      <c r="J65" s="5" t="s">
        <v>5</v>
      </c>
      <c r="K65" s="5" t="s">
        <v>6</v>
      </c>
      <c r="L65" s="122"/>
      <c r="M65" s="120"/>
    </row>
    <row r="66" spans="1:13" s="121" customFormat="1" ht="15" x14ac:dyDescent="0.2">
      <c r="A66" s="124"/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4"/>
      <c r="M66" s="120"/>
    </row>
    <row r="67" spans="1:13" s="121" customFormat="1" ht="15" customHeight="1" x14ac:dyDescent="0.2">
      <c r="A67" s="161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1"/>
      <c r="M67" s="120"/>
    </row>
    <row r="68" spans="1:13" s="135" customFormat="1" ht="15" customHeight="1" x14ac:dyDescent="0.2">
      <c r="A68" s="135" t="s">
        <v>456</v>
      </c>
      <c r="B68" s="154">
        <v>4890.2695290924848</v>
      </c>
      <c r="C68" s="154">
        <v>5039.525913972031</v>
      </c>
      <c r="D68" s="154">
        <v>4944.0349621912355</v>
      </c>
      <c r="E68" s="154">
        <v>2796.0283956401777</v>
      </c>
      <c r="F68" s="154">
        <v>2410.1290261962849</v>
      </c>
      <c r="G68" s="154">
        <v>3201.3806160832432</v>
      </c>
      <c r="H68" s="154">
        <v>3385.759203210991</v>
      </c>
      <c r="I68" s="154">
        <v>3861.7709245473015</v>
      </c>
      <c r="J68" s="154">
        <v>3269.3392558267019</v>
      </c>
      <c r="K68" s="154">
        <v>3817.5708473103432</v>
      </c>
      <c r="L68" s="135" t="s">
        <v>457</v>
      </c>
    </row>
    <row r="69" spans="1:13" s="135" customFormat="1" ht="15" customHeight="1" x14ac:dyDescent="0.2">
      <c r="A69" s="135" t="s">
        <v>420</v>
      </c>
      <c r="B69" s="154">
        <v>1905.1679999999999</v>
      </c>
      <c r="C69" s="154">
        <v>1917.0916769288847</v>
      </c>
      <c r="D69" s="154">
        <v>1956.5260000000001</v>
      </c>
      <c r="E69" s="154">
        <v>1918.933</v>
      </c>
      <c r="F69" s="154">
        <v>1862.4649999999999</v>
      </c>
      <c r="G69" s="154">
        <v>1699.732</v>
      </c>
      <c r="H69" s="154">
        <v>1743.682</v>
      </c>
      <c r="I69" s="154">
        <v>1716.6079999999999</v>
      </c>
      <c r="J69" s="154">
        <v>1679.675</v>
      </c>
      <c r="K69" s="154">
        <v>1700.7180000000001</v>
      </c>
      <c r="L69" s="135" t="s">
        <v>432</v>
      </c>
    </row>
    <row r="70" spans="1:13" s="135" customFormat="1" ht="15" customHeight="1" x14ac:dyDescent="0.2">
      <c r="A70" s="135" t="s">
        <v>433</v>
      </c>
      <c r="B70" s="154">
        <v>2985.1015290924847</v>
      </c>
      <c r="C70" s="154">
        <v>3122.4342370431468</v>
      </c>
      <c r="D70" s="154">
        <v>2987.5089621912348</v>
      </c>
      <c r="E70" s="154">
        <v>877.09539564017757</v>
      </c>
      <c r="F70" s="154">
        <v>547.66402619628536</v>
      </c>
      <c r="G70" s="154">
        <v>1501.6486160832435</v>
      </c>
      <c r="H70" s="154">
        <v>1642.0772032109905</v>
      </c>
      <c r="I70" s="154">
        <v>2145.1629245473018</v>
      </c>
      <c r="J70" s="154">
        <v>1589.6642558267019</v>
      </c>
      <c r="K70" s="154">
        <v>2116.8528473103433</v>
      </c>
      <c r="L70" s="135" t="s">
        <v>434</v>
      </c>
    </row>
    <row r="71" spans="1:13" s="135" customFormat="1" ht="15" customHeight="1" x14ac:dyDescent="0.2">
      <c r="B71" s="154"/>
      <c r="C71" s="154"/>
      <c r="D71" s="154"/>
      <c r="E71" s="154"/>
      <c r="F71" s="154"/>
      <c r="G71" s="154"/>
      <c r="H71" s="154"/>
      <c r="I71" s="154"/>
      <c r="J71" s="154"/>
      <c r="K71" s="154"/>
    </row>
    <row r="72" spans="1:13" s="135" customFormat="1" ht="15" customHeight="1" x14ac:dyDescent="0.2">
      <c r="A72" s="135" t="s">
        <v>458</v>
      </c>
      <c r="B72" s="154">
        <v>8393.4747942455142</v>
      </c>
      <c r="C72" s="154">
        <v>9585.3184987735985</v>
      </c>
      <c r="D72" s="154">
        <v>9998.9348278615071</v>
      </c>
      <c r="E72" s="154">
        <v>10625.991030913043</v>
      </c>
      <c r="F72" s="154">
        <v>10689.26012269565</v>
      </c>
      <c r="G72" s="154">
        <v>11322.850094753125</v>
      </c>
      <c r="H72" s="154">
        <v>12354.862468209989</v>
      </c>
      <c r="I72" s="154">
        <v>12299.990421083632</v>
      </c>
      <c r="J72" s="154">
        <v>12618.940179511301</v>
      </c>
      <c r="K72" s="154">
        <v>12780.581953742154</v>
      </c>
      <c r="L72" s="135" t="s">
        <v>459</v>
      </c>
    </row>
    <row r="73" spans="1:13" s="135" customFormat="1" ht="15" customHeight="1" x14ac:dyDescent="0.2">
      <c r="A73" s="135" t="s">
        <v>420</v>
      </c>
      <c r="B73" s="154">
        <v>616.67999999999995</v>
      </c>
      <c r="C73" s="154">
        <v>585.20978665358007</v>
      </c>
      <c r="D73" s="154">
        <v>587.1</v>
      </c>
      <c r="E73" s="154">
        <v>587.14099999999996</v>
      </c>
      <c r="F73" s="154">
        <v>602.48599999999999</v>
      </c>
      <c r="G73" s="154">
        <v>573.82299999999998</v>
      </c>
      <c r="H73" s="154">
        <v>631.31500000000005</v>
      </c>
      <c r="I73" s="154">
        <v>642.82899999999995</v>
      </c>
      <c r="J73" s="154">
        <v>630.50800000000004</v>
      </c>
      <c r="K73" s="154">
        <v>681.26300000000003</v>
      </c>
      <c r="L73" s="135" t="s">
        <v>432</v>
      </c>
    </row>
    <row r="74" spans="1:13" s="135" customFormat="1" ht="15" customHeight="1" x14ac:dyDescent="0.2">
      <c r="A74" s="135" t="s">
        <v>433</v>
      </c>
      <c r="B74" s="154">
        <v>7776.7947942455139</v>
      </c>
      <c r="C74" s="154">
        <v>9000.108712120018</v>
      </c>
      <c r="D74" s="154">
        <v>9411.8348278615067</v>
      </c>
      <c r="E74" s="154">
        <v>10038.850030913041</v>
      </c>
      <c r="F74" s="154">
        <v>10086.774122695651</v>
      </c>
      <c r="G74" s="154">
        <v>10749.027094753124</v>
      </c>
      <c r="H74" s="154">
        <v>11723.54746820999</v>
      </c>
      <c r="I74" s="154">
        <v>11657.161421083632</v>
      </c>
      <c r="J74" s="154">
        <v>11988.432179511301</v>
      </c>
      <c r="K74" s="154">
        <v>12099.318953742153</v>
      </c>
      <c r="L74" s="135" t="s">
        <v>434</v>
      </c>
    </row>
    <row r="75" spans="1:13" s="135" customFormat="1" ht="15" customHeight="1" x14ac:dyDescent="0.2">
      <c r="B75" s="154"/>
      <c r="C75" s="154"/>
      <c r="D75" s="154"/>
      <c r="E75" s="154"/>
      <c r="F75" s="154"/>
      <c r="G75" s="154"/>
      <c r="H75" s="154"/>
      <c r="I75" s="154"/>
      <c r="J75" s="154"/>
      <c r="K75" s="154"/>
    </row>
    <row r="76" spans="1:13" s="135" customFormat="1" ht="15" customHeight="1" x14ac:dyDescent="0.2">
      <c r="A76" s="135" t="s">
        <v>460</v>
      </c>
      <c r="B76" s="154">
        <v>1573.5630000000003</v>
      </c>
      <c r="C76" s="154">
        <v>1531.8392099118787</v>
      </c>
      <c r="D76" s="154">
        <v>1545.298</v>
      </c>
      <c r="E76" s="154">
        <v>1430.165</v>
      </c>
      <c r="F76" s="154">
        <v>1396.2170000000001</v>
      </c>
      <c r="G76" s="154">
        <v>1436.529</v>
      </c>
      <c r="H76" s="154">
        <v>1514.365</v>
      </c>
      <c r="I76" s="154">
        <v>1646.8093634468005</v>
      </c>
      <c r="J76" s="154">
        <v>1685.6627892726269</v>
      </c>
      <c r="K76" s="154">
        <v>1753.4270534984055</v>
      </c>
      <c r="L76" s="135" t="s">
        <v>461</v>
      </c>
    </row>
    <row r="77" spans="1:13" s="135" customFormat="1" ht="15" customHeight="1" x14ac:dyDescent="0.2">
      <c r="A77" s="135" t="s">
        <v>420</v>
      </c>
      <c r="B77" s="154">
        <v>1134.9110000000003</v>
      </c>
      <c r="C77" s="154">
        <v>1139.2912099118787</v>
      </c>
      <c r="D77" s="154">
        <v>1125.798</v>
      </c>
      <c r="E77" s="154">
        <v>1079.652</v>
      </c>
      <c r="F77" s="154">
        <v>1058.681</v>
      </c>
      <c r="G77" s="154">
        <v>1084.354</v>
      </c>
      <c r="H77" s="154">
        <v>1165.3019999999999</v>
      </c>
      <c r="I77" s="154">
        <v>1250.2760000000001</v>
      </c>
      <c r="J77" s="154">
        <v>1278.8869999999999</v>
      </c>
      <c r="K77" s="154">
        <v>1332.761</v>
      </c>
      <c r="L77" s="135" t="s">
        <v>432</v>
      </c>
    </row>
    <row r="78" spans="1:13" s="135" customFormat="1" ht="15" customHeight="1" x14ac:dyDescent="0.2">
      <c r="A78" s="135" t="s">
        <v>433</v>
      </c>
      <c r="B78" s="154">
        <v>438.65199999999999</v>
      </c>
      <c r="C78" s="154">
        <v>392.548</v>
      </c>
      <c r="D78" s="154">
        <v>419.5</v>
      </c>
      <c r="E78" s="154">
        <v>350.51299999999998</v>
      </c>
      <c r="F78" s="154">
        <v>337.536</v>
      </c>
      <c r="G78" s="154">
        <v>352.17500000000001</v>
      </c>
      <c r="H78" s="154">
        <v>349.06299999999999</v>
      </c>
      <c r="I78" s="154">
        <v>396.53336344680042</v>
      </c>
      <c r="J78" s="154">
        <v>406.77578927262692</v>
      </c>
      <c r="K78" s="154">
        <v>420.6660534984054</v>
      </c>
      <c r="L78" s="135" t="s">
        <v>434</v>
      </c>
    </row>
    <row r="79" spans="1:13" s="135" customFormat="1" ht="15" customHeight="1" x14ac:dyDescent="0.2">
      <c r="B79" s="154"/>
      <c r="C79" s="154"/>
      <c r="D79" s="154"/>
      <c r="E79" s="154"/>
      <c r="F79" s="154"/>
      <c r="G79" s="154"/>
      <c r="H79" s="154"/>
      <c r="I79" s="154"/>
      <c r="J79" s="154"/>
      <c r="K79" s="154"/>
    </row>
    <row r="80" spans="1:13" s="135" customFormat="1" ht="15" customHeight="1" x14ac:dyDescent="0.2">
      <c r="A80" s="135" t="s">
        <v>462</v>
      </c>
      <c r="B80" s="154">
        <v>135.44800000000001</v>
      </c>
      <c r="C80" s="154">
        <v>132.5905018914907</v>
      </c>
      <c r="D80" s="154">
        <v>145.85599999999999</v>
      </c>
      <c r="E80" s="154">
        <v>120.651</v>
      </c>
      <c r="F80" s="154">
        <v>62.179000000000002</v>
      </c>
      <c r="G80" s="154">
        <v>65.191000000000003</v>
      </c>
      <c r="H80" s="154">
        <v>58.93</v>
      </c>
      <c r="I80" s="154">
        <v>54.069262770774714</v>
      </c>
      <c r="J80" s="154">
        <v>55.901239415859045</v>
      </c>
      <c r="K80" s="154">
        <v>60.31874850063803</v>
      </c>
      <c r="L80" s="135" t="s">
        <v>463</v>
      </c>
    </row>
    <row r="81" spans="1:12" s="135" customFormat="1" ht="15" x14ac:dyDescent="0.2">
      <c r="A81" s="135" t="s">
        <v>420</v>
      </c>
      <c r="B81" s="154">
        <v>26.434000000000001</v>
      </c>
      <c r="C81" s="154">
        <v>26.533501891490712</v>
      </c>
      <c r="D81" s="154">
        <v>26.221</v>
      </c>
      <c r="E81" s="154">
        <v>14.382999999999999</v>
      </c>
      <c r="F81" s="154">
        <v>22.643999999999998</v>
      </c>
      <c r="G81" s="154">
        <v>30.736999999999998</v>
      </c>
      <c r="H81" s="154">
        <v>31.72</v>
      </c>
      <c r="I81" s="154">
        <v>32.454999999999998</v>
      </c>
      <c r="J81" s="154">
        <v>34.238</v>
      </c>
      <c r="K81" s="154">
        <v>37.351999999999997</v>
      </c>
      <c r="L81" s="135" t="s">
        <v>432</v>
      </c>
    </row>
    <row r="82" spans="1:12" s="135" customFormat="1" ht="15" x14ac:dyDescent="0.2">
      <c r="A82" s="135" t="s">
        <v>433</v>
      </c>
      <c r="B82" s="154">
        <v>109.014</v>
      </c>
      <c r="C82" s="154">
        <v>106.057</v>
      </c>
      <c r="D82" s="154">
        <v>119.63500000000001</v>
      </c>
      <c r="E82" s="154">
        <v>106.268</v>
      </c>
      <c r="F82" s="154">
        <v>39.534999999999997</v>
      </c>
      <c r="G82" s="154">
        <v>34.454000000000001</v>
      </c>
      <c r="H82" s="154">
        <v>27.21</v>
      </c>
      <c r="I82" s="154">
        <v>21.614262770774715</v>
      </c>
      <c r="J82" s="154">
        <v>21.663239415859046</v>
      </c>
      <c r="K82" s="154">
        <v>22.96674850063803</v>
      </c>
      <c r="L82" s="135" t="s">
        <v>434</v>
      </c>
    </row>
    <row r="83" spans="1:12" s="135" customFormat="1" ht="15" x14ac:dyDescent="0.2">
      <c r="B83" s="154"/>
      <c r="C83" s="154"/>
      <c r="D83" s="154"/>
      <c r="E83" s="154"/>
      <c r="F83" s="154"/>
      <c r="G83" s="154"/>
      <c r="H83" s="154"/>
      <c r="I83" s="154"/>
      <c r="J83" s="154"/>
      <c r="K83" s="154"/>
    </row>
    <row r="84" spans="1:12" s="135" customFormat="1" ht="15" x14ac:dyDescent="0.2">
      <c r="A84" s="135" t="s">
        <v>464</v>
      </c>
      <c r="B84" s="154">
        <v>1226.511</v>
      </c>
      <c r="C84" s="154">
        <v>1222.8112256708823</v>
      </c>
      <c r="D84" s="154">
        <v>1259.4770000000001</v>
      </c>
      <c r="E84" s="154">
        <v>1216.857</v>
      </c>
      <c r="F84" s="154">
        <v>1351.279</v>
      </c>
      <c r="G84" s="154">
        <v>1525.8904657767055</v>
      </c>
      <c r="H84" s="154">
        <v>1594.9865259857729</v>
      </c>
      <c r="I84" s="154">
        <v>1647.4323832069354</v>
      </c>
      <c r="J84" s="154">
        <v>1689.7340023626073</v>
      </c>
      <c r="K84" s="154">
        <v>1627.4802299438356</v>
      </c>
      <c r="L84" s="135" t="s">
        <v>465</v>
      </c>
    </row>
    <row r="85" spans="1:12" s="135" customFormat="1" ht="15" x14ac:dyDescent="0.2">
      <c r="A85" s="135" t="s">
        <v>420</v>
      </c>
      <c r="B85" s="154">
        <v>1153.268</v>
      </c>
      <c r="C85" s="154">
        <v>1159.8602256708823</v>
      </c>
      <c r="D85" s="154">
        <v>1193.3510000000001</v>
      </c>
      <c r="E85" s="154">
        <v>1172.8699999999999</v>
      </c>
      <c r="F85" s="154">
        <v>1294.037</v>
      </c>
      <c r="G85" s="154">
        <v>1429.5229999999999</v>
      </c>
      <c r="H85" s="154">
        <v>1503.31</v>
      </c>
      <c r="I85" s="154">
        <v>1539.0920000000001</v>
      </c>
      <c r="J85" s="154">
        <v>1572.0650000000001</v>
      </c>
      <c r="K85" s="154">
        <v>1508.395</v>
      </c>
      <c r="L85" s="135" t="s">
        <v>432</v>
      </c>
    </row>
    <row r="86" spans="1:12" s="135" customFormat="1" ht="15" x14ac:dyDescent="0.2">
      <c r="A86" s="135" t="s">
        <v>433</v>
      </c>
      <c r="B86" s="154">
        <v>73.242999999999995</v>
      </c>
      <c r="C86" s="154">
        <v>62.951000000000001</v>
      </c>
      <c r="D86" s="154">
        <v>66.126000000000005</v>
      </c>
      <c r="E86" s="154">
        <v>43.987000000000002</v>
      </c>
      <c r="F86" s="154">
        <v>57.241999999999997</v>
      </c>
      <c r="G86" s="154">
        <v>96.367465776705416</v>
      </c>
      <c r="H86" s="154">
        <v>91.676525985772869</v>
      </c>
      <c r="I86" s="154">
        <v>108.34038320693534</v>
      </c>
      <c r="J86" s="154">
        <v>117.66900236260737</v>
      </c>
      <c r="K86" s="154">
        <v>119.0852299438357</v>
      </c>
      <c r="L86" s="135" t="s">
        <v>434</v>
      </c>
    </row>
    <row r="87" spans="1:12" s="135" customFormat="1" ht="15" x14ac:dyDescent="0.2">
      <c r="B87" s="154"/>
      <c r="C87" s="154"/>
      <c r="D87" s="154"/>
      <c r="E87" s="154"/>
      <c r="F87" s="154"/>
      <c r="G87" s="154"/>
      <c r="H87" s="154"/>
      <c r="I87" s="154"/>
      <c r="J87" s="154"/>
      <c r="K87" s="154"/>
    </row>
    <row r="88" spans="1:12" s="135" customFormat="1" ht="15" x14ac:dyDescent="0.2">
      <c r="A88" s="135" t="s">
        <v>466</v>
      </c>
      <c r="B88" s="154">
        <v>570.10199999999998</v>
      </c>
      <c r="C88" s="154">
        <v>574.64164501286348</v>
      </c>
      <c r="D88" s="154">
        <v>615.71900000000005</v>
      </c>
      <c r="E88" s="154">
        <v>637.64499999999998</v>
      </c>
      <c r="F88" s="154">
        <v>565.447</v>
      </c>
      <c r="G88" s="154">
        <v>514.80967694143476</v>
      </c>
      <c r="H88" s="154">
        <v>537.35214033254294</v>
      </c>
      <c r="I88" s="154">
        <v>513.15695933621441</v>
      </c>
      <c r="J88" s="154">
        <v>522.24927041142837</v>
      </c>
      <c r="K88" s="154">
        <v>497.16296512138854</v>
      </c>
      <c r="L88" s="135" t="s">
        <v>467</v>
      </c>
    </row>
    <row r="89" spans="1:12" s="135" customFormat="1" ht="15" x14ac:dyDescent="0.2">
      <c r="A89" s="135" t="s">
        <v>420</v>
      </c>
      <c r="B89" s="154">
        <v>484.64100000000008</v>
      </c>
      <c r="C89" s="154">
        <v>486.5806450128635</v>
      </c>
      <c r="D89" s="154">
        <v>510.565</v>
      </c>
      <c r="E89" s="154">
        <v>527.01700000000005</v>
      </c>
      <c r="F89" s="154">
        <v>459.09500000000003</v>
      </c>
      <c r="G89" s="154">
        <v>382.17099999999999</v>
      </c>
      <c r="H89" s="154">
        <v>404.48</v>
      </c>
      <c r="I89" s="154">
        <v>422.548</v>
      </c>
      <c r="J89" s="154">
        <v>423.78</v>
      </c>
      <c r="K89" s="154">
        <v>406.84500000000003</v>
      </c>
      <c r="L89" s="135" t="s">
        <v>432</v>
      </c>
    </row>
    <row r="90" spans="1:12" s="135" customFormat="1" ht="15" x14ac:dyDescent="0.2">
      <c r="A90" s="135" t="s">
        <v>433</v>
      </c>
      <c r="B90" s="154">
        <v>85.460999999999999</v>
      </c>
      <c r="C90" s="154">
        <v>88.061000000000007</v>
      </c>
      <c r="D90" s="154">
        <v>105.154</v>
      </c>
      <c r="E90" s="154">
        <v>110.628</v>
      </c>
      <c r="F90" s="154">
        <v>106.352</v>
      </c>
      <c r="G90" s="154">
        <v>132.6386769414348</v>
      </c>
      <c r="H90" s="154">
        <v>132.87214033254295</v>
      </c>
      <c r="I90" s="154">
        <v>90.608959336214411</v>
      </c>
      <c r="J90" s="154">
        <v>98.469270411428411</v>
      </c>
      <c r="K90" s="154">
        <v>90.317965121388582</v>
      </c>
      <c r="L90" s="135" t="s">
        <v>434</v>
      </c>
    </row>
    <row r="91" spans="1:12" s="135" customFormat="1" ht="15" x14ac:dyDescent="0.2">
      <c r="B91" s="154"/>
      <c r="C91" s="154"/>
      <c r="D91" s="154"/>
      <c r="E91" s="154"/>
      <c r="F91" s="154"/>
      <c r="G91" s="154"/>
      <c r="H91" s="154"/>
      <c r="I91" s="154"/>
      <c r="J91" s="154"/>
      <c r="K91" s="154"/>
    </row>
    <row r="92" spans="1:12" s="135" customFormat="1" ht="15" x14ac:dyDescent="0.2">
      <c r="A92" s="135" t="s">
        <v>468</v>
      </c>
      <c r="B92" s="154">
        <v>2452.8420000000001</v>
      </c>
      <c r="C92" s="154">
        <v>2438.0288621320083</v>
      </c>
      <c r="D92" s="154">
        <v>2570.0540000000001</v>
      </c>
      <c r="E92" s="154">
        <v>2871.163</v>
      </c>
      <c r="F92" s="154">
        <v>2774.86</v>
      </c>
      <c r="G92" s="154">
        <v>2877.8398777546945</v>
      </c>
      <c r="H92" s="154">
        <v>2865.341638995596</v>
      </c>
      <c r="I92" s="154">
        <v>3087.1768385269465</v>
      </c>
      <c r="J92" s="154">
        <v>3161.0131381594547</v>
      </c>
      <c r="K92" s="154">
        <v>3269.4291490433288</v>
      </c>
      <c r="L92" s="135" t="s">
        <v>469</v>
      </c>
    </row>
    <row r="93" spans="1:12" s="135" customFormat="1" ht="15" x14ac:dyDescent="0.2">
      <c r="A93" s="135" t="s">
        <v>420</v>
      </c>
      <c r="B93" s="154">
        <v>1692.0399999999997</v>
      </c>
      <c r="C93" s="154">
        <v>1736.0508621320084</v>
      </c>
      <c r="D93" s="154">
        <v>1840.1420000000001</v>
      </c>
      <c r="E93" s="154">
        <v>1913.807</v>
      </c>
      <c r="F93" s="154">
        <v>1973.4570000000001</v>
      </c>
      <c r="G93" s="154">
        <v>2032.3050000000001</v>
      </c>
      <c r="H93" s="154">
        <v>2142.145</v>
      </c>
      <c r="I93" s="154">
        <v>2249.473</v>
      </c>
      <c r="J93" s="154">
        <v>2306.19</v>
      </c>
      <c r="K93" s="154">
        <v>2359.4110000000001</v>
      </c>
      <c r="L93" s="135" t="s">
        <v>432</v>
      </c>
    </row>
    <row r="94" spans="1:12" s="135" customFormat="1" ht="15" x14ac:dyDescent="0.2">
      <c r="A94" s="135" t="s">
        <v>433</v>
      </c>
      <c r="B94" s="154">
        <v>760.80200000000002</v>
      </c>
      <c r="C94" s="154">
        <v>701.97799999999995</v>
      </c>
      <c r="D94" s="154">
        <v>729.91200000000003</v>
      </c>
      <c r="E94" s="154">
        <v>957.35599999999999</v>
      </c>
      <c r="F94" s="154">
        <v>801.40300000000002</v>
      </c>
      <c r="G94" s="154">
        <v>845.53487775469421</v>
      </c>
      <c r="H94" s="154">
        <v>723.19663899559646</v>
      </c>
      <c r="I94" s="154">
        <v>837.7038385269467</v>
      </c>
      <c r="J94" s="154">
        <v>854.82313815945452</v>
      </c>
      <c r="K94" s="154">
        <v>910.01814904332923</v>
      </c>
      <c r="L94" s="135" t="s">
        <v>434</v>
      </c>
    </row>
    <row r="95" spans="1:12" s="135" customFormat="1" ht="15" x14ac:dyDescent="0.2">
      <c r="B95" s="154"/>
      <c r="C95" s="154"/>
      <c r="D95" s="154"/>
      <c r="E95" s="154"/>
      <c r="F95" s="154"/>
      <c r="G95" s="154"/>
      <c r="H95" s="154"/>
      <c r="I95" s="154"/>
      <c r="J95" s="154"/>
      <c r="K95" s="154"/>
    </row>
    <row r="96" spans="1:12" s="135" customFormat="1" ht="15" x14ac:dyDescent="0.2">
      <c r="A96" s="135" t="s">
        <v>470</v>
      </c>
      <c r="B96" s="154">
        <v>373.30900000000003</v>
      </c>
      <c r="C96" s="154">
        <v>93.730653766029519</v>
      </c>
      <c r="D96" s="154">
        <v>84.078000000000003</v>
      </c>
      <c r="E96" s="154">
        <v>68.912000000000006</v>
      </c>
      <c r="F96" s="154">
        <v>61.713999999999999</v>
      </c>
      <c r="G96" s="154">
        <v>58.703792760216686</v>
      </c>
      <c r="H96" s="154">
        <v>66.31152249745945</v>
      </c>
      <c r="I96" s="154">
        <v>78.812540451022002</v>
      </c>
      <c r="J96" s="154">
        <v>82.264955027459436</v>
      </c>
      <c r="K96" s="154">
        <v>80.606837451293899</v>
      </c>
      <c r="L96" s="135" t="s">
        <v>471</v>
      </c>
    </row>
    <row r="97" spans="1:12" s="135" customFormat="1" ht="15" x14ac:dyDescent="0.2">
      <c r="A97" s="135" t="s">
        <v>420</v>
      </c>
      <c r="B97" s="154">
        <v>272.447</v>
      </c>
      <c r="C97" s="154">
        <v>83.256653766029515</v>
      </c>
      <c r="D97" s="154">
        <v>87.373000000000005</v>
      </c>
      <c r="E97" s="154">
        <v>80.716999999999999</v>
      </c>
      <c r="F97" s="154">
        <v>73.222999999999999</v>
      </c>
      <c r="G97" s="154">
        <v>66.578999999999994</v>
      </c>
      <c r="H97" s="154">
        <v>66.3</v>
      </c>
      <c r="I97" s="154">
        <v>71.697999999999993</v>
      </c>
      <c r="J97" s="154">
        <v>71.478999999999999</v>
      </c>
      <c r="K97" s="154">
        <v>71.459000000000003</v>
      </c>
      <c r="L97" s="135" t="s">
        <v>432</v>
      </c>
    </row>
    <row r="98" spans="1:12" s="135" customFormat="1" ht="15" x14ac:dyDescent="0.2">
      <c r="A98" s="135" t="s">
        <v>433</v>
      </c>
      <c r="B98" s="154">
        <v>100.86199999999999</v>
      </c>
      <c r="C98" s="154">
        <v>10.474</v>
      </c>
      <c r="D98" s="154">
        <v>-3.2949999999999999</v>
      </c>
      <c r="E98" s="154">
        <v>-11.805</v>
      </c>
      <c r="F98" s="154">
        <v>-11.509</v>
      </c>
      <c r="G98" s="154">
        <v>-7.8752072397833084</v>
      </c>
      <c r="H98" s="154">
        <v>1.1522497459441183E-2</v>
      </c>
      <c r="I98" s="154">
        <v>7.1145404510219921</v>
      </c>
      <c r="J98" s="154">
        <v>10.785955027459433</v>
      </c>
      <c r="K98" s="154">
        <v>9.1478374512939027</v>
      </c>
      <c r="L98" s="135" t="s">
        <v>434</v>
      </c>
    </row>
    <row r="99" spans="1:12" s="135" customFormat="1" ht="15" x14ac:dyDescent="0.2">
      <c r="B99" s="154"/>
      <c r="C99" s="154"/>
      <c r="D99" s="154"/>
      <c r="E99" s="154"/>
      <c r="F99" s="154"/>
      <c r="G99" s="154"/>
      <c r="H99" s="154"/>
      <c r="I99" s="154"/>
      <c r="J99" s="154"/>
      <c r="K99" s="154"/>
    </row>
    <row r="100" spans="1:12" s="135" customFormat="1" ht="15" x14ac:dyDescent="0.2">
      <c r="A100" s="135" t="s">
        <v>472</v>
      </c>
      <c r="B100" s="154">
        <v>1453.34</v>
      </c>
      <c r="C100" s="154">
        <v>1403.5539723937516</v>
      </c>
      <c r="D100" s="154">
        <v>1428.8309999999999</v>
      </c>
      <c r="E100" s="154">
        <v>1357.79</v>
      </c>
      <c r="F100" s="154">
        <v>1468.1020000000001</v>
      </c>
      <c r="G100" s="154">
        <v>1477.8920000000001</v>
      </c>
      <c r="H100" s="154">
        <v>1551.97</v>
      </c>
      <c r="I100" s="154">
        <v>1645.6806672758421</v>
      </c>
      <c r="J100" s="154">
        <v>1699.916457789978</v>
      </c>
      <c r="K100" s="154">
        <v>1716.7181183574357</v>
      </c>
      <c r="L100" s="135" t="s">
        <v>473</v>
      </c>
    </row>
    <row r="101" spans="1:12" s="135" customFormat="1" ht="15" x14ac:dyDescent="0.2">
      <c r="A101" s="135" t="s">
        <v>420</v>
      </c>
      <c r="B101" s="154">
        <v>1036.9290000000001</v>
      </c>
      <c r="C101" s="154">
        <v>1040.9019723937515</v>
      </c>
      <c r="D101" s="154">
        <v>1069.6500000000001</v>
      </c>
      <c r="E101" s="154">
        <v>1030.9480000000001</v>
      </c>
      <c r="F101" s="154">
        <v>1043.3920000000001</v>
      </c>
      <c r="G101" s="154">
        <v>1080.7929999999999</v>
      </c>
      <c r="H101" s="154">
        <v>1115.616</v>
      </c>
      <c r="I101" s="154">
        <v>1154.6669999999999</v>
      </c>
      <c r="J101" s="154">
        <v>1181.873</v>
      </c>
      <c r="K101" s="154">
        <v>1191.951</v>
      </c>
      <c r="L101" s="135" t="s">
        <v>432</v>
      </c>
    </row>
    <row r="102" spans="1:12" s="135" customFormat="1" ht="15" x14ac:dyDescent="0.2">
      <c r="A102" s="135" t="s">
        <v>433</v>
      </c>
      <c r="B102" s="154">
        <v>416.41100000000006</v>
      </c>
      <c r="C102" s="154">
        <v>362.65199999999999</v>
      </c>
      <c r="D102" s="154">
        <v>359.18099999999998</v>
      </c>
      <c r="E102" s="154">
        <v>326.84199999999998</v>
      </c>
      <c r="F102" s="154">
        <v>424.71</v>
      </c>
      <c r="G102" s="154">
        <v>397.09899999999999</v>
      </c>
      <c r="H102" s="154">
        <v>436.35399999999998</v>
      </c>
      <c r="I102" s="154">
        <v>491.01366727584207</v>
      </c>
      <c r="J102" s="154">
        <v>518.04345778997799</v>
      </c>
      <c r="K102" s="154">
        <v>524.76711835743583</v>
      </c>
      <c r="L102" s="135" t="s">
        <v>434</v>
      </c>
    </row>
    <row r="103" spans="1:12" s="135" customFormat="1" ht="15" x14ac:dyDescent="0.2"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</row>
    <row r="104" spans="1:12" s="135" customFormat="1" ht="15" x14ac:dyDescent="0.2">
      <c r="A104" s="135" t="s">
        <v>474</v>
      </c>
      <c r="B104" s="154">
        <v>332.89299999999997</v>
      </c>
      <c r="C104" s="154">
        <v>322.93911510884834</v>
      </c>
      <c r="D104" s="154">
        <v>317.786</v>
      </c>
      <c r="E104" s="154">
        <v>341.32900000000001</v>
      </c>
      <c r="F104" s="154">
        <v>333.77100000000002</v>
      </c>
      <c r="G104" s="154">
        <v>332.39499999999998</v>
      </c>
      <c r="H104" s="154">
        <v>342.72699999999998</v>
      </c>
      <c r="I104" s="154">
        <v>364.1881208797613</v>
      </c>
      <c r="J104" s="154">
        <v>371.14434564759347</v>
      </c>
      <c r="K104" s="154">
        <v>371.31378176929644</v>
      </c>
      <c r="L104" s="135" t="s">
        <v>475</v>
      </c>
    </row>
    <row r="105" spans="1:12" s="135" customFormat="1" ht="15" x14ac:dyDescent="0.2">
      <c r="A105" s="135" t="s">
        <v>420</v>
      </c>
      <c r="B105" s="154">
        <v>247.654</v>
      </c>
      <c r="C105" s="154">
        <v>248.58811510884831</v>
      </c>
      <c r="D105" s="154">
        <v>249.011</v>
      </c>
      <c r="E105" s="154">
        <v>256.50599999999997</v>
      </c>
      <c r="F105" s="154">
        <v>258.24900000000002</v>
      </c>
      <c r="G105" s="154">
        <v>260.27199999999999</v>
      </c>
      <c r="H105" s="154">
        <v>275.959</v>
      </c>
      <c r="I105" s="154">
        <v>298.625</v>
      </c>
      <c r="J105" s="154">
        <v>302.36599999999999</v>
      </c>
      <c r="K105" s="154">
        <v>299.69900000000001</v>
      </c>
      <c r="L105" s="135" t="s">
        <v>432</v>
      </c>
    </row>
    <row r="106" spans="1:12" s="135" customFormat="1" ht="15" x14ac:dyDescent="0.2">
      <c r="A106" s="135" t="s">
        <v>433</v>
      </c>
      <c r="B106" s="154">
        <v>85.239000000000004</v>
      </c>
      <c r="C106" s="154">
        <v>74.350999999999999</v>
      </c>
      <c r="D106" s="154">
        <v>68.775000000000006</v>
      </c>
      <c r="E106" s="154">
        <v>84.822999999999993</v>
      </c>
      <c r="F106" s="154">
        <v>75.522000000000006</v>
      </c>
      <c r="G106" s="154">
        <v>72.123000000000005</v>
      </c>
      <c r="H106" s="154">
        <v>66.768000000000001</v>
      </c>
      <c r="I106" s="154">
        <v>65.563120879761328</v>
      </c>
      <c r="J106" s="154">
        <v>68.778345647593525</v>
      </c>
      <c r="K106" s="154">
        <v>71.614781769296442</v>
      </c>
      <c r="L106" s="135" t="s">
        <v>434</v>
      </c>
    </row>
    <row r="107" spans="1:12" s="135" customFormat="1" ht="15" x14ac:dyDescent="0.2"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</row>
    <row r="108" spans="1:12" s="135" customFormat="1" ht="15" x14ac:dyDescent="0.2">
      <c r="A108" s="135" t="s">
        <v>476</v>
      </c>
      <c r="B108" s="154">
        <v>8424.1830000000009</v>
      </c>
      <c r="C108" s="154">
        <v>8584.857</v>
      </c>
      <c r="D108" s="154">
        <v>8762.2119999999995</v>
      </c>
      <c r="E108" s="90">
        <v>9047.3940000000002</v>
      </c>
      <c r="F108" s="154">
        <v>8349.92</v>
      </c>
      <c r="G108" s="154">
        <v>8215.8719999999994</v>
      </c>
      <c r="H108" s="154">
        <v>8277.7070000000003</v>
      </c>
      <c r="I108" s="154">
        <v>8237.5360000000001</v>
      </c>
      <c r="J108" s="154">
        <v>7825.1239999999998</v>
      </c>
      <c r="K108" s="154">
        <v>7266.9340000000002</v>
      </c>
      <c r="L108" s="135" t="s">
        <v>477</v>
      </c>
    </row>
    <row r="109" spans="1:12" s="135" customFormat="1" ht="15" x14ac:dyDescent="0.2">
      <c r="A109" s="135" t="s">
        <v>420</v>
      </c>
      <c r="B109" s="154">
        <v>8424.1830000000009</v>
      </c>
      <c r="C109" s="154">
        <v>8584.857</v>
      </c>
      <c r="D109" s="154">
        <v>8762.2119999999995</v>
      </c>
      <c r="E109" s="154">
        <v>9047.3940000000002</v>
      </c>
      <c r="F109" s="154">
        <v>8349.92</v>
      </c>
      <c r="G109" s="154">
        <v>8215.8719999999994</v>
      </c>
      <c r="H109" s="154">
        <v>8277.7070000000003</v>
      </c>
      <c r="I109" s="154">
        <v>8237.5360000000001</v>
      </c>
      <c r="J109" s="154">
        <v>7825.1239999999998</v>
      </c>
      <c r="K109" s="154">
        <v>7266.9340000000002</v>
      </c>
      <c r="L109" s="135" t="s">
        <v>432</v>
      </c>
    </row>
    <row r="110" spans="1:12" s="135" customFormat="1" ht="15" x14ac:dyDescent="0.2">
      <c r="A110" s="135" t="s">
        <v>433</v>
      </c>
      <c r="B110" s="154">
        <v>0</v>
      </c>
      <c r="C110" s="154">
        <v>0</v>
      </c>
      <c r="D110" s="154">
        <v>0</v>
      </c>
      <c r="E110" s="154">
        <v>0</v>
      </c>
      <c r="F110" s="154">
        <v>0</v>
      </c>
      <c r="G110" s="154">
        <v>0</v>
      </c>
      <c r="H110" s="154">
        <v>0</v>
      </c>
      <c r="I110" s="154">
        <v>0</v>
      </c>
      <c r="J110" s="154">
        <v>0</v>
      </c>
      <c r="K110" s="154">
        <v>0</v>
      </c>
      <c r="L110" s="135" t="s">
        <v>434</v>
      </c>
    </row>
    <row r="111" spans="1:12" ht="14.25" x14ac:dyDescent="0.2">
      <c r="A111" s="163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</row>
    <row r="113" spans="1:8" x14ac:dyDescent="0.2">
      <c r="A113" s="164" t="s">
        <v>410</v>
      </c>
      <c r="B113" s="164"/>
      <c r="C113" s="164"/>
      <c r="D113" s="164"/>
      <c r="E113" s="164"/>
      <c r="G113" s="164" t="s">
        <v>478</v>
      </c>
      <c r="H113" s="164"/>
    </row>
    <row r="114" spans="1:8" x14ac:dyDescent="0.2">
      <c r="A114" s="164" t="s">
        <v>261</v>
      </c>
      <c r="B114" s="164"/>
      <c r="C114" s="164"/>
      <c r="D114" s="164"/>
      <c r="E114" s="164"/>
      <c r="G114" s="164" t="s">
        <v>479</v>
      </c>
      <c r="H114" s="164"/>
    </row>
    <row r="115" spans="1:8" x14ac:dyDescent="0.2">
      <c r="A115" s="164" t="s">
        <v>480</v>
      </c>
      <c r="B115" s="164"/>
      <c r="C115" s="164"/>
      <c r="D115" s="164"/>
      <c r="E115" s="164"/>
      <c r="G115" s="164" t="s">
        <v>481</v>
      </c>
      <c r="H115" s="164"/>
    </row>
    <row r="116" spans="1:8" ht="15" x14ac:dyDescent="0.25">
      <c r="A116" s="165" t="s">
        <v>482</v>
      </c>
      <c r="B116" s="164"/>
      <c r="C116" s="164"/>
      <c r="D116" s="164"/>
      <c r="E116" s="164"/>
      <c r="G116" s="165" t="s">
        <v>483</v>
      </c>
      <c r="H116" s="164"/>
    </row>
    <row r="117" spans="1:8" x14ac:dyDescent="0.2">
      <c r="A117" s="164"/>
      <c r="B117" s="164"/>
      <c r="C117" s="164"/>
      <c r="D117" s="164"/>
      <c r="E117" s="164"/>
      <c r="G117" s="164"/>
      <c r="H117" s="164"/>
    </row>
    <row r="118" spans="1:8" ht="15" x14ac:dyDescent="0.25">
      <c r="A118" s="166" t="s">
        <v>376</v>
      </c>
      <c r="B118" s="152"/>
      <c r="C118" s="152"/>
      <c r="D118" s="152"/>
      <c r="E118" s="152"/>
      <c r="F118" s="152"/>
      <c r="G118" s="29" t="s">
        <v>484</v>
      </c>
      <c r="H118" s="29"/>
    </row>
    <row r="119" spans="1:8" ht="15" x14ac:dyDescent="0.25">
      <c r="A119" s="166" t="s">
        <v>177</v>
      </c>
      <c r="B119" s="152"/>
      <c r="C119" s="152"/>
      <c r="D119" s="152"/>
      <c r="E119" s="152"/>
      <c r="F119" s="152"/>
      <c r="G119" s="29" t="s">
        <v>485</v>
      </c>
      <c r="H119" s="2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workbookViewId="0"/>
  </sheetViews>
  <sheetFormatPr defaultColWidth="9.28515625" defaultRowHeight="12.75" x14ac:dyDescent="0.2"/>
  <cols>
    <col min="1" max="1" width="45.28515625" style="34" customWidth="1"/>
    <col min="2" max="7" width="11.7109375" style="34" customWidth="1"/>
    <col min="8" max="8" width="11.7109375" style="183" customWidth="1"/>
    <col min="9" max="9" width="12.28515625" style="183" customWidth="1"/>
    <col min="10" max="10" width="12.28515625" style="183" bestFit="1" customWidth="1"/>
    <col min="11" max="11" width="12.28515625" style="183" customWidth="1"/>
    <col min="12" max="12" width="44.28515625" style="34" bestFit="1" customWidth="1"/>
    <col min="13" max="16384" width="9.28515625" style="34"/>
  </cols>
  <sheetData>
    <row r="1" spans="1:16" ht="15" x14ac:dyDescent="0.2">
      <c r="A1" s="32" t="s">
        <v>486</v>
      </c>
      <c r="B1" s="33"/>
      <c r="C1" s="33"/>
      <c r="E1" s="33"/>
      <c r="F1" s="33"/>
      <c r="G1" s="33"/>
      <c r="H1" s="167"/>
      <c r="I1" s="167"/>
      <c r="J1" s="167"/>
      <c r="K1" s="167"/>
      <c r="L1" s="33"/>
      <c r="M1" s="33"/>
      <c r="N1" s="33"/>
      <c r="O1" s="33"/>
      <c r="P1" s="33"/>
    </row>
    <row r="2" spans="1:16" ht="15" x14ac:dyDescent="0.2">
      <c r="A2" s="32" t="s">
        <v>487</v>
      </c>
      <c r="B2" s="33"/>
      <c r="C2" s="33"/>
      <c r="D2" s="33"/>
      <c r="E2" s="33"/>
      <c r="F2" s="33"/>
      <c r="G2" s="33"/>
      <c r="H2" s="167"/>
      <c r="I2" s="167"/>
      <c r="J2" s="167"/>
      <c r="K2" s="167"/>
      <c r="L2" s="33"/>
      <c r="M2" s="33"/>
      <c r="N2" s="33"/>
      <c r="O2" s="33"/>
      <c r="P2" s="33"/>
    </row>
    <row r="3" spans="1:16" ht="14.25" x14ac:dyDescent="0.2">
      <c r="A3" s="35" t="s">
        <v>318</v>
      </c>
      <c r="B3" s="33"/>
      <c r="C3" s="33"/>
      <c r="D3" s="33"/>
      <c r="E3" s="33"/>
      <c r="F3" s="33"/>
      <c r="G3" s="33"/>
      <c r="H3" s="167"/>
      <c r="I3" s="167"/>
      <c r="J3" s="167"/>
      <c r="K3" s="167"/>
      <c r="L3" s="33"/>
      <c r="M3" s="33"/>
      <c r="N3" s="33"/>
      <c r="O3" s="33"/>
      <c r="P3" s="33"/>
    </row>
    <row r="4" spans="1:16" x14ac:dyDescent="0.2">
      <c r="A4" s="33"/>
      <c r="B4" s="33"/>
      <c r="C4" s="33"/>
      <c r="D4" s="33"/>
      <c r="E4" s="33"/>
      <c r="F4" s="33"/>
      <c r="G4" s="33"/>
      <c r="H4" s="167"/>
      <c r="I4" s="167"/>
      <c r="J4" s="167"/>
      <c r="K4" s="167"/>
      <c r="L4" s="33"/>
      <c r="M4" s="33"/>
      <c r="N4" s="33"/>
      <c r="O4" s="33"/>
      <c r="P4" s="33"/>
    </row>
    <row r="5" spans="1:16" s="42" customFormat="1" ht="15" x14ac:dyDescent="0.2">
      <c r="A5" s="168"/>
      <c r="B5" s="168"/>
      <c r="C5" s="168"/>
      <c r="D5" s="168"/>
      <c r="E5" s="168"/>
      <c r="F5" s="168"/>
      <c r="G5" s="168"/>
      <c r="H5" s="169"/>
      <c r="I5" s="169"/>
      <c r="J5" s="169"/>
      <c r="K5" s="169"/>
      <c r="L5" s="168"/>
      <c r="M5" s="43"/>
      <c r="N5" s="43"/>
      <c r="O5" s="43"/>
      <c r="P5" s="43"/>
    </row>
    <row r="6" spans="1:16" s="42" customFormat="1" ht="15" x14ac:dyDescent="0.2">
      <c r="A6" s="146"/>
      <c r="B6" s="5">
        <v>2006</v>
      </c>
      <c r="C6" s="5">
        <v>2007</v>
      </c>
      <c r="D6" s="5">
        <v>2008</v>
      </c>
      <c r="E6" s="5">
        <v>2009</v>
      </c>
      <c r="F6" s="5">
        <v>2010</v>
      </c>
      <c r="G6" s="5">
        <v>2011</v>
      </c>
      <c r="H6" s="5">
        <v>2012</v>
      </c>
      <c r="I6" s="5" t="s">
        <v>4</v>
      </c>
      <c r="J6" s="5" t="s">
        <v>5</v>
      </c>
      <c r="K6" s="5" t="s">
        <v>6</v>
      </c>
      <c r="L6" s="146"/>
      <c r="M6" s="43"/>
      <c r="N6" s="43"/>
      <c r="O6" s="43"/>
      <c r="P6" s="43"/>
    </row>
    <row r="7" spans="1:16" s="42" customFormat="1" ht="15" x14ac:dyDescent="0.2">
      <c r="A7" s="40"/>
      <c r="B7" s="41"/>
      <c r="C7" s="41"/>
      <c r="D7" s="41"/>
      <c r="E7" s="41"/>
      <c r="F7" s="170"/>
      <c r="G7" s="170"/>
      <c r="H7" s="170"/>
      <c r="I7" s="170"/>
      <c r="J7" s="170"/>
      <c r="K7" s="170"/>
      <c r="L7" s="40"/>
      <c r="M7" s="43"/>
      <c r="N7" s="43"/>
      <c r="O7" s="43"/>
      <c r="P7" s="43"/>
    </row>
    <row r="8" spans="1:16" s="37" customFormat="1" ht="15" customHeight="1" x14ac:dyDescent="0.2">
      <c r="A8" s="171"/>
      <c r="B8" s="172"/>
      <c r="C8" s="172"/>
      <c r="D8" s="172"/>
      <c r="E8" s="172"/>
      <c r="F8" s="173"/>
      <c r="G8" s="173"/>
      <c r="H8" s="173"/>
      <c r="I8" s="173"/>
      <c r="J8" s="173"/>
      <c r="K8" s="173"/>
      <c r="L8" s="171"/>
      <c r="M8" s="72"/>
      <c r="N8" s="72"/>
      <c r="O8" s="72"/>
      <c r="P8" s="72"/>
    </row>
    <row r="9" spans="1:16" s="37" customFormat="1" ht="15" customHeight="1" x14ac:dyDescent="0.2">
      <c r="A9" s="171" t="s">
        <v>488</v>
      </c>
      <c r="B9" s="174">
        <v>34393.848288028705</v>
      </c>
      <c r="C9" s="174">
        <v>35223.352376339128</v>
      </c>
      <c r="D9" s="174">
        <v>37298.99</v>
      </c>
      <c r="E9" s="175">
        <v>40687.688999999998</v>
      </c>
      <c r="F9" s="175">
        <v>43291.637999999999</v>
      </c>
      <c r="G9" s="175">
        <v>43356.824999999997</v>
      </c>
      <c r="H9" s="175">
        <v>43574.737999999998</v>
      </c>
      <c r="I9" s="175">
        <v>44178.112377312616</v>
      </c>
      <c r="J9" s="175">
        <v>44173.163883497567</v>
      </c>
      <c r="K9" s="175">
        <v>44731.422202266964</v>
      </c>
      <c r="L9" s="171" t="s">
        <v>489</v>
      </c>
      <c r="M9" s="72"/>
      <c r="N9" s="72"/>
      <c r="O9" s="72"/>
      <c r="P9" s="72"/>
    </row>
    <row r="10" spans="1:16" s="37" customFormat="1" ht="15" customHeight="1" x14ac:dyDescent="0.2">
      <c r="A10" s="171"/>
      <c r="B10" s="174"/>
      <c r="C10" s="174"/>
      <c r="D10" s="174"/>
      <c r="E10" s="175"/>
      <c r="F10" s="176"/>
      <c r="G10" s="176"/>
      <c r="H10" s="176"/>
      <c r="I10" s="176"/>
      <c r="J10" s="176"/>
      <c r="K10" s="176"/>
      <c r="L10" s="171"/>
      <c r="M10" s="72"/>
      <c r="N10" s="72"/>
      <c r="O10" s="72"/>
      <c r="P10" s="72"/>
    </row>
    <row r="11" spans="1:16" s="37" customFormat="1" ht="15" customHeight="1" x14ac:dyDescent="0.2">
      <c r="A11" s="171" t="s">
        <v>490</v>
      </c>
      <c r="B11" s="174">
        <v>982.8413126790233</v>
      </c>
      <c r="C11" s="174">
        <v>1000.2106807953745</v>
      </c>
      <c r="D11" s="174">
        <v>700.52829781975345</v>
      </c>
      <c r="E11" s="175">
        <v>862.19564919246682</v>
      </c>
      <c r="F11" s="175">
        <v>759.94178402511454</v>
      </c>
      <c r="G11" s="175">
        <v>726.9263805629065</v>
      </c>
      <c r="H11" s="175">
        <v>869.75890547214078</v>
      </c>
      <c r="I11" s="175">
        <v>1103.4761910056959</v>
      </c>
      <c r="J11" s="175">
        <v>1117.9132747144433</v>
      </c>
      <c r="K11" s="175">
        <v>1092.8831820265316</v>
      </c>
      <c r="L11" s="171" t="s">
        <v>491</v>
      </c>
      <c r="M11" s="72"/>
      <c r="N11" s="72"/>
      <c r="O11" s="72"/>
      <c r="P11" s="72"/>
    </row>
    <row r="12" spans="1:16" s="37" customFormat="1" ht="15" customHeight="1" x14ac:dyDescent="0.2">
      <c r="A12" s="171"/>
      <c r="B12" s="174"/>
      <c r="C12" s="174"/>
      <c r="D12" s="174"/>
      <c r="E12" s="175"/>
      <c r="F12" s="176"/>
      <c r="G12" s="176"/>
      <c r="H12" s="176"/>
      <c r="I12" s="176"/>
      <c r="J12" s="176"/>
      <c r="K12" s="176"/>
      <c r="L12" s="171"/>
      <c r="M12" s="72"/>
      <c r="N12" s="72"/>
      <c r="O12" s="72"/>
      <c r="P12" s="72"/>
    </row>
    <row r="13" spans="1:16" s="37" customFormat="1" ht="15" customHeight="1" x14ac:dyDescent="0.2">
      <c r="A13" s="171" t="s">
        <v>492</v>
      </c>
      <c r="B13" s="174">
        <v>758.15215754446842</v>
      </c>
      <c r="C13" s="174">
        <v>777.34544632041877</v>
      </c>
      <c r="D13" s="174">
        <v>963.73153016566948</v>
      </c>
      <c r="E13" s="175">
        <v>900.84684085865933</v>
      </c>
      <c r="F13" s="175">
        <v>1045.0998848176439</v>
      </c>
      <c r="G13" s="175">
        <v>914.50434071350651</v>
      </c>
      <c r="H13" s="175">
        <v>993.42360550138585</v>
      </c>
      <c r="I13" s="175">
        <v>1001.942525463785</v>
      </c>
      <c r="J13" s="175">
        <v>1068.8999497481718</v>
      </c>
      <c r="K13" s="175">
        <v>996.24059568680798</v>
      </c>
      <c r="L13" s="171" t="s">
        <v>493</v>
      </c>
      <c r="M13" s="72"/>
      <c r="N13" s="72"/>
      <c r="O13" s="72"/>
      <c r="P13" s="72"/>
    </row>
    <row r="14" spans="1:16" s="37" customFormat="1" ht="15" customHeight="1" x14ac:dyDescent="0.2">
      <c r="A14" s="171"/>
      <c r="B14" s="174"/>
      <c r="C14" s="174"/>
      <c r="D14" s="174"/>
      <c r="E14" s="175"/>
      <c r="F14" s="176"/>
      <c r="G14" s="176"/>
      <c r="H14" s="176"/>
      <c r="I14" s="176"/>
      <c r="J14" s="176"/>
      <c r="K14" s="176"/>
      <c r="L14" s="171"/>
      <c r="M14" s="72"/>
      <c r="N14" s="72"/>
      <c r="O14" s="72"/>
      <c r="P14" s="72"/>
    </row>
    <row r="15" spans="1:16" s="37" customFormat="1" ht="15" customHeight="1" x14ac:dyDescent="0.2">
      <c r="A15" s="171" t="s">
        <v>494</v>
      </c>
      <c r="B15" s="174">
        <v>13.896316724169367</v>
      </c>
      <c r="C15" s="174">
        <v>14.41976159533475</v>
      </c>
      <c r="D15" s="174">
        <v>13.181688393832989</v>
      </c>
      <c r="E15" s="175">
        <v>10.907950808345998</v>
      </c>
      <c r="F15" s="175">
        <v>10.290852532163308</v>
      </c>
      <c r="G15" s="175">
        <v>9.239718594703243</v>
      </c>
      <c r="H15" s="175">
        <v>12.042030484603165</v>
      </c>
      <c r="I15" s="175">
        <v>11.714042389061712</v>
      </c>
      <c r="J15" s="175">
        <v>12.081176742297655</v>
      </c>
      <c r="K15" s="175">
        <v>12.771688798685405</v>
      </c>
      <c r="L15" s="171" t="s">
        <v>495</v>
      </c>
      <c r="M15" s="72"/>
      <c r="N15" s="72"/>
      <c r="O15" s="72"/>
      <c r="P15" s="72"/>
    </row>
    <row r="16" spans="1:16" s="37" customFormat="1" ht="15" customHeight="1" x14ac:dyDescent="0.2">
      <c r="A16" s="171"/>
      <c r="B16" s="174"/>
      <c r="C16" s="174"/>
      <c r="D16" s="174"/>
      <c r="E16" s="175"/>
      <c r="F16" s="176"/>
      <c r="G16" s="176"/>
      <c r="H16" s="176"/>
      <c r="I16" s="176"/>
      <c r="J16" s="176"/>
      <c r="K16" s="176"/>
      <c r="L16" s="171"/>
      <c r="M16" s="72"/>
      <c r="N16" s="72"/>
      <c r="O16" s="72"/>
      <c r="P16" s="72"/>
    </row>
    <row r="17" spans="1:16" s="37" customFormat="1" ht="15" customHeight="1" x14ac:dyDescent="0.2">
      <c r="A17" s="171" t="s">
        <v>496</v>
      </c>
      <c r="B17" s="174">
        <v>181.6708650840211</v>
      </c>
      <c r="C17" s="174">
        <v>188.73988268471487</v>
      </c>
      <c r="D17" s="174">
        <v>225.06849056045922</v>
      </c>
      <c r="E17" s="175">
        <v>245.57161436328022</v>
      </c>
      <c r="F17" s="175">
        <v>259.88336814106174</v>
      </c>
      <c r="G17" s="175">
        <v>251.04072689739809</v>
      </c>
      <c r="H17" s="175">
        <v>236.04087567878341</v>
      </c>
      <c r="I17" s="175">
        <v>141.6203050233224</v>
      </c>
      <c r="J17" s="175">
        <v>94.117251845726187</v>
      </c>
      <c r="K17" s="175">
        <v>113.33011922020144</v>
      </c>
      <c r="L17" s="171" t="s">
        <v>497</v>
      </c>
      <c r="M17" s="72"/>
      <c r="N17" s="72"/>
      <c r="O17" s="72"/>
      <c r="P17" s="72"/>
    </row>
    <row r="18" spans="1:16" s="37" customFormat="1" ht="15" customHeight="1" x14ac:dyDescent="0.2">
      <c r="A18" s="171"/>
      <c r="B18" s="174"/>
      <c r="C18" s="174"/>
      <c r="D18" s="174"/>
      <c r="E18" s="175"/>
      <c r="F18" s="176"/>
      <c r="G18" s="176"/>
      <c r="H18" s="176"/>
      <c r="I18" s="176"/>
      <c r="J18" s="176"/>
      <c r="K18" s="176"/>
      <c r="L18" s="171"/>
      <c r="M18" s="72"/>
      <c r="N18" s="72"/>
      <c r="O18" s="72"/>
      <c r="P18" s="72"/>
    </row>
    <row r="19" spans="1:16" s="37" customFormat="1" ht="15" customHeight="1" x14ac:dyDescent="0.2">
      <c r="A19" s="171" t="s">
        <v>498</v>
      </c>
      <c r="B19" s="174">
        <v>19.553552499575286</v>
      </c>
      <c r="C19" s="174">
        <v>20.145007566749872</v>
      </c>
      <c r="D19" s="174">
        <v>18.35879393132041</v>
      </c>
      <c r="E19" s="175">
        <v>16.048983186890894</v>
      </c>
      <c r="F19" s="175">
        <v>15.755628092830053</v>
      </c>
      <c r="G19" s="175">
        <v>13.229815232212841</v>
      </c>
      <c r="H19" s="175">
        <v>14.743097007038743</v>
      </c>
      <c r="I19" s="175">
        <v>10.556508820649913</v>
      </c>
      <c r="J19" s="175">
        <v>11.023167736511226</v>
      </c>
      <c r="K19" s="175">
        <v>10.816348520619405</v>
      </c>
      <c r="L19" s="171" t="s">
        <v>499</v>
      </c>
      <c r="M19" s="72"/>
      <c r="N19" s="72"/>
      <c r="O19" s="72"/>
      <c r="P19" s="72"/>
    </row>
    <row r="20" spans="1:16" s="37" customFormat="1" ht="15" customHeight="1" x14ac:dyDescent="0.2">
      <c r="A20" s="171"/>
      <c r="B20" s="174"/>
      <c r="C20" s="174"/>
      <c r="D20" s="174"/>
      <c r="E20" s="175"/>
      <c r="F20" s="176"/>
      <c r="G20" s="176"/>
      <c r="H20" s="176"/>
      <c r="I20" s="176"/>
      <c r="J20" s="176"/>
      <c r="K20" s="176"/>
      <c r="L20" s="171"/>
      <c r="M20" s="72"/>
      <c r="N20" s="72"/>
      <c r="O20" s="72"/>
      <c r="P20" s="72"/>
    </row>
    <row r="21" spans="1:16" s="37" customFormat="1" ht="15" customHeight="1" x14ac:dyDescent="0.2">
      <c r="A21" s="171" t="s">
        <v>500</v>
      </c>
      <c r="B21" s="174">
        <v>99.363161285693778</v>
      </c>
      <c r="C21" s="174">
        <v>99.88573404566786</v>
      </c>
      <c r="D21" s="174">
        <v>93.436242102710438</v>
      </c>
      <c r="E21" s="175">
        <v>77.862804554210797</v>
      </c>
      <c r="F21" s="175">
        <v>92.354138822785757</v>
      </c>
      <c r="G21" s="175">
        <v>97.185668036139944</v>
      </c>
      <c r="H21" s="175">
        <v>85.427072753617409</v>
      </c>
      <c r="I21" s="175">
        <v>59.2961403493441</v>
      </c>
      <c r="J21" s="175">
        <v>58.328775348758654</v>
      </c>
      <c r="K21" s="175">
        <v>59.285932085213531</v>
      </c>
      <c r="L21" s="171" t="s">
        <v>501</v>
      </c>
      <c r="M21" s="72"/>
      <c r="N21" s="72"/>
      <c r="O21" s="72"/>
      <c r="P21" s="72"/>
    </row>
    <row r="22" spans="1:16" s="37" customFormat="1" ht="15" customHeight="1" x14ac:dyDescent="0.2">
      <c r="A22" s="171"/>
      <c r="B22" s="174"/>
      <c r="C22" s="174"/>
      <c r="D22" s="174"/>
      <c r="E22" s="175"/>
      <c r="F22" s="176"/>
      <c r="G22" s="176"/>
      <c r="H22" s="176"/>
      <c r="I22" s="176"/>
      <c r="J22" s="176"/>
      <c r="K22" s="176"/>
      <c r="L22" s="171"/>
      <c r="M22" s="72"/>
      <c r="N22" s="72"/>
      <c r="O22" s="72"/>
      <c r="P22" s="72"/>
    </row>
    <row r="23" spans="1:16" s="37" customFormat="1" ht="15" customHeight="1" x14ac:dyDescent="0.2">
      <c r="A23" s="171" t="s">
        <v>502</v>
      </c>
      <c r="B23" s="174">
        <v>24864.199551976777</v>
      </c>
      <c r="C23" s="174">
        <v>25456.702447407406</v>
      </c>
      <c r="D23" s="174">
        <v>27642.659328611622</v>
      </c>
      <c r="E23" s="175">
        <v>28434.920237537492</v>
      </c>
      <c r="F23" s="175">
        <v>30538.877091589733</v>
      </c>
      <c r="G23" s="175">
        <v>29936.652942424043</v>
      </c>
      <c r="H23" s="175">
        <v>29507.158124763217</v>
      </c>
      <c r="I23" s="175">
        <v>29682.587506780288</v>
      </c>
      <c r="J23" s="175">
        <v>28734.686990033832</v>
      </c>
      <c r="K23" s="175">
        <v>28959.521465186543</v>
      </c>
      <c r="L23" s="171" t="s">
        <v>503</v>
      </c>
      <c r="M23" s="72"/>
      <c r="N23" s="72"/>
      <c r="O23" s="72"/>
      <c r="P23" s="72"/>
    </row>
    <row r="24" spans="1:16" s="37" customFormat="1" ht="15" customHeight="1" x14ac:dyDescent="0.2">
      <c r="A24" s="171"/>
      <c r="B24" s="174"/>
      <c r="C24" s="174"/>
      <c r="D24" s="174"/>
      <c r="E24" s="175"/>
      <c r="F24" s="176"/>
      <c r="G24" s="176"/>
      <c r="H24" s="176"/>
      <c r="I24" s="176"/>
      <c r="J24" s="176"/>
      <c r="K24" s="176"/>
      <c r="L24" s="171"/>
      <c r="M24" s="72"/>
      <c r="N24" s="72"/>
      <c r="O24" s="72"/>
      <c r="P24" s="72"/>
    </row>
    <row r="25" spans="1:16" s="37" customFormat="1" ht="15" customHeight="1" x14ac:dyDescent="0.2">
      <c r="A25" s="171" t="s">
        <v>504</v>
      </c>
      <c r="B25" s="174">
        <v>206.52029610371167</v>
      </c>
      <c r="C25" s="174">
        <v>212.58619882877738</v>
      </c>
      <c r="D25" s="174">
        <v>-141.00621040724732</v>
      </c>
      <c r="E25" s="175">
        <v>76.623202387242031</v>
      </c>
      <c r="F25" s="175">
        <v>49.799387138926363</v>
      </c>
      <c r="G25" s="175">
        <v>54.853416099349516</v>
      </c>
      <c r="H25" s="175">
        <v>59.133035010933646</v>
      </c>
      <c r="I25" s="175">
        <v>48.923038624266844</v>
      </c>
      <c r="J25" s="175">
        <v>70.555301493718474</v>
      </c>
      <c r="K25" s="175">
        <v>77.817826644022659</v>
      </c>
      <c r="L25" s="171" t="s">
        <v>505</v>
      </c>
      <c r="M25" s="72"/>
      <c r="N25" s="72"/>
      <c r="O25" s="72"/>
      <c r="P25" s="72"/>
    </row>
    <row r="26" spans="1:16" s="37" customFormat="1" ht="15" customHeight="1" x14ac:dyDescent="0.2">
      <c r="A26" s="171"/>
      <c r="B26" s="174"/>
      <c r="C26" s="174"/>
      <c r="D26" s="174"/>
      <c r="E26" s="175"/>
      <c r="F26" s="176"/>
      <c r="G26" s="176"/>
      <c r="H26" s="176"/>
      <c r="I26" s="176"/>
      <c r="J26" s="176"/>
      <c r="K26" s="176"/>
      <c r="L26" s="171"/>
      <c r="M26" s="72"/>
      <c r="N26" s="72"/>
      <c r="O26" s="72"/>
      <c r="P26" s="72"/>
    </row>
    <row r="27" spans="1:16" s="37" customFormat="1" ht="15" customHeight="1" x14ac:dyDescent="0.2">
      <c r="A27" s="171" t="s">
        <v>506</v>
      </c>
      <c r="B27" s="174">
        <v>206.12130700148271</v>
      </c>
      <c r="C27" s="174">
        <v>214.14099848450309</v>
      </c>
      <c r="D27" s="174">
        <v>149.97911204866105</v>
      </c>
      <c r="E27" s="175">
        <v>79.079836396296798</v>
      </c>
      <c r="F27" s="175">
        <v>48.416185362640633</v>
      </c>
      <c r="G27" s="175">
        <v>40.825185414225693</v>
      </c>
      <c r="H27" s="175">
        <v>79.946721776900418</v>
      </c>
      <c r="I27" s="175">
        <v>63.809049538878035</v>
      </c>
      <c r="J27" s="175">
        <v>60.829215523537663</v>
      </c>
      <c r="K27" s="175">
        <v>59.65770195639724</v>
      </c>
      <c r="L27" s="171" t="s">
        <v>507</v>
      </c>
      <c r="M27" s="72"/>
      <c r="N27" s="72"/>
      <c r="O27" s="72"/>
      <c r="P27" s="72"/>
    </row>
    <row r="28" spans="1:16" s="37" customFormat="1" ht="15" customHeight="1" x14ac:dyDescent="0.2">
      <c r="A28" s="171"/>
      <c r="B28" s="174"/>
      <c r="C28" s="174"/>
      <c r="D28" s="174"/>
      <c r="E28" s="175"/>
      <c r="F28" s="176"/>
      <c r="G28" s="176"/>
      <c r="H28" s="176"/>
      <c r="I28" s="176"/>
      <c r="J28" s="176"/>
      <c r="K28" s="176"/>
      <c r="L28" s="171"/>
      <c r="M28" s="72"/>
      <c r="N28" s="72"/>
      <c r="O28" s="72"/>
      <c r="P28" s="72"/>
    </row>
    <row r="29" spans="1:16" s="37" customFormat="1" ht="15" customHeight="1" x14ac:dyDescent="0.2">
      <c r="A29" s="171" t="s">
        <v>508</v>
      </c>
      <c r="B29" s="174">
        <v>84.319203718231805</v>
      </c>
      <c r="C29" s="174">
        <v>87.818440874857941</v>
      </c>
      <c r="D29" s="174">
        <v>79.405235541706389</v>
      </c>
      <c r="E29" s="175">
        <v>68.121192987019327</v>
      </c>
      <c r="F29" s="175">
        <v>70.273439120781049</v>
      </c>
      <c r="G29" s="175">
        <v>57.404000732293646</v>
      </c>
      <c r="H29" s="175">
        <v>53.230847686652972</v>
      </c>
      <c r="I29" s="175">
        <v>53.827883671471369</v>
      </c>
      <c r="J29" s="175">
        <v>56.430882631483946</v>
      </c>
      <c r="K29" s="175">
        <v>59.096975700340636</v>
      </c>
      <c r="L29" s="171" t="s">
        <v>509</v>
      </c>
      <c r="M29" s="72"/>
      <c r="N29" s="72"/>
      <c r="O29" s="72"/>
      <c r="P29" s="72"/>
    </row>
    <row r="30" spans="1:16" s="37" customFormat="1" ht="15" customHeight="1" x14ac:dyDescent="0.2">
      <c r="A30" s="171"/>
      <c r="B30" s="174"/>
      <c r="C30" s="174"/>
      <c r="D30" s="174"/>
      <c r="E30" s="175"/>
      <c r="F30" s="176"/>
      <c r="G30" s="176"/>
      <c r="H30" s="176"/>
      <c r="I30" s="176"/>
      <c r="J30" s="176"/>
      <c r="K30" s="176"/>
      <c r="L30" s="171"/>
      <c r="M30" s="72"/>
      <c r="N30" s="72"/>
      <c r="O30" s="72"/>
      <c r="P30" s="72"/>
    </row>
    <row r="31" spans="1:16" s="37" customFormat="1" ht="15" customHeight="1" x14ac:dyDescent="0.2">
      <c r="A31" s="171" t="s">
        <v>510</v>
      </c>
      <c r="B31" s="174">
        <v>79.516709849303439</v>
      </c>
      <c r="C31" s="174">
        <v>81.935160776020325</v>
      </c>
      <c r="D31" s="174">
        <v>122.35075572800569</v>
      </c>
      <c r="E31" s="175">
        <v>120.76357125555764</v>
      </c>
      <c r="F31" s="175">
        <v>174.60771786856333</v>
      </c>
      <c r="G31" s="175">
        <v>143.58066184952122</v>
      </c>
      <c r="H31" s="175">
        <v>72.932362980465669</v>
      </c>
      <c r="I31" s="175">
        <v>140.76260067263499</v>
      </c>
      <c r="J31" s="175">
        <v>144.25884618737817</v>
      </c>
      <c r="K31" s="175">
        <v>138.77240834472056</v>
      </c>
      <c r="L31" s="171" t="s">
        <v>511</v>
      </c>
      <c r="M31" s="72"/>
      <c r="N31" s="72"/>
      <c r="O31" s="72"/>
      <c r="P31" s="72"/>
    </row>
    <row r="32" spans="1:16" s="37" customFormat="1" ht="15" customHeight="1" x14ac:dyDescent="0.2">
      <c r="A32" s="171"/>
      <c r="B32" s="174"/>
      <c r="C32" s="174"/>
      <c r="D32" s="174"/>
      <c r="E32" s="175"/>
      <c r="F32" s="176"/>
      <c r="G32" s="176"/>
      <c r="H32" s="176"/>
      <c r="I32" s="176"/>
      <c r="J32" s="176"/>
      <c r="K32" s="176"/>
      <c r="L32" s="171"/>
      <c r="M32" s="72"/>
      <c r="N32" s="72"/>
      <c r="O32" s="72"/>
      <c r="P32" s="72"/>
    </row>
    <row r="33" spans="1:16" s="37" customFormat="1" ht="15" customHeight="1" x14ac:dyDescent="0.2">
      <c r="A33" s="171" t="s">
        <v>512</v>
      </c>
      <c r="B33" s="174">
        <v>198.30725918855867</v>
      </c>
      <c r="C33" s="174">
        <v>202.37477959409509</v>
      </c>
      <c r="D33" s="174">
        <v>199.32005657080404</v>
      </c>
      <c r="E33" s="175">
        <v>165.99468678929358</v>
      </c>
      <c r="F33" s="175">
        <v>137.79404808029406</v>
      </c>
      <c r="G33" s="175">
        <v>122.21987547725344</v>
      </c>
      <c r="H33" s="175">
        <v>124.64384179112415</v>
      </c>
      <c r="I33" s="175">
        <v>123.35812659214808</v>
      </c>
      <c r="J33" s="175">
        <v>143.77839190583387</v>
      </c>
      <c r="K33" s="175">
        <v>148.70393637907321</v>
      </c>
      <c r="L33" s="171" t="s">
        <v>513</v>
      </c>
      <c r="M33" s="72"/>
      <c r="N33" s="72"/>
      <c r="O33" s="72"/>
      <c r="P33" s="72"/>
    </row>
    <row r="34" spans="1:16" s="37" customFormat="1" ht="15" customHeight="1" x14ac:dyDescent="0.2">
      <c r="A34" s="171"/>
      <c r="B34" s="174"/>
      <c r="C34" s="174"/>
      <c r="D34" s="174"/>
      <c r="E34" s="175"/>
      <c r="F34" s="176"/>
      <c r="G34" s="176"/>
      <c r="H34" s="176"/>
      <c r="I34" s="176"/>
      <c r="J34" s="176"/>
      <c r="K34" s="176"/>
      <c r="L34" s="171"/>
      <c r="M34" s="72"/>
      <c r="N34" s="72"/>
      <c r="O34" s="72"/>
      <c r="P34" s="72"/>
    </row>
    <row r="35" spans="1:16" s="37" customFormat="1" ht="15" customHeight="1" x14ac:dyDescent="0.2">
      <c r="A35" s="171" t="s">
        <v>514</v>
      </c>
      <c r="B35" s="174">
        <v>198.66884139415666</v>
      </c>
      <c r="C35" s="174">
        <v>205.07607582140972</v>
      </c>
      <c r="D35" s="174">
        <v>210.46738621890165</v>
      </c>
      <c r="E35" s="175">
        <v>164.01515448796624</v>
      </c>
      <c r="F35" s="175">
        <v>218.48203401714667</v>
      </c>
      <c r="G35" s="175">
        <v>209.83885984657186</v>
      </c>
      <c r="H35" s="175">
        <v>183.24897348009011</v>
      </c>
      <c r="I35" s="175">
        <v>293.9746953238506</v>
      </c>
      <c r="J35" s="175">
        <v>299.7272424799383</v>
      </c>
      <c r="K35" s="175">
        <v>269.47534858965264</v>
      </c>
      <c r="L35" s="171" t="s">
        <v>515</v>
      </c>
      <c r="M35" s="72"/>
      <c r="N35" s="72"/>
      <c r="O35" s="72"/>
      <c r="P35" s="72"/>
    </row>
    <row r="36" spans="1:16" s="37" customFormat="1" ht="15" customHeight="1" x14ac:dyDescent="0.2">
      <c r="A36" s="171"/>
      <c r="B36" s="174"/>
      <c r="C36" s="174"/>
      <c r="D36" s="174"/>
      <c r="E36" s="175"/>
      <c r="F36" s="176"/>
      <c r="G36" s="176"/>
      <c r="H36" s="176"/>
      <c r="I36" s="176"/>
      <c r="J36" s="176"/>
      <c r="K36" s="176"/>
      <c r="L36" s="171"/>
      <c r="M36" s="72"/>
      <c r="N36" s="72"/>
      <c r="O36" s="72"/>
      <c r="P36" s="72"/>
    </row>
    <row r="37" spans="1:16" s="37" customFormat="1" ht="15" customHeight="1" x14ac:dyDescent="0.2">
      <c r="A37" s="171" t="s">
        <v>516</v>
      </c>
      <c r="B37" s="174">
        <v>4012.8083165047924</v>
      </c>
      <c r="C37" s="174">
        <v>4112.1963941045315</v>
      </c>
      <c r="D37" s="174">
        <v>4336.1735953803891</v>
      </c>
      <c r="E37" s="175">
        <v>6929.6823306252991</v>
      </c>
      <c r="F37" s="175">
        <v>7369.6342273953824</v>
      </c>
      <c r="G37" s="175">
        <v>7999.8822050775725</v>
      </c>
      <c r="H37" s="175">
        <v>8543.141266734463</v>
      </c>
      <c r="I37" s="175">
        <v>8808.6319578929088</v>
      </c>
      <c r="J37" s="175">
        <v>9670.0176958528536</v>
      </c>
      <c r="K37" s="175">
        <v>9721.1078844799631</v>
      </c>
      <c r="L37" s="171" t="s">
        <v>517</v>
      </c>
      <c r="M37" s="72"/>
      <c r="N37" s="72"/>
      <c r="O37" s="72"/>
      <c r="P37" s="72"/>
    </row>
    <row r="38" spans="1:16" s="37" customFormat="1" ht="15" customHeight="1" x14ac:dyDescent="0.2">
      <c r="A38" s="171"/>
      <c r="B38" s="174"/>
      <c r="C38" s="174"/>
      <c r="D38" s="174"/>
      <c r="E38" s="175"/>
      <c r="F38" s="176"/>
      <c r="G38" s="176"/>
      <c r="H38" s="176"/>
      <c r="I38" s="176"/>
      <c r="J38" s="176"/>
      <c r="K38" s="176"/>
      <c r="L38" s="171"/>
      <c r="M38" s="72"/>
      <c r="N38" s="72"/>
      <c r="O38" s="72"/>
      <c r="P38" s="72"/>
    </row>
    <row r="39" spans="1:16" s="37" customFormat="1" ht="15" customHeight="1" x14ac:dyDescent="0.2">
      <c r="A39" s="171" t="s">
        <v>518</v>
      </c>
      <c r="E39" s="175"/>
      <c r="F39" s="177"/>
      <c r="G39" s="177"/>
      <c r="H39" s="177"/>
      <c r="I39" s="177"/>
      <c r="J39" s="177"/>
      <c r="K39" s="177"/>
      <c r="L39" s="171" t="s">
        <v>519</v>
      </c>
      <c r="M39" s="72"/>
      <c r="N39" s="72"/>
      <c r="O39" s="72"/>
      <c r="P39" s="72"/>
    </row>
    <row r="40" spans="1:16" s="37" customFormat="1" ht="15" customHeight="1" x14ac:dyDescent="0.2">
      <c r="A40" s="171" t="s">
        <v>520</v>
      </c>
      <c r="B40" s="174">
        <v>487.32115380877553</v>
      </c>
      <c r="C40" s="174">
        <v>501.4563667051894</v>
      </c>
      <c r="D40" s="174">
        <v>629.96231816717113</v>
      </c>
      <c r="E40" s="175">
        <v>620.20642723260369</v>
      </c>
      <c r="F40" s="175">
        <v>634.58809852170953</v>
      </c>
      <c r="G40" s="175">
        <v>639.18938988828734</v>
      </c>
      <c r="H40" s="175">
        <v>713.13243155005216</v>
      </c>
      <c r="I40" s="175">
        <v>722.13719515026412</v>
      </c>
      <c r="J40" s="175">
        <v>753.52709677597454</v>
      </c>
      <c r="K40" s="175">
        <v>745.53277977053381</v>
      </c>
      <c r="L40" s="171" t="s">
        <v>521</v>
      </c>
      <c r="M40" s="72"/>
      <c r="N40" s="72"/>
      <c r="O40" s="72"/>
      <c r="P40" s="72"/>
    </row>
    <row r="41" spans="1:16" s="37" customFormat="1" ht="15" customHeight="1" x14ac:dyDescent="0.2">
      <c r="A41" s="171"/>
      <c r="B41" s="174"/>
      <c r="C41" s="174"/>
      <c r="D41" s="174"/>
      <c r="E41" s="175"/>
      <c r="F41" s="176"/>
      <c r="G41" s="176"/>
      <c r="H41" s="176"/>
      <c r="I41" s="176"/>
      <c r="J41" s="176"/>
      <c r="K41" s="176"/>
      <c r="L41" s="171"/>
      <c r="M41" s="72"/>
      <c r="N41" s="72"/>
      <c r="O41" s="72"/>
      <c r="P41" s="72"/>
    </row>
    <row r="42" spans="1:16" s="37" customFormat="1" ht="15" customHeight="1" x14ac:dyDescent="0.2">
      <c r="A42" s="171" t="s">
        <v>522</v>
      </c>
      <c r="B42" s="174">
        <v>66.617255364488173</v>
      </c>
      <c r="C42" s="174">
        <v>69.34368095500912</v>
      </c>
      <c r="D42" s="174">
        <v>66.246057663751031</v>
      </c>
      <c r="E42" s="175">
        <v>61.539563094880066</v>
      </c>
      <c r="F42" s="175">
        <v>64.596722893582211</v>
      </c>
      <c r="G42" s="175">
        <v>67.971632785038992</v>
      </c>
      <c r="H42" s="175">
        <v>67.792444806683804</v>
      </c>
      <c r="I42" s="175">
        <v>71.895143040019548</v>
      </c>
      <c r="J42" s="175">
        <v>73.54176634297221</v>
      </c>
      <c r="K42" s="175">
        <v>81.442429178918559</v>
      </c>
      <c r="L42" s="171" t="s">
        <v>523</v>
      </c>
      <c r="M42" s="72"/>
      <c r="N42" s="72"/>
      <c r="O42" s="72"/>
      <c r="P42" s="72"/>
    </row>
    <row r="43" spans="1:16" s="37" customFormat="1" ht="15" customHeight="1" x14ac:dyDescent="0.2">
      <c r="A43" s="171"/>
      <c r="B43" s="174"/>
      <c r="C43" s="174"/>
      <c r="D43" s="174"/>
      <c r="E43" s="175"/>
      <c r="F43" s="176"/>
      <c r="G43" s="176"/>
      <c r="H43" s="176"/>
      <c r="I43" s="176"/>
      <c r="J43" s="176"/>
      <c r="K43" s="176"/>
      <c r="L43" s="171"/>
      <c r="M43" s="72"/>
      <c r="N43" s="72"/>
      <c r="O43" s="72"/>
      <c r="P43" s="72"/>
    </row>
    <row r="44" spans="1:16" s="37" customFormat="1" ht="15" customHeight="1" x14ac:dyDescent="0.2">
      <c r="A44" s="171" t="s">
        <v>524</v>
      </c>
      <c r="B44" s="174">
        <v>55.77242932055168</v>
      </c>
      <c r="C44" s="174">
        <v>58.100944297929523</v>
      </c>
      <c r="D44" s="174">
        <v>52.890569119762411</v>
      </c>
      <c r="E44" s="175">
        <v>50.601903165107409</v>
      </c>
      <c r="F44" s="175">
        <v>33.447243864802559</v>
      </c>
      <c r="G44" s="175">
        <v>42.067736545998144</v>
      </c>
      <c r="H44" s="175">
        <v>39.432955574166016</v>
      </c>
      <c r="I44" s="175">
        <v>36.101962569161515</v>
      </c>
      <c r="J44" s="175">
        <v>47.983943927190026</v>
      </c>
      <c r="K44" s="175">
        <v>48.707899335901175</v>
      </c>
      <c r="L44" s="171" t="s">
        <v>525</v>
      </c>
      <c r="M44" s="72"/>
      <c r="N44" s="72"/>
      <c r="O44" s="72"/>
      <c r="P44" s="72"/>
    </row>
    <row r="45" spans="1:16" s="37" customFormat="1" ht="15" customHeight="1" x14ac:dyDescent="0.2">
      <c r="A45" s="171"/>
      <c r="B45" s="174"/>
      <c r="C45" s="174"/>
      <c r="D45" s="174"/>
      <c r="E45" s="175"/>
      <c r="F45" s="176"/>
      <c r="G45" s="176"/>
      <c r="H45" s="176"/>
      <c r="I45" s="176"/>
      <c r="J45" s="176"/>
      <c r="K45" s="176"/>
      <c r="L45" s="171"/>
      <c r="M45" s="72"/>
      <c r="N45" s="72"/>
      <c r="O45" s="72"/>
      <c r="P45" s="72"/>
    </row>
    <row r="46" spans="1:16" s="37" customFormat="1" ht="15" customHeight="1" x14ac:dyDescent="0.2">
      <c r="A46" s="171" t="s">
        <v>526</v>
      </c>
      <c r="B46" s="174">
        <v>15.335012152685467</v>
      </c>
      <c r="C46" s="174">
        <v>16.025308759824487</v>
      </c>
      <c r="D46" s="174">
        <v>17.886417382840403</v>
      </c>
      <c r="E46" s="175">
        <v>16.236267908379325</v>
      </c>
      <c r="F46" s="175">
        <v>20.08333349445973</v>
      </c>
      <c r="G46" s="175">
        <v>22.998523650559576</v>
      </c>
      <c r="H46" s="175">
        <v>16.374232660698027</v>
      </c>
      <c r="I46" s="175">
        <v>12.482457361397106</v>
      </c>
      <c r="J46" s="175">
        <v>12.087866962795639</v>
      </c>
      <c r="K46" s="175">
        <v>11.209550193983027</v>
      </c>
      <c r="L46" s="171" t="s">
        <v>527</v>
      </c>
      <c r="M46" s="72"/>
      <c r="N46" s="72"/>
      <c r="O46" s="72"/>
      <c r="P46" s="72"/>
    </row>
    <row r="47" spans="1:16" s="37" customFormat="1" ht="15" customHeight="1" x14ac:dyDescent="0.2">
      <c r="A47" s="171"/>
      <c r="B47" s="174"/>
      <c r="C47" s="174"/>
      <c r="D47" s="174"/>
      <c r="E47" s="175"/>
      <c r="F47" s="176"/>
      <c r="G47" s="176"/>
      <c r="H47" s="176"/>
      <c r="I47" s="176"/>
      <c r="J47" s="176"/>
      <c r="K47" s="176"/>
      <c r="L47" s="171"/>
      <c r="M47" s="72"/>
      <c r="N47" s="72"/>
      <c r="O47" s="72"/>
      <c r="P47" s="72"/>
    </row>
    <row r="48" spans="1:16" s="37" customFormat="1" ht="15" customHeight="1" x14ac:dyDescent="0.2">
      <c r="A48" s="171" t="s">
        <v>528</v>
      </c>
      <c r="B48" s="174">
        <v>56.647392421427277</v>
      </c>
      <c r="C48" s="174">
        <v>58.789515131273298</v>
      </c>
      <c r="D48" s="174">
        <v>49.984549659326092</v>
      </c>
      <c r="E48" s="175">
        <v>42.256711726503504</v>
      </c>
      <c r="F48" s="175">
        <v>32.413378045023322</v>
      </c>
      <c r="G48" s="175">
        <v>30.387919644660823</v>
      </c>
      <c r="H48" s="175">
        <v>32.611360152339934</v>
      </c>
      <c r="I48" s="175">
        <v>28.56350655310214</v>
      </c>
      <c r="J48" s="175">
        <v>26.781112444662764</v>
      </c>
      <c r="K48" s="175">
        <v>24.991291057448528</v>
      </c>
      <c r="L48" s="171" t="s">
        <v>529</v>
      </c>
      <c r="M48" s="72"/>
      <c r="N48" s="72"/>
      <c r="O48" s="72"/>
      <c r="P48" s="72"/>
    </row>
    <row r="49" spans="1:16" s="37" customFormat="1" ht="15" customHeight="1" x14ac:dyDescent="0.2">
      <c r="A49" s="171"/>
      <c r="B49" s="174"/>
      <c r="C49" s="174"/>
      <c r="D49" s="174"/>
      <c r="E49" s="175"/>
      <c r="F49" s="176"/>
      <c r="G49" s="176"/>
      <c r="H49" s="176"/>
      <c r="I49" s="176"/>
      <c r="J49" s="176"/>
      <c r="K49" s="176"/>
      <c r="L49" s="171"/>
      <c r="M49" s="72"/>
      <c r="N49" s="72"/>
      <c r="O49" s="72"/>
      <c r="P49" s="72"/>
    </row>
    <row r="50" spans="1:16" s="37" customFormat="1" ht="15" customHeight="1" x14ac:dyDescent="0.2">
      <c r="A50" s="171" t="s">
        <v>530</v>
      </c>
      <c r="B50" s="174">
        <v>1806.2161934068067</v>
      </c>
      <c r="C50" s="174">
        <v>1846.0595515900434</v>
      </c>
      <c r="D50" s="174">
        <v>1868.3657853405575</v>
      </c>
      <c r="E50" s="175">
        <v>1744.2140714425054</v>
      </c>
      <c r="F50" s="175">
        <v>1715.2994361753549</v>
      </c>
      <c r="G50" s="175">
        <v>1976.8260005277566</v>
      </c>
      <c r="H50" s="175">
        <v>1870.5238141346467</v>
      </c>
      <c r="I50" s="175">
        <v>1762.4515404903639</v>
      </c>
      <c r="J50" s="175">
        <v>1716.5939347994863</v>
      </c>
      <c r="K50" s="175">
        <v>2100.0568391114025</v>
      </c>
      <c r="L50" s="171" t="s">
        <v>531</v>
      </c>
      <c r="M50" s="72"/>
      <c r="N50" s="72"/>
      <c r="O50" s="72"/>
      <c r="P50" s="72"/>
    </row>
    <row r="51" spans="1:16" ht="15" customHeight="1" x14ac:dyDescent="0.2">
      <c r="A51" s="61"/>
      <c r="B51" s="61"/>
      <c r="C51" s="61"/>
      <c r="D51" s="61"/>
      <c r="E51" s="61"/>
      <c r="F51" s="61"/>
      <c r="G51" s="61"/>
      <c r="H51" s="178"/>
      <c r="I51" s="178"/>
      <c r="J51" s="178"/>
      <c r="K51" s="178"/>
      <c r="L51" s="61"/>
      <c r="M51" s="179"/>
      <c r="N51" s="179"/>
      <c r="O51" s="179"/>
      <c r="P51" s="179"/>
    </row>
    <row r="52" spans="1:16" s="63" customFormat="1" x14ac:dyDescent="0.2">
      <c r="A52" s="101"/>
      <c r="B52" s="180"/>
      <c r="C52" s="180"/>
      <c r="D52" s="180"/>
      <c r="E52" s="180"/>
      <c r="F52" s="180"/>
      <c r="G52" s="180"/>
      <c r="H52" s="181"/>
      <c r="I52" s="181"/>
      <c r="J52" s="181"/>
      <c r="K52" s="181"/>
      <c r="L52" s="101"/>
    </row>
    <row r="53" spans="1:16" ht="15" x14ac:dyDescent="0.25">
      <c r="A53" s="182" t="s">
        <v>410</v>
      </c>
      <c r="B53" s="182"/>
      <c r="C53" s="50"/>
      <c r="D53" s="50"/>
      <c r="F53" s="182" t="s">
        <v>532</v>
      </c>
      <c r="G53" s="50"/>
      <c r="H53" s="50"/>
    </row>
    <row r="54" spans="1:16" ht="15" x14ac:dyDescent="0.25">
      <c r="A54" s="184" t="s">
        <v>261</v>
      </c>
      <c r="B54" s="182"/>
      <c r="C54" s="50"/>
      <c r="D54" s="50"/>
      <c r="F54" s="182" t="s">
        <v>533</v>
      </c>
      <c r="G54" s="50"/>
      <c r="H54" s="50"/>
    </row>
    <row r="55" spans="1:16" ht="15" x14ac:dyDescent="0.25">
      <c r="A55" s="185"/>
      <c r="B55" s="182"/>
      <c r="C55" s="50"/>
      <c r="D55" s="50"/>
      <c r="F55" s="182"/>
      <c r="G55" s="50"/>
      <c r="H55" s="50"/>
    </row>
    <row r="56" spans="1:16" ht="15" x14ac:dyDescent="0.25">
      <c r="A56" s="186" t="s">
        <v>102</v>
      </c>
      <c r="B56" s="187"/>
      <c r="C56" s="77"/>
      <c r="D56" s="77"/>
      <c r="E56" s="77"/>
      <c r="F56" s="187" t="s">
        <v>534</v>
      </c>
      <c r="G56" s="29" t="s">
        <v>104</v>
      </c>
      <c r="H56" s="29"/>
      <c r="I56" s="188"/>
    </row>
    <row r="57" spans="1:16" ht="15" x14ac:dyDescent="0.25">
      <c r="A57" s="186" t="s">
        <v>377</v>
      </c>
      <c r="B57" s="187"/>
      <c r="C57" s="77"/>
      <c r="D57" s="77"/>
      <c r="E57" s="77"/>
      <c r="F57" s="187" t="s">
        <v>535</v>
      </c>
      <c r="G57" s="29" t="s">
        <v>105</v>
      </c>
      <c r="H57" s="29"/>
      <c r="I57" s="188"/>
    </row>
    <row r="58" spans="1:16" x14ac:dyDescent="0.2">
      <c r="A58" s="189"/>
      <c r="G58" s="189"/>
      <c r="H58" s="190"/>
      <c r="I58" s="190"/>
      <c r="J58" s="190"/>
      <c r="K58" s="190"/>
      <c r="L58" s="18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/>
  </sheetViews>
  <sheetFormatPr defaultRowHeight="15" x14ac:dyDescent="0.25"/>
  <cols>
    <col min="1" max="1" width="35.7109375" customWidth="1"/>
    <col min="2" max="11" width="9.7109375" customWidth="1"/>
    <col min="12" max="12" width="35.7109375" customWidth="1"/>
  </cols>
  <sheetData>
    <row r="1" spans="1:12" ht="15.75" x14ac:dyDescent="0.25">
      <c r="A1" s="32" t="s">
        <v>536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75" x14ac:dyDescent="0.25">
      <c r="A2" s="32" t="s">
        <v>537</v>
      </c>
      <c r="B2" s="33"/>
      <c r="C2" s="33"/>
      <c r="D2" s="48"/>
      <c r="E2" s="48"/>
      <c r="F2" s="48"/>
      <c r="G2" s="48"/>
      <c r="H2" s="48"/>
      <c r="I2" s="48"/>
      <c r="J2" s="48"/>
      <c r="K2" s="48"/>
      <c r="L2" s="33"/>
    </row>
    <row r="3" spans="1:12" x14ac:dyDescent="0.25">
      <c r="A3" s="68" t="s">
        <v>318</v>
      </c>
      <c r="B3" s="33"/>
      <c r="C3" s="33"/>
      <c r="D3" s="48"/>
      <c r="E3" s="48"/>
      <c r="F3" s="48"/>
      <c r="G3" s="48"/>
      <c r="H3" s="48"/>
      <c r="I3" s="48"/>
      <c r="J3" s="48"/>
      <c r="K3" s="48"/>
      <c r="L3" s="33"/>
    </row>
    <row r="4" spans="1:12" x14ac:dyDescent="0.25">
      <c r="A4" s="69"/>
      <c r="B4" s="33"/>
      <c r="C4" s="33"/>
      <c r="D4" s="48"/>
      <c r="E4" s="48"/>
      <c r="F4" s="48"/>
      <c r="G4" s="48"/>
      <c r="H4" s="48"/>
      <c r="I4" s="48"/>
      <c r="J4" s="48"/>
      <c r="K4" s="48"/>
      <c r="L4" s="33"/>
    </row>
    <row r="5" spans="1:12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x14ac:dyDescent="0.25">
      <c r="A6" s="146"/>
      <c r="B6" s="191">
        <v>2005</v>
      </c>
      <c r="C6" s="191">
        <v>2006</v>
      </c>
      <c r="D6" s="191">
        <v>2007</v>
      </c>
      <c r="E6" s="191">
        <v>2008</v>
      </c>
      <c r="F6" s="191">
        <v>2009</v>
      </c>
      <c r="G6" s="191" t="s">
        <v>113</v>
      </c>
      <c r="H6" s="191" t="s">
        <v>2</v>
      </c>
      <c r="I6" s="191" t="s">
        <v>3</v>
      </c>
      <c r="J6" s="191" t="s">
        <v>4</v>
      </c>
      <c r="K6" s="191" t="s">
        <v>538</v>
      </c>
      <c r="L6" s="146"/>
    </row>
    <row r="7" spans="1:12" x14ac:dyDescent="0.2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0"/>
    </row>
    <row r="8" spans="1:12" ht="15.75" x14ac:dyDescent="0.25">
      <c r="A8" s="43"/>
      <c r="B8" s="70"/>
      <c r="C8" s="70"/>
      <c r="D8" s="70"/>
      <c r="E8" s="70"/>
      <c r="F8" s="70"/>
      <c r="G8" s="70"/>
      <c r="H8" s="70"/>
      <c r="I8" s="70"/>
      <c r="J8" s="70"/>
      <c r="K8" s="70"/>
      <c r="L8" s="43"/>
    </row>
    <row r="9" spans="1:12" ht="15.75" x14ac:dyDescent="0.25">
      <c r="A9" s="43" t="s">
        <v>539</v>
      </c>
      <c r="B9" s="192">
        <v>793.55899999999997</v>
      </c>
      <c r="C9" s="192">
        <v>801.56100000000004</v>
      </c>
      <c r="D9" s="192">
        <v>782.42700000000002</v>
      </c>
      <c r="E9" s="192">
        <v>772.62599999999998</v>
      </c>
      <c r="F9" s="192">
        <v>792.10799999999995</v>
      </c>
      <c r="G9" s="192">
        <f>G11+G19+G35+G37+G39+G41+G43+G45+G47</f>
        <v>829.21899999999994</v>
      </c>
      <c r="H9" s="192">
        <f>H11+H19+H35+H37+H39+H41+H43+H45+H47</f>
        <v>782.37400000000002</v>
      </c>
      <c r="I9" s="192">
        <f>I11+I19+I35+I37+I39+I41+I43+I45+I47</f>
        <v>715.75</v>
      </c>
      <c r="J9" s="192">
        <f>J11+J19+J35+J37+J39+J41+J43+J45+J47</f>
        <v>832.69699999999989</v>
      </c>
      <c r="K9" s="192">
        <f>K11+K19+K35+K37+K39+K41+K43+K45+K47</f>
        <v>929.69700000000012</v>
      </c>
      <c r="L9" s="43" t="s">
        <v>540</v>
      </c>
    </row>
    <row r="10" spans="1:12" ht="15.75" x14ac:dyDescent="0.25">
      <c r="A10" s="43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43"/>
    </row>
    <row r="11" spans="1:12" ht="15.75" x14ac:dyDescent="0.25">
      <c r="A11" s="43" t="s">
        <v>541</v>
      </c>
      <c r="B11" s="192">
        <v>33.881999999999998</v>
      </c>
      <c r="C11" s="192">
        <v>52.814999999999998</v>
      </c>
      <c r="D11" s="192">
        <v>49.308</v>
      </c>
      <c r="E11" s="192">
        <v>36.5</v>
      </c>
      <c r="F11" s="192">
        <v>29.187999999999999</v>
      </c>
      <c r="G11" s="193">
        <v>25.459</v>
      </c>
      <c r="H11" s="193">
        <v>29.558</v>
      </c>
      <c r="I11" s="193">
        <v>22.434000000000001</v>
      </c>
      <c r="J11" s="193">
        <v>20.443000000000001</v>
      </c>
      <c r="K11" s="193">
        <v>26.422000000000001</v>
      </c>
      <c r="L11" s="43" t="s">
        <v>542</v>
      </c>
    </row>
    <row r="12" spans="1:12" ht="15.75" x14ac:dyDescent="0.25">
      <c r="A12" s="43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43"/>
    </row>
    <row r="13" spans="1:12" ht="15.75" x14ac:dyDescent="0.25">
      <c r="A13" s="43" t="s">
        <v>543</v>
      </c>
      <c r="B13" s="192">
        <v>33.881999999999998</v>
      </c>
      <c r="C13" s="192">
        <v>52.814999999999998</v>
      </c>
      <c r="D13" s="192">
        <v>49.308</v>
      </c>
      <c r="E13" s="192">
        <v>36.524000000000001</v>
      </c>
      <c r="F13" s="192">
        <v>29.187999999999999</v>
      </c>
      <c r="G13" s="192">
        <v>25.459</v>
      </c>
      <c r="H13" s="192">
        <v>29.558</v>
      </c>
      <c r="I13" s="192">
        <v>22.434000000000001</v>
      </c>
      <c r="J13" s="192">
        <v>20.443000000000001</v>
      </c>
      <c r="K13" s="194">
        <v>26.349</v>
      </c>
      <c r="L13" s="43" t="s">
        <v>544</v>
      </c>
    </row>
    <row r="14" spans="1:12" ht="15.75" x14ac:dyDescent="0.25">
      <c r="A14" s="43"/>
      <c r="B14" s="192"/>
      <c r="C14" s="192"/>
      <c r="D14" s="192"/>
      <c r="E14" s="192"/>
      <c r="F14" s="192"/>
      <c r="G14" s="192"/>
      <c r="H14" s="192"/>
      <c r="I14" s="192"/>
      <c r="J14" s="192"/>
      <c r="K14" s="194"/>
      <c r="L14" s="43"/>
    </row>
    <row r="15" spans="1:12" ht="15.75" x14ac:dyDescent="0.25">
      <c r="A15" s="43" t="s">
        <v>545</v>
      </c>
      <c r="B15" s="192">
        <v>0</v>
      </c>
      <c r="C15" s="192">
        <v>0</v>
      </c>
      <c r="D15" s="192">
        <v>0</v>
      </c>
      <c r="E15" s="192">
        <v>0</v>
      </c>
      <c r="F15" s="192">
        <v>0</v>
      </c>
      <c r="G15" s="192">
        <v>0</v>
      </c>
      <c r="H15" s="192">
        <v>0</v>
      </c>
      <c r="I15" s="192">
        <v>0</v>
      </c>
      <c r="J15" s="192">
        <v>0</v>
      </c>
      <c r="K15" s="192">
        <v>7.2999999999999995E-2</v>
      </c>
      <c r="L15" s="43" t="s">
        <v>546</v>
      </c>
    </row>
    <row r="16" spans="1:12" ht="15.75" x14ac:dyDescent="0.25">
      <c r="A16" s="43"/>
      <c r="B16" s="192"/>
      <c r="C16" s="192"/>
      <c r="D16" s="192"/>
      <c r="E16" s="192"/>
      <c r="F16" s="192"/>
      <c r="G16" s="192"/>
      <c r="H16" s="192"/>
      <c r="I16" s="192"/>
      <c r="J16" s="192"/>
      <c r="K16" s="194"/>
      <c r="L16" s="43"/>
    </row>
    <row r="17" spans="1:12" ht="15.75" x14ac:dyDescent="0.25">
      <c r="A17" s="43" t="s">
        <v>547</v>
      </c>
      <c r="B17" s="192">
        <v>0</v>
      </c>
      <c r="C17" s="192">
        <v>0</v>
      </c>
      <c r="D17" s="192">
        <v>0</v>
      </c>
      <c r="E17" s="192">
        <v>0</v>
      </c>
      <c r="F17" s="192">
        <v>0</v>
      </c>
      <c r="G17" s="192">
        <v>0</v>
      </c>
      <c r="H17" s="192">
        <v>0</v>
      </c>
      <c r="I17" s="192">
        <v>0</v>
      </c>
      <c r="J17" s="192">
        <v>0</v>
      </c>
      <c r="K17" s="192">
        <v>0</v>
      </c>
      <c r="L17" s="43" t="s">
        <v>548</v>
      </c>
    </row>
    <row r="18" spans="1:12" ht="15.75" x14ac:dyDescent="0.25">
      <c r="A18" s="43"/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43"/>
    </row>
    <row r="19" spans="1:12" ht="15.75" x14ac:dyDescent="0.25">
      <c r="A19" s="43" t="s">
        <v>549</v>
      </c>
      <c r="B19" s="192">
        <v>384.41199999999998</v>
      </c>
      <c r="C19" s="192">
        <v>383.66899999999998</v>
      </c>
      <c r="D19" s="192">
        <v>404.291</v>
      </c>
      <c r="E19" s="192">
        <v>377.9</v>
      </c>
      <c r="F19" s="192">
        <v>400.05399999999997</v>
      </c>
      <c r="G19" s="193">
        <v>393.69600000000003</v>
      </c>
      <c r="H19" s="193">
        <v>378.96499999999997</v>
      </c>
      <c r="I19" s="193">
        <v>398.97399999999999</v>
      </c>
      <c r="J19" s="193">
        <v>388.41399999999999</v>
      </c>
      <c r="K19" s="193">
        <v>400.10899999999998</v>
      </c>
      <c r="L19" s="43" t="s">
        <v>550</v>
      </c>
    </row>
    <row r="20" spans="1:12" ht="15.75" x14ac:dyDescent="0.25">
      <c r="A20" s="43"/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43"/>
    </row>
    <row r="21" spans="1:12" ht="15.75" x14ac:dyDescent="0.25">
      <c r="A21" s="43" t="s">
        <v>551</v>
      </c>
      <c r="B21" s="192">
        <v>184.63200000000001</v>
      </c>
      <c r="C21" s="192">
        <v>185.154</v>
      </c>
      <c r="D21" s="192">
        <v>186.80600000000001</v>
      </c>
      <c r="E21" s="192">
        <v>183.9</v>
      </c>
      <c r="F21" s="192">
        <v>223.976</v>
      </c>
      <c r="G21" s="192">
        <v>214.161</v>
      </c>
      <c r="H21" s="192">
        <v>221.696</v>
      </c>
      <c r="I21" s="192">
        <v>230.18199999999999</v>
      </c>
      <c r="J21" s="192">
        <v>219.042</v>
      </c>
      <c r="K21" s="192">
        <v>214.01300000000001</v>
      </c>
      <c r="L21" s="43" t="s">
        <v>552</v>
      </c>
    </row>
    <row r="22" spans="1:12" ht="15.75" x14ac:dyDescent="0.25">
      <c r="A22" s="43"/>
      <c r="B22" s="192"/>
      <c r="C22" s="192"/>
      <c r="D22" s="192"/>
      <c r="E22" s="192"/>
      <c r="F22" s="192"/>
      <c r="G22" s="195"/>
      <c r="H22" s="195"/>
      <c r="I22" s="195"/>
      <c r="J22" s="195"/>
      <c r="K22" s="195"/>
      <c r="L22" s="43"/>
    </row>
    <row r="23" spans="1:12" ht="15.75" x14ac:dyDescent="0.25">
      <c r="A23" s="43" t="s">
        <v>553</v>
      </c>
      <c r="B23" s="192">
        <v>16.100999999999999</v>
      </c>
      <c r="C23" s="192">
        <v>15.627000000000001</v>
      </c>
      <c r="D23" s="192">
        <v>14.991</v>
      </c>
      <c r="E23" s="192">
        <v>13.605</v>
      </c>
      <c r="F23" s="192">
        <v>14.218</v>
      </c>
      <c r="G23" s="192">
        <v>13.497999999999999</v>
      </c>
      <c r="H23" s="192">
        <v>13.090999999999999</v>
      </c>
      <c r="I23" s="192">
        <v>15.762</v>
      </c>
      <c r="J23" s="192">
        <v>15.395</v>
      </c>
      <c r="K23" s="192">
        <v>19.321000000000002</v>
      </c>
      <c r="L23" s="43" t="s">
        <v>554</v>
      </c>
    </row>
    <row r="24" spans="1:12" ht="15.75" x14ac:dyDescent="0.25">
      <c r="A24" s="43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43"/>
    </row>
    <row r="25" spans="1:12" ht="15.75" x14ac:dyDescent="0.25">
      <c r="A25" s="43" t="s">
        <v>555</v>
      </c>
      <c r="B25" s="192">
        <v>30.001999999999999</v>
      </c>
      <c r="C25" s="192">
        <v>29.681000000000001</v>
      </c>
      <c r="D25" s="192">
        <v>31.143000000000001</v>
      </c>
      <c r="E25" s="192">
        <v>30.116</v>
      </c>
      <c r="F25" s="192">
        <v>27.343</v>
      </c>
      <c r="G25" s="193">
        <v>24.547999999999998</v>
      </c>
      <c r="H25" s="193">
        <v>25.603999999999999</v>
      </c>
      <c r="I25" s="193">
        <v>26.317</v>
      </c>
      <c r="J25" s="193">
        <v>28.398</v>
      </c>
      <c r="K25" s="193">
        <v>29.202000000000002</v>
      </c>
      <c r="L25" s="43" t="s">
        <v>556</v>
      </c>
    </row>
    <row r="26" spans="1:12" ht="15.75" x14ac:dyDescent="0.25">
      <c r="A26" s="43"/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43"/>
    </row>
    <row r="27" spans="1:12" ht="15.75" x14ac:dyDescent="0.25">
      <c r="A27" s="43" t="s">
        <v>557</v>
      </c>
      <c r="B27" s="192">
        <v>23.385000000000002</v>
      </c>
      <c r="C27" s="192">
        <v>17.75</v>
      </c>
      <c r="D27" s="192">
        <v>25.715</v>
      </c>
      <c r="E27" s="192">
        <v>23.808</v>
      </c>
      <c r="F27" s="192">
        <v>18.911999999999999</v>
      </c>
      <c r="G27" s="192">
        <v>17.157</v>
      </c>
      <c r="H27" s="192">
        <v>16.286000000000001</v>
      </c>
      <c r="I27" s="192">
        <v>18.651</v>
      </c>
      <c r="J27" s="192">
        <v>17.733000000000001</v>
      </c>
      <c r="K27" s="192">
        <v>18.907</v>
      </c>
      <c r="L27" s="43" t="s">
        <v>558</v>
      </c>
    </row>
    <row r="28" spans="1:12" ht="15.75" x14ac:dyDescent="0.25">
      <c r="A28" s="43"/>
      <c r="B28" s="192"/>
      <c r="C28" s="192"/>
      <c r="D28" s="192"/>
      <c r="E28" s="192"/>
      <c r="F28" s="192"/>
      <c r="G28" s="195"/>
      <c r="H28" s="195"/>
      <c r="I28" s="195"/>
      <c r="J28" s="195"/>
      <c r="K28" s="195"/>
      <c r="L28" s="43"/>
    </row>
    <row r="29" spans="1:12" ht="15.75" x14ac:dyDescent="0.25">
      <c r="A29" s="43" t="s">
        <v>559</v>
      </c>
      <c r="B29" s="192">
        <v>82.29</v>
      </c>
      <c r="C29" s="192">
        <v>89.421999999999997</v>
      </c>
      <c r="D29" s="192">
        <v>89.231999999999999</v>
      </c>
      <c r="E29" s="192">
        <v>78.751999999999995</v>
      </c>
      <c r="F29" s="192">
        <v>66.290999999999997</v>
      </c>
      <c r="G29" s="192">
        <v>77.739000000000004</v>
      </c>
      <c r="H29" s="192">
        <v>71.97</v>
      </c>
      <c r="I29" s="192">
        <v>73.338999999999999</v>
      </c>
      <c r="J29" s="192">
        <v>76.055999999999997</v>
      </c>
      <c r="K29" s="192">
        <v>81.933999999999997</v>
      </c>
      <c r="L29" s="43" t="s">
        <v>560</v>
      </c>
    </row>
    <row r="30" spans="1:12" ht="15.75" x14ac:dyDescent="0.25">
      <c r="A30" s="43"/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43"/>
    </row>
    <row r="31" spans="1:12" ht="15.75" x14ac:dyDescent="0.25">
      <c r="A31" s="43" t="s">
        <v>561</v>
      </c>
      <c r="B31" s="192">
        <v>6.02</v>
      </c>
      <c r="C31" s="192">
        <v>5.048</v>
      </c>
      <c r="D31" s="192">
        <v>5.7560000000000002</v>
      </c>
      <c r="E31" s="192">
        <v>4.0519999999999996</v>
      </c>
      <c r="F31" s="192">
        <v>4.4790000000000001</v>
      </c>
      <c r="G31" s="193">
        <v>1.373</v>
      </c>
      <c r="H31" s="193">
        <v>0.76900000000000002</v>
      </c>
      <c r="I31" s="193">
        <v>1.032</v>
      </c>
      <c r="J31" s="193">
        <v>0.83399999999999996</v>
      </c>
      <c r="K31" s="193">
        <v>0.80700000000000005</v>
      </c>
      <c r="L31" s="43" t="s">
        <v>562</v>
      </c>
    </row>
    <row r="32" spans="1:12" ht="15.75" x14ac:dyDescent="0.25">
      <c r="A32" s="43"/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43"/>
    </row>
    <row r="33" spans="1:12" ht="15.75" x14ac:dyDescent="0.25">
      <c r="A33" s="43" t="s">
        <v>563</v>
      </c>
      <c r="B33" s="192">
        <v>41.981999999999971</v>
      </c>
      <c r="C33" s="192">
        <v>41</v>
      </c>
      <c r="D33" s="192">
        <v>50.648000000000003</v>
      </c>
      <c r="E33" s="192">
        <v>43.686999999999998</v>
      </c>
      <c r="F33" s="192">
        <v>44.835000000000001</v>
      </c>
      <c r="G33" s="192">
        <v>45.22</v>
      </c>
      <c r="H33" s="192">
        <v>29.55</v>
      </c>
      <c r="I33" s="192">
        <v>33.692</v>
      </c>
      <c r="J33" s="192">
        <v>30.957000000000001</v>
      </c>
      <c r="K33" s="192">
        <v>35.924999999999997</v>
      </c>
      <c r="L33" s="43" t="s">
        <v>564</v>
      </c>
    </row>
    <row r="34" spans="1:12" ht="15.75" x14ac:dyDescent="0.25">
      <c r="A34" s="43"/>
      <c r="B34" s="192"/>
      <c r="C34" s="192"/>
      <c r="D34" s="192"/>
      <c r="E34" s="192"/>
      <c r="F34" s="192"/>
      <c r="G34" s="195"/>
      <c r="H34" s="195"/>
      <c r="I34" s="195"/>
      <c r="J34" s="195"/>
      <c r="K34" s="195"/>
      <c r="L34" s="43"/>
    </row>
    <row r="35" spans="1:12" ht="15.75" x14ac:dyDescent="0.25">
      <c r="A35" s="43" t="s">
        <v>565</v>
      </c>
      <c r="B35" s="192">
        <v>16.672999999999998</v>
      </c>
      <c r="C35" s="192">
        <v>22.852</v>
      </c>
      <c r="D35" s="192">
        <v>30.797999999999998</v>
      </c>
      <c r="E35" s="192">
        <v>25.001000000000001</v>
      </c>
      <c r="F35" s="192">
        <v>24.751000000000001</v>
      </c>
      <c r="G35" s="192">
        <v>24.748000000000001</v>
      </c>
      <c r="H35" s="192">
        <v>24.832999999999998</v>
      </c>
      <c r="I35" s="192">
        <v>-14.922000000000001</v>
      </c>
      <c r="J35" s="192">
        <v>84.793999999999997</v>
      </c>
      <c r="K35" s="192">
        <v>71.424999999999997</v>
      </c>
      <c r="L35" s="43" t="s">
        <v>566</v>
      </c>
    </row>
    <row r="36" spans="1:12" ht="15.75" x14ac:dyDescent="0.25">
      <c r="A36" s="43"/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43"/>
    </row>
    <row r="37" spans="1:12" ht="15.75" x14ac:dyDescent="0.25">
      <c r="A37" s="43" t="s">
        <v>567</v>
      </c>
      <c r="B37" s="192">
        <v>1.516</v>
      </c>
      <c r="C37" s="192">
        <v>1.1000000000000001</v>
      </c>
      <c r="D37" s="192">
        <v>0.55300000000000005</v>
      </c>
      <c r="E37" s="192">
        <v>1.034</v>
      </c>
      <c r="F37" s="192">
        <v>1.1830000000000001</v>
      </c>
      <c r="G37" s="193">
        <v>1.361</v>
      </c>
      <c r="H37" s="193">
        <v>0.41799999999999998</v>
      </c>
      <c r="I37" s="193">
        <v>0.26100000000000001</v>
      </c>
      <c r="J37" s="193">
        <v>0.22500000000000001</v>
      </c>
      <c r="K37" s="193">
        <v>0.375</v>
      </c>
      <c r="L37" s="43" t="s">
        <v>568</v>
      </c>
    </row>
    <row r="38" spans="1:12" ht="15.75" x14ac:dyDescent="0.25">
      <c r="A38" s="43"/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43"/>
    </row>
    <row r="39" spans="1:12" ht="15.75" x14ac:dyDescent="0.25">
      <c r="A39" s="43" t="s">
        <v>569</v>
      </c>
      <c r="B39" s="192">
        <v>46.207000000000001</v>
      </c>
      <c r="C39" s="192">
        <v>41.280999999999999</v>
      </c>
      <c r="D39" s="192">
        <v>30.231000000000002</v>
      </c>
      <c r="E39" s="192">
        <v>27.707999999999998</v>
      </c>
      <c r="F39" s="192">
        <v>29.425999999999998</v>
      </c>
      <c r="G39" s="192">
        <v>21.117999999999999</v>
      </c>
      <c r="H39" s="192">
        <v>20.332000000000001</v>
      </c>
      <c r="I39" s="192">
        <v>22.042999999999999</v>
      </c>
      <c r="J39" s="192">
        <v>26.151</v>
      </c>
      <c r="K39" s="192">
        <v>31.99</v>
      </c>
      <c r="L39" s="43" t="s">
        <v>570</v>
      </c>
    </row>
    <row r="40" spans="1:12" ht="15.75" x14ac:dyDescent="0.25">
      <c r="A40" s="43"/>
      <c r="B40" s="192"/>
      <c r="C40" s="192"/>
      <c r="D40" s="192"/>
      <c r="E40" s="192"/>
      <c r="F40" s="192"/>
      <c r="G40" s="195"/>
      <c r="H40" s="195"/>
      <c r="I40" s="195"/>
      <c r="J40" s="195"/>
      <c r="K40" s="195"/>
      <c r="L40" s="43"/>
    </row>
    <row r="41" spans="1:12" ht="15.75" x14ac:dyDescent="0.25">
      <c r="A41" s="43" t="s">
        <v>571</v>
      </c>
      <c r="B41" s="192">
        <v>72.284000000000006</v>
      </c>
      <c r="C41" s="192">
        <v>88.563000000000002</v>
      </c>
      <c r="D41" s="192">
        <v>79.402000000000001</v>
      </c>
      <c r="E41" s="192">
        <v>99.984999999999999</v>
      </c>
      <c r="F41" s="192">
        <v>94.105000000000004</v>
      </c>
      <c r="G41" s="192">
        <v>83.311000000000007</v>
      </c>
      <c r="H41" s="192">
        <v>62.313000000000002</v>
      </c>
      <c r="I41" s="192">
        <v>56.234000000000002</v>
      </c>
      <c r="J41" s="192">
        <v>66.366</v>
      </c>
      <c r="K41" s="192">
        <v>109.59</v>
      </c>
      <c r="L41" s="43" t="s">
        <v>572</v>
      </c>
    </row>
    <row r="42" spans="1:12" ht="15.75" x14ac:dyDescent="0.25">
      <c r="A42" s="43"/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43"/>
    </row>
    <row r="43" spans="1:12" ht="15.75" x14ac:dyDescent="0.25">
      <c r="A43" s="43" t="s">
        <v>573</v>
      </c>
      <c r="B43" s="192">
        <v>39.146000000000001</v>
      </c>
      <c r="C43" s="192">
        <v>35.200000000000003</v>
      </c>
      <c r="D43" s="192">
        <f>33.871-D37</f>
        <v>33.318000000000005</v>
      </c>
      <c r="E43" s="192">
        <f>46.722-E37</f>
        <v>45.688000000000002</v>
      </c>
      <c r="F43" s="192">
        <f>34.646-F37</f>
        <v>33.463000000000001</v>
      </c>
      <c r="G43" s="193">
        <f>56.844-G37</f>
        <v>55.483000000000004</v>
      </c>
      <c r="H43" s="193">
        <f>43.192-H37</f>
        <v>42.774000000000001</v>
      </c>
      <c r="I43" s="193">
        <f>22.358-I37</f>
        <v>22.097000000000001</v>
      </c>
      <c r="J43" s="193">
        <f>28.303-J37</f>
        <v>28.077999999999999</v>
      </c>
      <c r="K43" s="193">
        <f>50.61-K37</f>
        <v>50.234999999999999</v>
      </c>
      <c r="L43" s="43" t="s">
        <v>574</v>
      </c>
    </row>
    <row r="44" spans="1:12" ht="15.75" x14ac:dyDescent="0.25">
      <c r="A44" s="43"/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43"/>
    </row>
    <row r="45" spans="1:12" ht="15.75" x14ac:dyDescent="0.25">
      <c r="A45" s="43" t="s">
        <v>575</v>
      </c>
      <c r="B45" s="192">
        <v>43.835999999999999</v>
      </c>
      <c r="C45" s="192">
        <v>52.9</v>
      </c>
      <c r="D45" s="192">
        <v>41.798999999999999</v>
      </c>
      <c r="E45" s="192">
        <v>45.265999999999998</v>
      </c>
      <c r="F45" s="192">
        <v>45.276000000000003</v>
      </c>
      <c r="G45" s="192">
        <v>33.668999999999997</v>
      </c>
      <c r="H45" s="192">
        <v>30.739000000000001</v>
      </c>
      <c r="I45" s="192">
        <v>34.591000000000001</v>
      </c>
      <c r="J45" s="192">
        <v>34.865000000000002</v>
      </c>
      <c r="K45" s="192">
        <v>39.264000000000003</v>
      </c>
      <c r="L45" s="43" t="s">
        <v>576</v>
      </c>
    </row>
    <row r="46" spans="1:12" ht="15.75" x14ac:dyDescent="0.25">
      <c r="A46" s="43"/>
      <c r="B46" s="192"/>
      <c r="C46" s="192"/>
      <c r="D46" s="192"/>
      <c r="E46" s="192"/>
      <c r="F46" s="192"/>
      <c r="G46" s="195"/>
      <c r="H46" s="195"/>
      <c r="I46" s="195"/>
      <c r="J46" s="195"/>
      <c r="K46" s="195"/>
      <c r="L46" s="43"/>
    </row>
    <row r="47" spans="1:12" ht="15.75" x14ac:dyDescent="0.25">
      <c r="A47" s="43" t="s">
        <v>577</v>
      </c>
      <c r="B47" s="192">
        <v>155.60300000000001</v>
      </c>
      <c r="C47" s="192">
        <v>123.2</v>
      </c>
      <c r="D47" s="192">
        <f>782.427-D11-D19-D35-D37-D39-D41-D43-D45</f>
        <v>112.72700000000003</v>
      </c>
      <c r="E47" s="192">
        <f>772.626-E11-E19-E35-E37-E39-E41-E43-E45</f>
        <v>113.54400000000007</v>
      </c>
      <c r="F47" s="192">
        <f>792.108-F11-F19-F35-F37-F39-F41-F43-F45</f>
        <v>134.66200000000001</v>
      </c>
      <c r="G47" s="192">
        <f>104.595+110.527-24.748</f>
        <v>190.37400000000002</v>
      </c>
      <c r="H47" s="192">
        <f>101.297+115.978-24.833</f>
        <v>192.44199999999998</v>
      </c>
      <c r="I47" s="192">
        <f>105.516+53.6-(-14.922)</f>
        <v>174.03800000000001</v>
      </c>
      <c r="J47" s="192">
        <f>117.204+150.951-84.794</f>
        <v>183.36099999999999</v>
      </c>
      <c r="K47" s="192">
        <f>126.651+145.061-71.425</f>
        <v>200.28699999999998</v>
      </c>
      <c r="L47" s="43" t="s">
        <v>578</v>
      </c>
    </row>
    <row r="48" spans="1:12" x14ac:dyDescent="0.25">
      <c r="A48" s="61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1"/>
    </row>
    <row r="49" spans="1:12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pans="1:12" ht="15.75" x14ac:dyDescent="0.25">
      <c r="A50" s="196" t="s">
        <v>260</v>
      </c>
      <c r="B50" s="32"/>
      <c r="C50" s="32"/>
      <c r="D50" s="37"/>
      <c r="E50" s="37"/>
      <c r="F50" s="34"/>
      <c r="G50" s="37"/>
      <c r="H50" s="37" t="s">
        <v>202</v>
      </c>
      <c r="I50" s="37"/>
      <c r="J50" s="37"/>
      <c r="K50" s="37"/>
      <c r="L50" s="34"/>
    </row>
    <row r="51" spans="1:12" ht="15.75" x14ac:dyDescent="0.25">
      <c r="A51" s="197" t="s">
        <v>261</v>
      </c>
      <c r="B51" s="32"/>
      <c r="C51" s="32"/>
      <c r="D51" s="37"/>
      <c r="E51" s="37"/>
      <c r="F51" s="34"/>
      <c r="G51" s="37"/>
      <c r="H51" s="37" t="s">
        <v>204</v>
      </c>
      <c r="I51" s="37"/>
      <c r="J51" s="37"/>
      <c r="K51" s="37"/>
      <c r="L51" s="34"/>
    </row>
    <row r="52" spans="1:12" ht="15.75" x14ac:dyDescent="0.25">
      <c r="A52" s="196" t="s">
        <v>374</v>
      </c>
      <c r="B52" s="32"/>
      <c r="C52" s="32"/>
      <c r="D52" s="37"/>
      <c r="E52" s="37"/>
      <c r="F52" s="34"/>
      <c r="G52" s="37"/>
      <c r="H52" s="37" t="s">
        <v>375</v>
      </c>
      <c r="I52" s="37"/>
      <c r="J52" s="37"/>
      <c r="K52" s="37"/>
      <c r="L52" s="34"/>
    </row>
    <row r="53" spans="1:12" ht="15.75" x14ac:dyDescent="0.25">
      <c r="A53" s="32" t="s">
        <v>579</v>
      </c>
      <c r="B53" s="32"/>
      <c r="C53" s="32"/>
      <c r="D53" s="37"/>
      <c r="E53" s="37"/>
      <c r="F53" s="34"/>
      <c r="G53" s="37"/>
      <c r="H53" s="32" t="s">
        <v>580</v>
      </c>
      <c r="I53" s="37"/>
      <c r="J53" s="37"/>
      <c r="K53" s="37"/>
      <c r="L53" s="34"/>
    </row>
    <row r="54" spans="1:12" ht="15.75" x14ac:dyDescent="0.25">
      <c r="A54" s="32" t="s">
        <v>581</v>
      </c>
      <c r="B54" s="32"/>
      <c r="C54" s="32"/>
      <c r="D54" s="37"/>
      <c r="E54" s="37"/>
      <c r="F54" s="34"/>
      <c r="G54" s="37"/>
      <c r="H54" s="32" t="s">
        <v>582</v>
      </c>
      <c r="I54" s="37"/>
      <c r="J54" s="37"/>
      <c r="K54" s="37"/>
      <c r="L54" s="34"/>
    </row>
    <row r="55" spans="1:12" ht="15.75" x14ac:dyDescent="0.25">
      <c r="A55" s="32"/>
      <c r="B55" s="32"/>
      <c r="C55" s="32"/>
      <c r="D55" s="37"/>
      <c r="E55" s="37"/>
      <c r="F55" s="34"/>
      <c r="G55" s="37"/>
      <c r="H55" s="37"/>
      <c r="I55" s="37"/>
      <c r="J55" s="37"/>
      <c r="K55" s="37"/>
      <c r="L55" s="34"/>
    </row>
    <row r="56" spans="1:12" x14ac:dyDescent="0.25">
      <c r="A56" s="67" t="s">
        <v>583</v>
      </c>
      <c r="B56" s="35"/>
      <c r="C56" s="35"/>
      <c r="D56" s="77"/>
      <c r="E56" s="77"/>
      <c r="F56" s="77"/>
      <c r="G56" s="77"/>
      <c r="H56" s="198" t="s">
        <v>584</v>
      </c>
      <c r="I56" s="77"/>
      <c r="J56" s="77"/>
      <c r="K56" s="77"/>
      <c r="L56" s="7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/>
  </sheetViews>
  <sheetFormatPr defaultColWidth="12.5703125" defaultRowHeight="12.75" x14ac:dyDescent="0.2"/>
  <cols>
    <col min="1" max="1" width="42.140625" style="116" customWidth="1"/>
    <col min="2" max="5" width="11.42578125" style="116" bestFit="1" customWidth="1"/>
    <col min="6" max="6" width="11.42578125" style="116" customWidth="1"/>
    <col min="7" max="7" width="11.42578125" style="116" bestFit="1" customWidth="1"/>
    <col min="8" max="8" width="11.42578125" style="116" customWidth="1"/>
    <col min="9" max="10" width="11.42578125" style="116" bestFit="1" customWidth="1"/>
    <col min="11" max="11" width="11.42578125" style="116" customWidth="1"/>
    <col min="12" max="12" width="46.5703125" style="116" customWidth="1"/>
    <col min="13" max="16384" width="12.5703125" style="116"/>
  </cols>
  <sheetData>
    <row r="1" spans="1:14" ht="15" x14ac:dyDescent="0.2">
      <c r="A1" s="199" t="s">
        <v>585</v>
      </c>
    </row>
    <row r="2" spans="1:14" ht="15" x14ac:dyDescent="0.2">
      <c r="A2" s="199" t="s">
        <v>586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</row>
    <row r="3" spans="1:14" ht="14.25" x14ac:dyDescent="0.2">
      <c r="A3" s="201" t="s">
        <v>318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</row>
    <row r="4" spans="1:14" x14ac:dyDescent="0.2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</row>
    <row r="5" spans="1:14" s="128" customFormat="1" ht="15" x14ac:dyDescent="0.2">
      <c r="A5" s="119"/>
      <c r="B5" s="119"/>
      <c r="C5" s="119"/>
      <c r="D5" s="119"/>
      <c r="E5" s="119"/>
      <c r="F5" s="119"/>
      <c r="G5" s="119"/>
      <c r="H5" s="119"/>
      <c r="I5" s="202"/>
      <c r="J5" s="202"/>
      <c r="K5" s="202"/>
      <c r="L5" s="119"/>
      <c r="M5" s="203"/>
    </row>
    <row r="6" spans="1:14" s="128" customFormat="1" ht="15" x14ac:dyDescent="0.2">
      <c r="A6" s="204"/>
      <c r="B6" s="5">
        <v>2006</v>
      </c>
      <c r="C6" s="5">
        <v>2007</v>
      </c>
      <c r="D6" s="5">
        <v>2008</v>
      </c>
      <c r="E6" s="5">
        <v>2009</v>
      </c>
      <c r="F6" s="5">
        <v>2010</v>
      </c>
      <c r="G6" s="5">
        <v>2011</v>
      </c>
      <c r="H6" s="5">
        <v>2012</v>
      </c>
      <c r="I6" s="204" t="s">
        <v>4</v>
      </c>
      <c r="J6" s="204" t="s">
        <v>5</v>
      </c>
      <c r="K6" s="204" t="s">
        <v>6</v>
      </c>
      <c r="L6" s="122"/>
      <c r="M6" s="203"/>
    </row>
    <row r="7" spans="1:14" s="128" customFormat="1" ht="15" x14ac:dyDescent="0.2">
      <c r="A7" s="124"/>
      <c r="B7" s="125"/>
      <c r="C7" s="125"/>
      <c r="D7" s="125"/>
      <c r="E7" s="125"/>
      <c r="F7" s="125"/>
      <c r="G7" s="125"/>
      <c r="H7" s="125"/>
      <c r="I7" s="124"/>
      <c r="J7" s="124"/>
      <c r="K7" s="124"/>
      <c r="L7" s="124"/>
      <c r="M7" s="203"/>
    </row>
    <row r="8" spans="1:14" s="128" customFormat="1" ht="15" customHeight="1" x14ac:dyDescent="0.2">
      <c r="A8" s="199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3"/>
      <c r="M8" s="203"/>
    </row>
    <row r="9" spans="1:14" s="128" customFormat="1" ht="15" customHeight="1" x14ac:dyDescent="0.2">
      <c r="A9" s="199" t="s">
        <v>319</v>
      </c>
      <c r="B9" s="205">
        <v>57854.319364638803</v>
      </c>
      <c r="C9" s="205">
        <v>60642.71061719094</v>
      </c>
      <c r="D9" s="205">
        <v>62703.065999999999</v>
      </c>
      <c r="E9" s="205">
        <v>63617.936000000002</v>
      </c>
      <c r="F9" s="205">
        <v>64294.561999999998</v>
      </c>
      <c r="G9" s="205">
        <v>65720.705000000002</v>
      </c>
      <c r="H9" s="205">
        <v>68085.741999999998</v>
      </c>
      <c r="I9" s="206">
        <v>68944.885999999999</v>
      </c>
      <c r="J9" s="206">
        <v>68461.182000000001</v>
      </c>
      <c r="K9" s="206">
        <v>68520.566000000006</v>
      </c>
      <c r="L9" s="203" t="s">
        <v>587</v>
      </c>
      <c r="M9" s="203"/>
    </row>
    <row r="10" spans="1:14" s="128" customFormat="1" ht="15" customHeight="1" x14ac:dyDescent="0.2">
      <c r="A10" s="199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3"/>
      <c r="M10" s="203"/>
    </row>
    <row r="11" spans="1:14" s="128" customFormat="1" ht="15" customHeight="1" x14ac:dyDescent="0.2">
      <c r="A11" s="199" t="s">
        <v>588</v>
      </c>
      <c r="B11" s="205">
        <v>6059.1015444042832</v>
      </c>
      <c r="C11" s="205">
        <v>6268.523678673474</v>
      </c>
      <c r="D11" s="205">
        <v>6618.3677011765994</v>
      </c>
      <c r="E11" s="205">
        <v>6819.5038939162678</v>
      </c>
      <c r="F11" s="205">
        <v>7205.083563032711</v>
      </c>
      <c r="G11" s="205">
        <v>7231.3167617430199</v>
      </c>
      <c r="H11" s="205">
        <v>7103.6149999999998</v>
      </c>
      <c r="I11" s="206">
        <v>6906.3540000000003</v>
      </c>
      <c r="J11" s="206">
        <v>7058.5510000000004</v>
      </c>
      <c r="K11" s="206">
        <v>7117.1278607868126</v>
      </c>
      <c r="L11" s="203" t="s">
        <v>589</v>
      </c>
      <c r="M11" s="205"/>
    </row>
    <row r="12" spans="1:14" s="128" customFormat="1" ht="15" customHeight="1" x14ac:dyDescent="0.2">
      <c r="A12" s="199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3"/>
      <c r="M12" s="203"/>
    </row>
    <row r="13" spans="1:14" s="128" customFormat="1" ht="15" customHeight="1" x14ac:dyDescent="0.2">
      <c r="A13" s="199" t="s">
        <v>590</v>
      </c>
      <c r="B13" s="205">
        <v>51795.217820234517</v>
      </c>
      <c r="C13" s="205">
        <v>54374.186938517465</v>
      </c>
      <c r="D13" s="205">
        <v>56084.698298823401</v>
      </c>
      <c r="E13" s="205">
        <v>56798.432106083732</v>
      </c>
      <c r="F13" s="205">
        <v>57089.478436967285</v>
      </c>
      <c r="G13" s="205">
        <v>58489.388238256979</v>
      </c>
      <c r="H13" s="205">
        <v>60982.127</v>
      </c>
      <c r="I13" s="205">
        <v>62038.531999999999</v>
      </c>
      <c r="J13" s="205">
        <v>61402.631000000001</v>
      </c>
      <c r="K13" s="205">
        <v>61403.438139213191</v>
      </c>
      <c r="L13" s="203" t="s">
        <v>591</v>
      </c>
      <c r="M13" s="205"/>
    </row>
    <row r="14" spans="1:14" s="128" customFormat="1" ht="15" customHeight="1" x14ac:dyDescent="0.2">
      <c r="A14" s="199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3"/>
      <c r="M14" s="203"/>
    </row>
    <row r="15" spans="1:14" s="128" customFormat="1" ht="15" customHeight="1" x14ac:dyDescent="0.2">
      <c r="A15" s="199" t="s">
        <v>592</v>
      </c>
      <c r="B15" s="205">
        <v>695.49099999999999</v>
      </c>
      <c r="C15" s="205">
        <v>773.01400000000001</v>
      </c>
      <c r="D15" s="205">
        <v>626.22199999999998</v>
      </c>
      <c r="E15" s="205">
        <v>690.346</v>
      </c>
      <c r="F15" s="205">
        <v>757.81100000000004</v>
      </c>
      <c r="G15" s="205">
        <v>767.87300000000005</v>
      </c>
      <c r="H15" s="205">
        <v>759.76700000000005</v>
      </c>
      <c r="I15" s="206">
        <v>711.34</v>
      </c>
      <c r="J15" s="206">
        <v>726.56</v>
      </c>
      <c r="K15" s="206">
        <v>779.91899999999998</v>
      </c>
      <c r="L15" s="203" t="s">
        <v>593</v>
      </c>
      <c r="M15" s="205"/>
    </row>
    <row r="16" spans="1:14" s="128" customFormat="1" ht="15" customHeight="1" x14ac:dyDescent="0.2">
      <c r="A16" s="199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3"/>
      <c r="M16" s="203"/>
      <c r="N16" s="155"/>
    </row>
    <row r="17" spans="1:14" s="128" customFormat="1" ht="15" customHeight="1" x14ac:dyDescent="0.2">
      <c r="A17" s="199" t="s">
        <v>594</v>
      </c>
      <c r="B17" s="205">
        <v>4349.7740000000003</v>
      </c>
      <c r="C17" s="205">
        <v>4616.0842522410412</v>
      </c>
      <c r="D17" s="205">
        <v>4691.5005452674022</v>
      </c>
      <c r="E17" s="205">
        <v>4641.3475001533734</v>
      </c>
      <c r="F17" s="205">
        <v>4913.5469999999996</v>
      </c>
      <c r="G17" s="205">
        <v>5093.0020000000004</v>
      </c>
      <c r="H17" s="205">
        <v>5059.8540000000003</v>
      </c>
      <c r="I17" s="206">
        <v>4983.3599999999997</v>
      </c>
      <c r="J17" s="206">
        <v>5203.5410000000002</v>
      </c>
      <c r="K17" s="206">
        <v>5323.5649999999996</v>
      </c>
      <c r="L17" s="203" t="s">
        <v>595</v>
      </c>
      <c r="M17" s="203"/>
      <c r="N17" s="155"/>
    </row>
    <row r="18" spans="1:14" s="128" customFormat="1" ht="15" customHeight="1" x14ac:dyDescent="0.2">
      <c r="A18" s="199" t="s">
        <v>596</v>
      </c>
      <c r="B18" s="205">
        <v>1184.9039866429209</v>
      </c>
      <c r="C18" s="205">
        <v>1740.9590000000001</v>
      </c>
      <c r="D18" s="205">
        <v>2301.1</v>
      </c>
      <c r="E18" s="205">
        <v>2381.0419999999999</v>
      </c>
      <c r="F18" s="205">
        <v>2982.299</v>
      </c>
      <c r="G18" s="205">
        <v>2567.7809999999999</v>
      </c>
      <c r="H18" s="205">
        <v>1897.6890000000001</v>
      </c>
      <c r="I18" s="205">
        <v>1971.0740000000001</v>
      </c>
      <c r="J18" s="205">
        <v>1535.029</v>
      </c>
      <c r="K18" s="205">
        <v>1691.3337926716658</v>
      </c>
      <c r="L18" s="203" t="s">
        <v>597</v>
      </c>
      <c r="M18" s="203"/>
      <c r="N18" s="155"/>
    </row>
    <row r="19" spans="1:14" s="128" customFormat="1" ht="15" customHeight="1" x14ac:dyDescent="0.2">
      <c r="A19" s="199" t="s">
        <v>598</v>
      </c>
      <c r="B19" s="205">
        <v>221.40912202280759</v>
      </c>
      <c r="C19" s="205">
        <v>-464.2106252165288</v>
      </c>
      <c r="D19" s="205">
        <v>-312.30116347262265</v>
      </c>
      <c r="E19" s="205">
        <v>479.99942860533298</v>
      </c>
      <c r="F19" s="205">
        <v>-294.35610411965848</v>
      </c>
      <c r="G19" s="205">
        <v>558.88778271336855</v>
      </c>
      <c r="H19" s="205">
        <v>577.30175753185154</v>
      </c>
      <c r="I19" s="206">
        <v>405.01892848451433</v>
      </c>
      <c r="J19" s="206">
        <v>184.4218474845141</v>
      </c>
      <c r="K19" s="206">
        <v>-20.30555004569888</v>
      </c>
      <c r="L19" s="203" t="s">
        <v>599</v>
      </c>
      <c r="M19" s="203"/>
    </row>
    <row r="20" spans="1:14" s="128" customFormat="1" ht="15" customHeight="1" x14ac:dyDescent="0.2">
      <c r="A20" s="199"/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3"/>
      <c r="M20" s="203"/>
    </row>
    <row r="21" spans="1:14" s="128" customFormat="1" ht="15" customHeight="1" x14ac:dyDescent="0.2">
      <c r="A21" s="199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3"/>
      <c r="M21" s="203"/>
    </row>
    <row r="22" spans="1:14" s="128" customFormat="1" ht="15" customHeight="1" x14ac:dyDescent="0.2">
      <c r="A22" s="199" t="s">
        <v>600</v>
      </c>
      <c r="B22" s="205">
        <v>46734.62171156879</v>
      </c>
      <c r="C22" s="205">
        <v>49254.368311492959</v>
      </c>
      <c r="D22" s="205">
        <v>50030.620917028624</v>
      </c>
      <c r="E22" s="205">
        <v>49986.389177325022</v>
      </c>
      <c r="F22" s="205">
        <v>50245.799541086948</v>
      </c>
      <c r="G22" s="205">
        <v>51037.590455543606</v>
      </c>
      <c r="H22" s="205">
        <v>54207.049242468151</v>
      </c>
      <c r="I22" s="205">
        <v>55390.419071515484</v>
      </c>
      <c r="J22" s="205">
        <v>55206.199152515488</v>
      </c>
      <c r="K22" s="205">
        <v>55188.763896587225</v>
      </c>
      <c r="L22" s="207" t="s">
        <v>601</v>
      </c>
      <c r="M22" s="203"/>
    </row>
    <row r="23" spans="1:14" s="128" customFormat="1" ht="15" customHeight="1" x14ac:dyDescent="0.2">
      <c r="A23" s="199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3"/>
      <c r="M23" s="203"/>
    </row>
    <row r="24" spans="1:14" s="128" customFormat="1" ht="15" customHeight="1" x14ac:dyDescent="0.2">
      <c r="A24" s="199" t="s">
        <v>602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3" t="s">
        <v>603</v>
      </c>
      <c r="M24" s="203"/>
    </row>
    <row r="25" spans="1:14" s="128" customFormat="1" ht="15" customHeight="1" x14ac:dyDescent="0.2">
      <c r="A25" s="199" t="s">
        <v>604</v>
      </c>
      <c r="B25" s="205">
        <v>5409.0280000000002</v>
      </c>
      <c r="C25" s="205">
        <v>5295.2740999999996</v>
      </c>
      <c r="D25" s="205">
        <v>5233.4210000000003</v>
      </c>
      <c r="E25" s="205">
        <v>5380.973</v>
      </c>
      <c r="F25" s="205">
        <v>5240.4070000000002</v>
      </c>
      <c r="G25" s="205">
        <v>4954.165</v>
      </c>
      <c r="H25" s="205">
        <v>5255.9579999999996</v>
      </c>
      <c r="I25" s="205">
        <v>5286.8760000000002</v>
      </c>
      <c r="J25" s="205">
        <v>5267.9359999999997</v>
      </c>
      <c r="K25" s="205">
        <v>5145.5349999999999</v>
      </c>
      <c r="L25" s="203" t="s">
        <v>605</v>
      </c>
      <c r="M25" s="203"/>
    </row>
    <row r="26" spans="1:14" s="128" customFormat="1" ht="15" customHeight="1" x14ac:dyDescent="0.2">
      <c r="A26" s="199" t="s">
        <v>606</v>
      </c>
      <c r="B26" s="205">
        <v>2241.9140000000002</v>
      </c>
      <c r="C26" s="205">
        <v>2221.19</v>
      </c>
      <c r="D26" s="205">
        <v>2167.4549999999999</v>
      </c>
      <c r="E26" s="205">
        <v>2233.029</v>
      </c>
      <c r="F26" s="205">
        <v>2207.58</v>
      </c>
      <c r="G26" s="205">
        <v>1951.749</v>
      </c>
      <c r="H26" s="205">
        <v>2155.3429999999998</v>
      </c>
      <c r="I26" s="205">
        <v>2150.8960000000002</v>
      </c>
      <c r="J26" s="205">
        <v>2181.6219999999998</v>
      </c>
      <c r="K26" s="205">
        <v>2120.7379999999998</v>
      </c>
      <c r="L26" s="203" t="s">
        <v>607</v>
      </c>
      <c r="M26" s="203"/>
    </row>
    <row r="27" spans="1:14" s="128" customFormat="1" ht="15" customHeight="1" x14ac:dyDescent="0.2">
      <c r="A27" s="199" t="s">
        <v>608</v>
      </c>
      <c r="B27" s="205">
        <v>3167.114</v>
      </c>
      <c r="C27" s="205">
        <v>3074.0841</v>
      </c>
      <c r="D27" s="205">
        <v>3065.9659999999999</v>
      </c>
      <c r="E27" s="205">
        <v>3147.944</v>
      </c>
      <c r="F27" s="205">
        <v>3032.8270000000002</v>
      </c>
      <c r="G27" s="205">
        <v>3002.4160000000002</v>
      </c>
      <c r="H27" s="205">
        <v>3100.6149999999998</v>
      </c>
      <c r="I27" s="205">
        <v>3135.98</v>
      </c>
      <c r="J27" s="205">
        <v>3086.3139999999999</v>
      </c>
      <c r="K27" s="205">
        <v>3024.797</v>
      </c>
      <c r="L27" s="203" t="s">
        <v>609</v>
      </c>
      <c r="M27" s="203"/>
    </row>
    <row r="28" spans="1:14" s="128" customFormat="1" ht="15" customHeight="1" x14ac:dyDescent="0.2">
      <c r="A28" s="199" t="s">
        <v>610</v>
      </c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3" t="s">
        <v>611</v>
      </c>
      <c r="M28" s="203"/>
    </row>
    <row r="29" spans="1:14" s="128" customFormat="1" ht="15" customHeight="1" x14ac:dyDescent="0.2">
      <c r="A29" s="199" t="s">
        <v>612</v>
      </c>
      <c r="B29" s="205">
        <v>4316.978288990691</v>
      </c>
      <c r="C29" s="205">
        <v>6430.2364503951821</v>
      </c>
      <c r="D29" s="205">
        <v>7351.4463512423481</v>
      </c>
      <c r="E29" s="205">
        <v>7951.5065087407675</v>
      </c>
      <c r="F29" s="205">
        <v>8985.2022045791</v>
      </c>
      <c r="G29" s="205">
        <v>9002.0700875537623</v>
      </c>
      <c r="H29" s="205">
        <v>11043.960714455097</v>
      </c>
      <c r="I29" s="205">
        <v>11692.200257611752</v>
      </c>
      <c r="J29" s="205">
        <v>11223.289768578314</v>
      </c>
      <c r="K29" s="205">
        <v>10831.715445134871</v>
      </c>
      <c r="L29" s="203" t="s">
        <v>613</v>
      </c>
      <c r="M29" s="203"/>
    </row>
    <row r="30" spans="1:14" s="128" customFormat="1" ht="15" customHeight="1" x14ac:dyDescent="0.2">
      <c r="A30" s="199" t="s">
        <v>614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3" t="s">
        <v>615</v>
      </c>
      <c r="M30" s="203"/>
    </row>
    <row r="31" spans="1:14" s="128" customFormat="1" ht="15" customHeight="1" x14ac:dyDescent="0.2">
      <c r="A31" s="199" t="s">
        <v>612</v>
      </c>
      <c r="B31" s="205">
        <v>1872.4580000000001</v>
      </c>
      <c r="C31" s="205">
        <v>2002.7180000000001</v>
      </c>
      <c r="D31" s="205">
        <v>1565.5340000000001</v>
      </c>
      <c r="E31" s="205">
        <v>1375.596</v>
      </c>
      <c r="F31" s="205">
        <v>1682.3209999999999</v>
      </c>
      <c r="G31" s="205">
        <v>1677.345</v>
      </c>
      <c r="H31" s="205">
        <v>1460.354</v>
      </c>
      <c r="I31" s="205">
        <v>1286.5060000000001</v>
      </c>
      <c r="J31" s="205">
        <v>1914.3330000000001</v>
      </c>
      <c r="K31" s="205">
        <v>1843.5309999999999</v>
      </c>
      <c r="L31" s="203" t="s">
        <v>616</v>
      </c>
      <c r="M31" s="203"/>
    </row>
    <row r="32" spans="1:14" s="128" customFormat="1" ht="15" customHeight="1" x14ac:dyDescent="0.2">
      <c r="A32" s="199" t="s">
        <v>617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3" t="s">
        <v>618</v>
      </c>
      <c r="M32" s="203"/>
    </row>
    <row r="33" spans="1:13" s="128" customFormat="1" ht="15" x14ac:dyDescent="0.2">
      <c r="A33" s="199" t="s">
        <v>619</v>
      </c>
      <c r="B33" s="205">
        <v>-303.06299999999999</v>
      </c>
      <c r="C33" s="205">
        <v>-108.164</v>
      </c>
      <c r="D33" s="205">
        <v>-554.78200000000004</v>
      </c>
      <c r="E33" s="205">
        <v>-748.61099999999999</v>
      </c>
      <c r="F33" s="205">
        <v>-751.37199999999996</v>
      </c>
      <c r="G33" s="205">
        <v>-962.37800000000004</v>
      </c>
      <c r="H33" s="205">
        <v>-1186.818</v>
      </c>
      <c r="I33" s="205">
        <v>-1200.1579999999999</v>
      </c>
      <c r="J33" s="205">
        <v>-982.10900000000004</v>
      </c>
      <c r="K33" s="205">
        <v>-1076.7619999999999</v>
      </c>
      <c r="L33" s="203" t="s">
        <v>620</v>
      </c>
      <c r="M33" s="203"/>
    </row>
    <row r="34" spans="1:13" s="128" customFormat="1" ht="15" x14ac:dyDescent="0.2">
      <c r="A34" s="199" t="s">
        <v>621</v>
      </c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3" t="s">
        <v>622</v>
      </c>
      <c r="M34" s="203"/>
    </row>
    <row r="35" spans="1:13" s="128" customFormat="1" ht="15" x14ac:dyDescent="0.2">
      <c r="A35" s="199" t="s">
        <v>623</v>
      </c>
      <c r="B35" s="205">
        <v>409.87900000000002</v>
      </c>
      <c r="C35" s="205">
        <v>397.17200000000003</v>
      </c>
      <c r="D35" s="205">
        <v>300.33199999999999</v>
      </c>
      <c r="E35" s="205">
        <v>108.93600000000001</v>
      </c>
      <c r="F35" s="205">
        <v>206.65600000000001</v>
      </c>
      <c r="G35" s="205">
        <v>270.166</v>
      </c>
      <c r="H35" s="205">
        <v>461.60199999999998</v>
      </c>
      <c r="I35" s="205">
        <v>136.797</v>
      </c>
      <c r="J35" s="205">
        <v>357.14800000000002</v>
      </c>
      <c r="K35" s="205">
        <v>197.95699999999999</v>
      </c>
      <c r="L35" s="203" t="s">
        <v>624</v>
      </c>
      <c r="M35" s="203"/>
    </row>
    <row r="36" spans="1:13" s="128" customFormat="1" ht="15" x14ac:dyDescent="0.2">
      <c r="A36" s="199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3"/>
      <c r="M36" s="203"/>
    </row>
    <row r="37" spans="1:13" s="128" customFormat="1" ht="15" x14ac:dyDescent="0.2">
      <c r="A37" s="199" t="s">
        <v>625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3" t="s">
        <v>626</v>
      </c>
      <c r="M37" s="203"/>
    </row>
    <row r="38" spans="1:13" s="128" customFormat="1" ht="15" x14ac:dyDescent="0.2">
      <c r="A38" s="199" t="s">
        <v>627</v>
      </c>
      <c r="B38" s="205">
        <v>35029.341422578102</v>
      </c>
      <c r="C38" s="205">
        <v>35237.131761097771</v>
      </c>
      <c r="D38" s="205">
        <v>36134.669565786273</v>
      </c>
      <c r="E38" s="205">
        <v>35917.98866858425</v>
      </c>
      <c r="F38" s="205">
        <v>34882.585336507851</v>
      </c>
      <c r="G38" s="205">
        <v>36096.222367989845</v>
      </c>
      <c r="H38" s="205">
        <v>37171.992528013056</v>
      </c>
      <c r="I38" s="205">
        <v>38188.197813903731</v>
      </c>
      <c r="J38" s="205">
        <v>37425.601383937174</v>
      </c>
      <c r="K38" s="205">
        <v>38246.787451452357</v>
      </c>
      <c r="L38" s="203" t="s">
        <v>628</v>
      </c>
      <c r="M38" s="208"/>
    </row>
    <row r="39" spans="1:13" s="128" customFormat="1" ht="15" x14ac:dyDescent="0.2">
      <c r="A39" s="199"/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3"/>
      <c r="M39" s="203"/>
    </row>
    <row r="40" spans="1:13" s="128" customFormat="1" ht="15" x14ac:dyDescent="0.2">
      <c r="A40" s="199" t="s">
        <v>629</v>
      </c>
      <c r="B40" s="205">
        <v>14961.71898664292</v>
      </c>
      <c r="C40" s="205">
        <v>16270.255999999999</v>
      </c>
      <c r="D40" s="205">
        <v>19236.758999999998</v>
      </c>
      <c r="E40" s="205">
        <v>20970.143166666665</v>
      </c>
      <c r="F40" s="205">
        <v>23331.64</v>
      </c>
      <c r="G40" s="205">
        <v>23584.138999999999</v>
      </c>
      <c r="H40" s="205">
        <v>23434.462377600001</v>
      </c>
      <c r="I40" s="205">
        <v>24186.809000000001</v>
      </c>
      <c r="J40" s="205">
        <v>24057.969000000001</v>
      </c>
      <c r="K40" s="205">
        <v>24189.279792671667</v>
      </c>
      <c r="L40" s="203" t="s">
        <v>630</v>
      </c>
      <c r="M40" s="203"/>
    </row>
    <row r="41" spans="1:13" s="128" customFormat="1" ht="15" x14ac:dyDescent="0.2">
      <c r="A41" s="199" t="s">
        <v>631</v>
      </c>
      <c r="B41" s="205">
        <v>13134.235000000001</v>
      </c>
      <c r="C41" s="205">
        <v>13919.316999999999</v>
      </c>
      <c r="D41" s="205">
        <v>16343.966</v>
      </c>
      <c r="E41" s="205">
        <v>18095.493166666663</v>
      </c>
      <c r="F41" s="205">
        <v>19855.755000000001</v>
      </c>
      <c r="G41" s="205">
        <v>20566.477999999999</v>
      </c>
      <c r="H41" s="205">
        <v>21123.5813776</v>
      </c>
      <c r="I41" s="205">
        <v>21797.794000000002</v>
      </c>
      <c r="J41" s="205">
        <v>22096.449000000001</v>
      </c>
      <c r="K41" s="205">
        <v>22051.955999999998</v>
      </c>
      <c r="L41" s="203" t="s">
        <v>632</v>
      </c>
      <c r="M41" s="203"/>
    </row>
    <row r="42" spans="1:13" s="128" customFormat="1" ht="15" x14ac:dyDescent="0.2">
      <c r="A42" s="199" t="s">
        <v>633</v>
      </c>
      <c r="H42" s="205"/>
      <c r="I42" s="205"/>
      <c r="J42" s="205"/>
      <c r="K42" s="205"/>
      <c r="L42" s="203" t="s">
        <v>634</v>
      </c>
      <c r="M42" s="203"/>
    </row>
    <row r="43" spans="1:13" s="128" customFormat="1" ht="15" x14ac:dyDescent="0.2">
      <c r="A43" s="199" t="s">
        <v>635</v>
      </c>
      <c r="B43" s="205">
        <v>3390.7</v>
      </c>
      <c r="C43" s="205">
        <v>3569.5</v>
      </c>
      <c r="D43" s="205">
        <v>4040.6</v>
      </c>
      <c r="E43" s="205">
        <v>4471.7</v>
      </c>
      <c r="F43" s="205">
        <v>4866.7</v>
      </c>
      <c r="G43" s="205">
        <v>5190.1000000000004</v>
      </c>
      <c r="H43" s="205">
        <v>5281.3459999999995</v>
      </c>
      <c r="I43" s="205">
        <v>5468.2030000000004</v>
      </c>
      <c r="J43" s="205">
        <v>5742.0540000000001</v>
      </c>
      <c r="K43" s="205">
        <v>5704.7420000000002</v>
      </c>
      <c r="L43" s="203" t="s">
        <v>636</v>
      </c>
      <c r="M43" s="203"/>
    </row>
    <row r="44" spans="1:13" s="128" customFormat="1" ht="15" x14ac:dyDescent="0.2">
      <c r="A44" s="199" t="s">
        <v>637</v>
      </c>
      <c r="B44" s="205">
        <v>9725.9240000000009</v>
      </c>
      <c r="C44" s="205">
        <v>10327.072</v>
      </c>
      <c r="D44" s="205">
        <v>12279.317999999999</v>
      </c>
      <c r="E44" s="205">
        <v>13598.837</v>
      </c>
      <c r="F44" s="205">
        <v>14959.612999999999</v>
      </c>
      <c r="G44" s="205">
        <v>15352.26</v>
      </c>
      <c r="H44" s="205">
        <v>15822.0293776</v>
      </c>
      <c r="I44" s="205">
        <v>16299.679</v>
      </c>
      <c r="J44" s="205">
        <v>16324.111999999999</v>
      </c>
      <c r="K44" s="205">
        <v>16314.317999999999</v>
      </c>
      <c r="L44" s="203" t="s">
        <v>638</v>
      </c>
      <c r="M44" s="203"/>
    </row>
    <row r="45" spans="1:13" s="128" customFormat="1" ht="15" x14ac:dyDescent="0.2">
      <c r="A45" s="199" t="s">
        <v>639</v>
      </c>
      <c r="B45" s="205">
        <v>17.617999999999999</v>
      </c>
      <c r="C45" s="205">
        <v>22.744</v>
      </c>
      <c r="D45" s="205">
        <v>24.071999999999999</v>
      </c>
      <c r="E45" s="205">
        <v>24.998999999999999</v>
      </c>
      <c r="F45" s="205">
        <v>29.437000000000001</v>
      </c>
      <c r="G45" s="205">
        <v>24.1</v>
      </c>
      <c r="H45" s="205">
        <v>20.206</v>
      </c>
      <c r="I45" s="205">
        <v>29.911999999999999</v>
      </c>
      <c r="J45" s="205">
        <v>30.283000000000001</v>
      </c>
      <c r="K45" s="205">
        <v>32.896000000000001</v>
      </c>
      <c r="L45" s="203" t="s">
        <v>640</v>
      </c>
      <c r="M45" s="203"/>
    </row>
    <row r="46" spans="1:13" s="128" customFormat="1" ht="15" x14ac:dyDescent="0.2">
      <c r="A46" s="199" t="s">
        <v>641</v>
      </c>
      <c r="B46" s="205">
        <v>1184.9039866429209</v>
      </c>
      <c r="C46" s="205">
        <v>1740.9590000000001</v>
      </c>
      <c r="D46" s="205">
        <v>2301.1</v>
      </c>
      <c r="E46" s="205">
        <v>2381.0419999999999</v>
      </c>
      <c r="F46" s="205">
        <v>2982.299</v>
      </c>
      <c r="G46" s="205">
        <v>2567.7809999999999</v>
      </c>
      <c r="H46" s="205">
        <v>1897.6890000000001</v>
      </c>
      <c r="I46" s="205">
        <v>1971.0740000000001</v>
      </c>
      <c r="J46" s="205">
        <v>1535.029</v>
      </c>
      <c r="K46" s="205">
        <v>1691.3337926716658</v>
      </c>
      <c r="L46" s="203" t="s">
        <v>642</v>
      </c>
      <c r="M46" s="203"/>
    </row>
    <row r="47" spans="1:13" s="128" customFormat="1" ht="15" x14ac:dyDescent="0.2">
      <c r="A47" s="199" t="s">
        <v>643</v>
      </c>
      <c r="B47" s="205">
        <v>608.75800000000004</v>
      </c>
      <c r="C47" s="205">
        <v>578.32399999999996</v>
      </c>
      <c r="D47" s="205">
        <v>567.952</v>
      </c>
      <c r="E47" s="205">
        <v>468.44799999999998</v>
      </c>
      <c r="F47" s="205">
        <v>432.291</v>
      </c>
      <c r="G47" s="205">
        <v>379.05399999999997</v>
      </c>
      <c r="H47" s="205">
        <v>390.80900000000003</v>
      </c>
      <c r="I47" s="205">
        <v>402.36799999999999</v>
      </c>
      <c r="J47" s="205">
        <v>411.45400000000001</v>
      </c>
      <c r="K47" s="205">
        <v>430.274</v>
      </c>
      <c r="L47" s="203" t="s">
        <v>644</v>
      </c>
      <c r="M47" s="203"/>
    </row>
    <row r="48" spans="1:13" s="128" customFormat="1" ht="15" x14ac:dyDescent="0.2">
      <c r="A48" s="199" t="s">
        <v>645</v>
      </c>
      <c r="B48" s="205">
        <v>33.822000000000003</v>
      </c>
      <c r="C48" s="205">
        <v>31.655999999999999</v>
      </c>
      <c r="D48" s="205">
        <v>23.741</v>
      </c>
      <c r="E48" s="205">
        <v>25.16</v>
      </c>
      <c r="F48" s="205">
        <v>61.295000000000002</v>
      </c>
      <c r="G48" s="205">
        <v>70.825999999999993</v>
      </c>
      <c r="H48" s="205">
        <v>22.382999999999999</v>
      </c>
      <c r="I48" s="205">
        <v>15.573</v>
      </c>
      <c r="J48" s="205">
        <v>15.037000000000001</v>
      </c>
      <c r="K48" s="205">
        <v>15.715999999999999</v>
      </c>
      <c r="L48" s="203" t="s">
        <v>646</v>
      </c>
      <c r="M48" s="203"/>
    </row>
    <row r="49" spans="1:13" s="128" customFormat="1" ht="15" x14ac:dyDescent="0.2">
      <c r="A49" s="199" t="s">
        <v>647</v>
      </c>
      <c r="B49" s="205">
        <v>1972.979</v>
      </c>
      <c r="C49" s="205">
        <v>1725.2859999999998</v>
      </c>
      <c r="D49" s="205">
        <v>1790.4949999999999</v>
      </c>
      <c r="E49" s="205">
        <v>2143.0466666666666</v>
      </c>
      <c r="F49" s="205">
        <v>1769.0048422137427</v>
      </c>
      <c r="G49" s="205">
        <v>1498.3785082461839</v>
      </c>
      <c r="H49" s="205">
        <v>1620.6396364902137</v>
      </c>
      <c r="I49" s="205">
        <v>1784.7183391153292</v>
      </c>
      <c r="J49" s="205">
        <v>1775.1221056487598</v>
      </c>
      <c r="K49" s="205">
        <v>1871.5139673071963</v>
      </c>
      <c r="L49" s="203" t="s">
        <v>648</v>
      </c>
      <c r="M49" s="203"/>
    </row>
    <row r="50" spans="1:13" s="128" customFormat="1" ht="15" x14ac:dyDescent="0.2">
      <c r="A50" s="199" t="s">
        <v>649</v>
      </c>
      <c r="B50" s="205">
        <v>196.48699999999999</v>
      </c>
      <c r="C50" s="205">
        <v>47.715000000000003</v>
      </c>
      <c r="D50" s="205">
        <v>-44.314999999999998</v>
      </c>
      <c r="E50" s="205">
        <v>271.02766666666673</v>
      </c>
      <c r="F50" s="205">
        <v>205.41300000000001</v>
      </c>
      <c r="G50" s="205">
        <v>11.760999999999999</v>
      </c>
      <c r="H50" s="205">
        <v>32.381999999999998</v>
      </c>
      <c r="I50" s="205">
        <v>351.959</v>
      </c>
      <c r="J50" s="205">
        <v>512.55700000000002</v>
      </c>
      <c r="K50" s="205">
        <v>425.61200000000002</v>
      </c>
      <c r="L50" s="203" t="s">
        <v>650</v>
      </c>
      <c r="M50" s="203"/>
    </row>
    <row r="51" spans="1:13" s="128" customFormat="1" ht="15" x14ac:dyDescent="0.2">
      <c r="A51" s="199" t="s">
        <v>651</v>
      </c>
      <c r="B51" s="205">
        <v>1776.492</v>
      </c>
      <c r="C51" s="205">
        <v>1677.5709999999999</v>
      </c>
      <c r="D51" s="205">
        <v>1834.81</v>
      </c>
      <c r="E51" s="205">
        <v>1872.019</v>
      </c>
      <c r="F51" s="205">
        <v>1563.5918422137427</v>
      </c>
      <c r="G51" s="205">
        <v>1486.6175082461839</v>
      </c>
      <c r="H51" s="205">
        <v>1588.2576364902136</v>
      </c>
      <c r="I51" s="205">
        <v>1432.7593391153291</v>
      </c>
      <c r="J51" s="205">
        <v>1262.5651056487598</v>
      </c>
      <c r="K51" s="205">
        <v>1445.9019673071962</v>
      </c>
      <c r="L51" s="203" t="s">
        <v>652</v>
      </c>
      <c r="M51" s="203"/>
    </row>
    <row r="52" spans="1:13" s="128" customFormat="1" ht="15" x14ac:dyDescent="0.2">
      <c r="A52" s="199"/>
      <c r="B52" s="205"/>
      <c r="C52" s="205"/>
      <c r="D52" s="205"/>
      <c r="E52" s="205"/>
      <c r="F52" s="205"/>
      <c r="G52" s="205"/>
      <c r="H52" s="205"/>
      <c r="I52" s="205"/>
      <c r="J52" s="205"/>
      <c r="K52" s="205"/>
      <c r="L52" s="203"/>
      <c r="M52" s="203"/>
    </row>
    <row r="53" spans="1:13" s="128" customFormat="1" ht="15" x14ac:dyDescent="0.2">
      <c r="A53" s="199" t="s">
        <v>653</v>
      </c>
      <c r="B53" s="205">
        <v>51964.044263845222</v>
      </c>
      <c r="C53" s="205">
        <v>53232.673712609023</v>
      </c>
      <c r="D53" s="205">
        <v>57161.921947581053</v>
      </c>
      <c r="E53" s="205">
        <v>59031.177430676304</v>
      </c>
      <c r="F53" s="205">
        <v>59983.22907914302</v>
      </c>
      <c r="G53" s="205">
        <v>61178.739712673603</v>
      </c>
      <c r="H53" s="205">
        <v>62227.093909269854</v>
      </c>
      <c r="I53" s="205">
        <v>64159.724640389068</v>
      </c>
      <c r="J53" s="205">
        <v>63258.681161130728</v>
      </c>
      <c r="K53" s="205">
        <v>64307.573149598436</v>
      </c>
      <c r="L53" s="203" t="s">
        <v>654</v>
      </c>
      <c r="M53" s="203"/>
    </row>
    <row r="54" spans="1:13" s="210" customFormat="1" x14ac:dyDescent="0.2">
      <c r="A54" s="137"/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209"/>
    </row>
    <row r="55" spans="1:13" x14ac:dyDescent="0.2">
      <c r="A55" s="200"/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</row>
    <row r="56" spans="1:13" x14ac:dyDescent="0.2">
      <c r="A56" s="116" t="s">
        <v>260</v>
      </c>
      <c r="G56" s="116" t="s">
        <v>655</v>
      </c>
      <c r="I56" s="211"/>
    </row>
    <row r="57" spans="1:13" x14ac:dyDescent="0.2">
      <c r="A57" s="116" t="s">
        <v>261</v>
      </c>
      <c r="G57" s="116" t="s">
        <v>656</v>
      </c>
      <c r="H57" s="116" t="s">
        <v>217</v>
      </c>
      <c r="I57" s="211"/>
    </row>
    <row r="58" spans="1:13" x14ac:dyDescent="0.2">
      <c r="A58" s="116" t="s">
        <v>374</v>
      </c>
      <c r="G58" s="116" t="s">
        <v>375</v>
      </c>
    </row>
    <row r="59" spans="1:13" x14ac:dyDescent="0.2">
      <c r="A59" s="116" t="s">
        <v>657</v>
      </c>
      <c r="G59" s="116" t="s">
        <v>658</v>
      </c>
    </row>
    <row r="61" spans="1:13" ht="15" x14ac:dyDescent="0.25">
      <c r="A61" s="212" t="s">
        <v>659</v>
      </c>
      <c r="B61" s="144"/>
      <c r="C61" s="144"/>
      <c r="D61" s="144"/>
      <c r="E61" s="144"/>
      <c r="F61" s="144"/>
      <c r="G61" s="29" t="s">
        <v>104</v>
      </c>
      <c r="H61" s="29"/>
    </row>
    <row r="62" spans="1:13" ht="15" x14ac:dyDescent="0.25">
      <c r="A62" s="212" t="s">
        <v>660</v>
      </c>
      <c r="B62" s="144"/>
      <c r="C62" s="144"/>
      <c r="D62" s="144"/>
      <c r="E62" s="144"/>
      <c r="F62" s="144"/>
      <c r="G62" s="29" t="s">
        <v>105</v>
      </c>
      <c r="H62" s="29"/>
    </row>
    <row r="63" spans="1:13" x14ac:dyDescent="0.2">
      <c r="A63" s="116" t="s">
        <v>661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/>
  </sheetViews>
  <sheetFormatPr defaultColWidth="12.5703125" defaultRowHeight="12.75" x14ac:dyDescent="0.2"/>
  <cols>
    <col min="1" max="1" width="62.28515625" style="211" customWidth="1"/>
    <col min="2" max="11" width="10.7109375" style="211" customWidth="1"/>
    <col min="12" max="12" width="61.7109375" style="211" customWidth="1"/>
    <col min="13" max="16384" width="12.5703125" style="211"/>
  </cols>
  <sheetData>
    <row r="1" spans="1:12" ht="15" x14ac:dyDescent="0.2">
      <c r="A1" s="213" t="s">
        <v>662</v>
      </c>
    </row>
    <row r="2" spans="1:12" ht="15" x14ac:dyDescent="0.2">
      <c r="A2" s="213" t="s">
        <v>663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ht="14.25" x14ac:dyDescent="0.2">
      <c r="A3" s="215" t="s">
        <v>318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x14ac:dyDescent="0.2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</row>
    <row r="5" spans="1:12" s="155" customFormat="1" ht="15" x14ac:dyDescent="0.2">
      <c r="A5" s="216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</row>
    <row r="6" spans="1:12" s="155" customFormat="1" ht="15" x14ac:dyDescent="0.2">
      <c r="A6" s="217"/>
      <c r="B6" s="5">
        <v>2006</v>
      </c>
      <c r="C6" s="5">
        <v>2007</v>
      </c>
      <c r="D6" s="5">
        <v>2008</v>
      </c>
      <c r="E6" s="5">
        <v>2009</v>
      </c>
      <c r="F6" s="5">
        <v>2010</v>
      </c>
      <c r="G6" s="5">
        <v>2011</v>
      </c>
      <c r="H6" s="5">
        <v>2012</v>
      </c>
      <c r="I6" s="5" t="s">
        <v>4</v>
      </c>
      <c r="J6" s="5" t="s">
        <v>5</v>
      </c>
      <c r="K6" s="5" t="s">
        <v>6</v>
      </c>
      <c r="L6" s="218"/>
    </row>
    <row r="7" spans="1:12" s="155" customFormat="1" ht="15" x14ac:dyDescent="0.2">
      <c r="A7" s="219" t="s">
        <v>217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19"/>
    </row>
    <row r="8" spans="1:12" s="155" customFormat="1" ht="15" customHeight="1" x14ac:dyDescent="0.2">
      <c r="A8" s="213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</row>
    <row r="9" spans="1:12" s="155" customFormat="1" ht="15" customHeight="1" x14ac:dyDescent="0.2">
      <c r="A9" s="213" t="s">
        <v>664</v>
      </c>
      <c r="B9" s="221">
        <v>51964.044263845222</v>
      </c>
      <c r="C9" s="221">
        <v>53232.673712609023</v>
      </c>
      <c r="D9" s="221">
        <v>57161.921947581053</v>
      </c>
      <c r="E9" s="221">
        <v>59031.177430676304</v>
      </c>
      <c r="F9" s="221">
        <v>59983.22907914302</v>
      </c>
      <c r="G9" s="221">
        <v>61178.739712673603</v>
      </c>
      <c r="H9" s="221">
        <v>62227.093909269854</v>
      </c>
      <c r="I9" s="221">
        <v>64159.7</v>
      </c>
      <c r="J9" s="221">
        <v>63258.7</v>
      </c>
      <c r="K9" s="221">
        <v>64307.6</v>
      </c>
      <c r="L9" s="205" t="s">
        <v>665</v>
      </c>
    </row>
    <row r="10" spans="1:12" s="155" customFormat="1" ht="15" customHeight="1" x14ac:dyDescent="0.2">
      <c r="A10" s="213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05"/>
    </row>
    <row r="11" spans="1:12" s="155" customFormat="1" ht="15" customHeight="1" x14ac:dyDescent="0.2">
      <c r="A11" s="213" t="s">
        <v>666</v>
      </c>
      <c r="B11" s="221">
        <v>30027.011999999999</v>
      </c>
      <c r="C11" s="221">
        <v>30234.188031810605</v>
      </c>
      <c r="D11" s="221">
        <v>30868.804</v>
      </c>
      <c r="E11" s="221">
        <v>30676.881000000001</v>
      </c>
      <c r="F11" s="221">
        <v>29870.445</v>
      </c>
      <c r="G11" s="221">
        <v>29289.962</v>
      </c>
      <c r="H11" s="221">
        <v>29671.17</v>
      </c>
      <c r="I11" s="221">
        <v>29841.1</v>
      </c>
      <c r="J11" s="221">
        <v>29331.8</v>
      </c>
      <c r="K11" s="221">
        <v>28925.9</v>
      </c>
      <c r="L11" s="205" t="s">
        <v>667</v>
      </c>
    </row>
    <row r="12" spans="1:12" s="155" customFormat="1" ht="15" customHeight="1" x14ac:dyDescent="0.2">
      <c r="A12" s="213"/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05"/>
    </row>
    <row r="13" spans="1:12" s="155" customFormat="1" ht="15" customHeight="1" x14ac:dyDescent="0.2">
      <c r="A13" s="213" t="s">
        <v>668</v>
      </c>
      <c r="B13" s="205">
        <v>20566.107</v>
      </c>
      <c r="C13" s="205">
        <v>20702.962031810603</v>
      </c>
      <c r="D13" s="205">
        <v>21107.144</v>
      </c>
      <c r="E13" s="205">
        <v>20505.29</v>
      </c>
      <c r="F13" s="205">
        <v>20363.282999999999</v>
      </c>
      <c r="G13" s="205">
        <v>19922.348999999998</v>
      </c>
      <c r="H13" s="205">
        <v>20193.143</v>
      </c>
      <c r="I13" s="221">
        <v>20401.7</v>
      </c>
      <c r="J13" s="221">
        <v>20347.8</v>
      </c>
      <c r="K13" s="221">
        <v>20400.900000000001</v>
      </c>
      <c r="L13" s="205" t="s">
        <v>669</v>
      </c>
    </row>
    <row r="14" spans="1:12" s="155" customFormat="1" ht="15" customHeight="1" x14ac:dyDescent="0.2">
      <c r="A14" s="213" t="s">
        <v>670</v>
      </c>
      <c r="B14" s="221">
        <v>8424.1830000000009</v>
      </c>
      <c r="C14" s="221">
        <v>8584.857</v>
      </c>
      <c r="D14" s="221">
        <v>8762.2119999999995</v>
      </c>
      <c r="E14" s="221">
        <v>9047.3940000000002</v>
      </c>
      <c r="F14" s="221">
        <v>8349.92</v>
      </c>
      <c r="G14" s="221">
        <v>8215.8719999999994</v>
      </c>
      <c r="H14" s="221">
        <v>8277.7070000000003</v>
      </c>
      <c r="I14" s="221">
        <v>8237.5</v>
      </c>
      <c r="J14" s="221">
        <v>7825.1</v>
      </c>
      <c r="K14" s="221">
        <v>7266.9</v>
      </c>
      <c r="L14" s="205" t="s">
        <v>671</v>
      </c>
    </row>
    <row r="15" spans="1:12" s="155" customFormat="1" ht="15" customHeight="1" x14ac:dyDescent="0.2">
      <c r="A15" s="213" t="s">
        <v>672</v>
      </c>
      <c r="B15" s="221">
        <v>1036.722</v>
      </c>
      <c r="C15" s="221">
        <v>946.36900000000003</v>
      </c>
      <c r="D15" s="221">
        <v>999.44799999999998</v>
      </c>
      <c r="E15" s="221">
        <v>1124.1969999999999</v>
      </c>
      <c r="F15" s="221">
        <v>1157.242</v>
      </c>
      <c r="G15" s="221">
        <v>1151.741</v>
      </c>
      <c r="H15" s="221">
        <v>1200.32</v>
      </c>
      <c r="I15" s="221">
        <v>1201.9000000000001</v>
      </c>
      <c r="J15" s="221">
        <v>1158.9000000000001</v>
      </c>
      <c r="K15" s="221">
        <v>1258</v>
      </c>
      <c r="L15" s="205" t="s">
        <v>673</v>
      </c>
    </row>
    <row r="16" spans="1:12" s="155" customFormat="1" ht="15" customHeight="1" x14ac:dyDescent="0.2">
      <c r="A16" s="213"/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05"/>
    </row>
    <row r="17" spans="1:12" s="155" customFormat="1" ht="15" customHeight="1" x14ac:dyDescent="0.2">
      <c r="A17" s="213" t="s">
        <v>602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05" t="s">
        <v>603</v>
      </c>
    </row>
    <row r="18" spans="1:12" s="155" customFormat="1" ht="15" customHeight="1" x14ac:dyDescent="0.2">
      <c r="A18" s="213" t="s">
        <v>674</v>
      </c>
      <c r="B18" s="221">
        <v>5409.0280000000002</v>
      </c>
      <c r="C18" s="221">
        <v>5295.2740999999996</v>
      </c>
      <c r="D18" s="221">
        <v>5233.4210000000003</v>
      </c>
      <c r="E18" s="221">
        <v>5380.973</v>
      </c>
      <c r="F18" s="221">
        <v>5240.4070000000002</v>
      </c>
      <c r="G18" s="221">
        <v>4954.165</v>
      </c>
      <c r="H18" s="221">
        <v>5255.9579999999996</v>
      </c>
      <c r="I18" s="221">
        <v>5286.9</v>
      </c>
      <c r="J18" s="221">
        <v>5267.9</v>
      </c>
      <c r="K18" s="221">
        <v>5145.5</v>
      </c>
      <c r="L18" s="205" t="s">
        <v>675</v>
      </c>
    </row>
    <row r="19" spans="1:12" s="155" customFormat="1" ht="15" customHeight="1" x14ac:dyDescent="0.2">
      <c r="A19" s="213"/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05"/>
    </row>
    <row r="20" spans="1:12" s="155" customFormat="1" ht="15" customHeight="1" x14ac:dyDescent="0.2">
      <c r="A20" s="213" t="s">
        <v>676</v>
      </c>
      <c r="B20" s="221">
        <v>2241.9140000000002</v>
      </c>
      <c r="C20" s="221">
        <v>2221.19</v>
      </c>
      <c r="D20" s="221">
        <v>2167.4549999999999</v>
      </c>
      <c r="E20" s="221">
        <v>2233.029</v>
      </c>
      <c r="F20" s="221">
        <v>2207.58</v>
      </c>
      <c r="G20" s="221">
        <v>1951.749</v>
      </c>
      <c r="H20" s="221">
        <v>2155.3429999999998</v>
      </c>
      <c r="I20" s="221">
        <v>2150.9</v>
      </c>
      <c r="J20" s="221">
        <v>2181.6</v>
      </c>
      <c r="K20" s="221">
        <v>2120.6999999999998</v>
      </c>
      <c r="L20" s="205" t="s">
        <v>677</v>
      </c>
    </row>
    <row r="21" spans="1:12" s="155" customFormat="1" ht="15" customHeight="1" x14ac:dyDescent="0.2">
      <c r="A21" s="213" t="s">
        <v>678</v>
      </c>
      <c r="B21" s="221">
        <v>3167.114</v>
      </c>
      <c r="C21" s="221">
        <v>3074.0841</v>
      </c>
      <c r="D21" s="221">
        <v>3065.9659999999999</v>
      </c>
      <c r="E21" s="221">
        <v>3147.944</v>
      </c>
      <c r="F21" s="221">
        <v>3032.8270000000002</v>
      </c>
      <c r="G21" s="221">
        <v>3002.4160000000002</v>
      </c>
      <c r="H21" s="221">
        <v>3100.6149999999998</v>
      </c>
      <c r="I21" s="221">
        <v>3136</v>
      </c>
      <c r="J21" s="221">
        <v>3086.3</v>
      </c>
      <c r="K21" s="221">
        <v>3024.8</v>
      </c>
      <c r="L21" s="205" t="s">
        <v>679</v>
      </c>
    </row>
    <row r="22" spans="1:12" s="155" customFormat="1" ht="15" customHeight="1" x14ac:dyDescent="0.2">
      <c r="A22" s="213"/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05"/>
    </row>
    <row r="23" spans="1:12" s="155" customFormat="1" ht="15" customHeight="1" x14ac:dyDescent="0.2">
      <c r="A23" s="213" t="s">
        <v>680</v>
      </c>
      <c r="B23" s="221">
        <v>12384.3412772023</v>
      </c>
      <c r="C23" s="221">
        <v>12023.503780798423</v>
      </c>
      <c r="D23" s="221">
        <v>12289.779947581057</v>
      </c>
      <c r="E23" s="221">
        <v>12765.126264009637</v>
      </c>
      <c r="F23" s="221">
        <v>12021.551079143019</v>
      </c>
      <c r="G23" s="221">
        <v>13258.803712673605</v>
      </c>
      <c r="H23" s="221">
        <v>14377.419531669857</v>
      </c>
      <c r="I23" s="221">
        <v>15418.7</v>
      </c>
      <c r="J23" s="221">
        <v>15136.8</v>
      </c>
      <c r="K23" s="221">
        <v>16337.9</v>
      </c>
      <c r="L23" s="205" t="s">
        <v>681</v>
      </c>
    </row>
    <row r="24" spans="1:12" s="155" customFormat="1" ht="15" customHeight="1" x14ac:dyDescent="0.2">
      <c r="A24" s="213"/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05"/>
    </row>
    <row r="25" spans="1:12" s="155" customFormat="1" ht="15" customHeight="1" x14ac:dyDescent="0.2">
      <c r="A25" s="213" t="s">
        <v>682</v>
      </c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05" t="s">
        <v>683</v>
      </c>
    </row>
    <row r="26" spans="1:12" s="155" customFormat="1" ht="15" customHeight="1" x14ac:dyDescent="0.2">
      <c r="A26" s="213" t="s">
        <v>684</v>
      </c>
      <c r="B26" s="221">
        <v>2832.1080000000002</v>
      </c>
      <c r="C26" s="221">
        <v>2219.7872506776193</v>
      </c>
      <c r="D26" s="221">
        <v>2334.2329938449861</v>
      </c>
      <c r="E26" s="221">
        <v>2399.957755585121</v>
      </c>
      <c r="F26" s="221">
        <v>2371.464878159441</v>
      </c>
      <c r="G26" s="221">
        <v>2421.2824724559746</v>
      </c>
      <c r="H26" s="221">
        <v>2516.6829350534977</v>
      </c>
      <c r="I26" s="221">
        <v>2805.5</v>
      </c>
      <c r="J26" s="221">
        <v>2888.6</v>
      </c>
      <c r="K26" s="221">
        <v>3052.7</v>
      </c>
      <c r="L26" s="205" t="s">
        <v>685</v>
      </c>
    </row>
    <row r="27" spans="1:12" s="155" customFormat="1" ht="15" customHeight="1" x14ac:dyDescent="0.2">
      <c r="A27" s="213" t="s">
        <v>686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05" t="s">
        <v>687</v>
      </c>
    </row>
    <row r="28" spans="1:12" s="155" customFormat="1" ht="15" customHeight="1" x14ac:dyDescent="0.2">
      <c r="A28" s="213" t="s">
        <v>688</v>
      </c>
      <c r="B28" s="221">
        <v>304.33305719511151</v>
      </c>
      <c r="C28" s="221">
        <v>322.10630881533916</v>
      </c>
      <c r="D28" s="221">
        <v>351.92091667150862</v>
      </c>
      <c r="E28" s="221">
        <v>355.6109843119101</v>
      </c>
      <c r="F28" s="221">
        <v>271.99694086576426</v>
      </c>
      <c r="G28" s="221">
        <v>259.74002720033133</v>
      </c>
      <c r="H28" s="221">
        <v>249.45528554490343</v>
      </c>
      <c r="I28" s="221">
        <v>239.3</v>
      </c>
      <c r="J28" s="221">
        <v>224.9</v>
      </c>
      <c r="K28" s="221">
        <v>223.5</v>
      </c>
      <c r="L28" s="205" t="s">
        <v>689</v>
      </c>
    </row>
    <row r="29" spans="1:12" s="155" customFormat="1" ht="15" customHeight="1" x14ac:dyDescent="0.2">
      <c r="A29" s="213" t="s">
        <v>690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05" t="s">
        <v>691</v>
      </c>
    </row>
    <row r="30" spans="1:12" s="155" customFormat="1" ht="15" customHeight="1" x14ac:dyDescent="0.2">
      <c r="A30" s="213" t="s">
        <v>692</v>
      </c>
      <c r="B30" s="221">
        <v>13.361000000000001</v>
      </c>
      <c r="C30" s="221">
        <v>9.9440000000000008</v>
      </c>
      <c r="D30" s="221">
        <v>17.113</v>
      </c>
      <c r="E30" s="221">
        <v>7.8129999999999997</v>
      </c>
      <c r="F30" s="221">
        <v>6.1360000000000001</v>
      </c>
      <c r="G30" s="221">
        <v>7.3170000000000002</v>
      </c>
      <c r="H30" s="221">
        <v>5.7450000000000001</v>
      </c>
      <c r="I30" s="221">
        <v>5.7</v>
      </c>
      <c r="J30" s="221">
        <v>7</v>
      </c>
      <c r="K30" s="221">
        <v>6.9</v>
      </c>
      <c r="L30" s="205" t="s">
        <v>693</v>
      </c>
    </row>
    <row r="31" spans="1:12" s="155" customFormat="1" ht="15" customHeight="1" x14ac:dyDescent="0.2">
      <c r="A31" s="213" t="s">
        <v>694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05" t="s">
        <v>695</v>
      </c>
    </row>
    <row r="32" spans="1:12" s="155" customFormat="1" ht="15" customHeight="1" x14ac:dyDescent="0.2">
      <c r="A32" s="213" t="s">
        <v>696</v>
      </c>
      <c r="B32" s="221">
        <v>5506.0962781642902</v>
      </c>
      <c r="C32" s="221">
        <v>6648.5682436701281</v>
      </c>
      <c r="D32" s="221">
        <v>6863.2294118421678</v>
      </c>
      <c r="E32" s="221">
        <v>7518.0588949085177</v>
      </c>
      <c r="F32" s="221">
        <v>7460.2504229865444</v>
      </c>
      <c r="G32" s="221">
        <v>8552.0390000000007</v>
      </c>
      <c r="H32" s="221">
        <v>9672.0139999999992</v>
      </c>
      <c r="I32" s="221">
        <v>9668.2999999999993</v>
      </c>
      <c r="J32" s="221">
        <v>9490.5</v>
      </c>
      <c r="K32" s="221">
        <v>9551.7999999999993</v>
      </c>
      <c r="L32" s="205" t="s">
        <v>697</v>
      </c>
    </row>
    <row r="33" spans="1:12" s="155" customFormat="1" ht="15" customHeight="1" x14ac:dyDescent="0.2">
      <c r="A33" s="213" t="s">
        <v>698</v>
      </c>
      <c r="B33" s="221">
        <v>3728.442941842899</v>
      </c>
      <c r="C33" s="221">
        <v>2823.0979776353342</v>
      </c>
      <c r="D33" s="221">
        <v>2723.2836252223938</v>
      </c>
      <c r="E33" s="221">
        <v>2483.6856292040898</v>
      </c>
      <c r="F33" s="221">
        <v>1911.7028371312686</v>
      </c>
      <c r="G33" s="221">
        <v>2018.4252130172983</v>
      </c>
      <c r="H33" s="221">
        <v>1933.5223110714564</v>
      </c>
      <c r="I33" s="221">
        <v>2699.9</v>
      </c>
      <c r="J33" s="221">
        <v>2525.8000000000002</v>
      </c>
      <c r="K33" s="221">
        <v>3503</v>
      </c>
      <c r="L33" s="205" t="s">
        <v>699</v>
      </c>
    </row>
    <row r="34" spans="1:12" s="155" customFormat="1" ht="15" customHeight="1" x14ac:dyDescent="0.2">
      <c r="A34" s="213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05"/>
    </row>
    <row r="35" spans="1:12" s="155" customFormat="1" ht="15" customHeight="1" x14ac:dyDescent="0.2">
      <c r="A35" s="213" t="s">
        <v>700</v>
      </c>
      <c r="B35" s="221">
        <v>14961.71898664292</v>
      </c>
      <c r="C35" s="221">
        <v>16270.255999999999</v>
      </c>
      <c r="D35" s="221">
        <v>19236.758999999998</v>
      </c>
      <c r="E35" s="221">
        <v>20970.143166666665</v>
      </c>
      <c r="F35" s="221">
        <v>23331.64</v>
      </c>
      <c r="G35" s="221">
        <v>23584.138999999999</v>
      </c>
      <c r="H35" s="221">
        <v>23434.462377600001</v>
      </c>
      <c r="I35" s="221">
        <v>24186.799999999999</v>
      </c>
      <c r="J35" s="221">
        <v>24058</v>
      </c>
      <c r="K35" s="221">
        <v>24189.3</v>
      </c>
      <c r="L35" s="205" t="s">
        <v>701</v>
      </c>
    </row>
    <row r="36" spans="1:12" s="155" customFormat="1" ht="15" customHeight="1" x14ac:dyDescent="0.2">
      <c r="A36" s="213"/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05"/>
    </row>
    <row r="37" spans="1:12" s="155" customFormat="1" ht="15" customHeight="1" x14ac:dyDescent="0.2">
      <c r="A37" s="213" t="s">
        <v>702</v>
      </c>
      <c r="B37" s="221">
        <v>3390.6930000000002</v>
      </c>
      <c r="C37" s="221">
        <v>3569.5010000000002</v>
      </c>
      <c r="D37" s="221">
        <v>4040.576</v>
      </c>
      <c r="E37" s="221">
        <v>4471.6571666666659</v>
      </c>
      <c r="F37" s="221">
        <v>4866.7049999999999</v>
      </c>
      <c r="G37" s="221">
        <v>5190.1180000000004</v>
      </c>
      <c r="H37" s="221">
        <v>5281.3459999999995</v>
      </c>
      <c r="I37" s="221">
        <v>5468.2</v>
      </c>
      <c r="J37" s="221">
        <v>5742.1</v>
      </c>
      <c r="K37" s="221">
        <v>5704.7</v>
      </c>
      <c r="L37" s="205" t="s">
        <v>703</v>
      </c>
    </row>
    <row r="38" spans="1:12" s="155" customFormat="1" ht="15" customHeight="1" x14ac:dyDescent="0.2">
      <c r="A38" s="213" t="s">
        <v>704</v>
      </c>
      <c r="B38" s="221">
        <v>9725.9240000000009</v>
      </c>
      <c r="C38" s="221">
        <v>10327.072</v>
      </c>
      <c r="D38" s="221">
        <v>12279.317999999999</v>
      </c>
      <c r="E38" s="221">
        <v>13598.837</v>
      </c>
      <c r="F38" s="221">
        <v>14959.612999999999</v>
      </c>
      <c r="G38" s="221">
        <v>15352.26</v>
      </c>
      <c r="H38" s="221">
        <v>15822.0293776</v>
      </c>
      <c r="I38" s="221">
        <v>16299.7</v>
      </c>
      <c r="J38" s="221">
        <v>16324.1</v>
      </c>
      <c r="K38" s="221">
        <v>16314.3</v>
      </c>
      <c r="L38" s="205" t="s">
        <v>705</v>
      </c>
    </row>
    <row r="39" spans="1:12" s="155" customFormat="1" ht="15" customHeight="1" x14ac:dyDescent="0.2">
      <c r="A39" s="213" t="s">
        <v>706</v>
      </c>
      <c r="B39" s="221">
        <v>17.617999999999999</v>
      </c>
      <c r="C39" s="221">
        <v>22.744</v>
      </c>
      <c r="D39" s="221">
        <v>24.071999999999999</v>
      </c>
      <c r="E39" s="221">
        <v>24.998999999999999</v>
      </c>
      <c r="F39" s="221">
        <v>29.437000000000001</v>
      </c>
      <c r="G39" s="221">
        <v>24.1</v>
      </c>
      <c r="H39" s="221">
        <v>20.206</v>
      </c>
      <c r="I39" s="221">
        <v>29.9</v>
      </c>
      <c r="J39" s="221">
        <v>30.3</v>
      </c>
      <c r="K39" s="221">
        <v>32.9</v>
      </c>
      <c r="L39" s="205" t="s">
        <v>707</v>
      </c>
    </row>
    <row r="40" spans="1:12" s="155" customFormat="1" ht="15" customHeight="1" x14ac:dyDescent="0.2">
      <c r="A40" s="213" t="s">
        <v>708</v>
      </c>
      <c r="B40" s="221">
        <v>1184.9039866429209</v>
      </c>
      <c r="C40" s="221">
        <v>1740.9590000000001</v>
      </c>
      <c r="D40" s="221">
        <v>2301.1</v>
      </c>
      <c r="E40" s="221">
        <v>2381.0419999999999</v>
      </c>
      <c r="F40" s="221">
        <v>2982.299</v>
      </c>
      <c r="G40" s="221">
        <v>2567.7809999999999</v>
      </c>
      <c r="H40" s="221">
        <v>1897.6890000000001</v>
      </c>
      <c r="I40" s="221">
        <v>1971.1</v>
      </c>
      <c r="J40" s="221">
        <v>1535</v>
      </c>
      <c r="K40" s="221">
        <v>1691.3</v>
      </c>
      <c r="L40" s="205" t="s">
        <v>709</v>
      </c>
    </row>
    <row r="41" spans="1:12" s="155" customFormat="1" ht="15" customHeight="1" x14ac:dyDescent="0.2">
      <c r="A41" s="213" t="s">
        <v>710</v>
      </c>
      <c r="B41" s="221">
        <v>642.58000000000004</v>
      </c>
      <c r="C41" s="221">
        <v>609.98</v>
      </c>
      <c r="D41" s="221">
        <v>591.69299999999998</v>
      </c>
      <c r="E41" s="221">
        <v>493.608</v>
      </c>
      <c r="F41" s="221">
        <v>493.58600000000001</v>
      </c>
      <c r="G41" s="221">
        <v>449.88</v>
      </c>
      <c r="H41" s="221">
        <v>413.19200000000001</v>
      </c>
      <c r="I41" s="221">
        <v>417.9</v>
      </c>
      <c r="J41" s="221">
        <v>426.5</v>
      </c>
      <c r="K41" s="221">
        <v>446</v>
      </c>
      <c r="L41" s="205" t="s">
        <v>711</v>
      </c>
    </row>
    <row r="42" spans="1:12" s="224" customFormat="1" x14ac:dyDescent="0.2">
      <c r="A42" s="222"/>
      <c r="B42" s="223"/>
      <c r="C42" s="222"/>
      <c r="D42" s="222"/>
      <c r="E42" s="222"/>
      <c r="F42" s="222"/>
      <c r="G42" s="222"/>
      <c r="H42" s="222"/>
      <c r="I42" s="222"/>
      <c r="J42" s="222"/>
      <c r="K42" s="222"/>
      <c r="L42" s="222"/>
    </row>
    <row r="43" spans="1:12" x14ac:dyDescent="0.2">
      <c r="A43" s="214"/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</row>
    <row r="44" spans="1:12" x14ac:dyDescent="0.2">
      <c r="A44" s="211" t="s">
        <v>410</v>
      </c>
      <c r="G44" s="211" t="s">
        <v>712</v>
      </c>
    </row>
    <row r="45" spans="1:12" x14ac:dyDescent="0.2">
      <c r="A45" s="211" t="s">
        <v>261</v>
      </c>
      <c r="G45" s="211" t="s">
        <v>656</v>
      </c>
    </row>
    <row r="47" spans="1:12" ht="15" x14ac:dyDescent="0.25">
      <c r="A47" s="225" t="s">
        <v>376</v>
      </c>
      <c r="B47" s="226"/>
      <c r="C47" s="226"/>
      <c r="D47" s="226"/>
      <c r="E47" s="226"/>
      <c r="G47" s="29" t="s">
        <v>104</v>
      </c>
      <c r="H47" s="29"/>
    </row>
    <row r="48" spans="1:12" ht="15" x14ac:dyDescent="0.25">
      <c r="A48" s="225" t="s">
        <v>713</v>
      </c>
      <c r="B48" s="226"/>
      <c r="C48" s="226"/>
      <c r="D48" s="226"/>
      <c r="E48" s="226"/>
      <c r="G48" s="29" t="s">
        <v>105</v>
      </c>
      <c r="H48" s="2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RowHeight="12.75" x14ac:dyDescent="0.2"/>
  <cols>
    <col min="1" max="1" width="46.140625" style="229" customWidth="1"/>
    <col min="2" max="4" width="10.7109375" style="229" bestFit="1" customWidth="1"/>
    <col min="5" max="5" width="11.42578125" style="229" customWidth="1"/>
    <col min="6" max="6" width="11.7109375" style="229" customWidth="1"/>
    <col min="7" max="7" width="12" style="229" customWidth="1"/>
    <col min="8" max="11" width="12.7109375" style="229" customWidth="1"/>
    <col min="12" max="12" width="47.7109375" style="229" customWidth="1"/>
    <col min="13" max="248" width="9.140625" style="229"/>
    <col min="249" max="249" width="45.28515625" style="229" customWidth="1"/>
    <col min="250" max="253" width="0" style="229" hidden="1" customWidth="1"/>
    <col min="254" max="254" width="11.28515625" style="229" customWidth="1"/>
    <col min="255" max="255" width="10.28515625" style="229" customWidth="1"/>
    <col min="256" max="259" width="9.140625" style="229"/>
    <col min="260" max="260" width="11.42578125" style="229" customWidth="1"/>
    <col min="261" max="261" width="11.7109375" style="229" customWidth="1"/>
    <col min="262" max="262" width="12" style="229" customWidth="1"/>
    <col min="263" max="263" width="12.7109375" style="229" customWidth="1"/>
    <col min="264" max="264" width="40.7109375" style="229" customWidth="1"/>
    <col min="265" max="504" width="9.140625" style="229"/>
    <col min="505" max="505" width="45.28515625" style="229" customWidth="1"/>
    <col min="506" max="509" width="0" style="229" hidden="1" customWidth="1"/>
    <col min="510" max="510" width="11.28515625" style="229" customWidth="1"/>
    <col min="511" max="511" width="10.28515625" style="229" customWidth="1"/>
    <col min="512" max="515" width="9.140625" style="229"/>
    <col min="516" max="516" width="11.42578125" style="229" customWidth="1"/>
    <col min="517" max="517" width="11.7109375" style="229" customWidth="1"/>
    <col min="518" max="518" width="12" style="229" customWidth="1"/>
    <col min="519" max="519" width="12.7109375" style="229" customWidth="1"/>
    <col min="520" max="520" width="40.7109375" style="229" customWidth="1"/>
    <col min="521" max="760" width="9.140625" style="229"/>
    <col min="761" max="761" width="45.28515625" style="229" customWidth="1"/>
    <col min="762" max="765" width="0" style="229" hidden="1" customWidth="1"/>
    <col min="766" max="766" width="11.28515625" style="229" customWidth="1"/>
    <col min="767" max="767" width="10.28515625" style="229" customWidth="1"/>
    <col min="768" max="771" width="9.140625" style="229"/>
    <col min="772" max="772" width="11.42578125" style="229" customWidth="1"/>
    <col min="773" max="773" width="11.7109375" style="229" customWidth="1"/>
    <col min="774" max="774" width="12" style="229" customWidth="1"/>
    <col min="775" max="775" width="12.7109375" style="229" customWidth="1"/>
    <col min="776" max="776" width="40.7109375" style="229" customWidth="1"/>
    <col min="777" max="1016" width="9.140625" style="229"/>
    <col min="1017" max="1017" width="45.28515625" style="229" customWidth="1"/>
    <col min="1018" max="1021" width="0" style="229" hidden="1" customWidth="1"/>
    <col min="1022" max="1022" width="11.28515625" style="229" customWidth="1"/>
    <col min="1023" max="1023" width="10.28515625" style="229" customWidth="1"/>
    <col min="1024" max="1027" width="9.140625" style="229"/>
    <col min="1028" max="1028" width="11.42578125" style="229" customWidth="1"/>
    <col min="1029" max="1029" width="11.7109375" style="229" customWidth="1"/>
    <col min="1030" max="1030" width="12" style="229" customWidth="1"/>
    <col min="1031" max="1031" width="12.7109375" style="229" customWidth="1"/>
    <col min="1032" max="1032" width="40.7109375" style="229" customWidth="1"/>
    <col min="1033" max="1272" width="9.140625" style="229"/>
    <col min="1273" max="1273" width="45.28515625" style="229" customWidth="1"/>
    <col min="1274" max="1277" width="0" style="229" hidden="1" customWidth="1"/>
    <col min="1278" max="1278" width="11.28515625" style="229" customWidth="1"/>
    <col min="1279" max="1279" width="10.28515625" style="229" customWidth="1"/>
    <col min="1280" max="1283" width="9.140625" style="229"/>
    <col min="1284" max="1284" width="11.42578125" style="229" customWidth="1"/>
    <col min="1285" max="1285" width="11.7109375" style="229" customWidth="1"/>
    <col min="1286" max="1286" width="12" style="229" customWidth="1"/>
    <col min="1287" max="1287" width="12.7109375" style="229" customWidth="1"/>
    <col min="1288" max="1288" width="40.7109375" style="229" customWidth="1"/>
    <col min="1289" max="1528" width="9.140625" style="229"/>
    <col min="1529" max="1529" width="45.28515625" style="229" customWidth="1"/>
    <col min="1530" max="1533" width="0" style="229" hidden="1" customWidth="1"/>
    <col min="1534" max="1534" width="11.28515625" style="229" customWidth="1"/>
    <col min="1535" max="1535" width="10.28515625" style="229" customWidth="1"/>
    <col min="1536" max="1539" width="9.140625" style="229"/>
    <col min="1540" max="1540" width="11.42578125" style="229" customWidth="1"/>
    <col min="1541" max="1541" width="11.7109375" style="229" customWidth="1"/>
    <col min="1542" max="1542" width="12" style="229" customWidth="1"/>
    <col min="1543" max="1543" width="12.7109375" style="229" customWidth="1"/>
    <col min="1544" max="1544" width="40.7109375" style="229" customWidth="1"/>
    <col min="1545" max="1784" width="9.140625" style="229"/>
    <col min="1785" max="1785" width="45.28515625" style="229" customWidth="1"/>
    <col min="1786" max="1789" width="0" style="229" hidden="1" customWidth="1"/>
    <col min="1790" max="1790" width="11.28515625" style="229" customWidth="1"/>
    <col min="1791" max="1791" width="10.28515625" style="229" customWidth="1"/>
    <col min="1792" max="1795" width="9.140625" style="229"/>
    <col min="1796" max="1796" width="11.42578125" style="229" customWidth="1"/>
    <col min="1797" max="1797" width="11.7109375" style="229" customWidth="1"/>
    <col min="1798" max="1798" width="12" style="229" customWidth="1"/>
    <col min="1799" max="1799" width="12.7109375" style="229" customWidth="1"/>
    <col min="1800" max="1800" width="40.7109375" style="229" customWidth="1"/>
    <col min="1801" max="2040" width="9.140625" style="229"/>
    <col min="2041" max="2041" width="45.28515625" style="229" customWidth="1"/>
    <col min="2042" max="2045" width="0" style="229" hidden="1" customWidth="1"/>
    <col min="2046" max="2046" width="11.28515625" style="229" customWidth="1"/>
    <col min="2047" max="2047" width="10.28515625" style="229" customWidth="1"/>
    <col min="2048" max="2051" width="9.140625" style="229"/>
    <col min="2052" max="2052" width="11.42578125" style="229" customWidth="1"/>
    <col min="2053" max="2053" width="11.7109375" style="229" customWidth="1"/>
    <col min="2054" max="2054" width="12" style="229" customWidth="1"/>
    <col min="2055" max="2055" width="12.7109375" style="229" customWidth="1"/>
    <col min="2056" max="2056" width="40.7109375" style="229" customWidth="1"/>
    <col min="2057" max="2296" width="9.140625" style="229"/>
    <col min="2297" max="2297" width="45.28515625" style="229" customWidth="1"/>
    <col min="2298" max="2301" width="0" style="229" hidden="1" customWidth="1"/>
    <col min="2302" max="2302" width="11.28515625" style="229" customWidth="1"/>
    <col min="2303" max="2303" width="10.28515625" style="229" customWidth="1"/>
    <col min="2304" max="2307" width="9.140625" style="229"/>
    <col min="2308" max="2308" width="11.42578125" style="229" customWidth="1"/>
    <col min="2309" max="2309" width="11.7109375" style="229" customWidth="1"/>
    <col min="2310" max="2310" width="12" style="229" customWidth="1"/>
    <col min="2311" max="2311" width="12.7109375" style="229" customWidth="1"/>
    <col min="2312" max="2312" width="40.7109375" style="229" customWidth="1"/>
    <col min="2313" max="2552" width="9.140625" style="229"/>
    <col min="2553" max="2553" width="45.28515625" style="229" customWidth="1"/>
    <col min="2554" max="2557" width="0" style="229" hidden="1" customWidth="1"/>
    <col min="2558" max="2558" width="11.28515625" style="229" customWidth="1"/>
    <col min="2559" max="2559" width="10.28515625" style="229" customWidth="1"/>
    <col min="2560" max="2563" width="9.140625" style="229"/>
    <col min="2564" max="2564" width="11.42578125" style="229" customWidth="1"/>
    <col min="2565" max="2565" width="11.7109375" style="229" customWidth="1"/>
    <col min="2566" max="2566" width="12" style="229" customWidth="1"/>
    <col min="2567" max="2567" width="12.7109375" style="229" customWidth="1"/>
    <col min="2568" max="2568" width="40.7109375" style="229" customWidth="1"/>
    <col min="2569" max="2808" width="9.140625" style="229"/>
    <col min="2809" max="2809" width="45.28515625" style="229" customWidth="1"/>
    <col min="2810" max="2813" width="0" style="229" hidden="1" customWidth="1"/>
    <col min="2814" max="2814" width="11.28515625" style="229" customWidth="1"/>
    <col min="2815" max="2815" width="10.28515625" style="229" customWidth="1"/>
    <col min="2816" max="2819" width="9.140625" style="229"/>
    <col min="2820" max="2820" width="11.42578125" style="229" customWidth="1"/>
    <col min="2821" max="2821" width="11.7109375" style="229" customWidth="1"/>
    <col min="2822" max="2822" width="12" style="229" customWidth="1"/>
    <col min="2823" max="2823" width="12.7109375" style="229" customWidth="1"/>
    <col min="2824" max="2824" width="40.7109375" style="229" customWidth="1"/>
    <col min="2825" max="3064" width="9.140625" style="229"/>
    <col min="3065" max="3065" width="45.28515625" style="229" customWidth="1"/>
    <col min="3066" max="3069" width="0" style="229" hidden="1" customWidth="1"/>
    <col min="3070" max="3070" width="11.28515625" style="229" customWidth="1"/>
    <col min="3071" max="3071" width="10.28515625" style="229" customWidth="1"/>
    <col min="3072" max="3075" width="9.140625" style="229"/>
    <col min="3076" max="3076" width="11.42578125" style="229" customWidth="1"/>
    <col min="3077" max="3077" width="11.7109375" style="229" customWidth="1"/>
    <col min="3078" max="3078" width="12" style="229" customWidth="1"/>
    <col min="3079" max="3079" width="12.7109375" style="229" customWidth="1"/>
    <col min="3080" max="3080" width="40.7109375" style="229" customWidth="1"/>
    <col min="3081" max="3320" width="9.140625" style="229"/>
    <col min="3321" max="3321" width="45.28515625" style="229" customWidth="1"/>
    <col min="3322" max="3325" width="0" style="229" hidden="1" customWidth="1"/>
    <col min="3326" max="3326" width="11.28515625" style="229" customWidth="1"/>
    <col min="3327" max="3327" width="10.28515625" style="229" customWidth="1"/>
    <col min="3328" max="3331" width="9.140625" style="229"/>
    <col min="3332" max="3332" width="11.42578125" style="229" customWidth="1"/>
    <col min="3333" max="3333" width="11.7109375" style="229" customWidth="1"/>
    <col min="3334" max="3334" width="12" style="229" customWidth="1"/>
    <col min="3335" max="3335" width="12.7109375" style="229" customWidth="1"/>
    <col min="3336" max="3336" width="40.7109375" style="229" customWidth="1"/>
    <col min="3337" max="3576" width="9.140625" style="229"/>
    <col min="3577" max="3577" width="45.28515625" style="229" customWidth="1"/>
    <col min="3578" max="3581" width="0" style="229" hidden="1" customWidth="1"/>
    <col min="3582" max="3582" width="11.28515625" style="229" customWidth="1"/>
    <col min="3583" max="3583" width="10.28515625" style="229" customWidth="1"/>
    <col min="3584" max="3587" width="9.140625" style="229"/>
    <col min="3588" max="3588" width="11.42578125" style="229" customWidth="1"/>
    <col min="3589" max="3589" width="11.7109375" style="229" customWidth="1"/>
    <col min="3590" max="3590" width="12" style="229" customWidth="1"/>
    <col min="3591" max="3591" width="12.7109375" style="229" customWidth="1"/>
    <col min="3592" max="3592" width="40.7109375" style="229" customWidth="1"/>
    <col min="3593" max="3832" width="9.140625" style="229"/>
    <col min="3833" max="3833" width="45.28515625" style="229" customWidth="1"/>
    <col min="3834" max="3837" width="0" style="229" hidden="1" customWidth="1"/>
    <col min="3838" max="3838" width="11.28515625" style="229" customWidth="1"/>
    <col min="3839" max="3839" width="10.28515625" style="229" customWidth="1"/>
    <col min="3840" max="3843" width="9.140625" style="229"/>
    <col min="3844" max="3844" width="11.42578125" style="229" customWidth="1"/>
    <col min="3845" max="3845" width="11.7109375" style="229" customWidth="1"/>
    <col min="3846" max="3846" width="12" style="229" customWidth="1"/>
    <col min="3847" max="3847" width="12.7109375" style="229" customWidth="1"/>
    <col min="3848" max="3848" width="40.7109375" style="229" customWidth="1"/>
    <col min="3849" max="4088" width="9.140625" style="229"/>
    <col min="4089" max="4089" width="45.28515625" style="229" customWidth="1"/>
    <col min="4090" max="4093" width="0" style="229" hidden="1" customWidth="1"/>
    <col min="4094" max="4094" width="11.28515625" style="229" customWidth="1"/>
    <col min="4095" max="4095" width="10.28515625" style="229" customWidth="1"/>
    <col min="4096" max="4099" width="9.140625" style="229"/>
    <col min="4100" max="4100" width="11.42578125" style="229" customWidth="1"/>
    <col min="4101" max="4101" width="11.7109375" style="229" customWidth="1"/>
    <col min="4102" max="4102" width="12" style="229" customWidth="1"/>
    <col min="4103" max="4103" width="12.7109375" style="229" customWidth="1"/>
    <col min="4104" max="4104" width="40.7109375" style="229" customWidth="1"/>
    <col min="4105" max="4344" width="9.140625" style="229"/>
    <col min="4345" max="4345" width="45.28515625" style="229" customWidth="1"/>
    <col min="4346" max="4349" width="0" style="229" hidden="1" customWidth="1"/>
    <col min="4350" max="4350" width="11.28515625" style="229" customWidth="1"/>
    <col min="4351" max="4351" width="10.28515625" style="229" customWidth="1"/>
    <col min="4352" max="4355" width="9.140625" style="229"/>
    <col min="4356" max="4356" width="11.42578125" style="229" customWidth="1"/>
    <col min="4357" max="4357" width="11.7109375" style="229" customWidth="1"/>
    <col min="4358" max="4358" width="12" style="229" customWidth="1"/>
    <col min="4359" max="4359" width="12.7109375" style="229" customWidth="1"/>
    <col min="4360" max="4360" width="40.7109375" style="229" customWidth="1"/>
    <col min="4361" max="4600" width="9.140625" style="229"/>
    <col min="4601" max="4601" width="45.28515625" style="229" customWidth="1"/>
    <col min="4602" max="4605" width="0" style="229" hidden="1" customWidth="1"/>
    <col min="4606" max="4606" width="11.28515625" style="229" customWidth="1"/>
    <col min="4607" max="4607" width="10.28515625" style="229" customWidth="1"/>
    <col min="4608" max="4611" width="9.140625" style="229"/>
    <col min="4612" max="4612" width="11.42578125" style="229" customWidth="1"/>
    <col min="4613" max="4613" width="11.7109375" style="229" customWidth="1"/>
    <col min="4614" max="4614" width="12" style="229" customWidth="1"/>
    <col min="4615" max="4615" width="12.7109375" style="229" customWidth="1"/>
    <col min="4616" max="4616" width="40.7109375" style="229" customWidth="1"/>
    <col min="4617" max="4856" width="9.140625" style="229"/>
    <col min="4857" max="4857" width="45.28515625" style="229" customWidth="1"/>
    <col min="4858" max="4861" width="0" style="229" hidden="1" customWidth="1"/>
    <col min="4862" max="4862" width="11.28515625" style="229" customWidth="1"/>
    <col min="4863" max="4863" width="10.28515625" style="229" customWidth="1"/>
    <col min="4864" max="4867" width="9.140625" style="229"/>
    <col min="4868" max="4868" width="11.42578125" style="229" customWidth="1"/>
    <col min="4869" max="4869" width="11.7109375" style="229" customWidth="1"/>
    <col min="4870" max="4870" width="12" style="229" customWidth="1"/>
    <col min="4871" max="4871" width="12.7109375" style="229" customWidth="1"/>
    <col min="4872" max="4872" width="40.7109375" style="229" customWidth="1"/>
    <col min="4873" max="5112" width="9.140625" style="229"/>
    <col min="5113" max="5113" width="45.28515625" style="229" customWidth="1"/>
    <col min="5114" max="5117" width="0" style="229" hidden="1" customWidth="1"/>
    <col min="5118" max="5118" width="11.28515625" style="229" customWidth="1"/>
    <col min="5119" max="5119" width="10.28515625" style="229" customWidth="1"/>
    <col min="5120" max="5123" width="9.140625" style="229"/>
    <col min="5124" max="5124" width="11.42578125" style="229" customWidth="1"/>
    <col min="5125" max="5125" width="11.7109375" style="229" customWidth="1"/>
    <col min="5126" max="5126" width="12" style="229" customWidth="1"/>
    <col min="5127" max="5127" width="12.7109375" style="229" customWidth="1"/>
    <col min="5128" max="5128" width="40.7109375" style="229" customWidth="1"/>
    <col min="5129" max="5368" width="9.140625" style="229"/>
    <col min="5369" max="5369" width="45.28515625" style="229" customWidth="1"/>
    <col min="5370" max="5373" width="0" style="229" hidden="1" customWidth="1"/>
    <col min="5374" max="5374" width="11.28515625" style="229" customWidth="1"/>
    <col min="5375" max="5375" width="10.28515625" style="229" customWidth="1"/>
    <col min="5376" max="5379" width="9.140625" style="229"/>
    <col min="5380" max="5380" width="11.42578125" style="229" customWidth="1"/>
    <col min="5381" max="5381" width="11.7109375" style="229" customWidth="1"/>
    <col min="5382" max="5382" width="12" style="229" customWidth="1"/>
    <col min="5383" max="5383" width="12.7109375" style="229" customWidth="1"/>
    <col min="5384" max="5384" width="40.7109375" style="229" customWidth="1"/>
    <col min="5385" max="5624" width="9.140625" style="229"/>
    <col min="5625" max="5625" width="45.28515625" style="229" customWidth="1"/>
    <col min="5626" max="5629" width="0" style="229" hidden="1" customWidth="1"/>
    <col min="5630" max="5630" width="11.28515625" style="229" customWidth="1"/>
    <col min="5631" max="5631" width="10.28515625" style="229" customWidth="1"/>
    <col min="5632" max="5635" width="9.140625" style="229"/>
    <col min="5636" max="5636" width="11.42578125" style="229" customWidth="1"/>
    <col min="5637" max="5637" width="11.7109375" style="229" customWidth="1"/>
    <col min="5638" max="5638" width="12" style="229" customWidth="1"/>
    <col min="5639" max="5639" width="12.7109375" style="229" customWidth="1"/>
    <col min="5640" max="5640" width="40.7109375" style="229" customWidth="1"/>
    <col min="5641" max="5880" width="9.140625" style="229"/>
    <col min="5881" max="5881" width="45.28515625" style="229" customWidth="1"/>
    <col min="5882" max="5885" width="0" style="229" hidden="1" customWidth="1"/>
    <col min="5886" max="5886" width="11.28515625" style="229" customWidth="1"/>
    <col min="5887" max="5887" width="10.28515625" style="229" customWidth="1"/>
    <col min="5888" max="5891" width="9.140625" style="229"/>
    <col min="5892" max="5892" width="11.42578125" style="229" customWidth="1"/>
    <col min="5893" max="5893" width="11.7109375" style="229" customWidth="1"/>
    <col min="5894" max="5894" width="12" style="229" customWidth="1"/>
    <col min="5895" max="5895" width="12.7109375" style="229" customWidth="1"/>
    <col min="5896" max="5896" width="40.7109375" style="229" customWidth="1"/>
    <col min="5897" max="6136" width="9.140625" style="229"/>
    <col min="6137" max="6137" width="45.28515625" style="229" customWidth="1"/>
    <col min="6138" max="6141" width="0" style="229" hidden="1" customWidth="1"/>
    <col min="6142" max="6142" width="11.28515625" style="229" customWidth="1"/>
    <col min="6143" max="6143" width="10.28515625" style="229" customWidth="1"/>
    <col min="6144" max="6147" width="9.140625" style="229"/>
    <col min="6148" max="6148" width="11.42578125" style="229" customWidth="1"/>
    <col min="6149" max="6149" width="11.7109375" style="229" customWidth="1"/>
    <col min="6150" max="6150" width="12" style="229" customWidth="1"/>
    <col min="6151" max="6151" width="12.7109375" style="229" customWidth="1"/>
    <col min="6152" max="6152" width="40.7109375" style="229" customWidth="1"/>
    <col min="6153" max="6392" width="9.140625" style="229"/>
    <col min="6393" max="6393" width="45.28515625" style="229" customWidth="1"/>
    <col min="6394" max="6397" width="0" style="229" hidden="1" customWidth="1"/>
    <col min="6398" max="6398" width="11.28515625" style="229" customWidth="1"/>
    <col min="6399" max="6399" width="10.28515625" style="229" customWidth="1"/>
    <col min="6400" max="6403" width="9.140625" style="229"/>
    <col min="6404" max="6404" width="11.42578125" style="229" customWidth="1"/>
    <col min="6405" max="6405" width="11.7109375" style="229" customWidth="1"/>
    <col min="6406" max="6406" width="12" style="229" customWidth="1"/>
    <col min="6407" max="6407" width="12.7109375" style="229" customWidth="1"/>
    <col min="6408" max="6408" width="40.7109375" style="229" customWidth="1"/>
    <col min="6409" max="6648" width="9.140625" style="229"/>
    <col min="6649" max="6649" width="45.28515625" style="229" customWidth="1"/>
    <col min="6650" max="6653" width="0" style="229" hidden="1" customWidth="1"/>
    <col min="6654" max="6654" width="11.28515625" style="229" customWidth="1"/>
    <col min="6655" max="6655" width="10.28515625" style="229" customWidth="1"/>
    <col min="6656" max="6659" width="9.140625" style="229"/>
    <col min="6660" max="6660" width="11.42578125" style="229" customWidth="1"/>
    <col min="6661" max="6661" width="11.7109375" style="229" customWidth="1"/>
    <col min="6662" max="6662" width="12" style="229" customWidth="1"/>
    <col min="6663" max="6663" width="12.7109375" style="229" customWidth="1"/>
    <col min="6664" max="6664" width="40.7109375" style="229" customWidth="1"/>
    <col min="6665" max="6904" width="9.140625" style="229"/>
    <col min="6905" max="6905" width="45.28515625" style="229" customWidth="1"/>
    <col min="6906" max="6909" width="0" style="229" hidden="1" customWidth="1"/>
    <col min="6910" max="6910" width="11.28515625" style="229" customWidth="1"/>
    <col min="6911" max="6911" width="10.28515625" style="229" customWidth="1"/>
    <col min="6912" max="6915" width="9.140625" style="229"/>
    <col min="6916" max="6916" width="11.42578125" style="229" customWidth="1"/>
    <col min="6917" max="6917" width="11.7109375" style="229" customWidth="1"/>
    <col min="6918" max="6918" width="12" style="229" customWidth="1"/>
    <col min="6919" max="6919" width="12.7109375" style="229" customWidth="1"/>
    <col min="6920" max="6920" width="40.7109375" style="229" customWidth="1"/>
    <col min="6921" max="7160" width="9.140625" style="229"/>
    <col min="7161" max="7161" width="45.28515625" style="229" customWidth="1"/>
    <col min="7162" max="7165" width="0" style="229" hidden="1" customWidth="1"/>
    <col min="7166" max="7166" width="11.28515625" style="229" customWidth="1"/>
    <col min="7167" max="7167" width="10.28515625" style="229" customWidth="1"/>
    <col min="7168" max="7171" width="9.140625" style="229"/>
    <col min="7172" max="7172" width="11.42578125" style="229" customWidth="1"/>
    <col min="7173" max="7173" width="11.7109375" style="229" customWidth="1"/>
    <col min="7174" max="7174" width="12" style="229" customWidth="1"/>
    <col min="7175" max="7175" width="12.7109375" style="229" customWidth="1"/>
    <col min="7176" max="7176" width="40.7109375" style="229" customWidth="1"/>
    <col min="7177" max="7416" width="9.140625" style="229"/>
    <col min="7417" max="7417" width="45.28515625" style="229" customWidth="1"/>
    <col min="7418" max="7421" width="0" style="229" hidden="1" customWidth="1"/>
    <col min="7422" max="7422" width="11.28515625" style="229" customWidth="1"/>
    <col min="7423" max="7423" width="10.28515625" style="229" customWidth="1"/>
    <col min="7424" max="7427" width="9.140625" style="229"/>
    <col min="7428" max="7428" width="11.42578125" style="229" customWidth="1"/>
    <col min="7429" max="7429" width="11.7109375" style="229" customWidth="1"/>
    <col min="7430" max="7430" width="12" style="229" customWidth="1"/>
    <col min="7431" max="7431" width="12.7109375" style="229" customWidth="1"/>
    <col min="7432" max="7432" width="40.7109375" style="229" customWidth="1"/>
    <col min="7433" max="7672" width="9.140625" style="229"/>
    <col min="7673" max="7673" width="45.28515625" style="229" customWidth="1"/>
    <col min="7674" max="7677" width="0" style="229" hidden="1" customWidth="1"/>
    <col min="7678" max="7678" width="11.28515625" style="229" customWidth="1"/>
    <col min="7679" max="7679" width="10.28515625" style="229" customWidth="1"/>
    <col min="7680" max="7683" width="9.140625" style="229"/>
    <col min="7684" max="7684" width="11.42578125" style="229" customWidth="1"/>
    <col min="7685" max="7685" width="11.7109375" style="229" customWidth="1"/>
    <col min="7686" max="7686" width="12" style="229" customWidth="1"/>
    <col min="7687" max="7687" width="12.7109375" style="229" customWidth="1"/>
    <col min="7688" max="7688" width="40.7109375" style="229" customWidth="1"/>
    <col min="7689" max="7928" width="9.140625" style="229"/>
    <col min="7929" max="7929" width="45.28515625" style="229" customWidth="1"/>
    <col min="7930" max="7933" width="0" style="229" hidden="1" customWidth="1"/>
    <col min="7934" max="7934" width="11.28515625" style="229" customWidth="1"/>
    <col min="7935" max="7935" width="10.28515625" style="229" customWidth="1"/>
    <col min="7936" max="7939" width="9.140625" style="229"/>
    <col min="7940" max="7940" width="11.42578125" style="229" customWidth="1"/>
    <col min="7941" max="7941" width="11.7109375" style="229" customWidth="1"/>
    <col min="7942" max="7942" width="12" style="229" customWidth="1"/>
    <col min="7943" max="7943" width="12.7109375" style="229" customWidth="1"/>
    <col min="7944" max="7944" width="40.7109375" style="229" customWidth="1"/>
    <col min="7945" max="8184" width="9.140625" style="229"/>
    <col min="8185" max="8185" width="45.28515625" style="229" customWidth="1"/>
    <col min="8186" max="8189" width="0" style="229" hidden="1" customWidth="1"/>
    <col min="8190" max="8190" width="11.28515625" style="229" customWidth="1"/>
    <col min="8191" max="8191" width="10.28515625" style="229" customWidth="1"/>
    <col min="8192" max="8195" width="9.140625" style="229"/>
    <col min="8196" max="8196" width="11.42578125" style="229" customWidth="1"/>
    <col min="8197" max="8197" width="11.7109375" style="229" customWidth="1"/>
    <col min="8198" max="8198" width="12" style="229" customWidth="1"/>
    <col min="8199" max="8199" width="12.7109375" style="229" customWidth="1"/>
    <col min="8200" max="8200" width="40.7109375" style="229" customWidth="1"/>
    <col min="8201" max="8440" width="9.140625" style="229"/>
    <col min="8441" max="8441" width="45.28515625" style="229" customWidth="1"/>
    <col min="8442" max="8445" width="0" style="229" hidden="1" customWidth="1"/>
    <col min="8446" max="8446" width="11.28515625" style="229" customWidth="1"/>
    <col min="8447" max="8447" width="10.28515625" style="229" customWidth="1"/>
    <col min="8448" max="8451" width="9.140625" style="229"/>
    <col min="8452" max="8452" width="11.42578125" style="229" customWidth="1"/>
    <col min="8453" max="8453" width="11.7109375" style="229" customWidth="1"/>
    <col min="8454" max="8454" width="12" style="229" customWidth="1"/>
    <col min="8455" max="8455" width="12.7109375" style="229" customWidth="1"/>
    <col min="8456" max="8456" width="40.7109375" style="229" customWidth="1"/>
    <col min="8457" max="8696" width="9.140625" style="229"/>
    <col min="8697" max="8697" width="45.28515625" style="229" customWidth="1"/>
    <col min="8698" max="8701" width="0" style="229" hidden="1" customWidth="1"/>
    <col min="8702" max="8702" width="11.28515625" style="229" customWidth="1"/>
    <col min="8703" max="8703" width="10.28515625" style="229" customWidth="1"/>
    <col min="8704" max="8707" width="9.140625" style="229"/>
    <col min="8708" max="8708" width="11.42578125" style="229" customWidth="1"/>
    <col min="8709" max="8709" width="11.7109375" style="229" customWidth="1"/>
    <col min="8710" max="8710" width="12" style="229" customWidth="1"/>
    <col min="8711" max="8711" width="12.7109375" style="229" customWidth="1"/>
    <col min="8712" max="8712" width="40.7109375" style="229" customWidth="1"/>
    <col min="8713" max="8952" width="9.140625" style="229"/>
    <col min="8953" max="8953" width="45.28515625" style="229" customWidth="1"/>
    <col min="8954" max="8957" width="0" style="229" hidden="1" customWidth="1"/>
    <col min="8958" max="8958" width="11.28515625" style="229" customWidth="1"/>
    <col min="8959" max="8959" width="10.28515625" style="229" customWidth="1"/>
    <col min="8960" max="8963" width="9.140625" style="229"/>
    <col min="8964" max="8964" width="11.42578125" style="229" customWidth="1"/>
    <col min="8965" max="8965" width="11.7109375" style="229" customWidth="1"/>
    <col min="8966" max="8966" width="12" style="229" customWidth="1"/>
    <col min="8967" max="8967" width="12.7109375" style="229" customWidth="1"/>
    <col min="8968" max="8968" width="40.7109375" style="229" customWidth="1"/>
    <col min="8969" max="9208" width="9.140625" style="229"/>
    <col min="9209" max="9209" width="45.28515625" style="229" customWidth="1"/>
    <col min="9210" max="9213" width="0" style="229" hidden="1" customWidth="1"/>
    <col min="9214" max="9214" width="11.28515625" style="229" customWidth="1"/>
    <col min="9215" max="9215" width="10.28515625" style="229" customWidth="1"/>
    <col min="9216" max="9219" width="9.140625" style="229"/>
    <col min="9220" max="9220" width="11.42578125" style="229" customWidth="1"/>
    <col min="9221" max="9221" width="11.7109375" style="229" customWidth="1"/>
    <col min="9222" max="9222" width="12" style="229" customWidth="1"/>
    <col min="9223" max="9223" width="12.7109375" style="229" customWidth="1"/>
    <col min="9224" max="9224" width="40.7109375" style="229" customWidth="1"/>
    <col min="9225" max="9464" width="9.140625" style="229"/>
    <col min="9465" max="9465" width="45.28515625" style="229" customWidth="1"/>
    <col min="9466" max="9469" width="0" style="229" hidden="1" customWidth="1"/>
    <col min="9470" max="9470" width="11.28515625" style="229" customWidth="1"/>
    <col min="9471" max="9471" width="10.28515625" style="229" customWidth="1"/>
    <col min="9472" max="9475" width="9.140625" style="229"/>
    <col min="9476" max="9476" width="11.42578125" style="229" customWidth="1"/>
    <col min="9477" max="9477" width="11.7109375" style="229" customWidth="1"/>
    <col min="9478" max="9478" width="12" style="229" customWidth="1"/>
    <col min="9479" max="9479" width="12.7109375" style="229" customWidth="1"/>
    <col min="9480" max="9480" width="40.7109375" style="229" customWidth="1"/>
    <col min="9481" max="9720" width="9.140625" style="229"/>
    <col min="9721" max="9721" width="45.28515625" style="229" customWidth="1"/>
    <col min="9722" max="9725" width="0" style="229" hidden="1" customWidth="1"/>
    <col min="9726" max="9726" width="11.28515625" style="229" customWidth="1"/>
    <col min="9727" max="9727" width="10.28515625" style="229" customWidth="1"/>
    <col min="9728" max="9731" width="9.140625" style="229"/>
    <col min="9732" max="9732" width="11.42578125" style="229" customWidth="1"/>
    <col min="9733" max="9733" width="11.7109375" style="229" customWidth="1"/>
    <col min="9734" max="9734" width="12" style="229" customWidth="1"/>
    <col min="9735" max="9735" width="12.7109375" style="229" customWidth="1"/>
    <col min="9736" max="9736" width="40.7109375" style="229" customWidth="1"/>
    <col min="9737" max="9976" width="9.140625" style="229"/>
    <col min="9977" max="9977" width="45.28515625" style="229" customWidth="1"/>
    <col min="9978" max="9981" width="0" style="229" hidden="1" customWidth="1"/>
    <col min="9982" max="9982" width="11.28515625" style="229" customWidth="1"/>
    <col min="9983" max="9983" width="10.28515625" style="229" customWidth="1"/>
    <col min="9984" max="9987" width="9.140625" style="229"/>
    <col min="9988" max="9988" width="11.42578125" style="229" customWidth="1"/>
    <col min="9989" max="9989" width="11.7109375" style="229" customWidth="1"/>
    <col min="9990" max="9990" width="12" style="229" customWidth="1"/>
    <col min="9991" max="9991" width="12.7109375" style="229" customWidth="1"/>
    <col min="9992" max="9992" width="40.7109375" style="229" customWidth="1"/>
    <col min="9993" max="10232" width="9.140625" style="229"/>
    <col min="10233" max="10233" width="45.28515625" style="229" customWidth="1"/>
    <col min="10234" max="10237" width="0" style="229" hidden="1" customWidth="1"/>
    <col min="10238" max="10238" width="11.28515625" style="229" customWidth="1"/>
    <col min="10239" max="10239" width="10.28515625" style="229" customWidth="1"/>
    <col min="10240" max="10243" width="9.140625" style="229"/>
    <col min="10244" max="10244" width="11.42578125" style="229" customWidth="1"/>
    <col min="10245" max="10245" width="11.7109375" style="229" customWidth="1"/>
    <col min="10246" max="10246" width="12" style="229" customWidth="1"/>
    <col min="10247" max="10247" width="12.7109375" style="229" customWidth="1"/>
    <col min="10248" max="10248" width="40.7109375" style="229" customWidth="1"/>
    <col min="10249" max="10488" width="9.140625" style="229"/>
    <col min="10489" max="10489" width="45.28515625" style="229" customWidth="1"/>
    <col min="10490" max="10493" width="0" style="229" hidden="1" customWidth="1"/>
    <col min="10494" max="10494" width="11.28515625" style="229" customWidth="1"/>
    <col min="10495" max="10495" width="10.28515625" style="229" customWidth="1"/>
    <col min="10496" max="10499" width="9.140625" style="229"/>
    <col min="10500" max="10500" width="11.42578125" style="229" customWidth="1"/>
    <col min="10501" max="10501" width="11.7109375" style="229" customWidth="1"/>
    <col min="10502" max="10502" width="12" style="229" customWidth="1"/>
    <col min="10503" max="10503" width="12.7109375" style="229" customWidth="1"/>
    <col min="10504" max="10504" width="40.7109375" style="229" customWidth="1"/>
    <col min="10505" max="10744" width="9.140625" style="229"/>
    <col min="10745" max="10745" width="45.28515625" style="229" customWidth="1"/>
    <col min="10746" max="10749" width="0" style="229" hidden="1" customWidth="1"/>
    <col min="10750" max="10750" width="11.28515625" style="229" customWidth="1"/>
    <col min="10751" max="10751" width="10.28515625" style="229" customWidth="1"/>
    <col min="10752" max="10755" width="9.140625" style="229"/>
    <col min="10756" max="10756" width="11.42578125" style="229" customWidth="1"/>
    <col min="10757" max="10757" width="11.7109375" style="229" customWidth="1"/>
    <col min="10758" max="10758" width="12" style="229" customWidth="1"/>
    <col min="10759" max="10759" width="12.7109375" style="229" customWidth="1"/>
    <col min="10760" max="10760" width="40.7109375" style="229" customWidth="1"/>
    <col min="10761" max="11000" width="9.140625" style="229"/>
    <col min="11001" max="11001" width="45.28515625" style="229" customWidth="1"/>
    <col min="11002" max="11005" width="0" style="229" hidden="1" customWidth="1"/>
    <col min="11006" max="11006" width="11.28515625" style="229" customWidth="1"/>
    <col min="11007" max="11007" width="10.28515625" style="229" customWidth="1"/>
    <col min="11008" max="11011" width="9.140625" style="229"/>
    <col min="11012" max="11012" width="11.42578125" style="229" customWidth="1"/>
    <col min="11013" max="11013" width="11.7109375" style="229" customWidth="1"/>
    <col min="11014" max="11014" width="12" style="229" customWidth="1"/>
    <col min="11015" max="11015" width="12.7109375" style="229" customWidth="1"/>
    <col min="11016" max="11016" width="40.7109375" style="229" customWidth="1"/>
    <col min="11017" max="11256" width="9.140625" style="229"/>
    <col min="11257" max="11257" width="45.28515625" style="229" customWidth="1"/>
    <col min="11258" max="11261" width="0" style="229" hidden="1" customWidth="1"/>
    <col min="11262" max="11262" width="11.28515625" style="229" customWidth="1"/>
    <col min="11263" max="11263" width="10.28515625" style="229" customWidth="1"/>
    <col min="11264" max="11267" width="9.140625" style="229"/>
    <col min="11268" max="11268" width="11.42578125" style="229" customWidth="1"/>
    <col min="11269" max="11269" width="11.7109375" style="229" customWidth="1"/>
    <col min="11270" max="11270" width="12" style="229" customWidth="1"/>
    <col min="11271" max="11271" width="12.7109375" style="229" customWidth="1"/>
    <col min="11272" max="11272" width="40.7109375" style="229" customWidth="1"/>
    <col min="11273" max="11512" width="9.140625" style="229"/>
    <col min="11513" max="11513" width="45.28515625" style="229" customWidth="1"/>
    <col min="11514" max="11517" width="0" style="229" hidden="1" customWidth="1"/>
    <col min="11518" max="11518" width="11.28515625" style="229" customWidth="1"/>
    <col min="11519" max="11519" width="10.28515625" style="229" customWidth="1"/>
    <col min="11520" max="11523" width="9.140625" style="229"/>
    <col min="11524" max="11524" width="11.42578125" style="229" customWidth="1"/>
    <col min="11525" max="11525" width="11.7109375" style="229" customWidth="1"/>
    <col min="11526" max="11526" width="12" style="229" customWidth="1"/>
    <col min="11527" max="11527" width="12.7109375" style="229" customWidth="1"/>
    <col min="11528" max="11528" width="40.7109375" style="229" customWidth="1"/>
    <col min="11529" max="11768" width="9.140625" style="229"/>
    <col min="11769" max="11769" width="45.28515625" style="229" customWidth="1"/>
    <col min="11770" max="11773" width="0" style="229" hidden="1" customWidth="1"/>
    <col min="11774" max="11774" width="11.28515625" style="229" customWidth="1"/>
    <col min="11775" max="11775" width="10.28515625" style="229" customWidth="1"/>
    <col min="11776" max="11779" width="9.140625" style="229"/>
    <col min="11780" max="11780" width="11.42578125" style="229" customWidth="1"/>
    <col min="11781" max="11781" width="11.7109375" style="229" customWidth="1"/>
    <col min="11782" max="11782" width="12" style="229" customWidth="1"/>
    <col min="11783" max="11783" width="12.7109375" style="229" customWidth="1"/>
    <col min="11784" max="11784" width="40.7109375" style="229" customWidth="1"/>
    <col min="11785" max="12024" width="9.140625" style="229"/>
    <col min="12025" max="12025" width="45.28515625" style="229" customWidth="1"/>
    <col min="12026" max="12029" width="0" style="229" hidden="1" customWidth="1"/>
    <col min="12030" max="12030" width="11.28515625" style="229" customWidth="1"/>
    <col min="12031" max="12031" width="10.28515625" style="229" customWidth="1"/>
    <col min="12032" max="12035" width="9.140625" style="229"/>
    <col min="12036" max="12036" width="11.42578125" style="229" customWidth="1"/>
    <col min="12037" max="12037" width="11.7109375" style="229" customWidth="1"/>
    <col min="12038" max="12038" width="12" style="229" customWidth="1"/>
    <col min="12039" max="12039" width="12.7109375" style="229" customWidth="1"/>
    <col min="12040" max="12040" width="40.7109375" style="229" customWidth="1"/>
    <col min="12041" max="12280" width="9.140625" style="229"/>
    <col min="12281" max="12281" width="45.28515625" style="229" customWidth="1"/>
    <col min="12282" max="12285" width="0" style="229" hidden="1" customWidth="1"/>
    <col min="12286" max="12286" width="11.28515625" style="229" customWidth="1"/>
    <col min="12287" max="12287" width="10.28515625" style="229" customWidth="1"/>
    <col min="12288" max="12291" width="9.140625" style="229"/>
    <col min="12292" max="12292" width="11.42578125" style="229" customWidth="1"/>
    <col min="12293" max="12293" width="11.7109375" style="229" customWidth="1"/>
    <col min="12294" max="12294" width="12" style="229" customWidth="1"/>
    <col min="12295" max="12295" width="12.7109375" style="229" customWidth="1"/>
    <col min="12296" max="12296" width="40.7109375" style="229" customWidth="1"/>
    <col min="12297" max="12536" width="9.140625" style="229"/>
    <col min="12537" max="12537" width="45.28515625" style="229" customWidth="1"/>
    <col min="12538" max="12541" width="0" style="229" hidden="1" customWidth="1"/>
    <col min="12542" max="12542" width="11.28515625" style="229" customWidth="1"/>
    <col min="12543" max="12543" width="10.28515625" style="229" customWidth="1"/>
    <col min="12544" max="12547" width="9.140625" style="229"/>
    <col min="12548" max="12548" width="11.42578125" style="229" customWidth="1"/>
    <col min="12549" max="12549" width="11.7109375" style="229" customWidth="1"/>
    <col min="12550" max="12550" width="12" style="229" customWidth="1"/>
    <col min="12551" max="12551" width="12.7109375" style="229" customWidth="1"/>
    <col min="12552" max="12552" width="40.7109375" style="229" customWidth="1"/>
    <col min="12553" max="12792" width="9.140625" style="229"/>
    <col min="12793" max="12793" width="45.28515625" style="229" customWidth="1"/>
    <col min="12794" max="12797" width="0" style="229" hidden="1" customWidth="1"/>
    <col min="12798" max="12798" width="11.28515625" style="229" customWidth="1"/>
    <col min="12799" max="12799" width="10.28515625" style="229" customWidth="1"/>
    <col min="12800" max="12803" width="9.140625" style="229"/>
    <col min="12804" max="12804" width="11.42578125" style="229" customWidth="1"/>
    <col min="12805" max="12805" width="11.7109375" style="229" customWidth="1"/>
    <col min="12806" max="12806" width="12" style="229" customWidth="1"/>
    <col min="12807" max="12807" width="12.7109375" style="229" customWidth="1"/>
    <col min="12808" max="12808" width="40.7109375" style="229" customWidth="1"/>
    <col min="12809" max="13048" width="9.140625" style="229"/>
    <col min="13049" max="13049" width="45.28515625" style="229" customWidth="1"/>
    <col min="13050" max="13053" width="0" style="229" hidden="1" customWidth="1"/>
    <col min="13054" max="13054" width="11.28515625" style="229" customWidth="1"/>
    <col min="13055" max="13055" width="10.28515625" style="229" customWidth="1"/>
    <col min="13056" max="13059" width="9.140625" style="229"/>
    <col min="13060" max="13060" width="11.42578125" style="229" customWidth="1"/>
    <col min="13061" max="13061" width="11.7109375" style="229" customWidth="1"/>
    <col min="13062" max="13062" width="12" style="229" customWidth="1"/>
    <col min="13063" max="13063" width="12.7109375" style="229" customWidth="1"/>
    <col min="13064" max="13064" width="40.7109375" style="229" customWidth="1"/>
    <col min="13065" max="13304" width="9.140625" style="229"/>
    <col min="13305" max="13305" width="45.28515625" style="229" customWidth="1"/>
    <col min="13306" max="13309" width="0" style="229" hidden="1" customWidth="1"/>
    <col min="13310" max="13310" width="11.28515625" style="229" customWidth="1"/>
    <col min="13311" max="13311" width="10.28515625" style="229" customWidth="1"/>
    <col min="13312" max="13315" width="9.140625" style="229"/>
    <col min="13316" max="13316" width="11.42578125" style="229" customWidth="1"/>
    <col min="13317" max="13317" width="11.7109375" style="229" customWidth="1"/>
    <col min="13318" max="13318" width="12" style="229" customWidth="1"/>
    <col min="13319" max="13319" width="12.7109375" style="229" customWidth="1"/>
    <col min="13320" max="13320" width="40.7109375" style="229" customWidth="1"/>
    <col min="13321" max="13560" width="9.140625" style="229"/>
    <col min="13561" max="13561" width="45.28515625" style="229" customWidth="1"/>
    <col min="13562" max="13565" width="0" style="229" hidden="1" customWidth="1"/>
    <col min="13566" max="13566" width="11.28515625" style="229" customWidth="1"/>
    <col min="13567" max="13567" width="10.28515625" style="229" customWidth="1"/>
    <col min="13568" max="13571" width="9.140625" style="229"/>
    <col min="13572" max="13572" width="11.42578125" style="229" customWidth="1"/>
    <col min="13573" max="13573" width="11.7109375" style="229" customWidth="1"/>
    <col min="13574" max="13574" width="12" style="229" customWidth="1"/>
    <col min="13575" max="13575" width="12.7109375" style="229" customWidth="1"/>
    <col min="13576" max="13576" width="40.7109375" style="229" customWidth="1"/>
    <col min="13577" max="13816" width="9.140625" style="229"/>
    <col min="13817" max="13817" width="45.28515625" style="229" customWidth="1"/>
    <col min="13818" max="13821" width="0" style="229" hidden="1" customWidth="1"/>
    <col min="13822" max="13822" width="11.28515625" style="229" customWidth="1"/>
    <col min="13823" max="13823" width="10.28515625" style="229" customWidth="1"/>
    <col min="13824" max="13827" width="9.140625" style="229"/>
    <col min="13828" max="13828" width="11.42578125" style="229" customWidth="1"/>
    <col min="13829" max="13829" width="11.7109375" style="229" customWidth="1"/>
    <col min="13830" max="13830" width="12" style="229" customWidth="1"/>
    <col min="13831" max="13831" width="12.7109375" style="229" customWidth="1"/>
    <col min="13832" max="13832" width="40.7109375" style="229" customWidth="1"/>
    <col min="13833" max="14072" width="9.140625" style="229"/>
    <col min="14073" max="14073" width="45.28515625" style="229" customWidth="1"/>
    <col min="14074" max="14077" width="0" style="229" hidden="1" customWidth="1"/>
    <col min="14078" max="14078" width="11.28515625" style="229" customWidth="1"/>
    <col min="14079" max="14079" width="10.28515625" style="229" customWidth="1"/>
    <col min="14080" max="14083" width="9.140625" style="229"/>
    <col min="14084" max="14084" width="11.42578125" style="229" customWidth="1"/>
    <col min="14085" max="14085" width="11.7109375" style="229" customWidth="1"/>
    <col min="14086" max="14086" width="12" style="229" customWidth="1"/>
    <col min="14087" max="14087" width="12.7109375" style="229" customWidth="1"/>
    <col min="14088" max="14088" width="40.7109375" style="229" customWidth="1"/>
    <col min="14089" max="14328" width="9.140625" style="229"/>
    <col min="14329" max="14329" width="45.28515625" style="229" customWidth="1"/>
    <col min="14330" max="14333" width="0" style="229" hidden="1" customWidth="1"/>
    <col min="14334" max="14334" width="11.28515625" style="229" customWidth="1"/>
    <col min="14335" max="14335" width="10.28515625" style="229" customWidth="1"/>
    <col min="14336" max="14339" width="9.140625" style="229"/>
    <col min="14340" max="14340" width="11.42578125" style="229" customWidth="1"/>
    <col min="14341" max="14341" width="11.7109375" style="229" customWidth="1"/>
    <col min="14342" max="14342" width="12" style="229" customWidth="1"/>
    <col min="14343" max="14343" width="12.7109375" style="229" customWidth="1"/>
    <col min="14344" max="14344" width="40.7109375" style="229" customWidth="1"/>
    <col min="14345" max="14584" width="9.140625" style="229"/>
    <col min="14585" max="14585" width="45.28515625" style="229" customWidth="1"/>
    <col min="14586" max="14589" width="0" style="229" hidden="1" customWidth="1"/>
    <col min="14590" max="14590" width="11.28515625" style="229" customWidth="1"/>
    <col min="14591" max="14591" width="10.28515625" style="229" customWidth="1"/>
    <col min="14592" max="14595" width="9.140625" style="229"/>
    <col min="14596" max="14596" width="11.42578125" style="229" customWidth="1"/>
    <col min="14597" max="14597" width="11.7109375" style="229" customWidth="1"/>
    <col min="14598" max="14598" width="12" style="229" customWidth="1"/>
    <col min="14599" max="14599" width="12.7109375" style="229" customWidth="1"/>
    <col min="14600" max="14600" width="40.7109375" style="229" customWidth="1"/>
    <col min="14601" max="14840" width="9.140625" style="229"/>
    <col min="14841" max="14841" width="45.28515625" style="229" customWidth="1"/>
    <col min="14842" max="14845" width="0" style="229" hidden="1" customWidth="1"/>
    <col min="14846" max="14846" width="11.28515625" style="229" customWidth="1"/>
    <col min="14847" max="14847" width="10.28515625" style="229" customWidth="1"/>
    <col min="14848" max="14851" width="9.140625" style="229"/>
    <col min="14852" max="14852" width="11.42578125" style="229" customWidth="1"/>
    <col min="14853" max="14853" width="11.7109375" style="229" customWidth="1"/>
    <col min="14854" max="14854" width="12" style="229" customWidth="1"/>
    <col min="14855" max="14855" width="12.7109375" style="229" customWidth="1"/>
    <col min="14856" max="14856" width="40.7109375" style="229" customWidth="1"/>
    <col min="14857" max="15096" width="9.140625" style="229"/>
    <col min="15097" max="15097" width="45.28515625" style="229" customWidth="1"/>
    <col min="15098" max="15101" width="0" style="229" hidden="1" customWidth="1"/>
    <col min="15102" max="15102" width="11.28515625" style="229" customWidth="1"/>
    <col min="15103" max="15103" width="10.28515625" style="229" customWidth="1"/>
    <col min="15104" max="15107" width="9.140625" style="229"/>
    <col min="15108" max="15108" width="11.42578125" style="229" customWidth="1"/>
    <col min="15109" max="15109" width="11.7109375" style="229" customWidth="1"/>
    <col min="15110" max="15110" width="12" style="229" customWidth="1"/>
    <col min="15111" max="15111" width="12.7109375" style="229" customWidth="1"/>
    <col min="15112" max="15112" width="40.7109375" style="229" customWidth="1"/>
    <col min="15113" max="15352" width="9.140625" style="229"/>
    <col min="15353" max="15353" width="45.28515625" style="229" customWidth="1"/>
    <col min="15354" max="15357" width="0" style="229" hidden="1" customWidth="1"/>
    <col min="15358" max="15358" width="11.28515625" style="229" customWidth="1"/>
    <col min="15359" max="15359" width="10.28515625" style="229" customWidth="1"/>
    <col min="15360" max="15363" width="9.140625" style="229"/>
    <col min="15364" max="15364" width="11.42578125" style="229" customWidth="1"/>
    <col min="15365" max="15365" width="11.7109375" style="229" customWidth="1"/>
    <col min="15366" max="15366" width="12" style="229" customWidth="1"/>
    <col min="15367" max="15367" width="12.7109375" style="229" customWidth="1"/>
    <col min="15368" max="15368" width="40.7109375" style="229" customWidth="1"/>
    <col min="15369" max="15608" width="9.140625" style="229"/>
    <col min="15609" max="15609" width="45.28515625" style="229" customWidth="1"/>
    <col min="15610" max="15613" width="0" style="229" hidden="1" customWidth="1"/>
    <col min="15614" max="15614" width="11.28515625" style="229" customWidth="1"/>
    <col min="15615" max="15615" width="10.28515625" style="229" customWidth="1"/>
    <col min="15616" max="15619" width="9.140625" style="229"/>
    <col min="15620" max="15620" width="11.42578125" style="229" customWidth="1"/>
    <col min="15621" max="15621" width="11.7109375" style="229" customWidth="1"/>
    <col min="15622" max="15622" width="12" style="229" customWidth="1"/>
    <col min="15623" max="15623" width="12.7109375" style="229" customWidth="1"/>
    <col min="15624" max="15624" width="40.7109375" style="229" customWidth="1"/>
    <col min="15625" max="15864" width="9.140625" style="229"/>
    <col min="15865" max="15865" width="45.28515625" style="229" customWidth="1"/>
    <col min="15866" max="15869" width="0" style="229" hidden="1" customWidth="1"/>
    <col min="15870" max="15870" width="11.28515625" style="229" customWidth="1"/>
    <col min="15871" max="15871" width="10.28515625" style="229" customWidth="1"/>
    <col min="15872" max="15875" width="9.140625" style="229"/>
    <col min="15876" max="15876" width="11.42578125" style="229" customWidth="1"/>
    <col min="15877" max="15877" width="11.7109375" style="229" customWidth="1"/>
    <col min="15878" max="15878" width="12" style="229" customWidth="1"/>
    <col min="15879" max="15879" width="12.7109375" style="229" customWidth="1"/>
    <col min="15880" max="15880" width="40.7109375" style="229" customWidth="1"/>
    <col min="15881" max="16120" width="9.140625" style="229"/>
    <col min="16121" max="16121" width="45.28515625" style="229" customWidth="1"/>
    <col min="16122" max="16125" width="0" style="229" hidden="1" customWidth="1"/>
    <col min="16126" max="16126" width="11.28515625" style="229" customWidth="1"/>
    <col min="16127" max="16127" width="10.28515625" style="229" customWidth="1"/>
    <col min="16128" max="16131" width="9.140625" style="229"/>
    <col min="16132" max="16132" width="11.42578125" style="229" customWidth="1"/>
    <col min="16133" max="16133" width="11.7109375" style="229" customWidth="1"/>
    <col min="16134" max="16134" width="12" style="229" customWidth="1"/>
    <col min="16135" max="16135" width="12.7109375" style="229" customWidth="1"/>
    <col min="16136" max="16136" width="40.7109375" style="229" customWidth="1"/>
    <col min="16137" max="16384" width="9.140625" style="229"/>
  </cols>
  <sheetData>
    <row r="1" spans="1:12" ht="15" x14ac:dyDescent="0.2">
      <c r="A1" s="227" t="s">
        <v>714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5" x14ac:dyDescent="0.2">
      <c r="A2" s="227" t="s">
        <v>715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2" ht="14.25" x14ac:dyDescent="0.2">
      <c r="A3" s="230" t="s">
        <v>318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</row>
    <row r="4" spans="1:12" x14ac:dyDescent="0.2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1:12" s="232" customFormat="1" ht="15" x14ac:dyDescent="0.2">
      <c r="A5" s="231"/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</row>
    <row r="6" spans="1:12" s="232" customFormat="1" ht="15" x14ac:dyDescent="0.2">
      <c r="A6" s="233"/>
      <c r="B6" s="234">
        <v>2006</v>
      </c>
      <c r="C6" s="234">
        <v>2007</v>
      </c>
      <c r="D6" s="234">
        <v>2008</v>
      </c>
      <c r="E6" s="234">
        <v>2009</v>
      </c>
      <c r="F6" s="234">
        <v>2010</v>
      </c>
      <c r="G6" s="234">
        <v>2011</v>
      </c>
      <c r="H6" s="234">
        <v>2012</v>
      </c>
      <c r="I6" s="234" t="s">
        <v>4</v>
      </c>
      <c r="J6" s="234" t="s">
        <v>5</v>
      </c>
      <c r="K6" s="234" t="s">
        <v>6</v>
      </c>
      <c r="L6" s="233"/>
    </row>
    <row r="7" spans="1:12" s="237" customFormat="1" ht="15" x14ac:dyDescent="0.2">
      <c r="A7" s="235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5"/>
    </row>
    <row r="8" spans="1:12" s="237" customFormat="1" ht="15" customHeight="1" x14ac:dyDescent="0.2">
      <c r="A8" s="238"/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</row>
    <row r="9" spans="1:12" s="232" customFormat="1" ht="15" customHeight="1" x14ac:dyDescent="0.2">
      <c r="A9" s="238" t="s">
        <v>716</v>
      </c>
      <c r="B9" s="239">
        <v>46604.7</v>
      </c>
      <c r="C9" s="239">
        <v>49328.5</v>
      </c>
      <c r="D9" s="239">
        <v>52629.4</v>
      </c>
      <c r="E9" s="239">
        <v>53166.1</v>
      </c>
      <c r="F9" s="239">
        <v>46593.3</v>
      </c>
      <c r="G9" s="239">
        <v>46385.3</v>
      </c>
      <c r="H9" s="239">
        <v>46567.6</v>
      </c>
      <c r="I9" s="239">
        <v>45266.7</v>
      </c>
      <c r="J9" s="239">
        <v>45314.5</v>
      </c>
      <c r="K9" s="239">
        <v>45621.599999999999</v>
      </c>
      <c r="L9" s="238" t="s">
        <v>717</v>
      </c>
    </row>
    <row r="10" spans="1:12" s="232" customFormat="1" ht="15" customHeight="1" x14ac:dyDescent="0.2">
      <c r="A10" s="238"/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38"/>
    </row>
    <row r="11" spans="1:12" s="232" customFormat="1" ht="15" customHeight="1" x14ac:dyDescent="0.2">
      <c r="A11" s="238"/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38"/>
    </row>
    <row r="12" spans="1:12" s="232" customFormat="1" ht="15" customHeight="1" x14ac:dyDescent="0.2">
      <c r="A12" s="238"/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8"/>
    </row>
    <row r="13" spans="1:12" s="232" customFormat="1" ht="15" customHeight="1" x14ac:dyDescent="0.2">
      <c r="A13" s="238" t="s">
        <v>718</v>
      </c>
      <c r="B13" s="239">
        <v>28062.9</v>
      </c>
      <c r="C13" s="239">
        <v>29706.7</v>
      </c>
      <c r="D13" s="239">
        <v>32474.2</v>
      </c>
      <c r="E13" s="239">
        <v>32672.400000000001</v>
      </c>
      <c r="F13" s="239">
        <v>25027.1</v>
      </c>
      <c r="G13" s="239">
        <v>23990</v>
      </c>
      <c r="H13" s="239">
        <v>22943.9</v>
      </c>
      <c r="I13" s="239">
        <v>22022.799999999999</v>
      </c>
      <c r="J13" s="239">
        <v>20789.5</v>
      </c>
      <c r="K13" s="239">
        <v>20643</v>
      </c>
      <c r="L13" s="238" t="s">
        <v>719</v>
      </c>
    </row>
    <row r="14" spans="1:12" s="232" customFormat="1" ht="15" customHeight="1" x14ac:dyDescent="0.2">
      <c r="A14" s="238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8"/>
    </row>
    <row r="15" spans="1:12" s="232" customFormat="1" ht="15" customHeight="1" x14ac:dyDescent="0.2">
      <c r="A15" s="238"/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38"/>
    </row>
    <row r="16" spans="1:12" s="232" customFormat="1" ht="15" x14ac:dyDescent="0.2">
      <c r="A16" s="238" t="s">
        <v>720</v>
      </c>
      <c r="B16" s="239">
        <v>0</v>
      </c>
      <c r="C16" s="239">
        <v>0</v>
      </c>
      <c r="D16" s="239">
        <v>0</v>
      </c>
      <c r="E16" s="239">
        <v>0</v>
      </c>
      <c r="F16" s="239">
        <v>0</v>
      </c>
      <c r="G16" s="239">
        <v>0</v>
      </c>
      <c r="H16" s="239">
        <v>0</v>
      </c>
      <c r="I16" s="239">
        <v>0</v>
      </c>
      <c r="J16" s="239">
        <v>0</v>
      </c>
      <c r="K16" s="239">
        <v>0</v>
      </c>
      <c r="L16" s="238" t="s">
        <v>721</v>
      </c>
    </row>
    <row r="17" spans="1:12" s="232" customFormat="1" ht="15" customHeight="1" x14ac:dyDescent="0.2">
      <c r="A17" s="238"/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38"/>
    </row>
    <row r="18" spans="1:12" s="232" customFormat="1" ht="15" customHeight="1" x14ac:dyDescent="0.2">
      <c r="A18" s="238"/>
      <c r="B18" s="239"/>
      <c r="C18" s="239"/>
      <c r="D18" s="239"/>
      <c r="E18" s="239"/>
      <c r="F18" s="239"/>
      <c r="G18" s="239"/>
      <c r="H18" s="239"/>
      <c r="I18" s="239"/>
      <c r="J18" s="239"/>
      <c r="K18" s="239"/>
      <c r="L18" s="238"/>
    </row>
    <row r="19" spans="1:12" s="232" customFormat="1" ht="15" customHeight="1" x14ac:dyDescent="0.2">
      <c r="A19" s="238" t="s">
        <v>722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38" t="s">
        <v>723</v>
      </c>
    </row>
    <row r="20" spans="1:12" s="232" customFormat="1" ht="15" customHeight="1" x14ac:dyDescent="0.2">
      <c r="A20" s="238" t="s">
        <v>724</v>
      </c>
      <c r="B20" s="240">
        <v>1657.4</v>
      </c>
      <c r="C20" s="240">
        <v>1739</v>
      </c>
      <c r="D20" s="240">
        <v>1837</v>
      </c>
      <c r="E20" s="240">
        <v>1953</v>
      </c>
      <c r="F20" s="240">
        <v>2005</v>
      </c>
      <c r="G20" s="240">
        <v>1997.9</v>
      </c>
      <c r="H20" s="240">
        <v>2067.1</v>
      </c>
      <c r="I20" s="240">
        <v>2101.1999999999998</v>
      </c>
      <c r="J20" s="240">
        <v>2041.4</v>
      </c>
      <c r="K20" s="240">
        <v>2116.6999999999998</v>
      </c>
      <c r="L20" s="238" t="s">
        <v>725</v>
      </c>
    </row>
    <row r="21" spans="1:12" s="232" customFormat="1" ht="15" customHeight="1" x14ac:dyDescent="0.2">
      <c r="A21" s="238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8"/>
    </row>
    <row r="22" spans="1:12" s="232" customFormat="1" ht="15" customHeight="1" x14ac:dyDescent="0.2">
      <c r="A22" s="238"/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38"/>
    </row>
    <row r="23" spans="1:12" s="232" customFormat="1" ht="15" customHeight="1" x14ac:dyDescent="0.2">
      <c r="A23" s="238" t="s">
        <v>726</v>
      </c>
      <c r="B23" s="239">
        <v>6214.4</v>
      </c>
      <c r="C23" s="239">
        <v>6418.8</v>
      </c>
      <c r="D23" s="239">
        <v>6689.1</v>
      </c>
      <c r="E23" s="239">
        <v>6988</v>
      </c>
      <c r="F23" s="239">
        <v>7415.9</v>
      </c>
      <c r="G23" s="239">
        <v>7721.4</v>
      </c>
      <c r="H23" s="239">
        <v>8083.9</v>
      </c>
      <c r="I23" s="239">
        <v>8335.2000000000007</v>
      </c>
      <c r="J23" s="239">
        <v>8442.7999999999993</v>
      </c>
      <c r="K23" s="239">
        <v>8620.7000000000007</v>
      </c>
      <c r="L23" s="238" t="s">
        <v>727</v>
      </c>
    </row>
    <row r="24" spans="1:12" s="232" customFormat="1" ht="15" customHeight="1" x14ac:dyDescent="0.2">
      <c r="A24" s="238"/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38"/>
    </row>
    <row r="25" spans="1:12" s="232" customFormat="1" ht="15" customHeight="1" x14ac:dyDescent="0.2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8"/>
    </row>
    <row r="26" spans="1:12" s="232" customFormat="1" ht="15" customHeight="1" x14ac:dyDescent="0.2">
      <c r="A26" s="238" t="s">
        <v>728</v>
      </c>
      <c r="B26" s="239">
        <v>440.5</v>
      </c>
      <c r="C26" s="239">
        <v>385.6</v>
      </c>
      <c r="D26" s="239">
        <v>409.6</v>
      </c>
      <c r="E26" s="239">
        <v>436.2</v>
      </c>
      <c r="F26" s="239">
        <v>452.4</v>
      </c>
      <c r="G26" s="239">
        <v>461</v>
      </c>
      <c r="H26" s="239">
        <v>498.5</v>
      </c>
      <c r="I26" s="239">
        <v>529</v>
      </c>
      <c r="J26" s="239">
        <v>562.70000000000005</v>
      </c>
      <c r="K26" s="239">
        <v>619.9</v>
      </c>
      <c r="L26" s="238" t="s">
        <v>729</v>
      </c>
    </row>
    <row r="27" spans="1:12" s="232" customFormat="1" ht="15" customHeight="1" x14ac:dyDescent="0.2">
      <c r="A27" s="238"/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8"/>
    </row>
    <row r="28" spans="1:12" s="232" customFormat="1" ht="15" customHeight="1" x14ac:dyDescent="0.2">
      <c r="A28" s="238"/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8"/>
    </row>
    <row r="29" spans="1:12" s="232" customFormat="1" ht="15" customHeight="1" x14ac:dyDescent="0.2">
      <c r="A29" s="238" t="s">
        <v>730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8" t="s">
        <v>731</v>
      </c>
    </row>
    <row r="30" spans="1:12" s="232" customFormat="1" ht="15" customHeight="1" x14ac:dyDescent="0.2">
      <c r="A30" s="238" t="s">
        <v>732</v>
      </c>
      <c r="B30" s="239">
        <v>9080.7000000000007</v>
      </c>
      <c r="C30" s="239">
        <v>9926.1</v>
      </c>
      <c r="D30" s="239">
        <v>10063.9</v>
      </c>
      <c r="E30" s="239">
        <v>9961.6</v>
      </c>
      <c r="F30" s="239">
        <v>10540.2</v>
      </c>
      <c r="G30" s="239">
        <v>10664</v>
      </c>
      <c r="H30" s="239">
        <v>11475.1</v>
      </c>
      <c r="I30" s="239">
        <v>10841.4</v>
      </c>
      <c r="J30" s="239">
        <v>12100.5</v>
      </c>
      <c r="K30" s="239">
        <v>12300.7</v>
      </c>
      <c r="L30" s="238" t="s">
        <v>733</v>
      </c>
    </row>
    <row r="31" spans="1:12" s="232" customFormat="1" ht="15" customHeight="1" x14ac:dyDescent="0.2">
      <c r="A31" s="238"/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38"/>
    </row>
    <row r="32" spans="1:12" s="232" customFormat="1" ht="15" customHeight="1" x14ac:dyDescent="0.2">
      <c r="A32" s="238"/>
      <c r="B32" s="239"/>
      <c r="C32" s="239"/>
      <c r="D32" s="239"/>
      <c r="E32" s="239"/>
      <c r="F32" s="239"/>
      <c r="G32" s="239"/>
      <c r="H32" s="239"/>
      <c r="I32" s="239"/>
      <c r="J32" s="239"/>
      <c r="K32" s="239"/>
      <c r="L32" s="238"/>
    </row>
    <row r="33" spans="1:12" s="232" customFormat="1" ht="15" customHeight="1" x14ac:dyDescent="0.2">
      <c r="A33" s="238" t="s">
        <v>734</v>
      </c>
      <c r="B33" s="239">
        <v>1148.8</v>
      </c>
      <c r="C33" s="239">
        <v>1152.3</v>
      </c>
      <c r="D33" s="239">
        <v>1155.5999999999999</v>
      </c>
      <c r="E33" s="239">
        <v>1154.9000000000001</v>
      </c>
      <c r="F33" s="239">
        <v>1152.7</v>
      </c>
      <c r="G33" s="239">
        <v>1551</v>
      </c>
      <c r="H33" s="239">
        <v>1499.1</v>
      </c>
      <c r="I33" s="239">
        <v>1437.1</v>
      </c>
      <c r="J33" s="239">
        <v>1377.6</v>
      </c>
      <c r="K33" s="239">
        <v>1320.6</v>
      </c>
      <c r="L33" s="238" t="s">
        <v>735</v>
      </c>
    </row>
    <row r="34" spans="1:12" x14ac:dyDescent="0.2">
      <c r="A34" s="241"/>
      <c r="B34" s="242"/>
      <c r="C34" s="242"/>
      <c r="D34" s="242"/>
      <c r="E34" s="242"/>
      <c r="F34" s="242"/>
      <c r="G34" s="242"/>
      <c r="H34" s="242"/>
      <c r="I34" s="242"/>
      <c r="J34" s="243"/>
      <c r="K34" s="243"/>
      <c r="L34" s="244"/>
    </row>
    <row r="35" spans="1:12" x14ac:dyDescent="0.2">
      <c r="A35" s="245"/>
      <c r="B35" s="245"/>
      <c r="C35" s="245"/>
      <c r="D35" s="245"/>
      <c r="E35" s="245"/>
      <c r="F35" s="245"/>
      <c r="G35" s="245"/>
      <c r="H35" s="245"/>
      <c r="I35" s="245"/>
      <c r="J35" s="245"/>
      <c r="K35" s="245"/>
      <c r="L35" s="245"/>
    </row>
    <row r="36" spans="1:12" x14ac:dyDescent="0.2">
      <c r="A36" s="229" t="s">
        <v>260</v>
      </c>
      <c r="G36" s="229" t="s">
        <v>655</v>
      </c>
    </row>
    <row r="37" spans="1:12" x14ac:dyDescent="0.2">
      <c r="A37" s="229" t="s">
        <v>261</v>
      </c>
      <c r="G37" s="229" t="s">
        <v>736</v>
      </c>
    </row>
    <row r="38" spans="1:12" x14ac:dyDescent="0.2">
      <c r="A38" s="229" t="s">
        <v>737</v>
      </c>
      <c r="G38" s="229" t="s">
        <v>738</v>
      </c>
    </row>
    <row r="39" spans="1:12" x14ac:dyDescent="0.2">
      <c r="A39" s="229" t="s">
        <v>739</v>
      </c>
      <c r="G39" s="229" t="s">
        <v>740</v>
      </c>
    </row>
    <row r="40" spans="1:12" x14ac:dyDescent="0.2">
      <c r="A40" s="229" t="s">
        <v>741</v>
      </c>
      <c r="G40" s="229" t="s">
        <v>742</v>
      </c>
    </row>
    <row r="42" spans="1:12" ht="15" x14ac:dyDescent="0.25">
      <c r="A42" s="246" t="s">
        <v>743</v>
      </c>
      <c r="B42" s="247"/>
      <c r="C42" s="247"/>
      <c r="D42" s="247"/>
      <c r="E42" s="247"/>
      <c r="G42" s="29" t="s">
        <v>104</v>
      </c>
      <c r="H42" s="29"/>
    </row>
    <row r="43" spans="1:12" ht="15" x14ac:dyDescent="0.25">
      <c r="A43" s="246" t="s">
        <v>713</v>
      </c>
      <c r="B43" s="247"/>
      <c r="C43" s="247"/>
      <c r="D43" s="247"/>
      <c r="E43" s="247"/>
      <c r="G43" s="29" t="s">
        <v>105</v>
      </c>
      <c r="H43" s="29"/>
    </row>
    <row r="47" spans="1:12" x14ac:dyDescent="0.2">
      <c r="G47" s="248"/>
      <c r="H47" s="248"/>
      <c r="I47" s="248"/>
      <c r="J47" s="248"/>
      <c r="K47" s="24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/>
  </sheetViews>
  <sheetFormatPr defaultColWidth="13.7109375" defaultRowHeight="12.75" x14ac:dyDescent="0.2"/>
  <cols>
    <col min="1" max="1" width="48.7109375" style="229" customWidth="1"/>
    <col min="2" max="3" width="11.5703125" style="229" customWidth="1"/>
    <col min="4" max="4" width="11.28515625" style="229" customWidth="1"/>
    <col min="5" max="5" width="11.7109375" style="229" customWidth="1"/>
    <col min="6" max="6" width="11.28515625" style="229" customWidth="1"/>
    <col min="7" max="7" width="11.7109375" style="229" customWidth="1"/>
    <col min="8" max="8" width="11.42578125" style="229" customWidth="1"/>
    <col min="9" max="11" width="11.7109375" style="229" customWidth="1"/>
    <col min="12" max="12" width="48.28515625" style="229" customWidth="1"/>
    <col min="13" max="230" width="13.7109375" style="229"/>
    <col min="231" max="231" width="43.7109375" style="229" customWidth="1"/>
    <col min="232" max="235" width="0" style="229" hidden="1" customWidth="1"/>
    <col min="236" max="236" width="12.7109375" style="229" customWidth="1"/>
    <col min="237" max="238" width="11.28515625" style="229" customWidth="1"/>
    <col min="239" max="239" width="10" style="229" customWidth="1"/>
    <col min="240" max="240" width="12.28515625" style="229" customWidth="1"/>
    <col min="241" max="241" width="10.5703125" style="229" customWidth="1"/>
    <col min="242" max="242" width="11" style="229" customWidth="1"/>
    <col min="243" max="243" width="12" style="229" customWidth="1"/>
    <col min="244" max="245" width="13" style="229" customWidth="1"/>
    <col min="246" max="246" width="45.7109375" style="229" customWidth="1"/>
    <col min="247" max="486" width="13.7109375" style="229"/>
    <col min="487" max="487" width="43.7109375" style="229" customWidth="1"/>
    <col min="488" max="491" width="0" style="229" hidden="1" customWidth="1"/>
    <col min="492" max="492" width="12.7109375" style="229" customWidth="1"/>
    <col min="493" max="494" width="11.28515625" style="229" customWidth="1"/>
    <col min="495" max="495" width="10" style="229" customWidth="1"/>
    <col min="496" max="496" width="12.28515625" style="229" customWidth="1"/>
    <col min="497" max="497" width="10.5703125" style="229" customWidth="1"/>
    <col min="498" max="498" width="11" style="229" customWidth="1"/>
    <col min="499" max="499" width="12" style="229" customWidth="1"/>
    <col min="500" max="501" width="13" style="229" customWidth="1"/>
    <col min="502" max="502" width="45.7109375" style="229" customWidth="1"/>
    <col min="503" max="742" width="13.7109375" style="229"/>
    <col min="743" max="743" width="43.7109375" style="229" customWidth="1"/>
    <col min="744" max="747" width="0" style="229" hidden="1" customWidth="1"/>
    <col min="748" max="748" width="12.7109375" style="229" customWidth="1"/>
    <col min="749" max="750" width="11.28515625" style="229" customWidth="1"/>
    <col min="751" max="751" width="10" style="229" customWidth="1"/>
    <col min="752" max="752" width="12.28515625" style="229" customWidth="1"/>
    <col min="753" max="753" width="10.5703125" style="229" customWidth="1"/>
    <col min="754" max="754" width="11" style="229" customWidth="1"/>
    <col min="755" max="755" width="12" style="229" customWidth="1"/>
    <col min="756" max="757" width="13" style="229" customWidth="1"/>
    <col min="758" max="758" width="45.7109375" style="229" customWidth="1"/>
    <col min="759" max="998" width="13.7109375" style="229"/>
    <col min="999" max="999" width="43.7109375" style="229" customWidth="1"/>
    <col min="1000" max="1003" width="0" style="229" hidden="1" customWidth="1"/>
    <col min="1004" max="1004" width="12.7109375" style="229" customWidth="1"/>
    <col min="1005" max="1006" width="11.28515625" style="229" customWidth="1"/>
    <col min="1007" max="1007" width="10" style="229" customWidth="1"/>
    <col min="1008" max="1008" width="12.28515625" style="229" customWidth="1"/>
    <col min="1009" max="1009" width="10.5703125" style="229" customWidth="1"/>
    <col min="1010" max="1010" width="11" style="229" customWidth="1"/>
    <col min="1011" max="1011" width="12" style="229" customWidth="1"/>
    <col min="1012" max="1013" width="13" style="229" customWidth="1"/>
    <col min="1014" max="1014" width="45.7109375" style="229" customWidth="1"/>
    <col min="1015" max="1254" width="13.7109375" style="229"/>
    <col min="1255" max="1255" width="43.7109375" style="229" customWidth="1"/>
    <col min="1256" max="1259" width="0" style="229" hidden="1" customWidth="1"/>
    <col min="1260" max="1260" width="12.7109375" style="229" customWidth="1"/>
    <col min="1261" max="1262" width="11.28515625" style="229" customWidth="1"/>
    <col min="1263" max="1263" width="10" style="229" customWidth="1"/>
    <col min="1264" max="1264" width="12.28515625" style="229" customWidth="1"/>
    <col min="1265" max="1265" width="10.5703125" style="229" customWidth="1"/>
    <col min="1266" max="1266" width="11" style="229" customWidth="1"/>
    <col min="1267" max="1267" width="12" style="229" customWidth="1"/>
    <col min="1268" max="1269" width="13" style="229" customWidth="1"/>
    <col min="1270" max="1270" width="45.7109375" style="229" customWidth="1"/>
    <col min="1271" max="1510" width="13.7109375" style="229"/>
    <col min="1511" max="1511" width="43.7109375" style="229" customWidth="1"/>
    <col min="1512" max="1515" width="0" style="229" hidden="1" customWidth="1"/>
    <col min="1516" max="1516" width="12.7109375" style="229" customWidth="1"/>
    <col min="1517" max="1518" width="11.28515625" style="229" customWidth="1"/>
    <col min="1519" max="1519" width="10" style="229" customWidth="1"/>
    <col min="1520" max="1520" width="12.28515625" style="229" customWidth="1"/>
    <col min="1521" max="1521" width="10.5703125" style="229" customWidth="1"/>
    <col min="1522" max="1522" width="11" style="229" customWidth="1"/>
    <col min="1523" max="1523" width="12" style="229" customWidth="1"/>
    <col min="1524" max="1525" width="13" style="229" customWidth="1"/>
    <col min="1526" max="1526" width="45.7109375" style="229" customWidth="1"/>
    <col min="1527" max="1766" width="13.7109375" style="229"/>
    <col min="1767" max="1767" width="43.7109375" style="229" customWidth="1"/>
    <col min="1768" max="1771" width="0" style="229" hidden="1" customWidth="1"/>
    <col min="1772" max="1772" width="12.7109375" style="229" customWidth="1"/>
    <col min="1773" max="1774" width="11.28515625" style="229" customWidth="1"/>
    <col min="1775" max="1775" width="10" style="229" customWidth="1"/>
    <col min="1776" max="1776" width="12.28515625" style="229" customWidth="1"/>
    <col min="1777" max="1777" width="10.5703125" style="229" customWidth="1"/>
    <col min="1778" max="1778" width="11" style="229" customWidth="1"/>
    <col min="1779" max="1779" width="12" style="229" customWidth="1"/>
    <col min="1780" max="1781" width="13" style="229" customWidth="1"/>
    <col min="1782" max="1782" width="45.7109375" style="229" customWidth="1"/>
    <col min="1783" max="2022" width="13.7109375" style="229"/>
    <col min="2023" max="2023" width="43.7109375" style="229" customWidth="1"/>
    <col min="2024" max="2027" width="0" style="229" hidden="1" customWidth="1"/>
    <col min="2028" max="2028" width="12.7109375" style="229" customWidth="1"/>
    <col min="2029" max="2030" width="11.28515625" style="229" customWidth="1"/>
    <col min="2031" max="2031" width="10" style="229" customWidth="1"/>
    <col min="2032" max="2032" width="12.28515625" style="229" customWidth="1"/>
    <col min="2033" max="2033" width="10.5703125" style="229" customWidth="1"/>
    <col min="2034" max="2034" width="11" style="229" customWidth="1"/>
    <col min="2035" max="2035" width="12" style="229" customWidth="1"/>
    <col min="2036" max="2037" width="13" style="229" customWidth="1"/>
    <col min="2038" max="2038" width="45.7109375" style="229" customWidth="1"/>
    <col min="2039" max="2278" width="13.7109375" style="229"/>
    <col min="2279" max="2279" width="43.7109375" style="229" customWidth="1"/>
    <col min="2280" max="2283" width="0" style="229" hidden="1" customWidth="1"/>
    <col min="2284" max="2284" width="12.7109375" style="229" customWidth="1"/>
    <col min="2285" max="2286" width="11.28515625" style="229" customWidth="1"/>
    <col min="2287" max="2287" width="10" style="229" customWidth="1"/>
    <col min="2288" max="2288" width="12.28515625" style="229" customWidth="1"/>
    <col min="2289" max="2289" width="10.5703125" style="229" customWidth="1"/>
    <col min="2290" max="2290" width="11" style="229" customWidth="1"/>
    <col min="2291" max="2291" width="12" style="229" customWidth="1"/>
    <col min="2292" max="2293" width="13" style="229" customWidth="1"/>
    <col min="2294" max="2294" width="45.7109375" style="229" customWidth="1"/>
    <col min="2295" max="2534" width="13.7109375" style="229"/>
    <col min="2535" max="2535" width="43.7109375" style="229" customWidth="1"/>
    <col min="2536" max="2539" width="0" style="229" hidden="1" customWidth="1"/>
    <col min="2540" max="2540" width="12.7109375" style="229" customWidth="1"/>
    <col min="2541" max="2542" width="11.28515625" style="229" customWidth="1"/>
    <col min="2543" max="2543" width="10" style="229" customWidth="1"/>
    <col min="2544" max="2544" width="12.28515625" style="229" customWidth="1"/>
    <col min="2545" max="2545" width="10.5703125" style="229" customWidth="1"/>
    <col min="2546" max="2546" width="11" style="229" customWidth="1"/>
    <col min="2547" max="2547" width="12" style="229" customWidth="1"/>
    <col min="2548" max="2549" width="13" style="229" customWidth="1"/>
    <col min="2550" max="2550" width="45.7109375" style="229" customWidth="1"/>
    <col min="2551" max="2790" width="13.7109375" style="229"/>
    <col min="2791" max="2791" width="43.7109375" style="229" customWidth="1"/>
    <col min="2792" max="2795" width="0" style="229" hidden="1" customWidth="1"/>
    <col min="2796" max="2796" width="12.7109375" style="229" customWidth="1"/>
    <col min="2797" max="2798" width="11.28515625" style="229" customWidth="1"/>
    <col min="2799" max="2799" width="10" style="229" customWidth="1"/>
    <col min="2800" max="2800" width="12.28515625" style="229" customWidth="1"/>
    <col min="2801" max="2801" width="10.5703125" style="229" customWidth="1"/>
    <col min="2802" max="2802" width="11" style="229" customWidth="1"/>
    <col min="2803" max="2803" width="12" style="229" customWidth="1"/>
    <col min="2804" max="2805" width="13" style="229" customWidth="1"/>
    <col min="2806" max="2806" width="45.7109375" style="229" customWidth="1"/>
    <col min="2807" max="3046" width="13.7109375" style="229"/>
    <col min="3047" max="3047" width="43.7109375" style="229" customWidth="1"/>
    <col min="3048" max="3051" width="0" style="229" hidden="1" customWidth="1"/>
    <col min="3052" max="3052" width="12.7109375" style="229" customWidth="1"/>
    <col min="3053" max="3054" width="11.28515625" style="229" customWidth="1"/>
    <col min="3055" max="3055" width="10" style="229" customWidth="1"/>
    <col min="3056" max="3056" width="12.28515625" style="229" customWidth="1"/>
    <col min="3057" max="3057" width="10.5703125" style="229" customWidth="1"/>
    <col min="3058" max="3058" width="11" style="229" customWidth="1"/>
    <col min="3059" max="3059" width="12" style="229" customWidth="1"/>
    <col min="3060" max="3061" width="13" style="229" customWidth="1"/>
    <col min="3062" max="3062" width="45.7109375" style="229" customWidth="1"/>
    <col min="3063" max="3302" width="13.7109375" style="229"/>
    <col min="3303" max="3303" width="43.7109375" style="229" customWidth="1"/>
    <col min="3304" max="3307" width="0" style="229" hidden="1" customWidth="1"/>
    <col min="3308" max="3308" width="12.7109375" style="229" customWidth="1"/>
    <col min="3309" max="3310" width="11.28515625" style="229" customWidth="1"/>
    <col min="3311" max="3311" width="10" style="229" customWidth="1"/>
    <col min="3312" max="3312" width="12.28515625" style="229" customWidth="1"/>
    <col min="3313" max="3313" width="10.5703125" style="229" customWidth="1"/>
    <col min="3314" max="3314" width="11" style="229" customWidth="1"/>
    <col min="3315" max="3315" width="12" style="229" customWidth="1"/>
    <col min="3316" max="3317" width="13" style="229" customWidth="1"/>
    <col min="3318" max="3318" width="45.7109375" style="229" customWidth="1"/>
    <col min="3319" max="3558" width="13.7109375" style="229"/>
    <col min="3559" max="3559" width="43.7109375" style="229" customWidth="1"/>
    <col min="3560" max="3563" width="0" style="229" hidden="1" customWidth="1"/>
    <col min="3564" max="3564" width="12.7109375" style="229" customWidth="1"/>
    <col min="3565" max="3566" width="11.28515625" style="229" customWidth="1"/>
    <col min="3567" max="3567" width="10" style="229" customWidth="1"/>
    <col min="3568" max="3568" width="12.28515625" style="229" customWidth="1"/>
    <col min="3569" max="3569" width="10.5703125" style="229" customWidth="1"/>
    <col min="3570" max="3570" width="11" style="229" customWidth="1"/>
    <col min="3571" max="3571" width="12" style="229" customWidth="1"/>
    <col min="3572" max="3573" width="13" style="229" customWidth="1"/>
    <col min="3574" max="3574" width="45.7109375" style="229" customWidth="1"/>
    <col min="3575" max="3814" width="13.7109375" style="229"/>
    <col min="3815" max="3815" width="43.7109375" style="229" customWidth="1"/>
    <col min="3816" max="3819" width="0" style="229" hidden="1" customWidth="1"/>
    <col min="3820" max="3820" width="12.7109375" style="229" customWidth="1"/>
    <col min="3821" max="3822" width="11.28515625" style="229" customWidth="1"/>
    <col min="3823" max="3823" width="10" style="229" customWidth="1"/>
    <col min="3824" max="3824" width="12.28515625" style="229" customWidth="1"/>
    <col min="3825" max="3825" width="10.5703125" style="229" customWidth="1"/>
    <col min="3826" max="3826" width="11" style="229" customWidth="1"/>
    <col min="3827" max="3827" width="12" style="229" customWidth="1"/>
    <col min="3828" max="3829" width="13" style="229" customWidth="1"/>
    <col min="3830" max="3830" width="45.7109375" style="229" customWidth="1"/>
    <col min="3831" max="4070" width="13.7109375" style="229"/>
    <col min="4071" max="4071" width="43.7109375" style="229" customWidth="1"/>
    <col min="4072" max="4075" width="0" style="229" hidden="1" customWidth="1"/>
    <col min="4076" max="4076" width="12.7109375" style="229" customWidth="1"/>
    <col min="4077" max="4078" width="11.28515625" style="229" customWidth="1"/>
    <col min="4079" max="4079" width="10" style="229" customWidth="1"/>
    <col min="4080" max="4080" width="12.28515625" style="229" customWidth="1"/>
    <col min="4081" max="4081" width="10.5703125" style="229" customWidth="1"/>
    <col min="4082" max="4082" width="11" style="229" customWidth="1"/>
    <col min="4083" max="4083" width="12" style="229" customWidth="1"/>
    <col min="4084" max="4085" width="13" style="229" customWidth="1"/>
    <col min="4086" max="4086" width="45.7109375" style="229" customWidth="1"/>
    <col min="4087" max="4326" width="13.7109375" style="229"/>
    <col min="4327" max="4327" width="43.7109375" style="229" customWidth="1"/>
    <col min="4328" max="4331" width="0" style="229" hidden="1" customWidth="1"/>
    <col min="4332" max="4332" width="12.7109375" style="229" customWidth="1"/>
    <col min="4333" max="4334" width="11.28515625" style="229" customWidth="1"/>
    <col min="4335" max="4335" width="10" style="229" customWidth="1"/>
    <col min="4336" max="4336" width="12.28515625" style="229" customWidth="1"/>
    <col min="4337" max="4337" width="10.5703125" style="229" customWidth="1"/>
    <col min="4338" max="4338" width="11" style="229" customWidth="1"/>
    <col min="4339" max="4339" width="12" style="229" customWidth="1"/>
    <col min="4340" max="4341" width="13" style="229" customWidth="1"/>
    <col min="4342" max="4342" width="45.7109375" style="229" customWidth="1"/>
    <col min="4343" max="4582" width="13.7109375" style="229"/>
    <col min="4583" max="4583" width="43.7109375" style="229" customWidth="1"/>
    <col min="4584" max="4587" width="0" style="229" hidden="1" customWidth="1"/>
    <col min="4588" max="4588" width="12.7109375" style="229" customWidth="1"/>
    <col min="4589" max="4590" width="11.28515625" style="229" customWidth="1"/>
    <col min="4591" max="4591" width="10" style="229" customWidth="1"/>
    <col min="4592" max="4592" width="12.28515625" style="229" customWidth="1"/>
    <col min="4593" max="4593" width="10.5703125" style="229" customWidth="1"/>
    <col min="4594" max="4594" width="11" style="229" customWidth="1"/>
    <col min="4595" max="4595" width="12" style="229" customWidth="1"/>
    <col min="4596" max="4597" width="13" style="229" customWidth="1"/>
    <col min="4598" max="4598" width="45.7109375" style="229" customWidth="1"/>
    <col min="4599" max="4838" width="13.7109375" style="229"/>
    <col min="4839" max="4839" width="43.7109375" style="229" customWidth="1"/>
    <col min="4840" max="4843" width="0" style="229" hidden="1" customWidth="1"/>
    <col min="4844" max="4844" width="12.7109375" style="229" customWidth="1"/>
    <col min="4845" max="4846" width="11.28515625" style="229" customWidth="1"/>
    <col min="4847" max="4847" width="10" style="229" customWidth="1"/>
    <col min="4848" max="4848" width="12.28515625" style="229" customWidth="1"/>
    <col min="4849" max="4849" width="10.5703125" style="229" customWidth="1"/>
    <col min="4850" max="4850" width="11" style="229" customWidth="1"/>
    <col min="4851" max="4851" width="12" style="229" customWidth="1"/>
    <col min="4852" max="4853" width="13" style="229" customWidth="1"/>
    <col min="4854" max="4854" width="45.7109375" style="229" customWidth="1"/>
    <col min="4855" max="5094" width="13.7109375" style="229"/>
    <col min="5095" max="5095" width="43.7109375" style="229" customWidth="1"/>
    <col min="5096" max="5099" width="0" style="229" hidden="1" customWidth="1"/>
    <col min="5100" max="5100" width="12.7109375" style="229" customWidth="1"/>
    <col min="5101" max="5102" width="11.28515625" style="229" customWidth="1"/>
    <col min="5103" max="5103" width="10" style="229" customWidth="1"/>
    <col min="5104" max="5104" width="12.28515625" style="229" customWidth="1"/>
    <col min="5105" max="5105" width="10.5703125" style="229" customWidth="1"/>
    <col min="5106" max="5106" width="11" style="229" customWidth="1"/>
    <col min="5107" max="5107" width="12" style="229" customWidth="1"/>
    <col min="5108" max="5109" width="13" style="229" customWidth="1"/>
    <col min="5110" max="5110" width="45.7109375" style="229" customWidth="1"/>
    <col min="5111" max="5350" width="13.7109375" style="229"/>
    <col min="5351" max="5351" width="43.7109375" style="229" customWidth="1"/>
    <col min="5352" max="5355" width="0" style="229" hidden="1" customWidth="1"/>
    <col min="5356" max="5356" width="12.7109375" style="229" customWidth="1"/>
    <col min="5357" max="5358" width="11.28515625" style="229" customWidth="1"/>
    <col min="5359" max="5359" width="10" style="229" customWidth="1"/>
    <col min="5360" max="5360" width="12.28515625" style="229" customWidth="1"/>
    <col min="5361" max="5361" width="10.5703125" style="229" customWidth="1"/>
    <col min="5362" max="5362" width="11" style="229" customWidth="1"/>
    <col min="5363" max="5363" width="12" style="229" customWidth="1"/>
    <col min="5364" max="5365" width="13" style="229" customWidth="1"/>
    <col min="5366" max="5366" width="45.7109375" style="229" customWidth="1"/>
    <col min="5367" max="5606" width="13.7109375" style="229"/>
    <col min="5607" max="5607" width="43.7109375" style="229" customWidth="1"/>
    <col min="5608" max="5611" width="0" style="229" hidden="1" customWidth="1"/>
    <col min="5612" max="5612" width="12.7109375" style="229" customWidth="1"/>
    <col min="5613" max="5614" width="11.28515625" style="229" customWidth="1"/>
    <col min="5615" max="5615" width="10" style="229" customWidth="1"/>
    <col min="5616" max="5616" width="12.28515625" style="229" customWidth="1"/>
    <col min="5617" max="5617" width="10.5703125" style="229" customWidth="1"/>
    <col min="5618" max="5618" width="11" style="229" customWidth="1"/>
    <col min="5619" max="5619" width="12" style="229" customWidth="1"/>
    <col min="5620" max="5621" width="13" style="229" customWidth="1"/>
    <col min="5622" max="5622" width="45.7109375" style="229" customWidth="1"/>
    <col min="5623" max="5862" width="13.7109375" style="229"/>
    <col min="5863" max="5863" width="43.7109375" style="229" customWidth="1"/>
    <col min="5864" max="5867" width="0" style="229" hidden="1" customWidth="1"/>
    <col min="5868" max="5868" width="12.7109375" style="229" customWidth="1"/>
    <col min="5869" max="5870" width="11.28515625" style="229" customWidth="1"/>
    <col min="5871" max="5871" width="10" style="229" customWidth="1"/>
    <col min="5872" max="5872" width="12.28515625" style="229" customWidth="1"/>
    <col min="5873" max="5873" width="10.5703125" style="229" customWidth="1"/>
    <col min="5874" max="5874" width="11" style="229" customWidth="1"/>
    <col min="5875" max="5875" width="12" style="229" customWidth="1"/>
    <col min="5876" max="5877" width="13" style="229" customWidth="1"/>
    <col min="5878" max="5878" width="45.7109375" style="229" customWidth="1"/>
    <col min="5879" max="6118" width="13.7109375" style="229"/>
    <col min="6119" max="6119" width="43.7109375" style="229" customWidth="1"/>
    <col min="6120" max="6123" width="0" style="229" hidden="1" customWidth="1"/>
    <col min="6124" max="6124" width="12.7109375" style="229" customWidth="1"/>
    <col min="6125" max="6126" width="11.28515625" style="229" customWidth="1"/>
    <col min="6127" max="6127" width="10" style="229" customWidth="1"/>
    <col min="6128" max="6128" width="12.28515625" style="229" customWidth="1"/>
    <col min="6129" max="6129" width="10.5703125" style="229" customWidth="1"/>
    <col min="6130" max="6130" width="11" style="229" customWidth="1"/>
    <col min="6131" max="6131" width="12" style="229" customWidth="1"/>
    <col min="6132" max="6133" width="13" style="229" customWidth="1"/>
    <col min="6134" max="6134" width="45.7109375" style="229" customWidth="1"/>
    <col min="6135" max="6374" width="13.7109375" style="229"/>
    <col min="6375" max="6375" width="43.7109375" style="229" customWidth="1"/>
    <col min="6376" max="6379" width="0" style="229" hidden="1" customWidth="1"/>
    <col min="6380" max="6380" width="12.7109375" style="229" customWidth="1"/>
    <col min="6381" max="6382" width="11.28515625" style="229" customWidth="1"/>
    <col min="6383" max="6383" width="10" style="229" customWidth="1"/>
    <col min="6384" max="6384" width="12.28515625" style="229" customWidth="1"/>
    <col min="6385" max="6385" width="10.5703125" style="229" customWidth="1"/>
    <col min="6386" max="6386" width="11" style="229" customWidth="1"/>
    <col min="6387" max="6387" width="12" style="229" customWidth="1"/>
    <col min="6388" max="6389" width="13" style="229" customWidth="1"/>
    <col min="6390" max="6390" width="45.7109375" style="229" customWidth="1"/>
    <col min="6391" max="6630" width="13.7109375" style="229"/>
    <col min="6631" max="6631" width="43.7109375" style="229" customWidth="1"/>
    <col min="6632" max="6635" width="0" style="229" hidden="1" customWidth="1"/>
    <col min="6636" max="6636" width="12.7109375" style="229" customWidth="1"/>
    <col min="6637" max="6638" width="11.28515625" style="229" customWidth="1"/>
    <col min="6639" max="6639" width="10" style="229" customWidth="1"/>
    <col min="6640" max="6640" width="12.28515625" style="229" customWidth="1"/>
    <col min="6641" max="6641" width="10.5703125" style="229" customWidth="1"/>
    <col min="6642" max="6642" width="11" style="229" customWidth="1"/>
    <col min="6643" max="6643" width="12" style="229" customWidth="1"/>
    <col min="6644" max="6645" width="13" style="229" customWidth="1"/>
    <col min="6646" max="6646" width="45.7109375" style="229" customWidth="1"/>
    <col min="6647" max="6886" width="13.7109375" style="229"/>
    <col min="6887" max="6887" width="43.7109375" style="229" customWidth="1"/>
    <col min="6888" max="6891" width="0" style="229" hidden="1" customWidth="1"/>
    <col min="6892" max="6892" width="12.7109375" style="229" customWidth="1"/>
    <col min="6893" max="6894" width="11.28515625" style="229" customWidth="1"/>
    <col min="6895" max="6895" width="10" style="229" customWidth="1"/>
    <col min="6896" max="6896" width="12.28515625" style="229" customWidth="1"/>
    <col min="6897" max="6897" width="10.5703125" style="229" customWidth="1"/>
    <col min="6898" max="6898" width="11" style="229" customWidth="1"/>
    <col min="6899" max="6899" width="12" style="229" customWidth="1"/>
    <col min="6900" max="6901" width="13" style="229" customWidth="1"/>
    <col min="6902" max="6902" width="45.7109375" style="229" customWidth="1"/>
    <col min="6903" max="7142" width="13.7109375" style="229"/>
    <col min="7143" max="7143" width="43.7109375" style="229" customWidth="1"/>
    <col min="7144" max="7147" width="0" style="229" hidden="1" customWidth="1"/>
    <col min="7148" max="7148" width="12.7109375" style="229" customWidth="1"/>
    <col min="7149" max="7150" width="11.28515625" style="229" customWidth="1"/>
    <col min="7151" max="7151" width="10" style="229" customWidth="1"/>
    <col min="7152" max="7152" width="12.28515625" style="229" customWidth="1"/>
    <col min="7153" max="7153" width="10.5703125" style="229" customWidth="1"/>
    <col min="7154" max="7154" width="11" style="229" customWidth="1"/>
    <col min="7155" max="7155" width="12" style="229" customWidth="1"/>
    <col min="7156" max="7157" width="13" style="229" customWidth="1"/>
    <col min="7158" max="7158" width="45.7109375" style="229" customWidth="1"/>
    <col min="7159" max="7398" width="13.7109375" style="229"/>
    <col min="7399" max="7399" width="43.7109375" style="229" customWidth="1"/>
    <col min="7400" max="7403" width="0" style="229" hidden="1" customWidth="1"/>
    <col min="7404" max="7404" width="12.7109375" style="229" customWidth="1"/>
    <col min="7405" max="7406" width="11.28515625" style="229" customWidth="1"/>
    <col min="7407" max="7407" width="10" style="229" customWidth="1"/>
    <col min="7408" max="7408" width="12.28515625" style="229" customWidth="1"/>
    <col min="7409" max="7409" width="10.5703125" style="229" customWidth="1"/>
    <col min="7410" max="7410" width="11" style="229" customWidth="1"/>
    <col min="7411" max="7411" width="12" style="229" customWidth="1"/>
    <col min="7412" max="7413" width="13" style="229" customWidth="1"/>
    <col min="7414" max="7414" width="45.7109375" style="229" customWidth="1"/>
    <col min="7415" max="7654" width="13.7109375" style="229"/>
    <col min="7655" max="7655" width="43.7109375" style="229" customWidth="1"/>
    <col min="7656" max="7659" width="0" style="229" hidden="1" customWidth="1"/>
    <col min="7660" max="7660" width="12.7109375" style="229" customWidth="1"/>
    <col min="7661" max="7662" width="11.28515625" style="229" customWidth="1"/>
    <col min="7663" max="7663" width="10" style="229" customWidth="1"/>
    <col min="7664" max="7664" width="12.28515625" style="229" customWidth="1"/>
    <col min="7665" max="7665" width="10.5703125" style="229" customWidth="1"/>
    <col min="7666" max="7666" width="11" style="229" customWidth="1"/>
    <col min="7667" max="7667" width="12" style="229" customWidth="1"/>
    <col min="7668" max="7669" width="13" style="229" customWidth="1"/>
    <col min="7670" max="7670" width="45.7109375" style="229" customWidth="1"/>
    <col min="7671" max="7910" width="13.7109375" style="229"/>
    <col min="7911" max="7911" width="43.7109375" style="229" customWidth="1"/>
    <col min="7912" max="7915" width="0" style="229" hidden="1" customWidth="1"/>
    <col min="7916" max="7916" width="12.7109375" style="229" customWidth="1"/>
    <col min="7917" max="7918" width="11.28515625" style="229" customWidth="1"/>
    <col min="7919" max="7919" width="10" style="229" customWidth="1"/>
    <col min="7920" max="7920" width="12.28515625" style="229" customWidth="1"/>
    <col min="7921" max="7921" width="10.5703125" style="229" customWidth="1"/>
    <col min="7922" max="7922" width="11" style="229" customWidth="1"/>
    <col min="7923" max="7923" width="12" style="229" customWidth="1"/>
    <col min="7924" max="7925" width="13" style="229" customWidth="1"/>
    <col min="7926" max="7926" width="45.7109375" style="229" customWidth="1"/>
    <col min="7927" max="8166" width="13.7109375" style="229"/>
    <col min="8167" max="8167" width="43.7109375" style="229" customWidth="1"/>
    <col min="8168" max="8171" width="0" style="229" hidden="1" customWidth="1"/>
    <col min="8172" max="8172" width="12.7109375" style="229" customWidth="1"/>
    <col min="8173" max="8174" width="11.28515625" style="229" customWidth="1"/>
    <col min="8175" max="8175" width="10" style="229" customWidth="1"/>
    <col min="8176" max="8176" width="12.28515625" style="229" customWidth="1"/>
    <col min="8177" max="8177" width="10.5703125" style="229" customWidth="1"/>
    <col min="8178" max="8178" width="11" style="229" customWidth="1"/>
    <col min="8179" max="8179" width="12" style="229" customWidth="1"/>
    <col min="8180" max="8181" width="13" style="229" customWidth="1"/>
    <col min="8182" max="8182" width="45.7109375" style="229" customWidth="1"/>
    <col min="8183" max="8422" width="13.7109375" style="229"/>
    <col min="8423" max="8423" width="43.7109375" style="229" customWidth="1"/>
    <col min="8424" max="8427" width="0" style="229" hidden="1" customWidth="1"/>
    <col min="8428" max="8428" width="12.7109375" style="229" customWidth="1"/>
    <col min="8429" max="8430" width="11.28515625" style="229" customWidth="1"/>
    <col min="8431" max="8431" width="10" style="229" customWidth="1"/>
    <col min="8432" max="8432" width="12.28515625" style="229" customWidth="1"/>
    <col min="8433" max="8433" width="10.5703125" style="229" customWidth="1"/>
    <col min="8434" max="8434" width="11" style="229" customWidth="1"/>
    <col min="8435" max="8435" width="12" style="229" customWidth="1"/>
    <col min="8436" max="8437" width="13" style="229" customWidth="1"/>
    <col min="8438" max="8438" width="45.7109375" style="229" customWidth="1"/>
    <col min="8439" max="8678" width="13.7109375" style="229"/>
    <col min="8679" max="8679" width="43.7109375" style="229" customWidth="1"/>
    <col min="8680" max="8683" width="0" style="229" hidden="1" customWidth="1"/>
    <col min="8684" max="8684" width="12.7109375" style="229" customWidth="1"/>
    <col min="8685" max="8686" width="11.28515625" style="229" customWidth="1"/>
    <col min="8687" max="8687" width="10" style="229" customWidth="1"/>
    <col min="8688" max="8688" width="12.28515625" style="229" customWidth="1"/>
    <col min="8689" max="8689" width="10.5703125" style="229" customWidth="1"/>
    <col min="8690" max="8690" width="11" style="229" customWidth="1"/>
    <col min="8691" max="8691" width="12" style="229" customWidth="1"/>
    <col min="8692" max="8693" width="13" style="229" customWidth="1"/>
    <col min="8694" max="8694" width="45.7109375" style="229" customWidth="1"/>
    <col min="8695" max="8934" width="13.7109375" style="229"/>
    <col min="8935" max="8935" width="43.7109375" style="229" customWidth="1"/>
    <col min="8936" max="8939" width="0" style="229" hidden="1" customWidth="1"/>
    <col min="8940" max="8940" width="12.7109375" style="229" customWidth="1"/>
    <col min="8941" max="8942" width="11.28515625" style="229" customWidth="1"/>
    <col min="8943" max="8943" width="10" style="229" customWidth="1"/>
    <col min="8944" max="8944" width="12.28515625" style="229" customWidth="1"/>
    <col min="8945" max="8945" width="10.5703125" style="229" customWidth="1"/>
    <col min="8946" max="8946" width="11" style="229" customWidth="1"/>
    <col min="8947" max="8947" width="12" style="229" customWidth="1"/>
    <col min="8948" max="8949" width="13" style="229" customWidth="1"/>
    <col min="8950" max="8950" width="45.7109375" style="229" customWidth="1"/>
    <col min="8951" max="9190" width="13.7109375" style="229"/>
    <col min="9191" max="9191" width="43.7109375" style="229" customWidth="1"/>
    <col min="9192" max="9195" width="0" style="229" hidden="1" customWidth="1"/>
    <col min="9196" max="9196" width="12.7109375" style="229" customWidth="1"/>
    <col min="9197" max="9198" width="11.28515625" style="229" customWidth="1"/>
    <col min="9199" max="9199" width="10" style="229" customWidth="1"/>
    <col min="9200" max="9200" width="12.28515625" style="229" customWidth="1"/>
    <col min="9201" max="9201" width="10.5703125" style="229" customWidth="1"/>
    <col min="9202" max="9202" width="11" style="229" customWidth="1"/>
    <col min="9203" max="9203" width="12" style="229" customWidth="1"/>
    <col min="9204" max="9205" width="13" style="229" customWidth="1"/>
    <col min="9206" max="9206" width="45.7109375" style="229" customWidth="1"/>
    <col min="9207" max="9446" width="13.7109375" style="229"/>
    <col min="9447" max="9447" width="43.7109375" style="229" customWidth="1"/>
    <col min="9448" max="9451" width="0" style="229" hidden="1" customWidth="1"/>
    <col min="9452" max="9452" width="12.7109375" style="229" customWidth="1"/>
    <col min="9453" max="9454" width="11.28515625" style="229" customWidth="1"/>
    <col min="9455" max="9455" width="10" style="229" customWidth="1"/>
    <col min="9456" max="9456" width="12.28515625" style="229" customWidth="1"/>
    <col min="9457" max="9457" width="10.5703125" style="229" customWidth="1"/>
    <col min="9458" max="9458" width="11" style="229" customWidth="1"/>
    <col min="9459" max="9459" width="12" style="229" customWidth="1"/>
    <col min="9460" max="9461" width="13" style="229" customWidth="1"/>
    <col min="9462" max="9462" width="45.7109375" style="229" customWidth="1"/>
    <col min="9463" max="9702" width="13.7109375" style="229"/>
    <col min="9703" max="9703" width="43.7109375" style="229" customWidth="1"/>
    <col min="9704" max="9707" width="0" style="229" hidden="1" customWidth="1"/>
    <col min="9708" max="9708" width="12.7109375" style="229" customWidth="1"/>
    <col min="9709" max="9710" width="11.28515625" style="229" customWidth="1"/>
    <col min="9711" max="9711" width="10" style="229" customWidth="1"/>
    <col min="9712" max="9712" width="12.28515625" style="229" customWidth="1"/>
    <col min="9713" max="9713" width="10.5703125" style="229" customWidth="1"/>
    <col min="9714" max="9714" width="11" style="229" customWidth="1"/>
    <col min="9715" max="9715" width="12" style="229" customWidth="1"/>
    <col min="9716" max="9717" width="13" style="229" customWidth="1"/>
    <col min="9718" max="9718" width="45.7109375" style="229" customWidth="1"/>
    <col min="9719" max="9958" width="13.7109375" style="229"/>
    <col min="9959" max="9959" width="43.7109375" style="229" customWidth="1"/>
    <col min="9960" max="9963" width="0" style="229" hidden="1" customWidth="1"/>
    <col min="9964" max="9964" width="12.7109375" style="229" customWidth="1"/>
    <col min="9965" max="9966" width="11.28515625" style="229" customWidth="1"/>
    <col min="9967" max="9967" width="10" style="229" customWidth="1"/>
    <col min="9968" max="9968" width="12.28515625" style="229" customWidth="1"/>
    <col min="9969" max="9969" width="10.5703125" style="229" customWidth="1"/>
    <col min="9970" max="9970" width="11" style="229" customWidth="1"/>
    <col min="9971" max="9971" width="12" style="229" customWidth="1"/>
    <col min="9972" max="9973" width="13" style="229" customWidth="1"/>
    <col min="9974" max="9974" width="45.7109375" style="229" customWidth="1"/>
    <col min="9975" max="10214" width="13.7109375" style="229"/>
    <col min="10215" max="10215" width="43.7109375" style="229" customWidth="1"/>
    <col min="10216" max="10219" width="0" style="229" hidden="1" customWidth="1"/>
    <col min="10220" max="10220" width="12.7109375" style="229" customWidth="1"/>
    <col min="10221" max="10222" width="11.28515625" style="229" customWidth="1"/>
    <col min="10223" max="10223" width="10" style="229" customWidth="1"/>
    <col min="10224" max="10224" width="12.28515625" style="229" customWidth="1"/>
    <col min="10225" max="10225" width="10.5703125" style="229" customWidth="1"/>
    <col min="10226" max="10226" width="11" style="229" customWidth="1"/>
    <col min="10227" max="10227" width="12" style="229" customWidth="1"/>
    <col min="10228" max="10229" width="13" style="229" customWidth="1"/>
    <col min="10230" max="10230" width="45.7109375" style="229" customWidth="1"/>
    <col min="10231" max="10470" width="13.7109375" style="229"/>
    <col min="10471" max="10471" width="43.7109375" style="229" customWidth="1"/>
    <col min="10472" max="10475" width="0" style="229" hidden="1" customWidth="1"/>
    <col min="10476" max="10476" width="12.7109375" style="229" customWidth="1"/>
    <col min="10477" max="10478" width="11.28515625" style="229" customWidth="1"/>
    <col min="10479" max="10479" width="10" style="229" customWidth="1"/>
    <col min="10480" max="10480" width="12.28515625" style="229" customWidth="1"/>
    <col min="10481" max="10481" width="10.5703125" style="229" customWidth="1"/>
    <col min="10482" max="10482" width="11" style="229" customWidth="1"/>
    <col min="10483" max="10483" width="12" style="229" customWidth="1"/>
    <col min="10484" max="10485" width="13" style="229" customWidth="1"/>
    <col min="10486" max="10486" width="45.7109375" style="229" customWidth="1"/>
    <col min="10487" max="10726" width="13.7109375" style="229"/>
    <col min="10727" max="10727" width="43.7109375" style="229" customWidth="1"/>
    <col min="10728" max="10731" width="0" style="229" hidden="1" customWidth="1"/>
    <col min="10732" max="10732" width="12.7109375" style="229" customWidth="1"/>
    <col min="10733" max="10734" width="11.28515625" style="229" customWidth="1"/>
    <col min="10735" max="10735" width="10" style="229" customWidth="1"/>
    <col min="10736" max="10736" width="12.28515625" style="229" customWidth="1"/>
    <col min="10737" max="10737" width="10.5703125" style="229" customWidth="1"/>
    <col min="10738" max="10738" width="11" style="229" customWidth="1"/>
    <col min="10739" max="10739" width="12" style="229" customWidth="1"/>
    <col min="10740" max="10741" width="13" style="229" customWidth="1"/>
    <col min="10742" max="10742" width="45.7109375" style="229" customWidth="1"/>
    <col min="10743" max="10982" width="13.7109375" style="229"/>
    <col min="10983" max="10983" width="43.7109375" style="229" customWidth="1"/>
    <col min="10984" max="10987" width="0" style="229" hidden="1" customWidth="1"/>
    <col min="10988" max="10988" width="12.7109375" style="229" customWidth="1"/>
    <col min="10989" max="10990" width="11.28515625" style="229" customWidth="1"/>
    <col min="10991" max="10991" width="10" style="229" customWidth="1"/>
    <col min="10992" max="10992" width="12.28515625" style="229" customWidth="1"/>
    <col min="10993" max="10993" width="10.5703125" style="229" customWidth="1"/>
    <col min="10994" max="10994" width="11" style="229" customWidth="1"/>
    <col min="10995" max="10995" width="12" style="229" customWidth="1"/>
    <col min="10996" max="10997" width="13" style="229" customWidth="1"/>
    <col min="10998" max="10998" width="45.7109375" style="229" customWidth="1"/>
    <col min="10999" max="11238" width="13.7109375" style="229"/>
    <col min="11239" max="11239" width="43.7109375" style="229" customWidth="1"/>
    <col min="11240" max="11243" width="0" style="229" hidden="1" customWidth="1"/>
    <col min="11244" max="11244" width="12.7109375" style="229" customWidth="1"/>
    <col min="11245" max="11246" width="11.28515625" style="229" customWidth="1"/>
    <col min="11247" max="11247" width="10" style="229" customWidth="1"/>
    <col min="11248" max="11248" width="12.28515625" style="229" customWidth="1"/>
    <col min="11249" max="11249" width="10.5703125" style="229" customWidth="1"/>
    <col min="11250" max="11250" width="11" style="229" customWidth="1"/>
    <col min="11251" max="11251" width="12" style="229" customWidth="1"/>
    <col min="11252" max="11253" width="13" style="229" customWidth="1"/>
    <col min="11254" max="11254" width="45.7109375" style="229" customWidth="1"/>
    <col min="11255" max="11494" width="13.7109375" style="229"/>
    <col min="11495" max="11495" width="43.7109375" style="229" customWidth="1"/>
    <col min="11496" max="11499" width="0" style="229" hidden="1" customWidth="1"/>
    <col min="11500" max="11500" width="12.7109375" style="229" customWidth="1"/>
    <col min="11501" max="11502" width="11.28515625" style="229" customWidth="1"/>
    <col min="11503" max="11503" width="10" style="229" customWidth="1"/>
    <col min="11504" max="11504" width="12.28515625" style="229" customWidth="1"/>
    <col min="11505" max="11505" width="10.5703125" style="229" customWidth="1"/>
    <col min="11506" max="11506" width="11" style="229" customWidth="1"/>
    <col min="11507" max="11507" width="12" style="229" customWidth="1"/>
    <col min="11508" max="11509" width="13" style="229" customWidth="1"/>
    <col min="11510" max="11510" width="45.7109375" style="229" customWidth="1"/>
    <col min="11511" max="11750" width="13.7109375" style="229"/>
    <col min="11751" max="11751" width="43.7109375" style="229" customWidth="1"/>
    <col min="11752" max="11755" width="0" style="229" hidden="1" customWidth="1"/>
    <col min="11756" max="11756" width="12.7109375" style="229" customWidth="1"/>
    <col min="11757" max="11758" width="11.28515625" style="229" customWidth="1"/>
    <col min="11759" max="11759" width="10" style="229" customWidth="1"/>
    <col min="11760" max="11760" width="12.28515625" style="229" customWidth="1"/>
    <col min="11761" max="11761" width="10.5703125" style="229" customWidth="1"/>
    <col min="11762" max="11762" width="11" style="229" customWidth="1"/>
    <col min="11763" max="11763" width="12" style="229" customWidth="1"/>
    <col min="11764" max="11765" width="13" style="229" customWidth="1"/>
    <col min="11766" max="11766" width="45.7109375" style="229" customWidth="1"/>
    <col min="11767" max="12006" width="13.7109375" style="229"/>
    <col min="12007" max="12007" width="43.7109375" style="229" customWidth="1"/>
    <col min="12008" max="12011" width="0" style="229" hidden="1" customWidth="1"/>
    <col min="12012" max="12012" width="12.7109375" style="229" customWidth="1"/>
    <col min="12013" max="12014" width="11.28515625" style="229" customWidth="1"/>
    <col min="12015" max="12015" width="10" style="229" customWidth="1"/>
    <col min="12016" max="12016" width="12.28515625" style="229" customWidth="1"/>
    <col min="12017" max="12017" width="10.5703125" style="229" customWidth="1"/>
    <col min="12018" max="12018" width="11" style="229" customWidth="1"/>
    <col min="12019" max="12019" width="12" style="229" customWidth="1"/>
    <col min="12020" max="12021" width="13" style="229" customWidth="1"/>
    <col min="12022" max="12022" width="45.7109375" style="229" customWidth="1"/>
    <col min="12023" max="12262" width="13.7109375" style="229"/>
    <col min="12263" max="12263" width="43.7109375" style="229" customWidth="1"/>
    <col min="12264" max="12267" width="0" style="229" hidden="1" customWidth="1"/>
    <col min="12268" max="12268" width="12.7109375" style="229" customWidth="1"/>
    <col min="12269" max="12270" width="11.28515625" style="229" customWidth="1"/>
    <col min="12271" max="12271" width="10" style="229" customWidth="1"/>
    <col min="12272" max="12272" width="12.28515625" style="229" customWidth="1"/>
    <col min="12273" max="12273" width="10.5703125" style="229" customWidth="1"/>
    <col min="12274" max="12274" width="11" style="229" customWidth="1"/>
    <col min="12275" max="12275" width="12" style="229" customWidth="1"/>
    <col min="12276" max="12277" width="13" style="229" customWidth="1"/>
    <col min="12278" max="12278" width="45.7109375" style="229" customWidth="1"/>
    <col min="12279" max="12518" width="13.7109375" style="229"/>
    <col min="12519" max="12519" width="43.7109375" style="229" customWidth="1"/>
    <col min="12520" max="12523" width="0" style="229" hidden="1" customWidth="1"/>
    <col min="12524" max="12524" width="12.7109375" style="229" customWidth="1"/>
    <col min="12525" max="12526" width="11.28515625" style="229" customWidth="1"/>
    <col min="12527" max="12527" width="10" style="229" customWidth="1"/>
    <col min="12528" max="12528" width="12.28515625" style="229" customWidth="1"/>
    <col min="12529" max="12529" width="10.5703125" style="229" customWidth="1"/>
    <col min="12530" max="12530" width="11" style="229" customWidth="1"/>
    <col min="12531" max="12531" width="12" style="229" customWidth="1"/>
    <col min="12532" max="12533" width="13" style="229" customWidth="1"/>
    <col min="12534" max="12534" width="45.7109375" style="229" customWidth="1"/>
    <col min="12535" max="12774" width="13.7109375" style="229"/>
    <col min="12775" max="12775" width="43.7109375" style="229" customWidth="1"/>
    <col min="12776" max="12779" width="0" style="229" hidden="1" customWidth="1"/>
    <col min="12780" max="12780" width="12.7109375" style="229" customWidth="1"/>
    <col min="12781" max="12782" width="11.28515625" style="229" customWidth="1"/>
    <col min="12783" max="12783" width="10" style="229" customWidth="1"/>
    <col min="12784" max="12784" width="12.28515625" style="229" customWidth="1"/>
    <col min="12785" max="12785" width="10.5703125" style="229" customWidth="1"/>
    <col min="12786" max="12786" width="11" style="229" customWidth="1"/>
    <col min="12787" max="12787" width="12" style="229" customWidth="1"/>
    <col min="12788" max="12789" width="13" style="229" customWidth="1"/>
    <col min="12790" max="12790" width="45.7109375" style="229" customWidth="1"/>
    <col min="12791" max="13030" width="13.7109375" style="229"/>
    <col min="13031" max="13031" width="43.7109375" style="229" customWidth="1"/>
    <col min="13032" max="13035" width="0" style="229" hidden="1" customWidth="1"/>
    <col min="13036" max="13036" width="12.7109375" style="229" customWidth="1"/>
    <col min="13037" max="13038" width="11.28515625" style="229" customWidth="1"/>
    <col min="13039" max="13039" width="10" style="229" customWidth="1"/>
    <col min="13040" max="13040" width="12.28515625" style="229" customWidth="1"/>
    <col min="13041" max="13041" width="10.5703125" style="229" customWidth="1"/>
    <col min="13042" max="13042" width="11" style="229" customWidth="1"/>
    <col min="13043" max="13043" width="12" style="229" customWidth="1"/>
    <col min="13044" max="13045" width="13" style="229" customWidth="1"/>
    <col min="13046" max="13046" width="45.7109375" style="229" customWidth="1"/>
    <col min="13047" max="13286" width="13.7109375" style="229"/>
    <col min="13287" max="13287" width="43.7109375" style="229" customWidth="1"/>
    <col min="13288" max="13291" width="0" style="229" hidden="1" customWidth="1"/>
    <col min="13292" max="13292" width="12.7109375" style="229" customWidth="1"/>
    <col min="13293" max="13294" width="11.28515625" style="229" customWidth="1"/>
    <col min="13295" max="13295" width="10" style="229" customWidth="1"/>
    <col min="13296" max="13296" width="12.28515625" style="229" customWidth="1"/>
    <col min="13297" max="13297" width="10.5703125" style="229" customWidth="1"/>
    <col min="13298" max="13298" width="11" style="229" customWidth="1"/>
    <col min="13299" max="13299" width="12" style="229" customWidth="1"/>
    <col min="13300" max="13301" width="13" style="229" customWidth="1"/>
    <col min="13302" max="13302" width="45.7109375" style="229" customWidth="1"/>
    <col min="13303" max="13542" width="13.7109375" style="229"/>
    <col min="13543" max="13543" width="43.7109375" style="229" customWidth="1"/>
    <col min="13544" max="13547" width="0" style="229" hidden="1" customWidth="1"/>
    <col min="13548" max="13548" width="12.7109375" style="229" customWidth="1"/>
    <col min="13549" max="13550" width="11.28515625" style="229" customWidth="1"/>
    <col min="13551" max="13551" width="10" style="229" customWidth="1"/>
    <col min="13552" max="13552" width="12.28515625" style="229" customWidth="1"/>
    <col min="13553" max="13553" width="10.5703125" style="229" customWidth="1"/>
    <col min="13554" max="13554" width="11" style="229" customWidth="1"/>
    <col min="13555" max="13555" width="12" style="229" customWidth="1"/>
    <col min="13556" max="13557" width="13" style="229" customWidth="1"/>
    <col min="13558" max="13558" width="45.7109375" style="229" customWidth="1"/>
    <col min="13559" max="13798" width="13.7109375" style="229"/>
    <col min="13799" max="13799" width="43.7109375" style="229" customWidth="1"/>
    <col min="13800" max="13803" width="0" style="229" hidden="1" customWidth="1"/>
    <col min="13804" max="13804" width="12.7109375" style="229" customWidth="1"/>
    <col min="13805" max="13806" width="11.28515625" style="229" customWidth="1"/>
    <col min="13807" max="13807" width="10" style="229" customWidth="1"/>
    <col min="13808" max="13808" width="12.28515625" style="229" customWidth="1"/>
    <col min="13809" max="13809" width="10.5703125" style="229" customWidth="1"/>
    <col min="13810" max="13810" width="11" style="229" customWidth="1"/>
    <col min="13811" max="13811" width="12" style="229" customWidth="1"/>
    <col min="13812" max="13813" width="13" style="229" customWidth="1"/>
    <col min="13814" max="13814" width="45.7109375" style="229" customWidth="1"/>
    <col min="13815" max="14054" width="13.7109375" style="229"/>
    <col min="14055" max="14055" width="43.7109375" style="229" customWidth="1"/>
    <col min="14056" max="14059" width="0" style="229" hidden="1" customWidth="1"/>
    <col min="14060" max="14060" width="12.7109375" style="229" customWidth="1"/>
    <col min="14061" max="14062" width="11.28515625" style="229" customWidth="1"/>
    <col min="14063" max="14063" width="10" style="229" customWidth="1"/>
    <col min="14064" max="14064" width="12.28515625" style="229" customWidth="1"/>
    <col min="14065" max="14065" width="10.5703125" style="229" customWidth="1"/>
    <col min="14066" max="14066" width="11" style="229" customWidth="1"/>
    <col min="14067" max="14067" width="12" style="229" customWidth="1"/>
    <col min="14068" max="14069" width="13" style="229" customWidth="1"/>
    <col min="14070" max="14070" width="45.7109375" style="229" customWidth="1"/>
    <col min="14071" max="14310" width="13.7109375" style="229"/>
    <col min="14311" max="14311" width="43.7109375" style="229" customWidth="1"/>
    <col min="14312" max="14315" width="0" style="229" hidden="1" customWidth="1"/>
    <col min="14316" max="14316" width="12.7109375" style="229" customWidth="1"/>
    <col min="14317" max="14318" width="11.28515625" style="229" customWidth="1"/>
    <col min="14319" max="14319" width="10" style="229" customWidth="1"/>
    <col min="14320" max="14320" width="12.28515625" style="229" customWidth="1"/>
    <col min="14321" max="14321" width="10.5703125" style="229" customWidth="1"/>
    <col min="14322" max="14322" width="11" style="229" customWidth="1"/>
    <col min="14323" max="14323" width="12" style="229" customWidth="1"/>
    <col min="14324" max="14325" width="13" style="229" customWidth="1"/>
    <col min="14326" max="14326" width="45.7109375" style="229" customWidth="1"/>
    <col min="14327" max="14566" width="13.7109375" style="229"/>
    <col min="14567" max="14567" width="43.7109375" style="229" customWidth="1"/>
    <col min="14568" max="14571" width="0" style="229" hidden="1" customWidth="1"/>
    <col min="14572" max="14572" width="12.7109375" style="229" customWidth="1"/>
    <col min="14573" max="14574" width="11.28515625" style="229" customWidth="1"/>
    <col min="14575" max="14575" width="10" style="229" customWidth="1"/>
    <col min="14576" max="14576" width="12.28515625" style="229" customWidth="1"/>
    <col min="14577" max="14577" width="10.5703125" style="229" customWidth="1"/>
    <col min="14578" max="14578" width="11" style="229" customWidth="1"/>
    <col min="14579" max="14579" width="12" style="229" customWidth="1"/>
    <col min="14580" max="14581" width="13" style="229" customWidth="1"/>
    <col min="14582" max="14582" width="45.7109375" style="229" customWidth="1"/>
    <col min="14583" max="14822" width="13.7109375" style="229"/>
    <col min="14823" max="14823" width="43.7109375" style="229" customWidth="1"/>
    <col min="14824" max="14827" width="0" style="229" hidden="1" customWidth="1"/>
    <col min="14828" max="14828" width="12.7109375" style="229" customWidth="1"/>
    <col min="14829" max="14830" width="11.28515625" style="229" customWidth="1"/>
    <col min="14831" max="14831" width="10" style="229" customWidth="1"/>
    <col min="14832" max="14832" width="12.28515625" style="229" customWidth="1"/>
    <col min="14833" max="14833" width="10.5703125" style="229" customWidth="1"/>
    <col min="14834" max="14834" width="11" style="229" customWidth="1"/>
    <col min="14835" max="14835" width="12" style="229" customWidth="1"/>
    <col min="14836" max="14837" width="13" style="229" customWidth="1"/>
    <col min="14838" max="14838" width="45.7109375" style="229" customWidth="1"/>
    <col min="14839" max="15078" width="13.7109375" style="229"/>
    <col min="15079" max="15079" width="43.7109375" style="229" customWidth="1"/>
    <col min="15080" max="15083" width="0" style="229" hidden="1" customWidth="1"/>
    <col min="15084" max="15084" width="12.7109375" style="229" customWidth="1"/>
    <col min="15085" max="15086" width="11.28515625" style="229" customWidth="1"/>
    <col min="15087" max="15087" width="10" style="229" customWidth="1"/>
    <col min="15088" max="15088" width="12.28515625" style="229" customWidth="1"/>
    <col min="15089" max="15089" width="10.5703125" style="229" customWidth="1"/>
    <col min="15090" max="15090" width="11" style="229" customWidth="1"/>
    <col min="15091" max="15091" width="12" style="229" customWidth="1"/>
    <col min="15092" max="15093" width="13" style="229" customWidth="1"/>
    <col min="15094" max="15094" width="45.7109375" style="229" customWidth="1"/>
    <col min="15095" max="15334" width="13.7109375" style="229"/>
    <col min="15335" max="15335" width="43.7109375" style="229" customWidth="1"/>
    <col min="15336" max="15339" width="0" style="229" hidden="1" customWidth="1"/>
    <col min="15340" max="15340" width="12.7109375" style="229" customWidth="1"/>
    <col min="15341" max="15342" width="11.28515625" style="229" customWidth="1"/>
    <col min="15343" max="15343" width="10" style="229" customWidth="1"/>
    <col min="15344" max="15344" width="12.28515625" style="229" customWidth="1"/>
    <col min="15345" max="15345" width="10.5703125" style="229" customWidth="1"/>
    <col min="15346" max="15346" width="11" style="229" customWidth="1"/>
    <col min="15347" max="15347" width="12" style="229" customWidth="1"/>
    <col min="15348" max="15349" width="13" style="229" customWidth="1"/>
    <col min="15350" max="15350" width="45.7109375" style="229" customWidth="1"/>
    <col min="15351" max="15590" width="13.7109375" style="229"/>
    <col min="15591" max="15591" width="43.7109375" style="229" customWidth="1"/>
    <col min="15592" max="15595" width="0" style="229" hidden="1" customWidth="1"/>
    <col min="15596" max="15596" width="12.7109375" style="229" customWidth="1"/>
    <col min="15597" max="15598" width="11.28515625" style="229" customWidth="1"/>
    <col min="15599" max="15599" width="10" style="229" customWidth="1"/>
    <col min="15600" max="15600" width="12.28515625" style="229" customWidth="1"/>
    <col min="15601" max="15601" width="10.5703125" style="229" customWidth="1"/>
    <col min="15602" max="15602" width="11" style="229" customWidth="1"/>
    <col min="15603" max="15603" width="12" style="229" customWidth="1"/>
    <col min="15604" max="15605" width="13" style="229" customWidth="1"/>
    <col min="15606" max="15606" width="45.7109375" style="229" customWidth="1"/>
    <col min="15607" max="15846" width="13.7109375" style="229"/>
    <col min="15847" max="15847" width="43.7109375" style="229" customWidth="1"/>
    <col min="15848" max="15851" width="0" style="229" hidden="1" customWidth="1"/>
    <col min="15852" max="15852" width="12.7109375" style="229" customWidth="1"/>
    <col min="15853" max="15854" width="11.28515625" style="229" customWidth="1"/>
    <col min="15855" max="15855" width="10" style="229" customWidth="1"/>
    <col min="15856" max="15856" width="12.28515625" style="229" customWidth="1"/>
    <col min="15857" max="15857" width="10.5703125" style="229" customWidth="1"/>
    <col min="15858" max="15858" width="11" style="229" customWidth="1"/>
    <col min="15859" max="15859" width="12" style="229" customWidth="1"/>
    <col min="15860" max="15861" width="13" style="229" customWidth="1"/>
    <col min="15862" max="15862" width="45.7109375" style="229" customWidth="1"/>
    <col min="15863" max="16102" width="13.7109375" style="229"/>
    <col min="16103" max="16103" width="43.7109375" style="229" customWidth="1"/>
    <col min="16104" max="16107" width="0" style="229" hidden="1" customWidth="1"/>
    <col min="16108" max="16108" width="12.7109375" style="229" customWidth="1"/>
    <col min="16109" max="16110" width="11.28515625" style="229" customWidth="1"/>
    <col min="16111" max="16111" width="10" style="229" customWidth="1"/>
    <col min="16112" max="16112" width="12.28515625" style="229" customWidth="1"/>
    <col min="16113" max="16113" width="10.5703125" style="229" customWidth="1"/>
    <col min="16114" max="16114" width="11" style="229" customWidth="1"/>
    <col min="16115" max="16115" width="12" style="229" customWidth="1"/>
    <col min="16116" max="16117" width="13" style="229" customWidth="1"/>
    <col min="16118" max="16118" width="45.7109375" style="229" customWidth="1"/>
    <col min="16119" max="16384" width="13.7109375" style="229"/>
  </cols>
  <sheetData>
    <row r="1" spans="1:12" ht="15" x14ac:dyDescent="0.2">
      <c r="A1" s="227" t="s">
        <v>744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5" x14ac:dyDescent="0.2">
      <c r="A2" s="227" t="s">
        <v>745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2" ht="14.25" x14ac:dyDescent="0.2">
      <c r="A3" s="230" t="s">
        <v>318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</row>
    <row r="4" spans="1:12" x14ac:dyDescent="0.2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1:12" s="232" customFormat="1" ht="15" x14ac:dyDescent="0.2">
      <c r="A5" s="231"/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</row>
    <row r="6" spans="1:12" s="232" customFormat="1" ht="15" x14ac:dyDescent="0.2">
      <c r="A6" s="233"/>
      <c r="B6" s="234">
        <v>2006</v>
      </c>
      <c r="C6" s="234">
        <v>2007</v>
      </c>
      <c r="D6" s="234">
        <v>2008</v>
      </c>
      <c r="E6" s="234">
        <v>2009</v>
      </c>
      <c r="F6" s="234">
        <v>2010</v>
      </c>
      <c r="G6" s="234">
        <v>2011</v>
      </c>
      <c r="H6" s="234">
        <v>2012</v>
      </c>
      <c r="I6" s="234" t="s">
        <v>4</v>
      </c>
      <c r="J6" s="234" t="s">
        <v>5</v>
      </c>
      <c r="K6" s="234" t="s">
        <v>6</v>
      </c>
      <c r="L6" s="233"/>
    </row>
    <row r="7" spans="1:12" s="232" customFormat="1" ht="15" x14ac:dyDescent="0.2">
      <c r="A7" s="235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5"/>
    </row>
    <row r="8" spans="1:12" s="232" customFormat="1" ht="15" x14ac:dyDescent="0.2">
      <c r="A8" s="238"/>
      <c r="B8" s="249"/>
      <c r="C8" s="249"/>
      <c r="D8" s="249"/>
      <c r="E8" s="250"/>
      <c r="F8" s="250"/>
      <c r="G8" s="250"/>
      <c r="H8" s="250"/>
      <c r="I8" s="250"/>
      <c r="L8" s="238"/>
    </row>
    <row r="9" spans="1:12" s="232" customFormat="1" ht="15" x14ac:dyDescent="0.2">
      <c r="A9" s="238" t="s">
        <v>746</v>
      </c>
      <c r="B9" s="251">
        <v>21596.5</v>
      </c>
      <c r="C9" s="251">
        <v>22264.3</v>
      </c>
      <c r="D9" s="251">
        <v>22582.3</v>
      </c>
      <c r="E9" s="251">
        <v>22596</v>
      </c>
      <c r="F9" s="251">
        <v>22135.400000000005</v>
      </c>
      <c r="G9" s="251">
        <v>21722.192000000003</v>
      </c>
      <c r="H9" s="251">
        <v>22578.699999999997</v>
      </c>
      <c r="I9" s="251">
        <v>22399.236771836837</v>
      </c>
      <c r="J9" s="251">
        <v>22785.770369699909</v>
      </c>
      <c r="K9" s="251">
        <v>22597.280340869074</v>
      </c>
      <c r="L9" s="238" t="s">
        <v>747</v>
      </c>
    </row>
    <row r="10" spans="1:12" s="232" customFormat="1" ht="15" x14ac:dyDescent="0.2">
      <c r="A10" s="238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38"/>
    </row>
    <row r="11" spans="1:12" s="232" customFormat="1" ht="15" x14ac:dyDescent="0.2">
      <c r="A11" s="238"/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38"/>
    </row>
    <row r="12" spans="1:12" s="232" customFormat="1" ht="15" x14ac:dyDescent="0.2">
      <c r="A12" s="238" t="s">
        <v>748</v>
      </c>
      <c r="B12" s="252">
        <v>7132.1</v>
      </c>
      <c r="C12" s="252">
        <v>7140.7</v>
      </c>
      <c r="D12" s="252">
        <v>6975.7</v>
      </c>
      <c r="E12" s="252">
        <v>6700.3</v>
      </c>
      <c r="F12" s="252">
        <v>5883.1</v>
      </c>
      <c r="G12" s="252">
        <v>5467.9</v>
      </c>
      <c r="H12" s="252">
        <v>6200.7</v>
      </c>
      <c r="I12" s="252">
        <v>6455.5330000000004</v>
      </c>
      <c r="J12" s="252">
        <v>6741.4</v>
      </c>
      <c r="K12" s="252">
        <v>6163.2</v>
      </c>
      <c r="L12" s="238" t="s">
        <v>749</v>
      </c>
    </row>
    <row r="13" spans="1:12" s="232" customFormat="1" ht="15" x14ac:dyDescent="0.2">
      <c r="A13" s="238"/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38"/>
    </row>
    <row r="14" spans="1:12" s="232" customFormat="1" ht="15" x14ac:dyDescent="0.2">
      <c r="A14" s="238" t="s">
        <v>750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38" t="s">
        <v>751</v>
      </c>
    </row>
    <row r="15" spans="1:12" s="232" customFormat="1" ht="15" x14ac:dyDescent="0.2">
      <c r="A15" s="238" t="s">
        <v>752</v>
      </c>
      <c r="B15" s="252">
        <v>1204.5</v>
      </c>
      <c r="C15" s="252">
        <v>1178.5</v>
      </c>
      <c r="D15" s="252">
        <v>960.2</v>
      </c>
      <c r="E15" s="252">
        <v>680.1</v>
      </c>
      <c r="F15" s="252">
        <v>613.5</v>
      </c>
      <c r="G15" s="252">
        <v>594.5</v>
      </c>
      <c r="H15" s="252">
        <v>535.9</v>
      </c>
      <c r="I15" s="252">
        <v>460.8</v>
      </c>
      <c r="J15" s="252">
        <v>432.238</v>
      </c>
      <c r="K15" s="252">
        <v>402.5</v>
      </c>
      <c r="L15" s="238" t="s">
        <v>753</v>
      </c>
    </row>
    <row r="16" spans="1:12" s="232" customFormat="1" ht="15" x14ac:dyDescent="0.2">
      <c r="A16" s="238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38"/>
    </row>
    <row r="17" spans="1:12" s="232" customFormat="1" ht="15" x14ac:dyDescent="0.2">
      <c r="A17" s="238" t="s">
        <v>754</v>
      </c>
      <c r="B17" s="252">
        <v>0</v>
      </c>
      <c r="C17" s="252">
        <v>0</v>
      </c>
      <c r="D17" s="252">
        <v>0</v>
      </c>
      <c r="E17" s="252">
        <v>0</v>
      </c>
      <c r="F17" s="252">
        <v>0</v>
      </c>
      <c r="G17" s="252">
        <v>0</v>
      </c>
      <c r="H17" s="252">
        <v>0</v>
      </c>
      <c r="I17" s="252">
        <v>0</v>
      </c>
      <c r="J17" s="252">
        <v>0</v>
      </c>
      <c r="K17" s="252">
        <v>0</v>
      </c>
      <c r="L17" s="238" t="s">
        <v>755</v>
      </c>
    </row>
    <row r="18" spans="1:12" s="232" customFormat="1" ht="15" x14ac:dyDescent="0.2">
      <c r="A18" s="238"/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38"/>
    </row>
    <row r="19" spans="1:12" s="232" customFormat="1" ht="15" x14ac:dyDescent="0.2">
      <c r="A19" s="238" t="s">
        <v>756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38" t="s">
        <v>757</v>
      </c>
    </row>
    <row r="20" spans="1:12" s="232" customFormat="1" ht="15" x14ac:dyDescent="0.2">
      <c r="A20" s="238" t="s">
        <v>758</v>
      </c>
      <c r="B20" s="252">
        <v>1302</v>
      </c>
      <c r="C20" s="252">
        <v>1350</v>
      </c>
      <c r="D20" s="252">
        <v>1411</v>
      </c>
      <c r="E20" s="252">
        <v>1522</v>
      </c>
      <c r="F20" s="252">
        <v>1544</v>
      </c>
      <c r="G20" s="252">
        <v>1470.2</v>
      </c>
      <c r="H20" s="252">
        <v>1495</v>
      </c>
      <c r="I20" s="252">
        <v>1506.9</v>
      </c>
      <c r="J20" s="252">
        <v>1458.6669999999999</v>
      </c>
      <c r="K20" s="252">
        <v>1478.5</v>
      </c>
      <c r="L20" s="238" t="s">
        <v>759</v>
      </c>
    </row>
    <row r="21" spans="1:12" s="232" customFormat="1" ht="15" x14ac:dyDescent="0.2">
      <c r="A21" s="238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38"/>
    </row>
    <row r="22" spans="1:12" s="232" customFormat="1" ht="15" x14ac:dyDescent="0.2">
      <c r="A22" s="238" t="s">
        <v>760</v>
      </c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38" t="s">
        <v>761</v>
      </c>
    </row>
    <row r="23" spans="1:12" s="232" customFormat="1" ht="15" x14ac:dyDescent="0.2">
      <c r="A23" s="238" t="s">
        <v>762</v>
      </c>
      <c r="B23" s="251">
        <v>249.1</v>
      </c>
      <c r="C23" s="251">
        <v>280.7</v>
      </c>
      <c r="D23" s="251">
        <v>309</v>
      </c>
      <c r="E23" s="251">
        <v>310.39999999999998</v>
      </c>
      <c r="F23" s="251">
        <v>320.5</v>
      </c>
      <c r="G23" s="251">
        <v>346.3</v>
      </c>
      <c r="H23" s="251">
        <v>347.9</v>
      </c>
      <c r="I23" s="251">
        <v>353.7</v>
      </c>
      <c r="J23" s="251">
        <v>388.76600000000002</v>
      </c>
      <c r="K23" s="251">
        <v>426.6</v>
      </c>
      <c r="L23" s="238" t="s">
        <v>763</v>
      </c>
    </row>
    <row r="24" spans="1:12" s="232" customFormat="1" ht="15" x14ac:dyDescent="0.2">
      <c r="A24" s="238"/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38"/>
    </row>
    <row r="25" spans="1:12" s="232" customFormat="1" ht="15" x14ac:dyDescent="0.2">
      <c r="A25" s="238" t="s">
        <v>764</v>
      </c>
      <c r="B25" s="251"/>
      <c r="C25" s="251"/>
      <c r="D25" s="251"/>
      <c r="E25" s="251"/>
      <c r="F25" s="251"/>
      <c r="G25" s="251"/>
      <c r="H25" s="251"/>
      <c r="I25" s="251"/>
      <c r="J25" s="251"/>
      <c r="K25" s="251"/>
      <c r="L25" s="238" t="s">
        <v>765</v>
      </c>
    </row>
    <row r="26" spans="1:12" s="232" customFormat="1" ht="15" x14ac:dyDescent="0.2">
      <c r="A26" s="238" t="s">
        <v>762</v>
      </c>
      <c r="B26" s="251">
        <v>3987.2</v>
      </c>
      <c r="C26" s="251">
        <v>4165.3</v>
      </c>
      <c r="D26" s="251">
        <v>4223.8999999999996</v>
      </c>
      <c r="E26" s="251">
        <v>4294.1000000000004</v>
      </c>
      <c r="F26" s="251">
        <v>4365.1000000000004</v>
      </c>
      <c r="G26" s="251">
        <v>4359.3</v>
      </c>
      <c r="H26" s="251">
        <v>4345.2</v>
      </c>
      <c r="I26" s="251">
        <v>4391.1000000000004</v>
      </c>
      <c r="J26" s="251">
        <v>4498.5529999999999</v>
      </c>
      <c r="K26" s="251">
        <v>4627</v>
      </c>
      <c r="L26" s="238" t="s">
        <v>763</v>
      </c>
    </row>
    <row r="27" spans="1:12" s="232" customFormat="1" ht="15" x14ac:dyDescent="0.2">
      <c r="A27" s="238"/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8"/>
    </row>
    <row r="28" spans="1:12" s="232" customFormat="1" ht="15" x14ac:dyDescent="0.2">
      <c r="A28" s="238" t="s">
        <v>766</v>
      </c>
      <c r="B28" s="251">
        <v>920.1</v>
      </c>
      <c r="C28" s="251">
        <v>979.7</v>
      </c>
      <c r="D28" s="251">
        <v>1337.2</v>
      </c>
      <c r="E28" s="251">
        <v>1527.5</v>
      </c>
      <c r="F28" s="251">
        <v>1646.2</v>
      </c>
      <c r="G28" s="251">
        <v>1682.3520000000001</v>
      </c>
      <c r="H28" s="251">
        <v>1683.3</v>
      </c>
      <c r="I28" s="251">
        <v>1167.877</v>
      </c>
      <c r="J28" s="251">
        <v>991.202</v>
      </c>
      <c r="K28" s="251">
        <v>956.1</v>
      </c>
      <c r="L28" s="238" t="s">
        <v>767</v>
      </c>
    </row>
    <row r="29" spans="1:12" s="232" customFormat="1" ht="15" x14ac:dyDescent="0.2">
      <c r="A29" s="238"/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38"/>
    </row>
    <row r="30" spans="1:12" s="232" customFormat="1" ht="15" x14ac:dyDescent="0.2">
      <c r="A30" s="238" t="s">
        <v>768</v>
      </c>
      <c r="B30" s="251">
        <v>192</v>
      </c>
      <c r="C30" s="251">
        <v>170</v>
      </c>
      <c r="D30" s="251">
        <v>174.7</v>
      </c>
      <c r="E30" s="251">
        <v>186.8</v>
      </c>
      <c r="F30" s="251">
        <v>189.4</v>
      </c>
      <c r="G30" s="251">
        <v>192.2</v>
      </c>
      <c r="H30" s="251">
        <v>190.5</v>
      </c>
      <c r="I30" s="251">
        <v>195.08677183683852</v>
      </c>
      <c r="J30" s="251">
        <v>196.43756969991412</v>
      </c>
      <c r="K30" s="251">
        <v>199.8274048690773</v>
      </c>
      <c r="L30" s="238" t="s">
        <v>769</v>
      </c>
    </row>
    <row r="31" spans="1:12" s="232" customFormat="1" ht="15" x14ac:dyDescent="0.2">
      <c r="A31" s="238"/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38"/>
    </row>
    <row r="32" spans="1:12" s="232" customFormat="1" ht="15" x14ac:dyDescent="0.2">
      <c r="A32" s="238" t="s">
        <v>770</v>
      </c>
      <c r="B32" s="251">
        <v>5617.1</v>
      </c>
      <c r="C32" s="251">
        <v>5949.9</v>
      </c>
      <c r="D32" s="251">
        <v>6080</v>
      </c>
      <c r="E32" s="251">
        <v>6189</v>
      </c>
      <c r="F32" s="251">
        <v>6312</v>
      </c>
      <c r="G32" s="251">
        <v>6438.24</v>
      </c>
      <c r="H32" s="251">
        <v>6567</v>
      </c>
      <c r="I32" s="251">
        <v>6698.34</v>
      </c>
      <c r="J32" s="251">
        <v>6832.3068000000003</v>
      </c>
      <c r="K32" s="251">
        <v>6968.9529360000006</v>
      </c>
      <c r="L32" s="238" t="s">
        <v>771</v>
      </c>
    </row>
    <row r="33" spans="1:12" s="232" customFormat="1" ht="15" x14ac:dyDescent="0.2">
      <c r="A33" s="238"/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38"/>
    </row>
    <row r="34" spans="1:12" s="232" customFormat="1" ht="15" x14ac:dyDescent="0.2">
      <c r="A34" s="238" t="s">
        <v>772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38" t="s">
        <v>773</v>
      </c>
    </row>
    <row r="35" spans="1:12" s="232" customFormat="1" ht="15" x14ac:dyDescent="0.2">
      <c r="A35" s="238" t="s">
        <v>774</v>
      </c>
      <c r="B35" s="252">
        <v>667</v>
      </c>
      <c r="C35" s="252">
        <v>693</v>
      </c>
      <c r="D35" s="252">
        <v>720</v>
      </c>
      <c r="E35" s="252">
        <v>748.1</v>
      </c>
      <c r="F35" s="252">
        <v>777.2</v>
      </c>
      <c r="G35" s="252">
        <v>807.5</v>
      </c>
      <c r="H35" s="252">
        <v>838.9</v>
      </c>
      <c r="I35" s="252">
        <v>871.6</v>
      </c>
      <c r="J35" s="252">
        <v>905.6</v>
      </c>
      <c r="K35" s="252">
        <v>940.8</v>
      </c>
      <c r="L35" s="238" t="s">
        <v>775</v>
      </c>
    </row>
    <row r="36" spans="1:12" s="232" customFormat="1" ht="15" x14ac:dyDescent="0.2">
      <c r="A36" s="238"/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38"/>
    </row>
    <row r="37" spans="1:12" s="232" customFormat="1" ht="15" x14ac:dyDescent="0.2">
      <c r="A37" s="238"/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38"/>
    </row>
    <row r="38" spans="1:12" s="232" customFormat="1" ht="15" x14ac:dyDescent="0.2">
      <c r="A38" s="238" t="s">
        <v>776</v>
      </c>
      <c r="B38" s="251">
        <v>325.39999999999998</v>
      </c>
      <c r="C38" s="251">
        <v>356.5</v>
      </c>
      <c r="D38" s="251">
        <v>390.6</v>
      </c>
      <c r="E38" s="251">
        <v>437.7</v>
      </c>
      <c r="F38" s="251">
        <v>484.4</v>
      </c>
      <c r="G38" s="251">
        <v>363.7</v>
      </c>
      <c r="H38" s="251">
        <v>374.3</v>
      </c>
      <c r="I38" s="251">
        <v>298.3</v>
      </c>
      <c r="J38" s="251">
        <v>340.6</v>
      </c>
      <c r="K38" s="251">
        <v>433.8</v>
      </c>
      <c r="L38" s="238" t="s">
        <v>777</v>
      </c>
    </row>
    <row r="39" spans="1:12" x14ac:dyDescent="0.2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1"/>
    </row>
    <row r="41" spans="1:12" x14ac:dyDescent="0.2">
      <c r="A41" s="229" t="s">
        <v>260</v>
      </c>
      <c r="G41" s="229" t="s">
        <v>655</v>
      </c>
    </row>
    <row r="42" spans="1:12" x14ac:dyDescent="0.2">
      <c r="A42" s="229" t="s">
        <v>261</v>
      </c>
      <c r="G42" s="229" t="s">
        <v>170</v>
      </c>
    </row>
    <row r="43" spans="1:12" x14ac:dyDescent="0.2">
      <c r="A43" s="229" t="s">
        <v>778</v>
      </c>
      <c r="G43" s="229" t="s">
        <v>779</v>
      </c>
    </row>
    <row r="44" spans="1:12" x14ac:dyDescent="0.2">
      <c r="A44" s="229" t="s">
        <v>780</v>
      </c>
      <c r="G44" s="229" t="s">
        <v>781</v>
      </c>
    </row>
    <row r="45" spans="1:12" x14ac:dyDescent="0.2">
      <c r="A45" s="229" t="s">
        <v>782</v>
      </c>
      <c r="G45" s="229" t="s">
        <v>783</v>
      </c>
    </row>
    <row r="46" spans="1:12" x14ac:dyDescent="0.2">
      <c r="A46" s="229" t="s">
        <v>784</v>
      </c>
    </row>
    <row r="47" spans="1:12" x14ac:dyDescent="0.2">
      <c r="A47" s="229" t="s">
        <v>739</v>
      </c>
      <c r="G47" s="229" t="s">
        <v>740</v>
      </c>
    </row>
    <row r="48" spans="1:12" x14ac:dyDescent="0.2">
      <c r="A48" s="229" t="s">
        <v>741</v>
      </c>
      <c r="G48" s="229" t="s">
        <v>742</v>
      </c>
    </row>
    <row r="49" spans="1:7" x14ac:dyDescent="0.2">
      <c r="A49" s="229" t="s">
        <v>785</v>
      </c>
      <c r="G49" s="229" t="s">
        <v>786</v>
      </c>
    </row>
    <row r="51" spans="1:7" ht="15" x14ac:dyDescent="0.25">
      <c r="A51" s="246" t="s">
        <v>787</v>
      </c>
      <c r="B51" s="247"/>
      <c r="C51" s="247"/>
      <c r="D51" s="247"/>
      <c r="E51" s="247"/>
      <c r="G51" s="246" t="s">
        <v>788</v>
      </c>
    </row>
    <row r="52" spans="1:7" ht="15" x14ac:dyDescent="0.25">
      <c r="A52" s="246" t="s">
        <v>789</v>
      </c>
      <c r="B52" s="247"/>
      <c r="C52" s="247"/>
      <c r="D52" s="247"/>
      <c r="E52" s="247"/>
      <c r="G52" s="246" t="s">
        <v>790</v>
      </c>
    </row>
    <row r="53" spans="1:7" ht="15" x14ac:dyDescent="0.25">
      <c r="A53" s="246" t="s">
        <v>791</v>
      </c>
      <c r="B53" s="247"/>
      <c r="C53" s="247"/>
      <c r="D53" s="247"/>
      <c r="E53" s="247"/>
      <c r="G53" s="246" t="s">
        <v>792</v>
      </c>
    </row>
    <row r="54" spans="1:7" ht="15" x14ac:dyDescent="0.25">
      <c r="A54" s="246" t="s">
        <v>793</v>
      </c>
      <c r="B54" s="247"/>
      <c r="C54" s="247"/>
      <c r="D54" s="247"/>
      <c r="E54" s="247"/>
      <c r="G54" s="246" t="s">
        <v>794</v>
      </c>
    </row>
    <row r="55" spans="1:7" ht="15" x14ac:dyDescent="0.25">
      <c r="A55" s="246" t="s">
        <v>795</v>
      </c>
      <c r="B55" s="247"/>
      <c r="C55" s="247"/>
      <c r="D55" s="247"/>
      <c r="E55" s="247"/>
      <c r="G55" s="246" t="s">
        <v>796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workbookViewId="0"/>
  </sheetViews>
  <sheetFormatPr defaultColWidth="12.5703125" defaultRowHeight="15" x14ac:dyDescent="0.2"/>
  <cols>
    <col min="1" max="1" width="56.7109375" style="229" customWidth="1"/>
    <col min="2" max="4" width="11.28515625" style="229" bestFit="1" customWidth="1"/>
    <col min="5" max="9" width="11.28515625" style="229" customWidth="1"/>
    <col min="10" max="11" width="11.28515625" style="232" customWidth="1"/>
    <col min="12" max="12" width="52" style="229" bestFit="1" customWidth="1"/>
    <col min="13" max="16384" width="12.5703125" style="229"/>
  </cols>
  <sheetData>
    <row r="1" spans="1:12" ht="17.25" customHeight="1" x14ac:dyDescent="0.2">
      <c r="A1" s="227" t="s">
        <v>797</v>
      </c>
      <c r="B1" s="228"/>
      <c r="C1" s="228"/>
      <c r="D1" s="228"/>
      <c r="E1" s="228"/>
      <c r="F1" s="228"/>
      <c r="G1" s="228"/>
      <c r="H1" s="228"/>
      <c r="I1" s="228"/>
      <c r="J1" s="227"/>
      <c r="K1" s="227"/>
      <c r="L1" s="228"/>
    </row>
    <row r="2" spans="1:12" ht="17.25" customHeight="1" x14ac:dyDescent="0.2">
      <c r="A2" s="227" t="s">
        <v>798</v>
      </c>
      <c r="B2" s="228"/>
      <c r="C2" s="228"/>
      <c r="D2" s="228"/>
      <c r="E2" s="228"/>
      <c r="F2" s="228"/>
      <c r="G2" s="228"/>
      <c r="H2" s="228"/>
      <c r="I2" s="228"/>
      <c r="J2" s="227"/>
      <c r="K2" s="227"/>
      <c r="L2" s="228"/>
    </row>
    <row r="3" spans="1:12" ht="16.5" customHeight="1" x14ac:dyDescent="0.2">
      <c r="A3" s="230" t="s">
        <v>318</v>
      </c>
      <c r="B3" s="228"/>
      <c r="C3" s="228"/>
      <c r="D3" s="228"/>
      <c r="E3" s="228"/>
      <c r="F3" s="228"/>
      <c r="G3" s="228"/>
      <c r="H3" s="228"/>
      <c r="I3" s="228"/>
      <c r="J3" s="227"/>
      <c r="K3" s="227"/>
      <c r="L3" s="228"/>
    </row>
    <row r="4" spans="1:12" ht="17.25" customHeight="1" x14ac:dyDescent="0.2">
      <c r="A4" s="228"/>
      <c r="B4" s="228"/>
      <c r="C4" s="228"/>
      <c r="D4" s="228"/>
      <c r="E4" s="228"/>
      <c r="F4" s="228"/>
      <c r="G4" s="228"/>
      <c r="H4" s="228"/>
      <c r="I4" s="228"/>
      <c r="J4" s="227"/>
      <c r="K4" s="227"/>
      <c r="L4" s="228"/>
    </row>
    <row r="5" spans="1:12" ht="15" customHeight="1" x14ac:dyDescent="0.2">
      <c r="A5" s="253"/>
      <c r="B5" s="253"/>
      <c r="C5" s="253"/>
      <c r="D5" s="253"/>
      <c r="E5" s="253"/>
      <c r="F5" s="253"/>
      <c r="G5" s="253"/>
      <c r="H5" s="253"/>
      <c r="I5" s="253"/>
      <c r="J5" s="231"/>
      <c r="K5" s="231"/>
      <c r="L5" s="253"/>
    </row>
    <row r="6" spans="1:12" ht="15" customHeight="1" x14ac:dyDescent="0.2">
      <c r="A6" s="254"/>
      <c r="B6" s="234">
        <v>2006</v>
      </c>
      <c r="C6" s="234">
        <v>2007</v>
      </c>
      <c r="D6" s="234">
        <v>2008</v>
      </c>
      <c r="E6" s="234">
        <v>2009</v>
      </c>
      <c r="F6" s="234">
        <v>2010</v>
      </c>
      <c r="G6" s="234">
        <v>2011</v>
      </c>
      <c r="H6" s="234" t="s">
        <v>799</v>
      </c>
      <c r="I6" s="234" t="s">
        <v>4</v>
      </c>
      <c r="J6" s="234" t="s">
        <v>5</v>
      </c>
      <c r="K6" s="234" t="s">
        <v>6</v>
      </c>
      <c r="L6" s="254"/>
    </row>
    <row r="7" spans="1:12" s="257" customFormat="1" ht="15" customHeight="1" x14ac:dyDescent="0.2">
      <c r="A7" s="255"/>
      <c r="B7" s="256"/>
      <c r="C7" s="256"/>
      <c r="D7" s="256"/>
      <c r="E7" s="256"/>
      <c r="F7" s="256"/>
      <c r="G7" s="256"/>
      <c r="H7" s="256"/>
      <c r="I7" s="256"/>
      <c r="J7" s="236"/>
      <c r="K7" s="236"/>
      <c r="L7" s="255"/>
    </row>
    <row r="8" spans="1:12" ht="15" customHeight="1" x14ac:dyDescent="0.2">
      <c r="A8" s="245"/>
      <c r="B8" s="258"/>
      <c r="C8" s="259"/>
      <c r="E8" s="260"/>
      <c r="F8" s="260"/>
      <c r="G8" s="260"/>
      <c r="H8" s="260"/>
      <c r="I8" s="260"/>
      <c r="L8" s="245"/>
    </row>
    <row r="9" spans="1:12" ht="15" customHeight="1" x14ac:dyDescent="0.2">
      <c r="A9" s="238" t="s">
        <v>800</v>
      </c>
      <c r="B9" s="251">
        <v>72233.828999999998</v>
      </c>
      <c r="C9" s="251">
        <v>72567.831000000006</v>
      </c>
      <c r="D9" s="261">
        <v>76266.096999999994</v>
      </c>
      <c r="E9" s="261">
        <v>73839.182000000001</v>
      </c>
      <c r="F9" s="261">
        <v>73965.372000000003</v>
      </c>
      <c r="G9" s="261">
        <v>76218.481</v>
      </c>
      <c r="H9" s="261">
        <v>74487.751999999993</v>
      </c>
      <c r="I9" s="261">
        <v>74486.857999999993</v>
      </c>
      <c r="J9" s="262">
        <v>74515.595000000001</v>
      </c>
      <c r="K9" s="262">
        <v>78036.043000000005</v>
      </c>
      <c r="L9" s="238" t="s">
        <v>801</v>
      </c>
    </row>
    <row r="10" spans="1:12" ht="15" customHeight="1" x14ac:dyDescent="0.2">
      <c r="A10" s="238" t="s">
        <v>802</v>
      </c>
      <c r="B10" s="251">
        <v>63588.271999999997</v>
      </c>
      <c r="C10" s="251">
        <v>64203.150999999998</v>
      </c>
      <c r="D10" s="262">
        <v>67550.95</v>
      </c>
      <c r="E10" s="262">
        <v>66474.869000000006</v>
      </c>
      <c r="F10" s="262">
        <v>67213.202000000005</v>
      </c>
      <c r="G10" s="262">
        <v>69891.790999999997</v>
      </c>
      <c r="H10" s="262">
        <v>67993.945000000007</v>
      </c>
      <c r="I10" s="262">
        <v>68000.951000000001</v>
      </c>
      <c r="J10" s="262">
        <v>67998.368000000002</v>
      </c>
      <c r="K10" s="262">
        <v>71099.334000000003</v>
      </c>
      <c r="L10" s="238" t="s">
        <v>803</v>
      </c>
    </row>
    <row r="11" spans="1:12" ht="15" customHeight="1" x14ac:dyDescent="0.2">
      <c r="A11" s="238" t="s">
        <v>804</v>
      </c>
      <c r="B11" s="251">
        <v>516.697</v>
      </c>
      <c r="C11" s="251">
        <v>523.27599999999995</v>
      </c>
      <c r="D11" s="251">
        <v>540.476</v>
      </c>
      <c r="E11" s="251">
        <v>470.22199999999998</v>
      </c>
      <c r="F11" s="251">
        <v>438.58600000000001</v>
      </c>
      <c r="G11" s="251">
        <v>433.584</v>
      </c>
      <c r="H11" s="251">
        <v>455.87400000000002</v>
      </c>
      <c r="I11" s="251">
        <v>445.33300000000003</v>
      </c>
      <c r="J11" s="262">
        <v>449.904</v>
      </c>
      <c r="K11" s="262">
        <v>487.62599999999998</v>
      </c>
      <c r="L11" s="238" t="s">
        <v>805</v>
      </c>
    </row>
    <row r="12" spans="1:12" ht="15" customHeight="1" x14ac:dyDescent="0.2">
      <c r="A12" s="238" t="s">
        <v>806</v>
      </c>
      <c r="B12" s="251">
        <v>3369.2689999999998</v>
      </c>
      <c r="C12" s="251">
        <v>3413.9140000000002</v>
      </c>
      <c r="D12" s="251">
        <v>3534.9609999999998</v>
      </c>
      <c r="E12" s="251">
        <v>3175.7640000000001</v>
      </c>
      <c r="F12" s="251">
        <v>3210.7379999999998</v>
      </c>
      <c r="G12" s="251">
        <v>3142.7979999999998</v>
      </c>
      <c r="H12" s="251">
        <v>3192.884</v>
      </c>
      <c r="I12" s="251">
        <v>3310.607</v>
      </c>
      <c r="J12" s="262">
        <v>3438.6370000000002</v>
      </c>
      <c r="K12" s="262">
        <v>3825.0360000000001</v>
      </c>
      <c r="L12" s="238" t="s">
        <v>807</v>
      </c>
    </row>
    <row r="13" spans="1:12" ht="15" customHeight="1" x14ac:dyDescent="0.2">
      <c r="A13" s="238" t="s">
        <v>808</v>
      </c>
      <c r="B13" s="251">
        <v>2458.971</v>
      </c>
      <c r="C13" s="251">
        <v>1670.8040000000001</v>
      </c>
      <c r="D13" s="251">
        <v>1767.991</v>
      </c>
      <c r="E13" s="251">
        <v>1158.4469999999999</v>
      </c>
      <c r="F13" s="251">
        <v>792.51800000000003</v>
      </c>
      <c r="G13" s="251">
        <v>570.06500000000005</v>
      </c>
      <c r="H13" s="251">
        <v>507.084</v>
      </c>
      <c r="I13" s="251">
        <v>486.3</v>
      </c>
      <c r="J13" s="262">
        <v>420.56599999999997</v>
      </c>
      <c r="K13" s="262">
        <v>353.40199999999999</v>
      </c>
      <c r="L13" s="238" t="s">
        <v>809</v>
      </c>
    </row>
    <row r="14" spans="1:12" ht="15" customHeight="1" x14ac:dyDescent="0.2">
      <c r="A14" s="238" t="s">
        <v>810</v>
      </c>
      <c r="B14" s="251"/>
      <c r="C14" s="251"/>
      <c r="D14" s="251"/>
      <c r="E14" s="251"/>
      <c r="F14" s="251"/>
      <c r="G14" s="251"/>
      <c r="H14" s="251"/>
      <c r="I14" s="251"/>
      <c r="J14" s="262"/>
      <c r="K14" s="262"/>
      <c r="L14" s="238" t="s">
        <v>811</v>
      </c>
    </row>
    <row r="15" spans="1:12" ht="15" customHeight="1" x14ac:dyDescent="0.2">
      <c r="A15" s="238" t="s">
        <v>812</v>
      </c>
      <c r="B15" s="251">
        <v>1113.963</v>
      </c>
      <c r="C15" s="251">
        <v>972.91499999999996</v>
      </c>
      <c r="D15" s="251">
        <v>1242.171</v>
      </c>
      <c r="E15" s="251">
        <v>1412.5139999999999</v>
      </c>
      <c r="F15" s="251">
        <v>1480.8810000000001</v>
      </c>
      <c r="G15" s="251">
        <v>1408.0050000000001</v>
      </c>
      <c r="H15" s="251">
        <v>1694.5940000000001</v>
      </c>
      <c r="I15" s="251">
        <v>1697.377</v>
      </c>
      <c r="J15" s="262">
        <v>1650.8689999999999</v>
      </c>
      <c r="K15" s="262">
        <v>1728.296</v>
      </c>
      <c r="L15" s="238" t="s">
        <v>813</v>
      </c>
    </row>
    <row r="16" spans="1:12" ht="15" customHeight="1" x14ac:dyDescent="0.2">
      <c r="A16" s="238" t="s">
        <v>814</v>
      </c>
      <c r="B16" s="251">
        <v>1186.6569999999999</v>
      </c>
      <c r="C16" s="251">
        <v>1783.771</v>
      </c>
      <c r="D16" s="251">
        <v>1629.548</v>
      </c>
      <c r="E16" s="251">
        <v>1147.366</v>
      </c>
      <c r="F16" s="251">
        <v>829.447</v>
      </c>
      <c r="G16" s="251">
        <v>772.23800000000006</v>
      </c>
      <c r="H16" s="251">
        <v>643.37099999999998</v>
      </c>
      <c r="I16" s="251">
        <v>546.29</v>
      </c>
      <c r="J16" s="262">
        <v>557.25099999999998</v>
      </c>
      <c r="K16" s="262">
        <v>542.34900000000005</v>
      </c>
      <c r="L16" s="238" t="s">
        <v>815</v>
      </c>
    </row>
    <row r="17" spans="1:12" ht="15" customHeight="1" x14ac:dyDescent="0.2">
      <c r="A17" s="238"/>
      <c r="B17" s="251"/>
      <c r="C17" s="251"/>
      <c r="D17" s="251"/>
      <c r="E17" s="251"/>
      <c r="F17" s="251"/>
      <c r="G17" s="251"/>
      <c r="H17" s="251"/>
      <c r="I17" s="251"/>
      <c r="J17" s="262"/>
      <c r="K17" s="262"/>
      <c r="L17" s="238"/>
    </row>
    <row r="18" spans="1:12" ht="15" customHeight="1" x14ac:dyDescent="0.2">
      <c r="A18" s="238" t="s">
        <v>816</v>
      </c>
      <c r="B18" s="251">
        <v>87069.152053327023</v>
      </c>
      <c r="C18" s="251">
        <v>86511.89538280906</v>
      </c>
      <c r="D18" s="261">
        <v>90008.527000000002</v>
      </c>
      <c r="E18" s="261">
        <v>86498.99</v>
      </c>
      <c r="F18" s="261">
        <v>86308.644</v>
      </c>
      <c r="G18" s="261">
        <v>89264.232000000004</v>
      </c>
      <c r="H18" s="261">
        <v>88589.83</v>
      </c>
      <c r="I18" s="261">
        <v>88371.846000000005</v>
      </c>
      <c r="J18" s="262">
        <v>87982.347999999998</v>
      </c>
      <c r="K18" s="262">
        <v>89572.626000000004</v>
      </c>
      <c r="L18" s="238" t="s">
        <v>817</v>
      </c>
    </row>
    <row r="19" spans="1:12" ht="15" customHeight="1" x14ac:dyDescent="0.2">
      <c r="A19" s="238" t="s">
        <v>802</v>
      </c>
      <c r="B19" s="251">
        <v>49204.843999999997</v>
      </c>
      <c r="C19" s="251">
        <v>50055.555</v>
      </c>
      <c r="D19" s="251">
        <v>51006.326000000001</v>
      </c>
      <c r="E19" s="251">
        <v>47087.31</v>
      </c>
      <c r="F19" s="251">
        <v>46200.17</v>
      </c>
      <c r="G19" s="251">
        <v>48909.957000000002</v>
      </c>
      <c r="H19" s="251">
        <v>49400.014000000003</v>
      </c>
      <c r="I19" s="251">
        <v>49180.02</v>
      </c>
      <c r="J19" s="262">
        <v>48883.586000000003</v>
      </c>
      <c r="K19" s="262">
        <v>49712.559000000001</v>
      </c>
      <c r="L19" s="238" t="s">
        <v>803</v>
      </c>
    </row>
    <row r="20" spans="1:12" ht="15" customHeight="1" x14ac:dyDescent="0.2">
      <c r="A20" s="238" t="s">
        <v>804</v>
      </c>
      <c r="B20" s="251">
        <v>2442.1729999999998</v>
      </c>
      <c r="C20" s="251">
        <v>2541.4960000000001</v>
      </c>
      <c r="D20" s="251">
        <v>2480.971</v>
      </c>
      <c r="E20" s="251">
        <v>2156.3739999999998</v>
      </c>
      <c r="F20" s="251">
        <v>2015.9359999999999</v>
      </c>
      <c r="G20" s="251">
        <v>2063.355</v>
      </c>
      <c r="H20" s="251">
        <v>2106.0050000000001</v>
      </c>
      <c r="I20" s="251">
        <v>2047.231</v>
      </c>
      <c r="J20" s="262">
        <v>2001.7570000000001</v>
      </c>
      <c r="K20" s="262">
        <v>1970.5609999999999</v>
      </c>
      <c r="L20" s="238" t="s">
        <v>805</v>
      </c>
    </row>
    <row r="21" spans="1:12" ht="15" customHeight="1" x14ac:dyDescent="0.2">
      <c r="A21" s="238" t="s">
        <v>818</v>
      </c>
      <c r="B21" s="251">
        <v>1204.808</v>
      </c>
      <c r="C21" s="251">
        <v>1192.3679999999999</v>
      </c>
      <c r="D21" s="251">
        <v>1213.3389999999999</v>
      </c>
      <c r="E21" s="251">
        <v>919.09100000000001</v>
      </c>
      <c r="F21" s="251">
        <v>808.90599999999995</v>
      </c>
      <c r="G21" s="251">
        <v>815.83399999999995</v>
      </c>
      <c r="H21" s="251">
        <v>787.02599999999995</v>
      </c>
      <c r="I21" s="251">
        <v>781.86500000000001</v>
      </c>
      <c r="J21" s="262">
        <v>763.18200000000002</v>
      </c>
      <c r="K21" s="262">
        <v>743.952</v>
      </c>
      <c r="L21" s="238" t="s">
        <v>819</v>
      </c>
    </row>
    <row r="22" spans="1:12" ht="15" customHeight="1" x14ac:dyDescent="0.2">
      <c r="A22" s="238" t="s">
        <v>808</v>
      </c>
      <c r="B22" s="251">
        <v>32917.538</v>
      </c>
      <c r="C22" s="251">
        <v>31498.594000000001</v>
      </c>
      <c r="D22" s="251">
        <v>33703.688999999998</v>
      </c>
      <c r="E22" s="251">
        <v>35050.345999999998</v>
      </c>
      <c r="F22" s="251">
        <v>36036.466</v>
      </c>
      <c r="G22" s="251">
        <v>36352.771000000001</v>
      </c>
      <c r="H22" s="251">
        <v>35186.51</v>
      </c>
      <c r="I22" s="251">
        <v>35193.33</v>
      </c>
      <c r="J22" s="262">
        <v>35206.934000000001</v>
      </c>
      <c r="K22" s="262">
        <v>35996.891000000003</v>
      </c>
      <c r="L22" s="238" t="s">
        <v>820</v>
      </c>
    </row>
    <row r="23" spans="1:12" ht="15" customHeight="1" x14ac:dyDescent="0.2">
      <c r="A23" s="238" t="s">
        <v>814</v>
      </c>
      <c r="B23" s="251">
        <v>1299.789053327017</v>
      </c>
      <c r="C23" s="251">
        <v>1223.8823828090583</v>
      </c>
      <c r="D23" s="251">
        <v>1604.202</v>
      </c>
      <c r="E23" s="251">
        <v>1285.8689999999999</v>
      </c>
      <c r="F23" s="251">
        <v>1247.1659999999999</v>
      </c>
      <c r="G23" s="251">
        <v>1122.3150000000001</v>
      </c>
      <c r="H23" s="251">
        <v>1110.2750000000001</v>
      </c>
      <c r="I23" s="251">
        <v>1169.4000000000001</v>
      </c>
      <c r="J23" s="262">
        <v>1126.8889999999999</v>
      </c>
      <c r="K23" s="262">
        <v>1148.663</v>
      </c>
      <c r="L23" s="238" t="s">
        <v>821</v>
      </c>
    </row>
    <row r="24" spans="1:12" ht="15" customHeight="1" x14ac:dyDescent="0.2">
      <c r="A24" s="238"/>
      <c r="B24" s="251"/>
      <c r="C24" s="251"/>
      <c r="D24" s="251"/>
      <c r="E24" s="251"/>
      <c r="F24" s="251"/>
      <c r="G24" s="251"/>
      <c r="H24" s="251"/>
      <c r="I24" s="251"/>
      <c r="J24" s="262"/>
      <c r="K24" s="262"/>
      <c r="L24" s="238"/>
    </row>
    <row r="25" spans="1:12" ht="15" customHeight="1" x14ac:dyDescent="0.2">
      <c r="A25" s="238" t="s">
        <v>822</v>
      </c>
      <c r="B25" s="251"/>
      <c r="C25" s="251"/>
      <c r="D25" s="251"/>
      <c r="E25" s="251"/>
      <c r="F25" s="251"/>
      <c r="G25" s="251"/>
      <c r="H25" s="251"/>
      <c r="I25" s="251"/>
      <c r="J25" s="262"/>
      <c r="K25" s="262"/>
      <c r="L25" s="238" t="s">
        <v>823</v>
      </c>
    </row>
    <row r="26" spans="1:12" ht="15" customHeight="1" x14ac:dyDescent="0.2">
      <c r="A26" s="238" t="s">
        <v>824</v>
      </c>
      <c r="B26" s="251">
        <v>-14835.323053327023</v>
      </c>
      <c r="C26" s="251">
        <v>-13944.064382809058</v>
      </c>
      <c r="D26" s="261">
        <v>-13742.43</v>
      </c>
      <c r="E26" s="261">
        <v>-12659.808000000001</v>
      </c>
      <c r="F26" s="261">
        <v>-12343.272000000001</v>
      </c>
      <c r="G26" s="261">
        <v>-13045.751</v>
      </c>
      <c r="H26" s="261">
        <v>-14102.078</v>
      </c>
      <c r="I26" s="261">
        <v>-13884.987999999999</v>
      </c>
      <c r="J26" s="262">
        <v>-13466.753000000001</v>
      </c>
      <c r="K26" s="262">
        <v>-11536.583000000001</v>
      </c>
      <c r="L26" s="238" t="s">
        <v>825</v>
      </c>
    </row>
    <row r="27" spans="1:12" ht="15" customHeight="1" x14ac:dyDescent="0.2">
      <c r="A27" s="238"/>
      <c r="B27" s="251"/>
      <c r="C27" s="251"/>
      <c r="D27" s="251"/>
      <c r="E27" s="251"/>
      <c r="F27" s="251"/>
      <c r="G27" s="251"/>
      <c r="H27" s="251"/>
      <c r="I27" s="251"/>
      <c r="J27" s="262"/>
      <c r="K27" s="262"/>
      <c r="L27" s="238"/>
    </row>
    <row r="28" spans="1:12" ht="15" customHeight="1" x14ac:dyDescent="0.2">
      <c r="A28" s="238" t="s">
        <v>826</v>
      </c>
      <c r="B28" s="251"/>
      <c r="C28" s="251"/>
      <c r="D28" s="251"/>
      <c r="E28" s="251"/>
      <c r="F28" s="251"/>
      <c r="G28" s="251"/>
      <c r="H28" s="251"/>
      <c r="I28" s="251"/>
      <c r="J28" s="262"/>
      <c r="K28" s="262"/>
      <c r="L28" s="238" t="s">
        <v>827</v>
      </c>
    </row>
    <row r="29" spans="1:12" ht="15" customHeight="1" x14ac:dyDescent="0.2">
      <c r="A29" s="238" t="s">
        <v>828</v>
      </c>
      <c r="B29" s="251">
        <v>-336.07900000000001</v>
      </c>
      <c r="C29" s="251">
        <v>-407.029</v>
      </c>
      <c r="D29" s="251">
        <v>-498.322</v>
      </c>
      <c r="E29" s="251">
        <v>-115.20099999999999</v>
      </c>
      <c r="F29" s="251">
        <v>-198.86699999999999</v>
      </c>
      <c r="G29" s="251">
        <v>-250.06200000000001</v>
      </c>
      <c r="H29" s="251">
        <v>-335.911</v>
      </c>
      <c r="I29" s="251">
        <v>15.904999999999999</v>
      </c>
      <c r="J29" s="262">
        <v>-90.671000000000006</v>
      </c>
      <c r="K29" s="262">
        <v>-18.28</v>
      </c>
      <c r="L29" s="238" t="s">
        <v>829</v>
      </c>
    </row>
    <row r="30" spans="1:12" ht="15" customHeight="1" x14ac:dyDescent="0.2">
      <c r="A30" s="238"/>
      <c r="B30" s="251"/>
      <c r="C30" s="251"/>
      <c r="D30" s="251"/>
      <c r="E30" s="251"/>
      <c r="F30" s="251"/>
      <c r="G30" s="251"/>
      <c r="H30" s="251"/>
      <c r="I30" s="251"/>
      <c r="J30" s="262"/>
      <c r="K30" s="262"/>
      <c r="L30" s="238"/>
    </row>
    <row r="31" spans="1:12" ht="15" customHeight="1" x14ac:dyDescent="0.2">
      <c r="A31" s="238" t="s">
        <v>830</v>
      </c>
      <c r="B31" s="251">
        <v>10518.272000000001</v>
      </c>
      <c r="C31" s="251">
        <v>11426.999</v>
      </c>
      <c r="D31" s="251">
        <v>13513.300999999999</v>
      </c>
      <c r="E31" s="251">
        <v>15323.341</v>
      </c>
      <c r="F31" s="251">
        <v>17742.014999999999</v>
      </c>
      <c r="G31" s="251">
        <v>18868.911</v>
      </c>
      <c r="H31" s="251">
        <v>17997.5823776</v>
      </c>
      <c r="I31" s="251">
        <v>18672.899490000003</v>
      </c>
      <c r="J31" s="262">
        <v>17847.942999999999</v>
      </c>
      <c r="K31" s="262">
        <v>17886.22</v>
      </c>
      <c r="L31" s="238" t="s">
        <v>831</v>
      </c>
    </row>
    <row r="32" spans="1:12" ht="15" customHeight="1" x14ac:dyDescent="0.2">
      <c r="A32" s="238" t="s">
        <v>832</v>
      </c>
      <c r="B32" s="251">
        <v>489.74299999999999</v>
      </c>
      <c r="C32" s="251">
        <v>477.916</v>
      </c>
      <c r="D32" s="251">
        <v>458.04399999999998</v>
      </c>
      <c r="E32" s="251">
        <v>364.45699999999999</v>
      </c>
      <c r="F32" s="251">
        <v>337.39499999999998</v>
      </c>
      <c r="G32" s="251">
        <v>287.47899999999998</v>
      </c>
      <c r="H32" s="251">
        <v>300.34199999999998</v>
      </c>
      <c r="I32" s="251">
        <v>312.99599999999998</v>
      </c>
      <c r="J32" s="262">
        <v>323.77699999999999</v>
      </c>
      <c r="K32" s="262">
        <v>341.62799999999999</v>
      </c>
      <c r="L32" s="238" t="s">
        <v>833</v>
      </c>
    </row>
    <row r="33" spans="1:12" ht="15" customHeight="1" x14ac:dyDescent="0.2">
      <c r="A33" s="238" t="s">
        <v>704</v>
      </c>
      <c r="B33" s="251">
        <v>9061.8320000000003</v>
      </c>
      <c r="C33" s="251">
        <v>9828.8150000000005</v>
      </c>
      <c r="D33" s="251">
        <v>11994.644</v>
      </c>
      <c r="E33" s="251">
        <v>13884.269</v>
      </c>
      <c r="F33" s="251">
        <v>16703.664000000001</v>
      </c>
      <c r="G33" s="251">
        <v>17850.95</v>
      </c>
      <c r="H33" s="251">
        <v>16825.330377599999</v>
      </c>
      <c r="I33" s="251">
        <v>17312.132490000004</v>
      </c>
      <c r="J33" s="262">
        <v>16603.308000000001</v>
      </c>
      <c r="K33" s="262">
        <v>16735.965</v>
      </c>
      <c r="L33" s="238" t="s">
        <v>834</v>
      </c>
    </row>
    <row r="34" spans="1:12" ht="15" customHeight="1" x14ac:dyDescent="0.2">
      <c r="A34" s="238" t="s">
        <v>835</v>
      </c>
      <c r="B34" s="251">
        <v>2418.4589999999998</v>
      </c>
      <c r="C34" s="251">
        <v>2612.1759999999999</v>
      </c>
      <c r="D34" s="251">
        <v>2724.8519999999999</v>
      </c>
      <c r="E34" s="251">
        <v>3225.1089999999999</v>
      </c>
      <c r="F34" s="251">
        <v>4704.692</v>
      </c>
      <c r="G34" s="251">
        <v>5240.8360000000002</v>
      </c>
      <c r="H34" s="251">
        <v>3985.623</v>
      </c>
      <c r="I34" s="251">
        <v>3998.4244900000003</v>
      </c>
      <c r="J34" s="262">
        <v>3298.0219999999999</v>
      </c>
      <c r="K34" s="262">
        <v>3396.482</v>
      </c>
      <c r="L34" s="238" t="s">
        <v>836</v>
      </c>
    </row>
    <row r="35" spans="1:12" ht="15" customHeight="1" x14ac:dyDescent="0.2">
      <c r="A35" s="238" t="s">
        <v>837</v>
      </c>
      <c r="B35" s="251">
        <v>6643.3729999999996</v>
      </c>
      <c r="C35" s="251">
        <v>7216.6390000000001</v>
      </c>
      <c r="D35" s="251">
        <v>9269.7919999999995</v>
      </c>
      <c r="E35" s="251">
        <v>10659.16</v>
      </c>
      <c r="F35" s="251">
        <v>11998.972</v>
      </c>
      <c r="G35" s="251">
        <v>12610.114</v>
      </c>
      <c r="H35" s="251">
        <v>12839.7073776</v>
      </c>
      <c r="I35" s="251">
        <v>13313.708000000001</v>
      </c>
      <c r="J35" s="262">
        <v>13305.286</v>
      </c>
      <c r="K35" s="262">
        <v>13339.483</v>
      </c>
      <c r="L35" s="238" t="s">
        <v>838</v>
      </c>
    </row>
    <row r="36" spans="1:12" ht="15" customHeight="1" x14ac:dyDescent="0.2">
      <c r="A36" s="238" t="s">
        <v>839</v>
      </c>
      <c r="B36" s="251">
        <v>14.502000000000001</v>
      </c>
      <c r="C36" s="251">
        <v>19.702999999999999</v>
      </c>
      <c r="D36" s="251">
        <v>20.920999999999999</v>
      </c>
      <c r="E36" s="251">
        <v>21.452000000000002</v>
      </c>
      <c r="F36" s="251">
        <v>25.861000000000001</v>
      </c>
      <c r="G36" s="251">
        <v>20.186</v>
      </c>
      <c r="H36" s="251">
        <v>15.914999999999999</v>
      </c>
      <c r="I36" s="251">
        <v>26.986000000000001</v>
      </c>
      <c r="J36" s="262">
        <v>27.274000000000001</v>
      </c>
      <c r="K36" s="262">
        <v>30.64</v>
      </c>
      <c r="L36" s="238" t="s">
        <v>840</v>
      </c>
    </row>
    <row r="37" spans="1:12" ht="15" customHeight="1" x14ac:dyDescent="0.2">
      <c r="A37" s="238" t="s">
        <v>710</v>
      </c>
      <c r="B37" s="251">
        <v>952.19500000000005</v>
      </c>
      <c r="C37" s="251">
        <v>1100.5650000000001</v>
      </c>
      <c r="D37" s="251">
        <v>1039.692</v>
      </c>
      <c r="E37" s="251">
        <v>1053.163</v>
      </c>
      <c r="F37" s="251">
        <v>675.09500000000003</v>
      </c>
      <c r="G37" s="251">
        <v>710.29600000000005</v>
      </c>
      <c r="H37" s="251">
        <v>855.995</v>
      </c>
      <c r="I37" s="251">
        <v>1020.785</v>
      </c>
      <c r="J37" s="262">
        <v>893.58399999999995</v>
      </c>
      <c r="K37" s="262">
        <v>777.98699999999997</v>
      </c>
      <c r="L37" s="238" t="s">
        <v>841</v>
      </c>
    </row>
    <row r="38" spans="1:12" ht="15" customHeight="1" x14ac:dyDescent="0.2">
      <c r="A38" s="238"/>
      <c r="B38" s="251"/>
      <c r="C38" s="251"/>
      <c r="D38" s="251"/>
      <c r="E38" s="251"/>
      <c r="F38" s="251"/>
      <c r="G38" s="251"/>
      <c r="H38" s="251"/>
      <c r="I38" s="251"/>
      <c r="J38" s="262"/>
      <c r="K38" s="262"/>
      <c r="L38" s="238"/>
    </row>
    <row r="39" spans="1:12" ht="15" customHeight="1" x14ac:dyDescent="0.2">
      <c r="A39" s="238" t="s">
        <v>842</v>
      </c>
      <c r="B39" s="251"/>
      <c r="C39" s="251"/>
      <c r="D39" s="251"/>
      <c r="E39" s="251"/>
      <c r="F39" s="251"/>
      <c r="G39" s="251"/>
      <c r="H39" s="251"/>
      <c r="I39" s="251"/>
      <c r="J39" s="262"/>
      <c r="K39" s="262"/>
      <c r="L39" s="238" t="s">
        <v>843</v>
      </c>
    </row>
    <row r="40" spans="1:12" ht="15" customHeight="1" x14ac:dyDescent="0.2">
      <c r="A40" s="238" t="s">
        <v>844</v>
      </c>
      <c r="B40" s="251"/>
      <c r="C40" s="251"/>
      <c r="D40" s="251"/>
      <c r="E40" s="251"/>
      <c r="F40" s="251"/>
      <c r="G40" s="251"/>
      <c r="H40" s="251"/>
      <c r="I40" s="251"/>
      <c r="J40" s="262"/>
      <c r="K40" s="262"/>
      <c r="L40" s="238" t="s">
        <v>845</v>
      </c>
    </row>
    <row r="41" spans="1:12" ht="15" customHeight="1" x14ac:dyDescent="0.2">
      <c r="A41" s="238" t="s">
        <v>846</v>
      </c>
      <c r="B41" s="251">
        <v>-4653.1300533270241</v>
      </c>
      <c r="C41" s="251">
        <v>-2924.0943828090576</v>
      </c>
      <c r="D41" s="261">
        <v>-727.45100000000002</v>
      </c>
      <c r="E41" s="261">
        <v>2548.3319999999999</v>
      </c>
      <c r="F41" s="261">
        <v>5199.8760000000002</v>
      </c>
      <c r="G41" s="261">
        <v>5573.098</v>
      </c>
      <c r="H41" s="261">
        <v>3559.5933775999993</v>
      </c>
      <c r="I41" s="261">
        <v>4803.816490000002</v>
      </c>
      <c r="J41" s="262">
        <v>4290.5190000000002</v>
      </c>
      <c r="K41" s="262">
        <v>6331.357</v>
      </c>
      <c r="L41" s="238" t="s">
        <v>847</v>
      </c>
    </row>
    <row r="42" spans="1:12" ht="15" customHeight="1" x14ac:dyDescent="0.2">
      <c r="A42" s="238"/>
      <c r="B42" s="251"/>
      <c r="C42" s="251"/>
      <c r="D42" s="251"/>
      <c r="E42" s="251"/>
      <c r="F42" s="251"/>
      <c r="G42" s="251"/>
      <c r="H42" s="251"/>
      <c r="I42" s="251"/>
      <c r="J42" s="262"/>
      <c r="K42" s="262"/>
      <c r="L42" s="238"/>
    </row>
    <row r="43" spans="1:12" ht="15" customHeight="1" x14ac:dyDescent="0.2">
      <c r="A43" s="238" t="s">
        <v>848</v>
      </c>
      <c r="B43" s="251">
        <v>-59.58</v>
      </c>
      <c r="C43" s="251">
        <v>5119.6750000000002</v>
      </c>
      <c r="D43" s="251">
        <v>7030.1480000000001</v>
      </c>
      <c r="E43" s="251">
        <v>7539.1130000000003</v>
      </c>
      <c r="F43" s="251">
        <v>7155.5529999999999</v>
      </c>
      <c r="G43" s="251">
        <v>7650.5619999999999</v>
      </c>
      <c r="H43" s="251">
        <v>-2425.239</v>
      </c>
      <c r="I43" s="251">
        <v>-5154.326</v>
      </c>
      <c r="J43" s="262">
        <v>-9839.0879999999997</v>
      </c>
      <c r="K43" s="262">
        <v>-1206.952</v>
      </c>
      <c r="L43" s="238" t="s">
        <v>849</v>
      </c>
    </row>
    <row r="44" spans="1:12" ht="15" customHeight="1" x14ac:dyDescent="0.2">
      <c r="A44" s="238" t="s">
        <v>850</v>
      </c>
      <c r="B44" s="251"/>
      <c r="C44" s="251"/>
      <c r="D44" s="251"/>
      <c r="E44" s="251"/>
      <c r="F44" s="251"/>
      <c r="G44" s="251"/>
      <c r="H44" s="251"/>
      <c r="I44" s="251"/>
      <c r="J44" s="262"/>
      <c r="K44" s="262"/>
      <c r="L44" s="238" t="s">
        <v>851</v>
      </c>
    </row>
    <row r="45" spans="1:12" ht="15" customHeight="1" x14ac:dyDescent="0.2">
      <c r="A45" s="238" t="s">
        <v>852</v>
      </c>
      <c r="B45" s="251">
        <v>1326.288</v>
      </c>
      <c r="C45" s="251">
        <v>1539.375</v>
      </c>
      <c r="D45" s="251">
        <v>9391.8680000000004</v>
      </c>
      <c r="E45" s="251">
        <v>5563.18</v>
      </c>
      <c r="F45" s="251">
        <v>2816.2710000000002</v>
      </c>
      <c r="G45" s="251">
        <v>5177.2359999999999</v>
      </c>
      <c r="H45" s="251">
        <v>-4047.28</v>
      </c>
      <c r="I45" s="251">
        <v>-9368.0349999999999</v>
      </c>
      <c r="J45" s="262">
        <v>-8621.0709999999999</v>
      </c>
      <c r="K45" s="262">
        <v>-4722.2240000000002</v>
      </c>
      <c r="L45" s="238" t="s">
        <v>853</v>
      </c>
    </row>
    <row r="46" spans="1:12" ht="15" customHeight="1" x14ac:dyDescent="0.2">
      <c r="A46" s="238" t="s">
        <v>854</v>
      </c>
      <c r="B46" s="251">
        <v>3345.114</v>
      </c>
      <c r="C46" s="251">
        <v>4229.665</v>
      </c>
      <c r="D46" s="251">
        <v>13312.607</v>
      </c>
      <c r="E46" s="251">
        <v>9700.6409999999996</v>
      </c>
      <c r="F46" s="251">
        <v>5710.2879999999996</v>
      </c>
      <c r="G46" s="251">
        <v>9309.7620000000006</v>
      </c>
      <c r="H46" s="251">
        <v>-3749.491</v>
      </c>
      <c r="I46" s="251">
        <v>-5673.5609999999997</v>
      </c>
      <c r="J46" s="262">
        <v>-6762.55</v>
      </c>
      <c r="K46" s="262">
        <v>-5880.6949999999997</v>
      </c>
      <c r="L46" s="238" t="s">
        <v>855</v>
      </c>
    </row>
    <row r="47" spans="1:12" ht="15" customHeight="1" x14ac:dyDescent="0.2">
      <c r="A47" s="238" t="s">
        <v>856</v>
      </c>
      <c r="B47" s="251">
        <v>-2018.826</v>
      </c>
      <c r="C47" s="251">
        <v>-2690.29</v>
      </c>
      <c r="D47" s="251">
        <v>-3920.739</v>
      </c>
      <c r="E47" s="251">
        <v>-4137.4610000000002</v>
      </c>
      <c r="F47" s="251">
        <v>-2894.0169999999998</v>
      </c>
      <c r="G47" s="251">
        <v>-4132.5259999999998</v>
      </c>
      <c r="H47" s="251">
        <v>-297.78899999999999</v>
      </c>
      <c r="I47" s="251">
        <v>-3694.4740000000002</v>
      </c>
      <c r="J47" s="262">
        <v>-1858.521</v>
      </c>
      <c r="K47" s="262">
        <v>1158.471</v>
      </c>
      <c r="L47" s="238" t="s">
        <v>857</v>
      </c>
    </row>
    <row r="48" spans="1:12" ht="15" customHeight="1" x14ac:dyDescent="0.2">
      <c r="A48" s="238" t="s">
        <v>858</v>
      </c>
      <c r="B48" s="251"/>
      <c r="C48" s="251"/>
      <c r="D48" s="251"/>
      <c r="E48" s="251"/>
      <c r="F48" s="251"/>
      <c r="G48" s="251"/>
      <c r="H48" s="251"/>
      <c r="I48" s="251"/>
      <c r="J48" s="262"/>
      <c r="K48" s="262"/>
      <c r="L48" s="238" t="s">
        <v>859</v>
      </c>
    </row>
    <row r="49" spans="1:12" ht="15" customHeight="1" x14ac:dyDescent="0.2">
      <c r="A49" s="238" t="s">
        <v>860</v>
      </c>
      <c r="B49" s="251">
        <v>-1385.8679999999999</v>
      </c>
      <c r="C49" s="251">
        <v>3580.3</v>
      </c>
      <c r="D49" s="251">
        <v>-2361.7199999999998</v>
      </c>
      <c r="E49" s="251">
        <v>1975.933</v>
      </c>
      <c r="F49" s="251">
        <v>4339.2820000000002</v>
      </c>
      <c r="G49" s="251">
        <v>2473.326</v>
      </c>
      <c r="H49" s="251">
        <v>1622.0409999999999</v>
      </c>
      <c r="I49" s="251">
        <v>4213.7089999999998</v>
      </c>
      <c r="J49" s="262">
        <v>-1218.0170000000001</v>
      </c>
      <c r="K49" s="262">
        <v>3515.2719999999999</v>
      </c>
      <c r="L49" s="238" t="s">
        <v>861</v>
      </c>
    </row>
    <row r="50" spans="1:12" ht="15" customHeight="1" x14ac:dyDescent="0.2">
      <c r="A50" s="238" t="s">
        <v>862</v>
      </c>
      <c r="B50" s="251">
        <v>-623.07299999999998</v>
      </c>
      <c r="C50" s="251">
        <v>-601.822</v>
      </c>
      <c r="D50" s="263">
        <v>-2159.1260000000002</v>
      </c>
      <c r="E50" s="263">
        <v>1452.883</v>
      </c>
      <c r="F50" s="263">
        <v>1222.06</v>
      </c>
      <c r="G50" s="263">
        <v>-3881.259</v>
      </c>
      <c r="H50" s="263">
        <v>14.484</v>
      </c>
      <c r="I50" s="263">
        <v>2306.8519999999999</v>
      </c>
      <c r="J50" s="262">
        <v>-802.74099999999999</v>
      </c>
      <c r="K50" s="262">
        <v>2795.5320000000002</v>
      </c>
      <c r="L50" s="238" t="s">
        <v>863</v>
      </c>
    </row>
    <row r="51" spans="1:12" ht="15" customHeight="1" x14ac:dyDescent="0.2">
      <c r="A51" s="238" t="s">
        <v>856</v>
      </c>
      <c r="B51" s="251">
        <v>-762.79499999999996</v>
      </c>
      <c r="C51" s="251">
        <v>4182.1220000000003</v>
      </c>
      <c r="D51" s="263">
        <v>-202.59399999999999</v>
      </c>
      <c r="E51" s="263">
        <v>523.04999999999995</v>
      </c>
      <c r="F51" s="263">
        <v>3117.2220000000002</v>
      </c>
      <c r="G51" s="263">
        <v>6354.585</v>
      </c>
      <c r="H51" s="263">
        <v>1607.557</v>
      </c>
      <c r="I51" s="263">
        <v>1906.857</v>
      </c>
      <c r="J51" s="262">
        <v>-415.27600000000001</v>
      </c>
      <c r="K51" s="262">
        <v>719.74</v>
      </c>
      <c r="L51" s="238" t="s">
        <v>857</v>
      </c>
    </row>
    <row r="52" spans="1:12" ht="15" customHeight="1" x14ac:dyDescent="0.2">
      <c r="A52" s="238"/>
      <c r="B52" s="251"/>
      <c r="C52" s="251"/>
      <c r="D52" s="262"/>
      <c r="E52" s="262"/>
      <c r="F52" s="262"/>
      <c r="G52" s="262"/>
      <c r="H52" s="262"/>
      <c r="I52" s="262"/>
      <c r="J52" s="262"/>
      <c r="K52" s="262"/>
      <c r="L52" s="238"/>
    </row>
    <row r="53" spans="1:12" ht="15" customHeight="1" x14ac:dyDescent="0.2">
      <c r="A53" s="238" t="s">
        <v>864</v>
      </c>
      <c r="B53" s="251">
        <v>4712.7100533270241</v>
      </c>
      <c r="C53" s="251">
        <v>-2195.5806171909421</v>
      </c>
      <c r="D53" s="262">
        <v>-6302.6970000000001</v>
      </c>
      <c r="E53" s="262">
        <v>-10087.445</v>
      </c>
      <c r="F53" s="262">
        <v>-12355.429</v>
      </c>
      <c r="G53" s="262">
        <v>-13223.66</v>
      </c>
      <c r="H53" s="262">
        <v>-1134.3543775999992</v>
      </c>
      <c r="I53" s="262">
        <v>350.50950999999793</v>
      </c>
      <c r="J53" s="262">
        <v>5548.5690000000004</v>
      </c>
      <c r="K53" s="262">
        <v>-5124.4049999999997</v>
      </c>
      <c r="L53" s="238" t="s">
        <v>865</v>
      </c>
    </row>
    <row r="54" spans="1:12" s="257" customFormat="1" ht="15" customHeight="1" x14ac:dyDescent="0.2">
      <c r="A54" s="241"/>
      <c r="B54" s="242"/>
      <c r="C54" s="242"/>
      <c r="D54" s="242"/>
      <c r="E54" s="242"/>
      <c r="F54" s="242"/>
      <c r="G54" s="264"/>
      <c r="H54" s="264"/>
      <c r="I54" s="264"/>
      <c r="J54" s="265"/>
      <c r="K54" s="265"/>
      <c r="L54" s="241"/>
    </row>
    <row r="55" spans="1:12" ht="15" customHeight="1" x14ac:dyDescent="0.2">
      <c r="A55" s="228"/>
      <c r="B55" s="228"/>
      <c r="C55" s="228"/>
      <c r="D55" s="228"/>
      <c r="E55" s="228"/>
      <c r="F55" s="228"/>
      <c r="L55" s="228"/>
    </row>
    <row r="56" spans="1:12" ht="15" customHeight="1" x14ac:dyDescent="0.2">
      <c r="A56" s="266" t="s">
        <v>260</v>
      </c>
      <c r="G56" s="228" t="s">
        <v>202</v>
      </c>
      <c r="H56" s="228"/>
      <c r="J56" s="229"/>
      <c r="L56" s="232"/>
    </row>
    <row r="57" spans="1:12" ht="15" customHeight="1" x14ac:dyDescent="0.2">
      <c r="A57" s="266" t="s">
        <v>261</v>
      </c>
      <c r="G57" s="228" t="s">
        <v>204</v>
      </c>
      <c r="H57" s="228"/>
      <c r="I57" s="228"/>
      <c r="J57" s="228"/>
      <c r="K57" s="227"/>
      <c r="L57" s="227"/>
    </row>
    <row r="58" spans="1:12" ht="15" customHeight="1" x14ac:dyDescent="0.2">
      <c r="A58" s="266" t="s">
        <v>866</v>
      </c>
      <c r="G58" s="228" t="s">
        <v>867</v>
      </c>
      <c r="H58" s="228"/>
      <c r="I58" s="228"/>
      <c r="J58" s="228"/>
      <c r="K58" s="227"/>
      <c r="L58" s="227"/>
    </row>
    <row r="59" spans="1:12" ht="15" customHeight="1" x14ac:dyDescent="0.2">
      <c r="A59" s="266" t="s">
        <v>374</v>
      </c>
      <c r="G59" s="267" t="s">
        <v>375</v>
      </c>
      <c r="H59" s="228"/>
      <c r="I59" s="228"/>
      <c r="J59" s="228"/>
      <c r="K59" s="227"/>
      <c r="L59" s="227"/>
    </row>
    <row r="60" spans="1:12" ht="15" customHeight="1" x14ac:dyDescent="0.2">
      <c r="A60" s="266" t="s">
        <v>868</v>
      </c>
      <c r="G60" s="266" t="s">
        <v>869</v>
      </c>
      <c r="H60" s="228"/>
      <c r="I60" s="228"/>
      <c r="J60" s="228"/>
      <c r="K60" s="227"/>
      <c r="L60" s="227"/>
    </row>
    <row r="61" spans="1:12" ht="15" customHeight="1" x14ac:dyDescent="0.2">
      <c r="A61" s="228" t="s">
        <v>870</v>
      </c>
      <c r="G61" s="228" t="s">
        <v>871</v>
      </c>
      <c r="H61" s="228"/>
      <c r="I61" s="228"/>
      <c r="J61" s="228"/>
      <c r="K61" s="227"/>
      <c r="L61" s="227"/>
    </row>
    <row r="62" spans="1:12" ht="15" customHeight="1" x14ac:dyDescent="0.2">
      <c r="A62" s="228"/>
      <c r="D62" s="228"/>
      <c r="G62" s="228"/>
      <c r="H62" s="228"/>
      <c r="I62" s="228"/>
      <c r="J62" s="228"/>
      <c r="K62" s="227"/>
      <c r="L62" s="227"/>
    </row>
    <row r="63" spans="1:12" ht="15" customHeight="1" x14ac:dyDescent="0.25">
      <c r="A63" s="268" t="s">
        <v>102</v>
      </c>
      <c r="B63" s="247"/>
      <c r="C63" s="247"/>
      <c r="D63" s="247"/>
      <c r="E63" s="247"/>
      <c r="G63" s="29" t="s">
        <v>104</v>
      </c>
      <c r="H63" s="29"/>
      <c r="I63" s="228"/>
      <c r="J63" s="228"/>
      <c r="K63" s="227"/>
      <c r="L63" s="227"/>
    </row>
    <row r="64" spans="1:12" ht="15" customHeight="1" x14ac:dyDescent="0.25">
      <c r="A64" s="268" t="s">
        <v>177</v>
      </c>
      <c r="B64" s="247"/>
      <c r="C64" s="247"/>
      <c r="D64" s="247"/>
      <c r="E64" s="247"/>
      <c r="G64" s="29" t="s">
        <v>105</v>
      </c>
      <c r="H64" s="29"/>
      <c r="I64" s="228"/>
      <c r="J64" s="228"/>
      <c r="K64" s="227"/>
      <c r="L64" s="227"/>
    </row>
    <row r="67" spans="1:12" ht="15" customHeight="1" x14ac:dyDescent="0.2">
      <c r="A67" s="228"/>
      <c r="B67" s="228"/>
      <c r="C67" s="228"/>
      <c r="D67" s="228"/>
      <c r="E67" s="228"/>
      <c r="F67" s="228"/>
      <c r="G67" s="228"/>
      <c r="H67" s="228"/>
      <c r="I67" s="228"/>
      <c r="J67" s="227"/>
      <c r="K67" s="227"/>
      <c r="L67" s="22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/>
  </sheetViews>
  <sheetFormatPr defaultColWidth="9.28515625" defaultRowHeight="12.75" x14ac:dyDescent="0.2"/>
  <cols>
    <col min="1" max="1" width="39.28515625" style="270" customWidth="1"/>
    <col min="2" max="5" width="9.7109375" style="270" customWidth="1"/>
    <col min="6" max="6" width="10.28515625" style="270" bestFit="1" customWidth="1"/>
    <col min="7" max="7" width="11" style="270" customWidth="1"/>
    <col min="8" max="8" width="10.5703125" style="270" customWidth="1"/>
    <col min="9" max="9" width="10.28515625" style="270" customWidth="1"/>
    <col min="10" max="10" width="10.5703125" style="270" customWidth="1"/>
    <col min="11" max="11" width="10.140625" style="270" customWidth="1"/>
    <col min="12" max="12" width="43" style="270" bestFit="1" customWidth="1"/>
    <col min="13" max="16384" width="9.28515625" style="270"/>
  </cols>
  <sheetData>
    <row r="1" spans="1:12" ht="15" x14ac:dyDescent="0.2">
      <c r="A1" s="269" t="s">
        <v>872</v>
      </c>
    </row>
    <row r="2" spans="1:12" ht="15" x14ac:dyDescent="0.2">
      <c r="A2" s="269" t="s">
        <v>873</v>
      </c>
    </row>
    <row r="4" spans="1:12" x14ac:dyDescent="0.2">
      <c r="A4" s="271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</row>
    <row r="5" spans="1:12" ht="15" x14ac:dyDescent="0.2">
      <c r="A5" s="272"/>
      <c r="B5" s="234">
        <v>2006</v>
      </c>
      <c r="C5" s="234">
        <v>2007</v>
      </c>
      <c r="D5" s="234">
        <v>2008</v>
      </c>
      <c r="E5" s="234">
        <v>2009</v>
      </c>
      <c r="F5" s="234">
        <v>2010</v>
      </c>
      <c r="G5" s="234">
        <v>2011</v>
      </c>
      <c r="H5" s="234">
        <v>2012</v>
      </c>
      <c r="I5" s="234" t="s">
        <v>4</v>
      </c>
      <c r="J5" s="234" t="s">
        <v>5</v>
      </c>
      <c r="K5" s="234" t="s">
        <v>6</v>
      </c>
      <c r="L5" s="272"/>
    </row>
    <row r="6" spans="1:12" x14ac:dyDescent="0.2">
      <c r="A6" s="273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3"/>
    </row>
    <row r="8" spans="1:12" ht="15" customHeight="1" x14ac:dyDescent="0.2">
      <c r="A8" s="269" t="s">
        <v>874</v>
      </c>
      <c r="B8" s="275">
        <v>5022.12</v>
      </c>
      <c r="C8" s="275">
        <v>5062.4059999999999</v>
      </c>
      <c r="D8" s="275">
        <v>5213.0990000000002</v>
      </c>
      <c r="E8" s="261">
        <v>4415.2619999999997</v>
      </c>
      <c r="F8" s="276">
        <v>4379.1549999999997</v>
      </c>
      <c r="G8" s="276">
        <v>4213.6729999999998</v>
      </c>
      <c r="H8" s="276">
        <v>4196.9290000000001</v>
      </c>
      <c r="I8" s="276">
        <v>4209.9949999999999</v>
      </c>
      <c r="J8" s="276">
        <v>4455.741</v>
      </c>
      <c r="K8" s="276">
        <v>5051.0529999999999</v>
      </c>
      <c r="L8" s="269" t="s">
        <v>875</v>
      </c>
    </row>
    <row r="9" spans="1:12" ht="15" customHeight="1" x14ac:dyDescent="0.2">
      <c r="A9" s="269" t="s">
        <v>876</v>
      </c>
      <c r="B9" s="275"/>
      <c r="C9" s="275"/>
      <c r="D9" s="275"/>
      <c r="E9" s="269"/>
      <c r="F9" s="276"/>
      <c r="G9" s="276"/>
      <c r="H9" s="276"/>
      <c r="I9" s="276"/>
      <c r="J9" s="276"/>
      <c r="K9" s="276"/>
      <c r="L9" s="269" t="s">
        <v>877</v>
      </c>
    </row>
    <row r="10" spans="1:12" ht="15" customHeight="1" x14ac:dyDescent="0.2">
      <c r="A10" s="269"/>
      <c r="B10" s="275"/>
      <c r="C10" s="275"/>
      <c r="D10" s="275"/>
      <c r="E10" s="269"/>
      <c r="F10" s="90"/>
      <c r="G10" s="90"/>
      <c r="H10" s="90"/>
      <c r="I10" s="90"/>
      <c r="J10" s="90"/>
      <c r="K10" s="90"/>
      <c r="L10" s="269"/>
    </row>
    <row r="11" spans="1:12" ht="15" customHeight="1" x14ac:dyDescent="0.2">
      <c r="A11" s="269" t="s">
        <v>878</v>
      </c>
      <c r="B11" s="275">
        <v>3722.0050000000001</v>
      </c>
      <c r="C11" s="275">
        <v>3686.973</v>
      </c>
      <c r="D11" s="275">
        <v>3716.2460000000001</v>
      </c>
      <c r="E11" s="261">
        <v>3183.252</v>
      </c>
      <c r="F11" s="90">
        <v>3185.6060000000002</v>
      </c>
      <c r="G11" s="90">
        <v>3047.915</v>
      </c>
      <c r="H11" s="90">
        <v>3069.087</v>
      </c>
      <c r="I11" s="90">
        <v>3171.971</v>
      </c>
      <c r="J11" s="90">
        <v>3246.0050000000001</v>
      </c>
      <c r="K11" s="90">
        <v>3541.77</v>
      </c>
      <c r="L11" s="269" t="s">
        <v>879</v>
      </c>
    </row>
    <row r="12" spans="1:12" ht="15" customHeight="1" x14ac:dyDescent="0.2">
      <c r="A12" s="269" t="s">
        <v>880</v>
      </c>
      <c r="B12" s="275">
        <v>1424.1659999999999</v>
      </c>
      <c r="C12" s="275">
        <v>1353.376</v>
      </c>
      <c r="D12" s="275">
        <v>1342.81</v>
      </c>
      <c r="E12" s="261">
        <v>1277.749</v>
      </c>
      <c r="F12" s="276">
        <v>1349.4490000000001</v>
      </c>
      <c r="G12" s="276">
        <v>1408.5360000000001</v>
      </c>
      <c r="H12" s="276">
        <v>1507.9839999999999</v>
      </c>
      <c r="I12" s="276">
        <v>1586.0889999999999</v>
      </c>
      <c r="J12" s="276">
        <v>1634.7670000000001</v>
      </c>
      <c r="K12" s="276">
        <v>1737.2429999999999</v>
      </c>
      <c r="L12" s="269" t="s">
        <v>881</v>
      </c>
    </row>
    <row r="13" spans="1:12" ht="15" customHeight="1" x14ac:dyDescent="0.2">
      <c r="A13" s="269" t="s">
        <v>882</v>
      </c>
      <c r="B13" s="275">
        <v>2297.8389999999999</v>
      </c>
      <c r="C13" s="275">
        <v>2333.5970000000002</v>
      </c>
      <c r="D13" s="275">
        <v>2373.4360000000001</v>
      </c>
      <c r="E13" s="261">
        <v>1905.5029999999999</v>
      </c>
      <c r="F13" s="276">
        <v>1836.1569999999999</v>
      </c>
      <c r="G13" s="276">
        <v>1639.3789999999999</v>
      </c>
      <c r="H13" s="276">
        <v>1561.1030000000001</v>
      </c>
      <c r="I13" s="276">
        <v>1585.8820000000001</v>
      </c>
      <c r="J13" s="276">
        <v>1611.2380000000001</v>
      </c>
      <c r="K13" s="276">
        <v>1804.527</v>
      </c>
      <c r="L13" s="269" t="s">
        <v>883</v>
      </c>
    </row>
    <row r="14" spans="1:12" ht="15" customHeight="1" x14ac:dyDescent="0.2">
      <c r="A14" s="269"/>
      <c r="B14" s="275"/>
      <c r="C14" s="275"/>
      <c r="D14" s="275"/>
      <c r="E14" s="269"/>
      <c r="F14" s="90"/>
      <c r="G14" s="90"/>
      <c r="H14" s="90"/>
      <c r="I14" s="90"/>
      <c r="J14" s="90"/>
      <c r="K14" s="90"/>
      <c r="L14" s="269"/>
    </row>
    <row r="15" spans="1:12" ht="15" customHeight="1" x14ac:dyDescent="0.2">
      <c r="A15" s="269" t="s">
        <v>884</v>
      </c>
      <c r="B15" s="275">
        <v>1300.115</v>
      </c>
      <c r="C15" s="275">
        <v>1375.433</v>
      </c>
      <c r="D15" s="275">
        <v>1496.8530000000001</v>
      </c>
      <c r="E15" s="261">
        <v>1232.01</v>
      </c>
      <c r="F15" s="276">
        <v>1193.549</v>
      </c>
      <c r="G15" s="276">
        <v>1165.758</v>
      </c>
      <c r="H15" s="276">
        <v>1127.8420000000001</v>
      </c>
      <c r="I15" s="276">
        <v>1038.0239999999999</v>
      </c>
      <c r="J15" s="276">
        <v>1209.7360000000001</v>
      </c>
      <c r="K15" s="276">
        <v>1509.2829999999999</v>
      </c>
      <c r="L15" s="269" t="s">
        <v>885</v>
      </c>
    </row>
    <row r="16" spans="1:12" ht="15" customHeight="1" x14ac:dyDescent="0.2">
      <c r="A16" s="269"/>
      <c r="B16" s="275"/>
      <c r="C16" s="275"/>
      <c r="D16" s="275"/>
      <c r="E16" s="269"/>
      <c r="F16" s="276"/>
      <c r="G16" s="276"/>
      <c r="H16" s="276"/>
      <c r="I16" s="276"/>
      <c r="J16" s="276"/>
      <c r="K16" s="276"/>
      <c r="L16" s="269"/>
    </row>
    <row r="17" spans="1:12" ht="15" customHeight="1" x14ac:dyDescent="0.2">
      <c r="A17" s="269"/>
      <c r="B17" s="275"/>
      <c r="C17" s="275"/>
      <c r="D17" s="275"/>
      <c r="E17" s="269"/>
      <c r="F17" s="276"/>
      <c r="G17" s="276"/>
      <c r="H17" s="276"/>
      <c r="I17" s="276"/>
      <c r="J17" s="276"/>
      <c r="K17" s="276"/>
      <c r="L17" s="269"/>
    </row>
    <row r="18" spans="1:12" ht="15" customHeight="1" x14ac:dyDescent="0.2">
      <c r="A18" s="269" t="s">
        <v>886</v>
      </c>
      <c r="B18" s="275">
        <v>3369.2682876700001</v>
      </c>
      <c r="C18" s="275">
        <v>3413.9139143647076</v>
      </c>
      <c r="D18" s="275">
        <v>3534.9604884800005</v>
      </c>
      <c r="E18" s="261">
        <v>3175.7640000000001</v>
      </c>
      <c r="F18" s="90">
        <v>3210.7379999999998</v>
      </c>
      <c r="G18" s="90">
        <v>3142.7979999999998</v>
      </c>
      <c r="H18" s="90">
        <v>3192.884</v>
      </c>
      <c r="I18" s="90">
        <v>3310.607</v>
      </c>
      <c r="J18" s="90">
        <v>3438.6370000000002</v>
      </c>
      <c r="K18" s="90">
        <v>3825.0360000000001</v>
      </c>
      <c r="L18" s="269" t="s">
        <v>887</v>
      </c>
    </row>
    <row r="19" spans="1:12" ht="15" customHeight="1" x14ac:dyDescent="0.2">
      <c r="A19" s="269" t="s">
        <v>888</v>
      </c>
      <c r="B19" s="275"/>
      <c r="C19" s="275"/>
      <c r="D19" s="275"/>
      <c r="E19" s="269"/>
      <c r="F19" s="90"/>
      <c r="G19" s="90"/>
      <c r="H19" s="90"/>
      <c r="I19" s="90"/>
      <c r="J19" s="90"/>
      <c r="K19" s="90"/>
      <c r="L19" s="269" t="s">
        <v>889</v>
      </c>
    </row>
    <row r="20" spans="1:12" ht="15" customHeight="1" x14ac:dyDescent="0.2">
      <c r="A20" s="269"/>
      <c r="B20" s="275"/>
      <c r="C20" s="275"/>
      <c r="D20" s="275"/>
      <c r="E20" s="269"/>
      <c r="F20" s="90"/>
      <c r="G20" s="90"/>
      <c r="H20" s="90"/>
      <c r="I20" s="90"/>
      <c r="J20" s="90"/>
      <c r="K20" s="90"/>
      <c r="L20" s="269"/>
    </row>
    <row r="21" spans="1:12" ht="15" customHeight="1" x14ac:dyDescent="0.2">
      <c r="A21" s="269" t="s">
        <v>878</v>
      </c>
      <c r="B21" s="275">
        <v>3208.39024023</v>
      </c>
      <c r="C21" s="275">
        <v>3241.7182813447075</v>
      </c>
      <c r="D21" s="275">
        <v>3340.6122130000003</v>
      </c>
      <c r="E21" s="261">
        <v>3002.0810000000001</v>
      </c>
      <c r="F21" s="276">
        <v>3039.3510000000001</v>
      </c>
      <c r="G21" s="276">
        <v>2973.4569999999999</v>
      </c>
      <c r="H21" s="276">
        <v>3025.2020000000002</v>
      </c>
      <c r="I21" s="276">
        <v>3154.6480000000001</v>
      </c>
      <c r="J21" s="276">
        <v>3256.3809999999999</v>
      </c>
      <c r="K21" s="276">
        <v>3597.2689999999998</v>
      </c>
      <c r="L21" s="269" t="s">
        <v>879</v>
      </c>
    </row>
    <row r="22" spans="1:12" ht="15" customHeight="1" x14ac:dyDescent="0.2">
      <c r="A22" s="269" t="s">
        <v>880</v>
      </c>
      <c r="B22" s="275">
        <v>1537.6677852600001</v>
      </c>
      <c r="C22" s="275">
        <v>1501.5826706364207</v>
      </c>
      <c r="D22" s="275">
        <v>1526.26665</v>
      </c>
      <c r="E22" s="261">
        <v>1464.3869999999999</v>
      </c>
      <c r="F22" s="90">
        <v>1541.7919999999999</v>
      </c>
      <c r="G22" s="90">
        <v>1618.9290000000001</v>
      </c>
      <c r="H22" s="90">
        <v>1706.9259999999999</v>
      </c>
      <c r="I22" s="90">
        <v>1811.769</v>
      </c>
      <c r="J22" s="90">
        <v>1874.0840000000001</v>
      </c>
      <c r="K22" s="90">
        <v>2047.759</v>
      </c>
      <c r="L22" s="269" t="s">
        <v>890</v>
      </c>
    </row>
    <row r="23" spans="1:12" ht="15" customHeight="1" x14ac:dyDescent="0.2">
      <c r="A23" s="269" t="s">
        <v>882</v>
      </c>
      <c r="B23" s="275">
        <v>1670.7224549700002</v>
      </c>
      <c r="C23" s="275">
        <v>1740.1356107082868</v>
      </c>
      <c r="D23" s="275">
        <v>1814.3455630000001</v>
      </c>
      <c r="E23" s="261">
        <v>1537.694</v>
      </c>
      <c r="F23" s="90">
        <v>1497.559</v>
      </c>
      <c r="G23" s="90">
        <v>1354.528</v>
      </c>
      <c r="H23" s="90">
        <v>1318.2760000000001</v>
      </c>
      <c r="I23" s="90">
        <v>1342.8789999999999</v>
      </c>
      <c r="J23" s="90">
        <v>1382.297</v>
      </c>
      <c r="K23" s="90">
        <v>1549.51</v>
      </c>
      <c r="L23" s="269" t="s">
        <v>891</v>
      </c>
    </row>
    <row r="24" spans="1:12" ht="15" customHeight="1" x14ac:dyDescent="0.2">
      <c r="A24" s="269"/>
      <c r="B24" s="275"/>
      <c r="C24" s="275"/>
      <c r="D24" s="275"/>
      <c r="E24" s="269"/>
      <c r="F24" s="90"/>
      <c r="G24" s="90"/>
      <c r="H24" s="90"/>
      <c r="I24" s="90"/>
      <c r="J24" s="90"/>
      <c r="K24" s="90"/>
      <c r="L24" s="269"/>
    </row>
    <row r="25" spans="1:12" ht="15" customHeight="1" x14ac:dyDescent="0.2">
      <c r="A25" s="269" t="s">
        <v>884</v>
      </c>
      <c r="B25" s="275">
        <v>160.87804743999999</v>
      </c>
      <c r="C25" s="275">
        <v>172.19563301999997</v>
      </c>
      <c r="D25" s="275">
        <v>194.34827548000001</v>
      </c>
      <c r="E25" s="261">
        <v>173.68299999999999</v>
      </c>
      <c r="F25" s="276">
        <v>171.387</v>
      </c>
      <c r="G25" s="276">
        <v>169.34100000000001</v>
      </c>
      <c r="H25" s="276">
        <v>167.68199999999999</v>
      </c>
      <c r="I25" s="276">
        <v>155.959</v>
      </c>
      <c r="J25" s="276">
        <v>182.256</v>
      </c>
      <c r="K25" s="276">
        <v>227.767</v>
      </c>
      <c r="L25" s="269" t="s">
        <v>885</v>
      </c>
    </row>
    <row r="26" spans="1:12" ht="15" customHeight="1" x14ac:dyDescent="0.2">
      <c r="A26" s="269"/>
      <c r="B26" s="275"/>
      <c r="C26" s="275"/>
      <c r="D26" s="275"/>
      <c r="E26" s="269"/>
      <c r="F26" s="90"/>
      <c r="G26" s="90"/>
      <c r="H26" s="90"/>
      <c r="I26" s="90"/>
      <c r="J26" s="90"/>
      <c r="K26" s="90"/>
      <c r="L26" s="269"/>
    </row>
    <row r="27" spans="1:12" ht="15" customHeight="1" x14ac:dyDescent="0.2">
      <c r="A27" s="269" t="s">
        <v>892</v>
      </c>
      <c r="B27" s="275"/>
      <c r="C27" s="275"/>
      <c r="D27" s="275"/>
      <c r="E27" s="269"/>
      <c r="F27" s="90"/>
      <c r="G27" s="90"/>
      <c r="H27" s="90"/>
      <c r="I27" s="90"/>
      <c r="J27" s="90"/>
      <c r="K27" s="90"/>
      <c r="L27" s="269" t="s">
        <v>893</v>
      </c>
    </row>
    <row r="28" spans="1:12" ht="15" customHeight="1" x14ac:dyDescent="0.2">
      <c r="A28" s="269" t="s">
        <v>894</v>
      </c>
      <c r="B28" s="275"/>
      <c r="C28" s="275"/>
      <c r="D28" s="275"/>
      <c r="E28" s="269"/>
      <c r="F28" s="90"/>
      <c r="G28" s="90"/>
      <c r="H28" s="90"/>
      <c r="I28" s="90"/>
      <c r="J28" s="90"/>
      <c r="K28" s="90"/>
      <c r="L28" s="269" t="s">
        <v>895</v>
      </c>
    </row>
    <row r="29" spans="1:12" ht="15" customHeight="1" x14ac:dyDescent="0.2">
      <c r="A29" s="269"/>
      <c r="B29" s="275"/>
      <c r="C29" s="275"/>
      <c r="D29" s="275"/>
      <c r="E29" s="269"/>
      <c r="F29" s="90"/>
      <c r="G29" s="90"/>
      <c r="H29" s="90"/>
      <c r="I29" s="90"/>
      <c r="J29" s="90"/>
      <c r="K29" s="90"/>
      <c r="L29" s="269"/>
    </row>
    <row r="30" spans="1:12" ht="15" customHeight="1" x14ac:dyDescent="0.2">
      <c r="A30" s="269" t="s">
        <v>896</v>
      </c>
      <c r="B30" s="275"/>
      <c r="C30" s="275"/>
      <c r="D30" s="275"/>
      <c r="E30" s="269"/>
      <c r="F30" s="90"/>
      <c r="G30" s="90"/>
      <c r="H30" s="90"/>
      <c r="I30" s="90"/>
      <c r="J30" s="90"/>
      <c r="K30" s="90"/>
      <c r="L30" s="269" t="s">
        <v>897</v>
      </c>
    </row>
    <row r="31" spans="1:12" ht="15" customHeight="1" x14ac:dyDescent="0.2">
      <c r="A31" s="269" t="s">
        <v>898</v>
      </c>
      <c r="B31" s="275">
        <v>2910.6930000000002</v>
      </c>
      <c r="C31" s="275">
        <v>2867.2930000000001</v>
      </c>
      <c r="D31" s="275">
        <v>2894.82</v>
      </c>
      <c r="E31" s="261">
        <v>2691.067</v>
      </c>
      <c r="F31" s="90">
        <v>2630.8980000000001</v>
      </c>
      <c r="G31" s="90">
        <v>2586.6060000000002</v>
      </c>
      <c r="H31" s="90">
        <v>2581.018</v>
      </c>
      <c r="I31" s="90">
        <v>2702.6770000000001</v>
      </c>
      <c r="J31" s="90">
        <v>2776.1260000000002</v>
      </c>
      <c r="K31" s="90">
        <v>3064.0540000000001</v>
      </c>
      <c r="L31" s="269" t="s">
        <v>899</v>
      </c>
    </row>
    <row r="32" spans="1:12" ht="15" customHeight="1" x14ac:dyDescent="0.2">
      <c r="A32" s="269" t="s">
        <v>900</v>
      </c>
      <c r="B32" s="275">
        <v>2510.5831842300004</v>
      </c>
      <c r="C32" s="275">
        <v>2521.8829689999998</v>
      </c>
      <c r="D32" s="275">
        <v>2602.8496409999998</v>
      </c>
      <c r="E32" s="261">
        <v>2538.241</v>
      </c>
      <c r="F32" s="90">
        <v>2510.027</v>
      </c>
      <c r="G32" s="90">
        <v>2523.154</v>
      </c>
      <c r="H32" s="90">
        <v>2543.7710000000002</v>
      </c>
      <c r="I32" s="90">
        <v>2687.7860000000001</v>
      </c>
      <c r="J32" s="90">
        <v>2785.4319999999998</v>
      </c>
      <c r="K32" s="90">
        <v>3112.4009999999998</v>
      </c>
      <c r="L32" s="269" t="s">
        <v>901</v>
      </c>
    </row>
    <row r="33" spans="1:12" ht="15" customHeight="1" x14ac:dyDescent="0.2">
      <c r="A33" s="269"/>
      <c r="B33" s="275"/>
      <c r="C33" s="275"/>
      <c r="D33" s="275"/>
      <c r="E33" s="269"/>
      <c r="F33" s="90"/>
      <c r="G33" s="90"/>
      <c r="H33" s="90"/>
      <c r="I33" s="90"/>
      <c r="J33" s="90"/>
      <c r="K33" s="90"/>
      <c r="L33" s="269"/>
    </row>
    <row r="34" spans="1:12" ht="15" customHeight="1" x14ac:dyDescent="0.2">
      <c r="A34" s="269" t="s">
        <v>902</v>
      </c>
      <c r="B34" s="275"/>
      <c r="C34" s="275"/>
      <c r="D34" s="275"/>
      <c r="E34" s="269"/>
      <c r="F34" s="90"/>
      <c r="G34" s="90"/>
      <c r="H34" s="90"/>
      <c r="I34" s="90"/>
      <c r="J34" s="90"/>
      <c r="K34" s="90"/>
      <c r="L34" s="269" t="s">
        <v>903</v>
      </c>
    </row>
    <row r="35" spans="1:12" ht="15" customHeight="1" x14ac:dyDescent="0.2">
      <c r="A35" s="269" t="s">
        <v>898</v>
      </c>
      <c r="B35" s="275">
        <v>792.09199999999998</v>
      </c>
      <c r="C35" s="275">
        <v>800.27</v>
      </c>
      <c r="D35" s="275">
        <v>804.27200000000005</v>
      </c>
      <c r="E35" s="261">
        <v>479.178</v>
      </c>
      <c r="F35" s="276">
        <v>545.88499999999999</v>
      </c>
      <c r="G35" s="276">
        <v>454.07799999999997</v>
      </c>
      <c r="H35" s="276">
        <v>481.14499999999998</v>
      </c>
      <c r="I35" s="276">
        <v>461.05</v>
      </c>
      <c r="J35" s="276">
        <v>462.50599999999997</v>
      </c>
      <c r="K35" s="276">
        <v>472.85500000000002</v>
      </c>
      <c r="L35" s="269" t="s">
        <v>899</v>
      </c>
    </row>
    <row r="36" spans="1:12" ht="15" customHeight="1" x14ac:dyDescent="0.2">
      <c r="A36" s="269" t="s">
        <v>900</v>
      </c>
      <c r="B36" s="275">
        <v>681.20231699999999</v>
      </c>
      <c r="C36" s="275">
        <v>702.74435300000005</v>
      </c>
      <c r="D36" s="275">
        <v>722.30347099999994</v>
      </c>
      <c r="E36" s="261">
        <v>451.548</v>
      </c>
      <c r="F36" s="276">
        <v>520.89099999999996</v>
      </c>
      <c r="G36" s="276">
        <v>443.22500000000002</v>
      </c>
      <c r="H36" s="276">
        <v>474.55799999999999</v>
      </c>
      <c r="I36" s="276">
        <v>458.63499999999999</v>
      </c>
      <c r="J36" s="276">
        <v>463.548</v>
      </c>
      <c r="K36" s="276">
        <v>479.91</v>
      </c>
      <c r="L36" s="269" t="s">
        <v>901</v>
      </c>
    </row>
    <row r="37" spans="1:12" ht="15" customHeight="1" x14ac:dyDescent="0.2">
      <c r="A37" s="269"/>
      <c r="B37" s="275"/>
      <c r="C37" s="275"/>
      <c r="D37" s="275"/>
      <c r="E37" s="269"/>
      <c r="F37" s="90"/>
      <c r="G37" s="90"/>
      <c r="H37" s="90"/>
      <c r="I37" s="90"/>
      <c r="J37" s="90"/>
      <c r="K37" s="90"/>
      <c r="L37" s="269"/>
    </row>
    <row r="38" spans="1:12" ht="15" customHeight="1" x14ac:dyDescent="0.2">
      <c r="A38" s="269" t="s">
        <v>904</v>
      </c>
      <c r="B38" s="275"/>
      <c r="C38" s="275"/>
      <c r="D38" s="275"/>
      <c r="E38" s="269"/>
      <c r="F38" s="90"/>
      <c r="G38" s="90"/>
      <c r="H38" s="90"/>
      <c r="I38" s="90"/>
      <c r="J38" s="90"/>
      <c r="K38" s="90"/>
      <c r="L38" s="269" t="s">
        <v>905</v>
      </c>
    </row>
    <row r="39" spans="1:12" ht="15" customHeight="1" x14ac:dyDescent="0.2">
      <c r="A39" s="269" t="s">
        <v>898</v>
      </c>
      <c r="B39" s="275">
        <v>19.22</v>
      </c>
      <c r="C39" s="275">
        <v>19.41</v>
      </c>
      <c r="D39" s="275">
        <v>17.154</v>
      </c>
      <c r="E39" s="261">
        <v>13.007</v>
      </c>
      <c r="F39" s="276">
        <v>8.8230000000000004</v>
      </c>
      <c r="G39" s="276">
        <v>7.2309999999999999</v>
      </c>
      <c r="H39" s="276">
        <v>6.9240000000000004</v>
      </c>
      <c r="I39" s="276">
        <v>8.2439999999999998</v>
      </c>
      <c r="J39" s="276">
        <v>7.3730000000000002</v>
      </c>
      <c r="K39" s="276">
        <v>4.8609999999999998</v>
      </c>
      <c r="L39" s="269" t="s">
        <v>899</v>
      </c>
    </row>
    <row r="40" spans="1:12" ht="15" customHeight="1" x14ac:dyDescent="0.2">
      <c r="A40" s="269" t="s">
        <v>900</v>
      </c>
      <c r="B40" s="275">
        <v>16.604739000000002</v>
      </c>
      <c r="C40" s="275">
        <v>17.090959999999999</v>
      </c>
      <c r="D40" s="275">
        <v>15.459101</v>
      </c>
      <c r="E40" s="261">
        <v>12.292</v>
      </c>
      <c r="F40" s="276">
        <v>8.4329999999999998</v>
      </c>
      <c r="G40" s="276">
        <v>7.0780000000000003</v>
      </c>
      <c r="H40" s="276">
        <v>6.8730000000000002</v>
      </c>
      <c r="I40" s="276">
        <v>8.2270000000000003</v>
      </c>
      <c r="J40" s="276">
        <v>7.4009999999999998</v>
      </c>
      <c r="K40" s="276">
        <v>4.9580000000000002</v>
      </c>
      <c r="L40" s="269" t="s">
        <v>901</v>
      </c>
    </row>
    <row r="41" spans="1:12" ht="15" customHeight="1" x14ac:dyDescent="0.2">
      <c r="A41" s="277"/>
      <c r="B41" s="278"/>
      <c r="C41" s="278"/>
      <c r="D41" s="278"/>
      <c r="E41" s="278"/>
      <c r="F41" s="278"/>
      <c r="G41" s="278"/>
      <c r="H41" s="278"/>
      <c r="I41" s="278"/>
      <c r="J41" s="278"/>
      <c r="K41" s="278"/>
      <c r="L41" s="277"/>
    </row>
    <row r="43" spans="1:12" x14ac:dyDescent="0.2">
      <c r="A43" s="270" t="s">
        <v>906</v>
      </c>
      <c r="G43" s="270" t="s">
        <v>907</v>
      </c>
    </row>
    <row r="44" spans="1:12" x14ac:dyDescent="0.2">
      <c r="A44" s="270" t="s">
        <v>203</v>
      </c>
      <c r="G44" s="270" t="s">
        <v>412</v>
      </c>
    </row>
    <row r="45" spans="1:12" x14ac:dyDescent="0.2">
      <c r="A45" s="270" t="s">
        <v>908</v>
      </c>
      <c r="G45" s="270" t="s">
        <v>909</v>
      </c>
    </row>
    <row r="46" spans="1:12" x14ac:dyDescent="0.2">
      <c r="A46" s="270" t="s">
        <v>910</v>
      </c>
      <c r="G46" s="270" t="s">
        <v>911</v>
      </c>
    </row>
    <row r="47" spans="1:12" x14ac:dyDescent="0.2">
      <c r="A47" s="270" t="s">
        <v>912</v>
      </c>
      <c r="G47" s="270" t="s">
        <v>913</v>
      </c>
    </row>
    <row r="49" spans="1:8" ht="15" x14ac:dyDescent="0.25">
      <c r="A49" s="279" t="s">
        <v>102</v>
      </c>
      <c r="B49" s="280"/>
      <c r="C49" s="280"/>
      <c r="D49" s="280"/>
      <c r="E49" s="280"/>
      <c r="F49" s="280"/>
      <c r="G49" s="29" t="s">
        <v>104</v>
      </c>
      <c r="H49" s="29"/>
    </row>
    <row r="50" spans="1:8" ht="15" x14ac:dyDescent="0.25">
      <c r="A50" s="279" t="s">
        <v>177</v>
      </c>
      <c r="B50" s="280"/>
      <c r="C50" s="280"/>
      <c r="D50" s="280"/>
      <c r="E50" s="280"/>
      <c r="F50" s="280"/>
      <c r="G50" s="29" t="s">
        <v>105</v>
      </c>
      <c r="H50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/>
  </sheetViews>
  <sheetFormatPr defaultColWidth="9.28515625" defaultRowHeight="12.75" x14ac:dyDescent="0.2"/>
  <cols>
    <col min="1" max="1" width="40.7109375" style="34" customWidth="1"/>
    <col min="2" max="6" width="11.5703125" style="34" customWidth="1"/>
    <col min="7" max="7" width="12.140625" style="34" customWidth="1"/>
    <col min="8" max="9" width="11.5703125" style="34" bestFit="1" customWidth="1"/>
    <col min="10" max="11" width="12.7109375" style="34" customWidth="1"/>
    <col min="12" max="12" width="54.140625" style="34" customWidth="1"/>
    <col min="13" max="16384" width="9.28515625" style="34"/>
  </cols>
  <sheetData>
    <row r="1" spans="1:13" ht="15" x14ac:dyDescent="0.2">
      <c r="A1" s="32" t="s">
        <v>116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15" x14ac:dyDescent="0.2">
      <c r="A2" s="32" t="s">
        <v>117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3" ht="14.25" x14ac:dyDescent="0.2">
      <c r="A3" s="35" t="s">
        <v>118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3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3" s="37" customFormat="1" ht="15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3" s="39" customFormat="1" ht="15" x14ac:dyDescent="0.2">
      <c r="A6" s="38"/>
      <c r="B6" s="5">
        <v>2006</v>
      </c>
      <c r="C6" s="5">
        <v>2007</v>
      </c>
      <c r="D6" s="5">
        <v>2008</v>
      </c>
      <c r="E6" s="5">
        <v>2009</v>
      </c>
      <c r="F6" s="5">
        <v>2010</v>
      </c>
      <c r="G6" s="5">
        <v>2011</v>
      </c>
      <c r="H6" s="5">
        <v>2012</v>
      </c>
      <c r="I6" s="5" t="s">
        <v>4</v>
      </c>
      <c r="J6" s="5" t="s">
        <v>5</v>
      </c>
      <c r="K6" s="5" t="s">
        <v>6</v>
      </c>
      <c r="L6" s="38"/>
    </row>
    <row r="7" spans="1:13" s="42" customFormat="1" ht="15" x14ac:dyDescent="0.2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0"/>
    </row>
    <row r="8" spans="1:13" s="42" customFormat="1" ht="15" customHeight="1" x14ac:dyDescent="0.2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3" s="37" customFormat="1" ht="15" customHeight="1" x14ac:dyDescent="0.2">
      <c r="A9" s="43" t="s">
        <v>119</v>
      </c>
      <c r="B9" s="44">
        <v>57854.31936463881</v>
      </c>
      <c r="C9" s="44">
        <v>60642.710617190925</v>
      </c>
      <c r="D9" s="44">
        <v>62703.066000000006</v>
      </c>
      <c r="E9" s="44">
        <v>63617.936000000016</v>
      </c>
      <c r="F9" s="44">
        <v>64294.561999999991</v>
      </c>
      <c r="G9" s="44">
        <v>65720.705000000002</v>
      </c>
      <c r="H9" s="44">
        <v>68085.741999999998</v>
      </c>
      <c r="I9" s="44">
        <v>68944.899999999994</v>
      </c>
      <c r="J9" s="44">
        <v>68461.2</v>
      </c>
      <c r="K9" s="44">
        <v>68520.600000000006</v>
      </c>
      <c r="L9" s="43" t="s">
        <v>120</v>
      </c>
    </row>
    <row r="10" spans="1:13" s="37" customFormat="1" ht="15" customHeight="1" x14ac:dyDescent="0.2">
      <c r="A10" s="43"/>
      <c r="B10" s="45"/>
      <c r="C10" s="45"/>
      <c r="D10" s="44"/>
      <c r="E10" s="44"/>
      <c r="F10" s="44"/>
      <c r="G10" s="44"/>
      <c r="H10" s="44"/>
      <c r="I10" s="44"/>
      <c r="J10" s="44"/>
      <c r="K10" s="44"/>
      <c r="L10" s="43"/>
    </row>
    <row r="11" spans="1:13" s="37" customFormat="1" ht="15" customHeight="1" x14ac:dyDescent="0.2">
      <c r="A11" s="43" t="s">
        <v>19</v>
      </c>
      <c r="B11" s="45">
        <v>50148.828999999998</v>
      </c>
      <c r="C11" s="45">
        <v>52086.574999999997</v>
      </c>
      <c r="D11" s="44">
        <v>54553.796999999999</v>
      </c>
      <c r="E11" s="44">
        <v>55122.124000000003</v>
      </c>
      <c r="F11" s="44">
        <v>56783.828000000001</v>
      </c>
      <c r="G11" s="44">
        <v>58154.750999999997</v>
      </c>
      <c r="H11" s="44">
        <v>60896.956000000006</v>
      </c>
      <c r="I11" s="44">
        <v>62477.599999999999</v>
      </c>
      <c r="J11" s="44">
        <v>61753</v>
      </c>
      <c r="K11" s="44">
        <v>61911.3</v>
      </c>
      <c r="L11" s="43" t="s">
        <v>20</v>
      </c>
    </row>
    <row r="12" spans="1:13" s="37" customFormat="1" ht="15" customHeight="1" x14ac:dyDescent="0.2">
      <c r="A12" s="43" t="s">
        <v>121</v>
      </c>
      <c r="B12" s="44">
        <v>5902.8869999999997</v>
      </c>
      <c r="C12" s="44">
        <v>5682.2039999999997</v>
      </c>
      <c r="D12" s="44">
        <v>5563.9589999999998</v>
      </c>
      <c r="E12" s="44">
        <v>5204.7060000000001</v>
      </c>
      <c r="F12" s="44">
        <v>5368.549</v>
      </c>
      <c r="G12" s="44">
        <v>5677.2790000000005</v>
      </c>
      <c r="H12" s="44">
        <v>6107.2749999999996</v>
      </c>
      <c r="I12" s="44">
        <v>6495.9</v>
      </c>
      <c r="J12" s="44">
        <v>5932.4</v>
      </c>
      <c r="K12" s="44">
        <v>5929.5</v>
      </c>
      <c r="L12" s="43" t="s">
        <v>122</v>
      </c>
    </row>
    <row r="13" spans="1:13" s="37" customFormat="1" ht="15" customHeight="1" x14ac:dyDescent="0.2">
      <c r="A13" s="43" t="s">
        <v>123</v>
      </c>
      <c r="B13" s="44">
        <v>19250.892</v>
      </c>
      <c r="C13" s="44">
        <v>20449.904999999999</v>
      </c>
      <c r="D13" s="44">
        <v>21684.714</v>
      </c>
      <c r="E13" s="44">
        <v>21958.726999999999</v>
      </c>
      <c r="F13" s="44">
        <v>22924.595000000001</v>
      </c>
      <c r="G13" s="44">
        <v>23655.588</v>
      </c>
      <c r="H13" s="44">
        <v>24793.851999999999</v>
      </c>
      <c r="I13" s="44">
        <v>25477</v>
      </c>
      <c r="J13" s="44">
        <v>24870.5</v>
      </c>
      <c r="K13" s="44">
        <v>24873.9</v>
      </c>
      <c r="L13" s="43" t="s">
        <v>124</v>
      </c>
    </row>
    <row r="14" spans="1:13" s="37" customFormat="1" ht="15" customHeight="1" x14ac:dyDescent="0.2">
      <c r="A14" s="43" t="s">
        <v>125</v>
      </c>
      <c r="B14" s="44">
        <v>24995.05</v>
      </c>
      <c r="C14" s="44">
        <v>25954.466</v>
      </c>
      <c r="D14" s="44">
        <v>27305.124</v>
      </c>
      <c r="E14" s="44">
        <v>27958.690999999999</v>
      </c>
      <c r="F14" s="44">
        <v>28490.684000000001</v>
      </c>
      <c r="G14" s="44">
        <v>28821.883999999998</v>
      </c>
      <c r="H14" s="44">
        <v>29995.829000000002</v>
      </c>
      <c r="I14" s="44">
        <v>30504.7</v>
      </c>
      <c r="J14" s="44">
        <v>30950.1</v>
      </c>
      <c r="K14" s="44">
        <v>31107.9</v>
      </c>
      <c r="L14" s="43" t="s">
        <v>126</v>
      </c>
      <c r="M14" s="44"/>
    </row>
    <row r="15" spans="1:13" s="37" customFormat="1" ht="15" customHeight="1" x14ac:dyDescent="0.2">
      <c r="A15" s="43"/>
      <c r="B15" s="45"/>
      <c r="C15" s="45"/>
      <c r="D15" s="44"/>
      <c r="E15" s="44"/>
      <c r="F15" s="44"/>
      <c r="G15" s="44"/>
      <c r="H15" s="44"/>
      <c r="I15" s="44"/>
      <c r="J15" s="44"/>
      <c r="K15" s="44"/>
      <c r="L15" s="43"/>
    </row>
    <row r="16" spans="1:13" s="37" customFormat="1" ht="15" customHeight="1" x14ac:dyDescent="0.2">
      <c r="A16" s="43" t="s">
        <v>127</v>
      </c>
      <c r="B16" s="44">
        <v>10329.601999999999</v>
      </c>
      <c r="C16" s="44">
        <v>10512.405999999999</v>
      </c>
      <c r="D16" s="44">
        <v>10518.120999999999</v>
      </c>
      <c r="E16" s="44">
        <v>11101.698</v>
      </c>
      <c r="F16" s="44">
        <v>10841.936</v>
      </c>
      <c r="G16" s="44">
        <v>10506.598</v>
      </c>
      <c r="H16" s="44">
        <v>10794.645</v>
      </c>
      <c r="I16" s="44">
        <v>10589.4</v>
      </c>
      <c r="J16" s="44">
        <v>10946</v>
      </c>
      <c r="K16" s="44">
        <v>9189.7999999999993</v>
      </c>
      <c r="L16" s="43" t="s">
        <v>128</v>
      </c>
    </row>
    <row r="17" spans="1:12" s="37" customFormat="1" ht="15" x14ac:dyDescent="0.2">
      <c r="A17" s="43" t="s">
        <v>129</v>
      </c>
      <c r="B17" s="44">
        <v>8298.8449999999993</v>
      </c>
      <c r="C17" s="44">
        <v>8295.4689999999991</v>
      </c>
      <c r="D17" s="44">
        <v>8204.5959999999995</v>
      </c>
      <c r="E17" s="44">
        <v>8536.8019999999997</v>
      </c>
      <c r="F17" s="44">
        <v>8129.7969999999996</v>
      </c>
      <c r="G17" s="44">
        <v>7799.1729999999998</v>
      </c>
      <c r="H17" s="44">
        <v>7963.098</v>
      </c>
      <c r="I17" s="44">
        <v>7769.7</v>
      </c>
      <c r="J17" s="44">
        <v>8129.9</v>
      </c>
      <c r="K17" s="44">
        <v>6391.4</v>
      </c>
      <c r="L17" s="43" t="s">
        <v>130</v>
      </c>
    </row>
    <row r="18" spans="1:12" s="37" customFormat="1" ht="15" x14ac:dyDescent="0.2">
      <c r="A18" s="43" t="s">
        <v>131</v>
      </c>
      <c r="B18" s="44">
        <v>2030.7570000000001</v>
      </c>
      <c r="C18" s="44">
        <v>2216.9369999999999</v>
      </c>
      <c r="D18" s="44">
        <v>2313.5250000000001</v>
      </c>
      <c r="E18" s="44">
        <v>2564.8960000000002</v>
      </c>
      <c r="F18" s="44">
        <v>2712.1390000000001</v>
      </c>
      <c r="G18" s="44">
        <v>2707.4250000000002</v>
      </c>
      <c r="H18" s="44">
        <v>2831.547</v>
      </c>
      <c r="I18" s="44">
        <v>2819.7</v>
      </c>
      <c r="J18" s="44">
        <v>2816.1</v>
      </c>
      <c r="K18" s="44">
        <v>2798.4</v>
      </c>
      <c r="L18" s="43" t="s">
        <v>132</v>
      </c>
    </row>
    <row r="19" spans="1:12" s="37" customFormat="1" ht="15" x14ac:dyDescent="0.2">
      <c r="A19" s="43"/>
      <c r="B19" s="45"/>
      <c r="C19" s="45"/>
      <c r="D19" s="44"/>
      <c r="E19" s="44"/>
      <c r="F19" s="44"/>
      <c r="G19" s="44"/>
      <c r="H19" s="44"/>
      <c r="I19" s="44"/>
      <c r="J19" s="44"/>
      <c r="K19" s="44"/>
      <c r="L19" s="43"/>
    </row>
    <row r="20" spans="1:12" s="37" customFormat="1" ht="15" x14ac:dyDescent="0.2">
      <c r="A20" s="43" t="s">
        <v>133</v>
      </c>
      <c r="B20" s="45">
        <v>12211.212</v>
      </c>
      <c r="C20" s="45">
        <v>11987.794</v>
      </c>
      <c r="D20" s="44">
        <v>11373.578000000001</v>
      </c>
      <c r="E20" s="44">
        <v>10053.921999999999</v>
      </c>
      <c r="F20" s="44">
        <v>9012.07</v>
      </c>
      <c r="G20" s="44">
        <v>10105.107000000002</v>
      </c>
      <c r="H20" s="44">
        <v>10496.219000000001</v>
      </c>
      <c r="I20" s="44">
        <v>9763</v>
      </c>
      <c r="J20" s="44">
        <v>9229</v>
      </c>
      <c r="K20" s="44">
        <v>8956</v>
      </c>
      <c r="L20" s="43" t="s">
        <v>134</v>
      </c>
    </row>
    <row r="21" spans="1:12" s="37" customFormat="1" ht="15" x14ac:dyDescent="0.2">
      <c r="A21" s="43" t="s">
        <v>135</v>
      </c>
      <c r="B21" s="44">
        <v>377.83</v>
      </c>
      <c r="C21" s="44">
        <v>313.37400000000002</v>
      </c>
      <c r="D21" s="44">
        <v>399.267</v>
      </c>
      <c r="E21" s="44">
        <v>354.964</v>
      </c>
      <c r="F21" s="44">
        <v>93.596999999999994</v>
      </c>
      <c r="G21" s="44">
        <v>499.97699999999998</v>
      </c>
      <c r="H21" s="44">
        <v>140.161</v>
      </c>
      <c r="I21" s="44">
        <v>90.2</v>
      </c>
      <c r="J21" s="44">
        <v>186.4</v>
      </c>
      <c r="K21" s="44">
        <v>321.39999999999998</v>
      </c>
      <c r="L21" s="43" t="s">
        <v>136</v>
      </c>
    </row>
    <row r="22" spans="1:12" s="37" customFormat="1" ht="15" x14ac:dyDescent="0.2">
      <c r="A22" s="43" t="s">
        <v>137</v>
      </c>
      <c r="B22" s="45"/>
      <c r="C22" s="45"/>
      <c r="D22" s="44"/>
      <c r="E22" s="44"/>
      <c r="F22" s="44"/>
      <c r="G22" s="44"/>
      <c r="H22" s="44"/>
      <c r="I22" s="44"/>
      <c r="J22" s="44"/>
      <c r="K22" s="44"/>
      <c r="L22" s="43" t="s">
        <v>138</v>
      </c>
    </row>
    <row r="23" spans="1:12" s="37" customFormat="1" ht="15" x14ac:dyDescent="0.2">
      <c r="A23" s="43" t="s">
        <v>139</v>
      </c>
      <c r="B23" s="44">
        <v>11833.382</v>
      </c>
      <c r="C23" s="44">
        <v>11674.42</v>
      </c>
      <c r="D23" s="44">
        <v>10974.311000000002</v>
      </c>
      <c r="E23" s="44">
        <v>9698.9579999999987</v>
      </c>
      <c r="F23" s="44">
        <v>8918.473</v>
      </c>
      <c r="G23" s="44">
        <v>9605.130000000001</v>
      </c>
      <c r="H23" s="44">
        <v>10356.058000000001</v>
      </c>
      <c r="I23" s="44">
        <v>9672.7000000000007</v>
      </c>
      <c r="J23" s="44">
        <v>9042.6</v>
      </c>
      <c r="K23" s="44">
        <v>8634.6</v>
      </c>
      <c r="L23" s="43" t="s">
        <v>140</v>
      </c>
    </row>
    <row r="24" spans="1:12" s="37" customFormat="1" ht="15" x14ac:dyDescent="0.2">
      <c r="A24" s="43"/>
      <c r="B24" s="45"/>
      <c r="C24" s="45"/>
      <c r="D24" s="44"/>
      <c r="E24" s="44"/>
      <c r="F24" s="44"/>
      <c r="G24" s="44"/>
      <c r="H24" s="44"/>
      <c r="I24" s="44"/>
      <c r="J24" s="44"/>
      <c r="K24" s="44"/>
      <c r="L24" s="43"/>
    </row>
    <row r="25" spans="1:12" s="37" customFormat="1" ht="15" x14ac:dyDescent="0.2">
      <c r="A25" s="43" t="s">
        <v>141</v>
      </c>
      <c r="B25" s="44">
        <v>6028.5929999999998</v>
      </c>
      <c r="C25" s="44">
        <v>5750.098</v>
      </c>
      <c r="D25" s="44">
        <v>5390.5410000000002</v>
      </c>
      <c r="E25" s="44">
        <v>4255.799</v>
      </c>
      <c r="F25" s="44">
        <v>3668.4589999999998</v>
      </c>
      <c r="G25" s="44">
        <v>3860.29</v>
      </c>
      <c r="H25" s="44">
        <v>4558.51</v>
      </c>
      <c r="I25" s="44">
        <v>3978.1</v>
      </c>
      <c r="J25" s="44">
        <v>3400.2</v>
      </c>
      <c r="K25" s="44">
        <v>3157.3</v>
      </c>
      <c r="L25" s="43" t="s">
        <v>142</v>
      </c>
    </row>
    <row r="26" spans="1:12" s="37" customFormat="1" ht="15" x14ac:dyDescent="0.2">
      <c r="A26" s="43" t="s">
        <v>143</v>
      </c>
      <c r="B26" s="44">
        <v>3324.3</v>
      </c>
      <c r="C26" s="44">
        <v>3278.6970000000001</v>
      </c>
      <c r="D26" s="44">
        <v>2686.6750000000002</v>
      </c>
      <c r="E26" s="44">
        <v>1922.905</v>
      </c>
      <c r="F26" s="44">
        <v>1830.58</v>
      </c>
      <c r="G26" s="44">
        <v>1801.674</v>
      </c>
      <c r="H26" s="44">
        <v>2056.2860000000001</v>
      </c>
      <c r="I26" s="44">
        <v>1920.9</v>
      </c>
      <c r="J26" s="44">
        <v>1849.8</v>
      </c>
      <c r="K26" s="44">
        <v>1888</v>
      </c>
      <c r="L26" s="43" t="s">
        <v>144</v>
      </c>
    </row>
    <row r="27" spans="1:12" s="37" customFormat="1" ht="15" x14ac:dyDescent="0.2">
      <c r="A27" s="43" t="s">
        <v>145</v>
      </c>
      <c r="B27" s="44">
        <v>1691.1780000000001</v>
      </c>
      <c r="C27" s="44">
        <v>1668.0029999999999</v>
      </c>
      <c r="D27" s="44">
        <v>1669.316</v>
      </c>
      <c r="E27" s="44">
        <v>1519.15</v>
      </c>
      <c r="F27" s="44">
        <v>1204.1990000000001</v>
      </c>
      <c r="G27" s="44">
        <v>1170.422</v>
      </c>
      <c r="H27" s="44">
        <v>1464.835</v>
      </c>
      <c r="I27" s="44">
        <v>1274.2</v>
      </c>
      <c r="J27" s="44">
        <v>940.1</v>
      </c>
      <c r="K27" s="44">
        <v>750</v>
      </c>
      <c r="L27" s="43" t="s">
        <v>146</v>
      </c>
    </row>
    <row r="28" spans="1:12" s="37" customFormat="1" ht="15" x14ac:dyDescent="0.2">
      <c r="A28" s="43" t="s">
        <v>147</v>
      </c>
      <c r="B28" s="44">
        <v>1013.115</v>
      </c>
      <c r="C28" s="44">
        <v>803.39799999999991</v>
      </c>
      <c r="D28" s="44">
        <v>1034.55</v>
      </c>
      <c r="E28" s="44">
        <v>813.74399999999991</v>
      </c>
      <c r="F28" s="44">
        <v>633.68000000000006</v>
      </c>
      <c r="G28" s="44">
        <v>888.19399999999996</v>
      </c>
      <c r="H28" s="44">
        <v>1037.3889999999999</v>
      </c>
      <c r="I28" s="44">
        <v>782.8</v>
      </c>
      <c r="J28" s="44">
        <v>610.22700000000009</v>
      </c>
      <c r="K28" s="44">
        <v>519.4</v>
      </c>
      <c r="L28" s="43" t="s">
        <v>148</v>
      </c>
    </row>
    <row r="29" spans="1:12" s="37" customFormat="1" ht="15" x14ac:dyDescent="0.2">
      <c r="A29" s="43" t="s">
        <v>149</v>
      </c>
      <c r="B29" s="44">
        <v>594.58900000000006</v>
      </c>
      <c r="C29" s="44">
        <v>393.36399999999998</v>
      </c>
      <c r="D29" s="44">
        <v>498.78899999999999</v>
      </c>
      <c r="E29" s="44">
        <v>415.56099999999998</v>
      </c>
      <c r="F29" s="44">
        <v>352.96199999999999</v>
      </c>
      <c r="G29" s="44">
        <v>562.58399999999995</v>
      </c>
      <c r="H29" s="44">
        <v>707.17499999999995</v>
      </c>
      <c r="I29" s="44">
        <v>499.2</v>
      </c>
      <c r="J29" s="44">
        <v>376.42700000000002</v>
      </c>
      <c r="K29" s="44">
        <v>315.3</v>
      </c>
      <c r="L29" s="43" t="s">
        <v>150</v>
      </c>
    </row>
    <row r="30" spans="1:12" s="37" customFormat="1" ht="15" x14ac:dyDescent="0.2">
      <c r="A30" s="43" t="s">
        <v>151</v>
      </c>
      <c r="B30" s="44">
        <v>418.52600000000001</v>
      </c>
      <c r="C30" s="44">
        <v>410.03399999999999</v>
      </c>
      <c r="D30" s="44">
        <v>535.76099999999997</v>
      </c>
      <c r="E30" s="44">
        <v>398.18299999999999</v>
      </c>
      <c r="F30" s="44">
        <v>280.71800000000002</v>
      </c>
      <c r="G30" s="44">
        <v>325.61</v>
      </c>
      <c r="H30" s="44">
        <v>330.214</v>
      </c>
      <c r="I30" s="44">
        <v>283.60000000000002</v>
      </c>
      <c r="J30" s="44">
        <v>233.8</v>
      </c>
      <c r="K30" s="44">
        <v>204.1</v>
      </c>
      <c r="L30" s="43" t="s">
        <v>152</v>
      </c>
    </row>
    <row r="31" spans="1:12" s="37" customFormat="1" ht="15" x14ac:dyDescent="0.2">
      <c r="A31" s="43"/>
      <c r="B31" s="45"/>
      <c r="C31" s="45"/>
      <c r="D31" s="44"/>
      <c r="E31" s="44"/>
      <c r="F31" s="44"/>
      <c r="G31" s="44"/>
      <c r="H31" s="44"/>
      <c r="I31" s="44"/>
      <c r="J31" s="44"/>
      <c r="K31" s="44"/>
      <c r="L31" s="43"/>
    </row>
    <row r="32" spans="1:12" s="37" customFormat="1" ht="15" x14ac:dyDescent="0.2">
      <c r="A32" s="43" t="s">
        <v>153</v>
      </c>
      <c r="B32" s="44">
        <v>5804.7889999999998</v>
      </c>
      <c r="C32" s="44">
        <v>5924.3220000000001</v>
      </c>
      <c r="D32" s="44">
        <v>5583.77</v>
      </c>
      <c r="E32" s="44">
        <v>5443.1589999999997</v>
      </c>
      <c r="F32" s="44">
        <v>5250.0140000000001</v>
      </c>
      <c r="G32" s="44">
        <v>5744.84</v>
      </c>
      <c r="H32" s="44">
        <v>5797.5479999999998</v>
      </c>
      <c r="I32" s="44">
        <v>5694.7</v>
      </c>
      <c r="J32" s="44">
        <v>5642.4</v>
      </c>
      <c r="K32" s="44">
        <v>5477.2</v>
      </c>
      <c r="L32" s="43" t="s">
        <v>154</v>
      </c>
    </row>
    <row r="33" spans="1:12" s="37" customFormat="1" ht="15" x14ac:dyDescent="0.2">
      <c r="A33" s="43" t="s">
        <v>143</v>
      </c>
      <c r="B33" s="44">
        <v>5643.2560000000003</v>
      </c>
      <c r="C33" s="44">
        <v>5712.4129999999996</v>
      </c>
      <c r="D33" s="44">
        <v>5397.1350000000002</v>
      </c>
      <c r="E33" s="44">
        <v>5237.8980000000001</v>
      </c>
      <c r="F33" s="44">
        <v>5058.1970000000001</v>
      </c>
      <c r="G33" s="44">
        <v>5458.7030000000004</v>
      </c>
      <c r="H33" s="44">
        <v>5528.8950000000004</v>
      </c>
      <c r="I33" s="44">
        <v>5482.3</v>
      </c>
      <c r="J33" s="44">
        <v>5452.3</v>
      </c>
      <c r="K33" s="44">
        <v>5260.1</v>
      </c>
      <c r="L33" s="43" t="s">
        <v>144</v>
      </c>
    </row>
    <row r="34" spans="1:12" s="37" customFormat="1" ht="15" x14ac:dyDescent="0.2">
      <c r="A34" s="43" t="s">
        <v>155</v>
      </c>
      <c r="B34" s="44">
        <v>58.874000000000002</v>
      </c>
      <c r="C34" s="44">
        <v>86.108999999999995</v>
      </c>
      <c r="D34" s="44">
        <v>82.734999999999999</v>
      </c>
      <c r="E34" s="44">
        <v>71.259</v>
      </c>
      <c r="F34" s="44">
        <v>79.352000000000004</v>
      </c>
      <c r="G34" s="44">
        <v>90.76</v>
      </c>
      <c r="H34" s="44">
        <v>84.155000000000001</v>
      </c>
      <c r="I34" s="44">
        <v>55.1</v>
      </c>
      <c r="J34" s="44">
        <v>46.6</v>
      </c>
      <c r="K34" s="44">
        <v>50.8</v>
      </c>
      <c r="L34" s="43" t="s">
        <v>156</v>
      </c>
    </row>
    <row r="35" spans="1:12" s="37" customFormat="1" ht="15" x14ac:dyDescent="0.2">
      <c r="A35" s="43" t="s">
        <v>147</v>
      </c>
      <c r="B35" s="44">
        <v>102.65900000000001</v>
      </c>
      <c r="C35" s="44">
        <v>125.8</v>
      </c>
      <c r="D35" s="44">
        <v>103.9</v>
      </c>
      <c r="E35" s="44">
        <v>134.00200000000001</v>
      </c>
      <c r="F35" s="44">
        <v>112.465</v>
      </c>
      <c r="G35" s="44">
        <v>195.37700000000001</v>
      </c>
      <c r="H35" s="44">
        <v>184.49799999999999</v>
      </c>
      <c r="I35" s="44">
        <v>157.19999999999999</v>
      </c>
      <c r="J35" s="44">
        <v>143.5</v>
      </c>
      <c r="K35" s="44">
        <v>166.3</v>
      </c>
      <c r="L35" s="43" t="s">
        <v>148</v>
      </c>
    </row>
    <row r="36" spans="1:12" s="37" customFormat="1" ht="15" x14ac:dyDescent="0.2">
      <c r="A36" s="43" t="s">
        <v>149</v>
      </c>
      <c r="B36" s="44">
        <v>63.061999999999998</v>
      </c>
      <c r="C36" s="44">
        <v>83.442999999999998</v>
      </c>
      <c r="D36" s="44">
        <v>57.938000000000002</v>
      </c>
      <c r="E36" s="44">
        <v>85.891999999999996</v>
      </c>
      <c r="F36" s="44">
        <v>64.096000000000004</v>
      </c>
      <c r="G36" s="44">
        <v>146.39699999999999</v>
      </c>
      <c r="H36" s="44">
        <v>133.458</v>
      </c>
      <c r="I36" s="44">
        <v>107.1</v>
      </c>
      <c r="J36" s="44">
        <v>94.3</v>
      </c>
      <c r="K36" s="44">
        <v>117.8</v>
      </c>
      <c r="L36" s="43" t="s">
        <v>150</v>
      </c>
    </row>
    <row r="37" spans="1:12" s="37" customFormat="1" ht="15" x14ac:dyDescent="0.2">
      <c r="A37" s="43" t="s">
        <v>151</v>
      </c>
      <c r="B37" s="44">
        <v>39.597000000000001</v>
      </c>
      <c r="C37" s="44">
        <v>42.356999999999999</v>
      </c>
      <c r="D37" s="44">
        <v>45.962000000000003</v>
      </c>
      <c r="E37" s="44">
        <v>48.11</v>
      </c>
      <c r="F37" s="44">
        <v>48.369</v>
      </c>
      <c r="G37" s="44">
        <v>48.98</v>
      </c>
      <c r="H37" s="44">
        <v>51.04</v>
      </c>
      <c r="I37" s="44">
        <v>50.1</v>
      </c>
      <c r="J37" s="44">
        <v>49.2</v>
      </c>
      <c r="K37" s="44">
        <v>48.5</v>
      </c>
      <c r="L37" s="43" t="s">
        <v>152</v>
      </c>
    </row>
    <row r="38" spans="1:12" s="37" customFormat="1" ht="15" x14ac:dyDescent="0.2">
      <c r="A38" s="43"/>
      <c r="B38" s="45"/>
      <c r="C38" s="45"/>
      <c r="D38" s="44"/>
      <c r="E38" s="44"/>
      <c r="F38" s="44"/>
      <c r="G38" s="44"/>
      <c r="H38" s="44"/>
      <c r="I38" s="44"/>
      <c r="J38" s="44"/>
      <c r="K38" s="44"/>
      <c r="L38" s="43"/>
    </row>
    <row r="39" spans="1:12" s="37" customFormat="1" ht="15" x14ac:dyDescent="0.2">
      <c r="A39" s="43" t="s">
        <v>157</v>
      </c>
      <c r="B39" s="44">
        <v>-14835.323635361186</v>
      </c>
      <c r="C39" s="44">
        <v>-13944.064382809069</v>
      </c>
      <c r="D39" s="44">
        <v>-13742.429999999993</v>
      </c>
      <c r="E39" s="44">
        <v>-12659.80799999999</v>
      </c>
      <c r="F39" s="44">
        <v>-12343.272000000012</v>
      </c>
      <c r="G39" s="44">
        <v>-13045.751000000004</v>
      </c>
      <c r="H39" s="44">
        <v>-14102.078000000009</v>
      </c>
      <c r="I39" s="44">
        <v>-13885</v>
      </c>
      <c r="J39" s="44">
        <v>-13466.8</v>
      </c>
      <c r="K39" s="44">
        <v>-11536.6</v>
      </c>
      <c r="L39" s="43" t="s">
        <v>158</v>
      </c>
    </row>
    <row r="40" spans="1:12" s="37" customFormat="1" ht="15" x14ac:dyDescent="0.2">
      <c r="A40" s="43"/>
      <c r="B40" s="45"/>
      <c r="C40" s="45"/>
      <c r="D40" s="44"/>
      <c r="E40" s="44"/>
      <c r="F40" s="44"/>
      <c r="G40" s="44"/>
      <c r="H40" s="44"/>
      <c r="I40" s="44"/>
      <c r="J40" s="44"/>
      <c r="K40" s="44"/>
      <c r="L40" s="43"/>
    </row>
    <row r="41" spans="1:12" s="37" customFormat="1" ht="15" x14ac:dyDescent="0.2">
      <c r="A41" s="43" t="s">
        <v>159</v>
      </c>
      <c r="B41" s="44">
        <v>72624.851364638816</v>
      </c>
      <c r="C41" s="44">
        <v>72906.176999999996</v>
      </c>
      <c r="D41" s="44">
        <v>76613.069000000003</v>
      </c>
      <c r="E41" s="44">
        <v>74213.237000000008</v>
      </c>
      <c r="F41" s="44">
        <v>74310.327999999994</v>
      </c>
      <c r="G41" s="44">
        <v>76575.767999999996</v>
      </c>
      <c r="H41" s="44">
        <v>74754.803999999989</v>
      </c>
      <c r="I41" s="44">
        <v>74752.600000000006</v>
      </c>
      <c r="J41" s="44">
        <v>74785.899999999994</v>
      </c>
      <c r="K41" s="44">
        <v>78303.899999999994</v>
      </c>
      <c r="L41" s="43" t="s">
        <v>160</v>
      </c>
    </row>
    <row r="42" spans="1:12" s="37" customFormat="1" ht="15" x14ac:dyDescent="0.2">
      <c r="A42" s="43" t="s">
        <v>161</v>
      </c>
      <c r="B42" s="44">
        <v>1504.9860000000001</v>
      </c>
      <c r="C42" s="44">
        <v>1311.261</v>
      </c>
      <c r="D42" s="44">
        <v>1589.143</v>
      </c>
      <c r="E42" s="44">
        <v>1786.569</v>
      </c>
      <c r="F42" s="44">
        <v>1825.837</v>
      </c>
      <c r="G42" s="44">
        <v>1765.2919999999999</v>
      </c>
      <c r="H42" s="44">
        <v>1961.646</v>
      </c>
      <c r="I42" s="44">
        <v>1963.1</v>
      </c>
      <c r="J42" s="44">
        <v>1921.1</v>
      </c>
      <c r="K42" s="44">
        <v>1996.2</v>
      </c>
      <c r="L42" s="43" t="s">
        <v>162</v>
      </c>
    </row>
    <row r="43" spans="1:12" s="37" customFormat="1" ht="15" x14ac:dyDescent="0.2">
      <c r="A43" s="43" t="s">
        <v>163</v>
      </c>
      <c r="B43" s="44">
        <v>71119.865364638812</v>
      </c>
      <c r="C43" s="44">
        <v>71594.915999999997</v>
      </c>
      <c r="D43" s="44">
        <v>75023.926000000007</v>
      </c>
      <c r="E43" s="44">
        <v>72426.668000000005</v>
      </c>
      <c r="F43" s="44">
        <v>72484.490999999995</v>
      </c>
      <c r="G43" s="44">
        <v>74810.475999999995</v>
      </c>
      <c r="H43" s="44">
        <v>72793.157999999996</v>
      </c>
      <c r="I43" s="44">
        <v>72789.5</v>
      </c>
      <c r="J43" s="44">
        <v>72864.7</v>
      </c>
      <c r="K43" s="44">
        <v>76307.7</v>
      </c>
      <c r="L43" s="43" t="s">
        <v>164</v>
      </c>
    </row>
    <row r="44" spans="1:12" s="37" customFormat="1" ht="15" x14ac:dyDescent="0.2">
      <c r="A44" s="43"/>
      <c r="B44" s="45"/>
      <c r="C44" s="45"/>
      <c r="D44" s="44"/>
      <c r="E44" s="44"/>
      <c r="F44" s="44"/>
      <c r="G44" s="44"/>
      <c r="H44" s="44"/>
      <c r="I44" s="44"/>
      <c r="J44" s="44"/>
      <c r="K44" s="44"/>
      <c r="L44" s="43"/>
    </row>
    <row r="45" spans="1:12" s="37" customFormat="1" ht="15" x14ac:dyDescent="0.2">
      <c r="A45" s="43" t="s">
        <v>165</v>
      </c>
      <c r="B45" s="44">
        <v>87460.175000000003</v>
      </c>
      <c r="C45" s="44">
        <v>86850.241382809065</v>
      </c>
      <c r="D45" s="44">
        <v>90355.498999999996</v>
      </c>
      <c r="E45" s="44">
        <v>86873.044999999998</v>
      </c>
      <c r="F45" s="44">
        <v>86653.6</v>
      </c>
      <c r="G45" s="44">
        <v>89621.519</v>
      </c>
      <c r="H45" s="44">
        <v>88856.881999999998</v>
      </c>
      <c r="I45" s="44">
        <v>88637.6</v>
      </c>
      <c r="J45" s="44">
        <v>88252.6</v>
      </c>
      <c r="K45" s="44">
        <v>89840.5</v>
      </c>
      <c r="L45" s="43" t="s">
        <v>166</v>
      </c>
    </row>
    <row r="46" spans="1:12" s="37" customFormat="1" ht="15" x14ac:dyDescent="0.2">
      <c r="A46" s="43" t="s">
        <v>161</v>
      </c>
      <c r="B46" s="44">
        <v>391.02300000000002</v>
      </c>
      <c r="C46" s="44">
        <v>338.346</v>
      </c>
      <c r="D46" s="44">
        <v>346.97199999999998</v>
      </c>
      <c r="E46" s="44">
        <v>374.05500000000001</v>
      </c>
      <c r="F46" s="44">
        <v>344.95600000000002</v>
      </c>
      <c r="G46" s="44">
        <v>357.28699999999998</v>
      </c>
      <c r="H46" s="44">
        <v>267.05200000000002</v>
      </c>
      <c r="I46" s="44">
        <v>265.7</v>
      </c>
      <c r="J46" s="44">
        <v>270.3</v>
      </c>
      <c r="K46" s="44">
        <v>267.89999999999998</v>
      </c>
      <c r="L46" s="43" t="s">
        <v>162</v>
      </c>
    </row>
    <row r="47" spans="1:12" s="37" customFormat="1" ht="15" x14ac:dyDescent="0.2">
      <c r="A47" s="43" t="s">
        <v>163</v>
      </c>
      <c r="B47" s="44">
        <v>87069.152000000002</v>
      </c>
      <c r="C47" s="44">
        <v>86511.89538280906</v>
      </c>
      <c r="D47" s="44">
        <v>90008.527000000002</v>
      </c>
      <c r="E47" s="44">
        <v>86498.99</v>
      </c>
      <c r="F47" s="44">
        <v>86308.644</v>
      </c>
      <c r="G47" s="44">
        <v>89264.232000000004</v>
      </c>
      <c r="H47" s="44">
        <v>88589.83</v>
      </c>
      <c r="I47" s="44">
        <v>88371.8</v>
      </c>
      <c r="J47" s="44">
        <v>87982.3</v>
      </c>
      <c r="K47" s="44">
        <v>89572.6</v>
      </c>
      <c r="L47" s="43" t="s">
        <v>164</v>
      </c>
    </row>
    <row r="48" spans="1:12" s="37" customFormat="1" ht="15" x14ac:dyDescent="0.2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6"/>
    </row>
    <row r="49" spans="1:13" ht="9.75" customHeight="1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pans="1:13" ht="15" x14ac:dyDescent="0.25">
      <c r="A50" s="49" t="s">
        <v>167</v>
      </c>
      <c r="B50" s="50"/>
      <c r="C50" s="50"/>
      <c r="D50" s="50"/>
      <c r="E50" s="50"/>
      <c r="G50" s="48" t="s">
        <v>168</v>
      </c>
      <c r="I50" s="48"/>
      <c r="J50" s="48"/>
      <c r="K50" s="48"/>
      <c r="L50" s="48"/>
      <c r="M50" s="48"/>
    </row>
    <row r="51" spans="1:13" ht="15" x14ac:dyDescent="0.25">
      <c r="A51" s="49" t="s">
        <v>169</v>
      </c>
      <c r="B51" s="50"/>
      <c r="C51" s="50"/>
      <c r="D51" s="50"/>
      <c r="E51" s="50"/>
      <c r="G51" s="49" t="s">
        <v>170</v>
      </c>
      <c r="I51" s="48"/>
      <c r="J51" s="48"/>
      <c r="K51" s="48"/>
      <c r="L51" s="48"/>
      <c r="M51" s="48"/>
    </row>
    <row r="52" spans="1:13" ht="15" x14ac:dyDescent="0.25">
      <c r="A52" s="49" t="s">
        <v>171</v>
      </c>
      <c r="B52" s="50"/>
      <c r="C52" s="50"/>
      <c r="D52" s="50"/>
      <c r="E52" s="50"/>
      <c r="G52" s="48" t="s">
        <v>172</v>
      </c>
      <c r="I52" s="48"/>
      <c r="J52" s="48"/>
      <c r="K52" s="48"/>
      <c r="L52" s="48"/>
      <c r="M52" s="48"/>
    </row>
    <row r="53" spans="1:13" ht="15" x14ac:dyDescent="0.25">
      <c r="A53" s="48" t="s">
        <v>173</v>
      </c>
      <c r="B53" s="50"/>
      <c r="C53" s="49"/>
      <c r="D53" s="50"/>
      <c r="E53" s="50"/>
      <c r="G53" s="49" t="s">
        <v>174</v>
      </c>
      <c r="I53" s="48"/>
      <c r="J53" s="48"/>
      <c r="K53" s="48"/>
      <c r="L53" s="48"/>
      <c r="M53" s="48"/>
    </row>
    <row r="54" spans="1:13" ht="15" x14ac:dyDescent="0.25">
      <c r="A54" s="48" t="s">
        <v>175</v>
      </c>
      <c r="B54" s="50"/>
      <c r="C54" s="48"/>
      <c r="D54" s="50"/>
      <c r="E54" s="50"/>
      <c r="G54" s="48" t="s">
        <v>176</v>
      </c>
      <c r="I54" s="48"/>
      <c r="J54" s="48"/>
      <c r="K54" s="48"/>
      <c r="L54" s="48"/>
      <c r="M54" s="48"/>
    </row>
    <row r="55" spans="1:13" ht="7.5" customHeight="1" x14ac:dyDescent="0.25">
      <c r="A55" s="48"/>
      <c r="B55" s="50"/>
      <c r="C55" s="48"/>
      <c r="D55" s="50"/>
      <c r="E55" s="50"/>
      <c r="G55" s="48"/>
      <c r="I55" s="48"/>
      <c r="J55" s="48"/>
      <c r="K55" s="48"/>
      <c r="L55" s="48"/>
      <c r="M55" s="48"/>
    </row>
    <row r="56" spans="1:13" ht="15" x14ac:dyDescent="0.25">
      <c r="A56" s="51" t="s">
        <v>102</v>
      </c>
      <c r="B56" s="50"/>
      <c r="C56" s="48"/>
      <c r="D56" s="50"/>
      <c r="E56" s="50"/>
      <c r="G56" s="29" t="s">
        <v>104</v>
      </c>
      <c r="H56" s="29"/>
      <c r="I56" s="48"/>
      <c r="J56" s="48"/>
      <c r="K56" s="48"/>
      <c r="L56" s="48"/>
      <c r="M56" s="48"/>
    </row>
    <row r="57" spans="1:13" ht="15" x14ac:dyDescent="0.25">
      <c r="A57" s="51" t="s">
        <v>177</v>
      </c>
      <c r="B57" s="50"/>
      <c r="C57" s="48"/>
      <c r="D57" s="50"/>
      <c r="E57" s="50"/>
      <c r="G57" s="29" t="s">
        <v>105</v>
      </c>
      <c r="H57" s="29"/>
      <c r="I57" s="48"/>
      <c r="J57" s="48"/>
      <c r="K57" s="48"/>
      <c r="L57" s="48"/>
      <c r="M57" s="4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/>
  </sheetViews>
  <sheetFormatPr defaultColWidth="9.140625" defaultRowHeight="12.75" x14ac:dyDescent="0.2"/>
  <cols>
    <col min="1" max="1" width="44.42578125" style="281" customWidth="1"/>
    <col min="2" max="11" width="9.7109375" style="281" customWidth="1"/>
    <col min="12" max="12" width="44.7109375" style="281" customWidth="1"/>
    <col min="13" max="16384" width="9.140625" style="281"/>
  </cols>
  <sheetData>
    <row r="1" spans="1:12" ht="15" x14ac:dyDescent="0.2">
      <c r="A1" s="269" t="s">
        <v>914</v>
      </c>
    </row>
    <row r="2" spans="1:12" ht="15" x14ac:dyDescent="0.2">
      <c r="A2" s="269" t="s">
        <v>915</v>
      </c>
    </row>
    <row r="3" spans="1:12" ht="14.25" x14ac:dyDescent="0.2">
      <c r="A3" s="280" t="s">
        <v>318</v>
      </c>
    </row>
    <row r="5" spans="1:12" x14ac:dyDescent="0.2">
      <c r="A5" s="282"/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</row>
    <row r="6" spans="1:12" ht="15" x14ac:dyDescent="0.2">
      <c r="A6" s="283"/>
      <c r="B6" s="234">
        <v>2006</v>
      </c>
      <c r="C6" s="234">
        <v>2007</v>
      </c>
      <c r="D6" s="234">
        <v>2008</v>
      </c>
      <c r="E6" s="234">
        <v>2009</v>
      </c>
      <c r="F6" s="234">
        <v>2010</v>
      </c>
      <c r="G6" s="234">
        <v>2011</v>
      </c>
      <c r="H6" s="234">
        <v>2012</v>
      </c>
      <c r="I6" s="234" t="s">
        <v>4</v>
      </c>
      <c r="J6" s="234" t="s">
        <v>5</v>
      </c>
      <c r="K6" s="234" t="s">
        <v>6</v>
      </c>
      <c r="L6" s="283"/>
    </row>
    <row r="7" spans="1:12" x14ac:dyDescent="0.2">
      <c r="A7" s="284"/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4"/>
    </row>
    <row r="9" spans="1:12" ht="15" customHeight="1" x14ac:dyDescent="0.2">
      <c r="A9" s="269" t="s">
        <v>489</v>
      </c>
      <c r="B9" s="275">
        <v>1113.963</v>
      </c>
      <c r="C9" s="275">
        <v>972.91499999999996</v>
      </c>
      <c r="D9" s="261">
        <v>1242.171</v>
      </c>
      <c r="E9" s="261">
        <v>1412.5139999999999</v>
      </c>
      <c r="F9" s="261">
        <v>1480.8810000000001</v>
      </c>
      <c r="G9" s="261">
        <v>1408.0050000000001</v>
      </c>
      <c r="H9" s="261">
        <v>1694.595</v>
      </c>
      <c r="I9" s="261">
        <v>1697.377</v>
      </c>
      <c r="J9" s="261">
        <v>1650.8689999999999</v>
      </c>
      <c r="K9" s="261">
        <v>1728.296</v>
      </c>
      <c r="L9" s="269" t="s">
        <v>916</v>
      </c>
    </row>
    <row r="10" spans="1:12" ht="15" customHeight="1" x14ac:dyDescent="0.2">
      <c r="A10" s="269"/>
      <c r="B10" s="275"/>
      <c r="C10" s="275"/>
      <c r="D10" s="269"/>
      <c r="E10" s="269"/>
      <c r="F10" s="269"/>
      <c r="G10" s="269"/>
      <c r="H10" s="269"/>
      <c r="I10" s="269"/>
      <c r="J10" s="269"/>
      <c r="K10" s="269"/>
      <c r="L10" s="269"/>
    </row>
    <row r="11" spans="1:12" ht="15" customHeight="1" x14ac:dyDescent="0.2">
      <c r="A11" s="269" t="s">
        <v>917</v>
      </c>
      <c r="B11" s="275">
        <v>544.02599999999995</v>
      </c>
      <c r="C11" s="275">
        <v>439.06599999999997</v>
      </c>
      <c r="D11" s="261">
        <v>679.79399999999998</v>
      </c>
      <c r="E11" s="261">
        <v>768.75599999999997</v>
      </c>
      <c r="F11" s="261">
        <v>767.08500000000004</v>
      </c>
      <c r="G11" s="261">
        <v>742.99099999999999</v>
      </c>
      <c r="H11" s="261">
        <v>893.57299999999998</v>
      </c>
      <c r="I11" s="261">
        <v>895.71699999999998</v>
      </c>
      <c r="J11" s="261">
        <v>871.17399999999998</v>
      </c>
      <c r="K11" s="261">
        <v>912.03300000000002</v>
      </c>
      <c r="L11" s="269" t="s">
        <v>918</v>
      </c>
    </row>
    <row r="12" spans="1:12" ht="15" customHeight="1" x14ac:dyDescent="0.2">
      <c r="A12" s="269"/>
      <c r="B12" s="275"/>
      <c r="C12" s="275"/>
      <c r="D12" s="269"/>
      <c r="E12" s="269"/>
      <c r="F12" s="269"/>
      <c r="G12" s="269"/>
      <c r="H12" s="269"/>
      <c r="I12" s="269"/>
      <c r="J12" s="269"/>
      <c r="K12" s="269"/>
      <c r="L12" s="269"/>
    </row>
    <row r="13" spans="1:12" ht="15" customHeight="1" x14ac:dyDescent="0.2">
      <c r="A13" s="269" t="s">
        <v>919</v>
      </c>
      <c r="B13" s="275">
        <v>385.61700000000002</v>
      </c>
      <c r="C13" s="275">
        <v>375.18700000000001</v>
      </c>
      <c r="D13" s="261">
        <v>429.839</v>
      </c>
      <c r="E13" s="261">
        <v>468.02699999999999</v>
      </c>
      <c r="F13" s="261">
        <v>513.67499999999995</v>
      </c>
      <c r="G13" s="261">
        <v>414.47800000000001</v>
      </c>
      <c r="H13" s="261">
        <v>498.48</v>
      </c>
      <c r="I13" s="261">
        <v>499.67599999999999</v>
      </c>
      <c r="J13" s="261">
        <v>485.98500000000001</v>
      </c>
      <c r="K13" s="261">
        <v>508.77800000000002</v>
      </c>
      <c r="L13" s="269" t="s">
        <v>920</v>
      </c>
    </row>
    <row r="14" spans="1:12" ht="15" customHeight="1" x14ac:dyDescent="0.2">
      <c r="A14" s="269" t="s">
        <v>921</v>
      </c>
      <c r="B14" s="275">
        <v>158.40899999999999</v>
      </c>
      <c r="C14" s="275">
        <v>63.878999999999998</v>
      </c>
      <c r="D14" s="261">
        <v>249.95500000000001</v>
      </c>
      <c r="E14" s="261">
        <v>300.72899999999998</v>
      </c>
      <c r="F14" s="261">
        <v>253.41</v>
      </c>
      <c r="G14" s="261">
        <v>328.51299999999998</v>
      </c>
      <c r="H14" s="261">
        <v>395.09300000000002</v>
      </c>
      <c r="I14" s="261">
        <v>396.041</v>
      </c>
      <c r="J14" s="261">
        <v>385.18900000000002</v>
      </c>
      <c r="K14" s="261">
        <v>403.255</v>
      </c>
      <c r="L14" s="269" t="s">
        <v>922</v>
      </c>
    </row>
    <row r="15" spans="1:12" ht="15" customHeight="1" x14ac:dyDescent="0.2">
      <c r="A15" s="269"/>
      <c r="B15" s="275"/>
      <c r="C15" s="275"/>
      <c r="D15" s="269"/>
      <c r="E15" s="269"/>
      <c r="F15" s="269"/>
      <c r="G15" s="269"/>
      <c r="H15" s="269"/>
      <c r="I15" s="269"/>
      <c r="J15" s="269"/>
      <c r="K15" s="269"/>
      <c r="L15" s="269"/>
    </row>
    <row r="16" spans="1:12" ht="15" customHeight="1" x14ac:dyDescent="0.2">
      <c r="A16" s="269" t="s">
        <v>923</v>
      </c>
      <c r="B16" s="275">
        <v>569.93700000000001</v>
      </c>
      <c r="C16" s="275">
        <v>533.84900000000005</v>
      </c>
      <c r="D16" s="261">
        <v>562.37699999999995</v>
      </c>
      <c r="E16" s="261">
        <v>643.75800000000004</v>
      </c>
      <c r="F16" s="261">
        <v>713.79600000000005</v>
      </c>
      <c r="G16" s="261">
        <v>665.01400000000001</v>
      </c>
      <c r="H16" s="261">
        <v>801.02200000000005</v>
      </c>
      <c r="I16" s="261">
        <v>801.66</v>
      </c>
      <c r="J16" s="261">
        <v>779.69500000000005</v>
      </c>
      <c r="K16" s="261">
        <v>816.26300000000003</v>
      </c>
      <c r="L16" s="269" t="s">
        <v>924</v>
      </c>
    </row>
    <row r="17" spans="1:12" ht="15" customHeight="1" x14ac:dyDescent="0.2">
      <c r="A17" s="269"/>
      <c r="B17" s="275"/>
      <c r="C17" s="275"/>
      <c r="D17" s="269"/>
      <c r="E17" s="269"/>
      <c r="F17" s="269"/>
      <c r="G17" s="269"/>
      <c r="H17" s="269"/>
      <c r="I17" s="269"/>
      <c r="J17" s="269"/>
      <c r="K17" s="269"/>
      <c r="L17" s="269"/>
    </row>
    <row r="18" spans="1:12" ht="15" customHeight="1" x14ac:dyDescent="0.2">
      <c r="A18" s="269" t="s">
        <v>925</v>
      </c>
      <c r="B18" s="275">
        <v>4.1749999999999998</v>
      </c>
      <c r="C18" s="275">
        <v>2.024</v>
      </c>
      <c r="D18" s="261">
        <v>2.702</v>
      </c>
      <c r="E18" s="261">
        <v>3.9980000000000002</v>
      </c>
      <c r="F18" s="261">
        <v>2.6</v>
      </c>
      <c r="G18" s="261">
        <v>2.3559999999999999</v>
      </c>
      <c r="H18" s="261">
        <v>2.8340000000000001</v>
      </c>
      <c r="I18" s="261">
        <v>2.8410000000000002</v>
      </c>
      <c r="J18" s="261">
        <v>2.7629999999999999</v>
      </c>
      <c r="K18" s="261">
        <v>2.8919999999999999</v>
      </c>
      <c r="L18" s="269" t="s">
        <v>926</v>
      </c>
    </row>
    <row r="19" spans="1:12" ht="15" customHeight="1" x14ac:dyDescent="0.2">
      <c r="A19" s="269" t="s">
        <v>927</v>
      </c>
      <c r="B19" s="275">
        <v>42.296999999999997</v>
      </c>
      <c r="C19" s="275">
        <v>36.732999999999997</v>
      </c>
      <c r="D19" s="261">
        <v>37.49</v>
      </c>
      <c r="E19" s="261">
        <v>40.970999999999997</v>
      </c>
      <c r="F19" s="261">
        <v>42.843000000000004</v>
      </c>
      <c r="G19" s="261">
        <v>35.499000000000002</v>
      </c>
      <c r="H19" s="261">
        <v>42.692999999999998</v>
      </c>
      <c r="I19" s="261">
        <v>42.795999999999999</v>
      </c>
      <c r="J19" s="261">
        <v>41.622999999999998</v>
      </c>
      <c r="K19" s="261">
        <v>43.575000000000003</v>
      </c>
      <c r="L19" s="269" t="s">
        <v>928</v>
      </c>
    </row>
    <row r="20" spans="1:12" ht="15" customHeight="1" x14ac:dyDescent="0.2">
      <c r="A20" s="269" t="s">
        <v>929</v>
      </c>
      <c r="B20" s="275">
        <v>46.040999999999997</v>
      </c>
      <c r="C20" s="275">
        <v>44.972999999999999</v>
      </c>
      <c r="D20" s="261">
        <v>47.820999999999998</v>
      </c>
      <c r="E20" s="261">
        <v>46.575000000000003</v>
      </c>
      <c r="F20" s="261">
        <v>47.399000000000001</v>
      </c>
      <c r="G20" s="261">
        <v>41.356999999999999</v>
      </c>
      <c r="H20" s="261">
        <v>49.738</v>
      </c>
      <c r="I20" s="261">
        <v>49.857999999999997</v>
      </c>
      <c r="J20" s="261">
        <v>48.491999999999997</v>
      </c>
      <c r="K20" s="261">
        <v>50.765999999999998</v>
      </c>
      <c r="L20" s="269" t="s">
        <v>930</v>
      </c>
    </row>
    <row r="21" spans="1:12" ht="15" customHeight="1" x14ac:dyDescent="0.2">
      <c r="A21" s="269" t="s">
        <v>931</v>
      </c>
      <c r="B21" s="275">
        <v>5.976</v>
      </c>
      <c r="C21" s="275">
        <v>4.0069999999999997</v>
      </c>
      <c r="D21" s="261">
        <v>5.8410000000000002</v>
      </c>
      <c r="E21" s="261">
        <v>15.446</v>
      </c>
      <c r="F21" s="261">
        <v>16.149999999999999</v>
      </c>
      <c r="G21" s="261">
        <v>13.382</v>
      </c>
      <c r="H21" s="261">
        <v>16.094000000000001</v>
      </c>
      <c r="I21" s="261">
        <v>16.132999999999999</v>
      </c>
      <c r="J21" s="261">
        <v>15.691000000000001</v>
      </c>
      <c r="K21" s="261">
        <v>16.425999999999998</v>
      </c>
      <c r="L21" s="269" t="s">
        <v>932</v>
      </c>
    </row>
    <row r="22" spans="1:12" ht="15" customHeight="1" x14ac:dyDescent="0.2">
      <c r="A22" s="269" t="s">
        <v>933</v>
      </c>
      <c r="B22" s="275">
        <v>93.974000000000004</v>
      </c>
      <c r="C22" s="275">
        <v>91.393000000000001</v>
      </c>
      <c r="D22" s="261">
        <v>90.954999999999998</v>
      </c>
      <c r="E22" s="261">
        <v>98.578999999999994</v>
      </c>
      <c r="F22" s="261">
        <v>105.13</v>
      </c>
      <c r="G22" s="261">
        <v>87.108999999999995</v>
      </c>
      <c r="H22" s="261">
        <v>104.76300000000001</v>
      </c>
      <c r="I22" s="261">
        <v>105.015</v>
      </c>
      <c r="J22" s="261">
        <v>102.137</v>
      </c>
      <c r="K22" s="261">
        <v>106.92700000000001</v>
      </c>
      <c r="L22" s="269" t="s">
        <v>934</v>
      </c>
    </row>
    <row r="23" spans="1:12" ht="15" customHeight="1" x14ac:dyDescent="0.2">
      <c r="A23" s="269" t="s">
        <v>935</v>
      </c>
      <c r="B23" s="275">
        <v>9.8360000000000003</v>
      </c>
      <c r="C23" s="275">
        <v>10.148</v>
      </c>
      <c r="D23" s="261">
        <v>11.195</v>
      </c>
      <c r="E23" s="261">
        <v>11.468999999999999</v>
      </c>
      <c r="F23" s="261">
        <v>11.991</v>
      </c>
      <c r="G23" s="261">
        <v>9.9359999999999999</v>
      </c>
      <c r="H23" s="261">
        <v>11.949</v>
      </c>
      <c r="I23" s="261">
        <v>11.978</v>
      </c>
      <c r="J23" s="261">
        <v>11.65</v>
      </c>
      <c r="K23" s="261">
        <v>12.196</v>
      </c>
      <c r="L23" s="269" t="s">
        <v>936</v>
      </c>
    </row>
    <row r="24" spans="1:12" ht="15" customHeight="1" x14ac:dyDescent="0.2">
      <c r="A24" s="269" t="s">
        <v>937</v>
      </c>
      <c r="B24" s="275"/>
      <c r="C24" s="275"/>
      <c r="D24" s="269"/>
      <c r="E24" s="269"/>
      <c r="F24" s="269"/>
      <c r="G24" s="269"/>
      <c r="H24" s="269"/>
      <c r="I24" s="269"/>
      <c r="J24" s="269"/>
      <c r="K24" s="269"/>
      <c r="L24" s="269" t="s">
        <v>938</v>
      </c>
    </row>
    <row r="25" spans="1:12" ht="15" customHeight="1" x14ac:dyDescent="0.2">
      <c r="A25" s="269" t="s">
        <v>939</v>
      </c>
      <c r="B25" s="275">
        <v>59.392000000000003</v>
      </c>
      <c r="C25" s="275">
        <v>61.274999999999999</v>
      </c>
      <c r="D25" s="261">
        <v>67.591999999999999</v>
      </c>
      <c r="E25" s="261">
        <v>69.248000000000005</v>
      </c>
      <c r="F25" s="261">
        <v>72.406000000000006</v>
      </c>
      <c r="G25" s="261">
        <v>59.994</v>
      </c>
      <c r="H25" s="261">
        <v>72.153000000000006</v>
      </c>
      <c r="I25" s="261">
        <v>72.325999999999993</v>
      </c>
      <c r="J25" s="261">
        <v>70.343999999999994</v>
      </c>
      <c r="K25" s="261">
        <v>73.644000000000005</v>
      </c>
      <c r="L25" s="269" t="s">
        <v>940</v>
      </c>
    </row>
    <row r="26" spans="1:12" ht="15" customHeight="1" x14ac:dyDescent="0.2">
      <c r="A26" s="269" t="s">
        <v>941</v>
      </c>
      <c r="B26" s="275">
        <v>51.042999999999999</v>
      </c>
      <c r="C26" s="275">
        <v>60.561999999999998</v>
      </c>
      <c r="D26" s="261">
        <v>86.936000000000007</v>
      </c>
      <c r="E26" s="261">
        <v>71.614000000000004</v>
      </c>
      <c r="F26" s="261">
        <v>126.88800000000001</v>
      </c>
      <c r="G26" s="261">
        <v>182.96799999999999</v>
      </c>
      <c r="H26" s="261">
        <v>220.05</v>
      </c>
      <c r="I26" s="261">
        <v>220.578</v>
      </c>
      <c r="J26" s="261">
        <v>214.53399999999999</v>
      </c>
      <c r="K26" s="261">
        <v>224.596</v>
      </c>
      <c r="L26" s="269" t="s">
        <v>942</v>
      </c>
    </row>
    <row r="27" spans="1:12" ht="15" customHeight="1" x14ac:dyDescent="0.2">
      <c r="A27" s="269" t="s">
        <v>943</v>
      </c>
      <c r="B27" s="275">
        <v>39.215000000000003</v>
      </c>
      <c r="C27" s="275">
        <v>52.462000000000003</v>
      </c>
      <c r="D27" s="261">
        <v>38.603999999999999</v>
      </c>
      <c r="E27" s="261">
        <v>43.796999999999997</v>
      </c>
      <c r="F27" s="261">
        <v>48.603999999999999</v>
      </c>
      <c r="G27" s="261">
        <v>40.844000000000001</v>
      </c>
      <c r="H27" s="261">
        <v>49.121000000000002</v>
      </c>
      <c r="I27" s="261">
        <v>49.238999999999997</v>
      </c>
      <c r="J27" s="261">
        <v>47.89</v>
      </c>
      <c r="K27" s="261">
        <v>50.136000000000003</v>
      </c>
      <c r="L27" s="269" t="s">
        <v>944</v>
      </c>
    </row>
    <row r="28" spans="1:12" ht="15" customHeight="1" x14ac:dyDescent="0.2">
      <c r="A28" s="269" t="s">
        <v>945</v>
      </c>
      <c r="B28" s="286">
        <v>-2.0470000000000002</v>
      </c>
      <c r="C28" s="286">
        <v>-2.1110000000000002</v>
      </c>
      <c r="D28" s="261">
        <v>-2.327</v>
      </c>
      <c r="E28" s="261">
        <v>-2.3839999999999999</v>
      </c>
      <c r="F28" s="261">
        <v>-2.492</v>
      </c>
      <c r="G28" s="261">
        <v>-2.0649999999999999</v>
      </c>
      <c r="H28" s="261">
        <v>-2.4830000000000001</v>
      </c>
      <c r="I28" s="261">
        <v>-2.4889999999999999</v>
      </c>
      <c r="J28" s="261">
        <v>-2.4209999999999998</v>
      </c>
      <c r="K28" s="261">
        <v>-2.5350000000000001</v>
      </c>
      <c r="L28" s="269" t="s">
        <v>946</v>
      </c>
    </row>
    <row r="29" spans="1:12" ht="15" customHeight="1" x14ac:dyDescent="0.2">
      <c r="A29" s="269" t="s">
        <v>947</v>
      </c>
      <c r="B29" s="275">
        <v>28.975999999999999</v>
      </c>
      <c r="C29" s="275">
        <v>29.896000000000001</v>
      </c>
      <c r="D29" s="261">
        <v>32.978000000000002</v>
      </c>
      <c r="E29" s="261">
        <v>33.786000000000001</v>
      </c>
      <c r="F29" s="261">
        <v>35.326000000000001</v>
      </c>
      <c r="G29" s="261">
        <v>29.27</v>
      </c>
      <c r="H29" s="261">
        <v>35.201999999999998</v>
      </c>
      <c r="I29" s="261">
        <v>35.286999999999999</v>
      </c>
      <c r="J29" s="261">
        <v>34.32</v>
      </c>
      <c r="K29" s="261">
        <v>35.929000000000002</v>
      </c>
      <c r="L29" s="269" t="s">
        <v>948</v>
      </c>
    </row>
    <row r="30" spans="1:12" ht="15" customHeight="1" x14ac:dyDescent="0.2">
      <c r="A30" s="269" t="s">
        <v>949</v>
      </c>
      <c r="B30" s="275"/>
      <c r="C30" s="275"/>
      <c r="D30" s="269"/>
      <c r="E30" s="269"/>
      <c r="F30" s="269"/>
      <c r="G30" s="269"/>
      <c r="H30" s="269"/>
      <c r="I30" s="269"/>
      <c r="J30" s="269"/>
      <c r="K30" s="269"/>
      <c r="L30" s="269" t="s">
        <v>950</v>
      </c>
    </row>
    <row r="31" spans="1:12" ht="15" customHeight="1" x14ac:dyDescent="0.2">
      <c r="A31" s="269" t="s">
        <v>951</v>
      </c>
      <c r="B31" s="275">
        <v>7.1630000000000003</v>
      </c>
      <c r="C31" s="275">
        <v>7.39</v>
      </c>
      <c r="D31" s="261">
        <v>8.1519999999999992</v>
      </c>
      <c r="E31" s="261">
        <v>8.3520000000000003</v>
      </c>
      <c r="F31" s="261">
        <v>8.7330000000000005</v>
      </c>
      <c r="G31" s="261">
        <v>7.2359999999999998</v>
      </c>
      <c r="H31" s="261">
        <v>8.702</v>
      </c>
      <c r="I31" s="261">
        <v>8.7230000000000008</v>
      </c>
      <c r="J31" s="261">
        <v>8.484</v>
      </c>
      <c r="K31" s="261">
        <v>8.8819999999999997</v>
      </c>
      <c r="L31" s="269" t="s">
        <v>952</v>
      </c>
    </row>
    <row r="32" spans="1:12" ht="15" customHeight="1" x14ac:dyDescent="0.2">
      <c r="A32" s="269" t="s">
        <v>953</v>
      </c>
      <c r="B32" s="275">
        <v>132.91200000000001</v>
      </c>
      <c r="C32" s="275">
        <v>108.74</v>
      </c>
      <c r="D32" s="261">
        <v>106.765</v>
      </c>
      <c r="E32" s="261">
        <v>132.41300000000001</v>
      </c>
      <c r="F32" s="261">
        <v>119.018</v>
      </c>
      <c r="G32" s="261">
        <v>88.331000000000003</v>
      </c>
      <c r="H32" s="261">
        <v>106.233</v>
      </c>
      <c r="I32" s="261">
        <v>106.488</v>
      </c>
      <c r="J32" s="261">
        <v>103.57</v>
      </c>
      <c r="K32" s="261">
        <v>108.428</v>
      </c>
      <c r="L32" s="269" t="s">
        <v>954</v>
      </c>
    </row>
    <row r="33" spans="1:12" ht="15" customHeight="1" x14ac:dyDescent="0.2">
      <c r="A33" s="269" t="s">
        <v>955</v>
      </c>
      <c r="B33" s="275">
        <v>50.984000000000002</v>
      </c>
      <c r="C33" s="275">
        <v>26.356999999999999</v>
      </c>
      <c r="D33" s="261">
        <v>27.672999999999998</v>
      </c>
      <c r="E33" s="261">
        <v>69.894000000000005</v>
      </c>
      <c r="F33" s="261">
        <v>79.2</v>
      </c>
      <c r="G33" s="261">
        <v>68.796999999999997</v>
      </c>
      <c r="H33" s="261">
        <v>83.972999999999999</v>
      </c>
      <c r="I33" s="261">
        <v>82.887</v>
      </c>
      <c r="J33" s="261">
        <v>80.617999999999995</v>
      </c>
      <c r="K33" s="261">
        <v>84.400999999999996</v>
      </c>
      <c r="L33" s="269" t="s">
        <v>956</v>
      </c>
    </row>
    <row r="34" spans="1:12" ht="15" x14ac:dyDescent="0.25">
      <c r="A34" s="287"/>
      <c r="B34" s="288"/>
      <c r="C34" s="288"/>
      <c r="D34" s="288"/>
      <c r="E34" s="288"/>
      <c r="F34" s="288"/>
      <c r="G34" s="289"/>
      <c r="H34" s="289"/>
      <c r="I34" s="289"/>
      <c r="J34" s="289"/>
      <c r="K34" s="289"/>
      <c r="L34" s="287"/>
    </row>
    <row r="36" spans="1:12" x14ac:dyDescent="0.2">
      <c r="A36" s="281" t="s">
        <v>185</v>
      </c>
      <c r="G36" s="281" t="s">
        <v>202</v>
      </c>
    </row>
    <row r="37" spans="1:12" x14ac:dyDescent="0.2">
      <c r="A37" s="281" t="s">
        <v>957</v>
      </c>
      <c r="G37" s="281" t="s">
        <v>204</v>
      </c>
    </row>
    <row r="38" spans="1:12" x14ac:dyDescent="0.2">
      <c r="A38" s="281" t="s">
        <v>958</v>
      </c>
      <c r="G38" s="281" t="s">
        <v>959</v>
      </c>
    </row>
    <row r="39" spans="1:12" x14ac:dyDescent="0.2">
      <c r="A39" s="281" t="s">
        <v>960</v>
      </c>
      <c r="G39" s="281" t="s">
        <v>961</v>
      </c>
    </row>
    <row r="40" spans="1:12" x14ac:dyDescent="0.2">
      <c r="A40" s="281" t="s">
        <v>962</v>
      </c>
      <c r="G40" s="281" t="s">
        <v>963</v>
      </c>
    </row>
    <row r="41" spans="1:12" x14ac:dyDescent="0.2">
      <c r="A41" s="281" t="s">
        <v>964</v>
      </c>
      <c r="G41" s="281" t="s">
        <v>965</v>
      </c>
    </row>
    <row r="43" spans="1:12" ht="15" x14ac:dyDescent="0.25">
      <c r="A43" s="279" t="s">
        <v>102</v>
      </c>
      <c r="B43" s="280"/>
      <c r="C43" s="280"/>
      <c r="D43" s="280"/>
      <c r="E43" s="280"/>
      <c r="G43" s="29" t="s">
        <v>104</v>
      </c>
      <c r="H43" s="29"/>
    </row>
    <row r="44" spans="1:12" ht="15" x14ac:dyDescent="0.25">
      <c r="A44" s="279" t="s">
        <v>177</v>
      </c>
      <c r="B44" s="280"/>
      <c r="C44" s="280"/>
      <c r="D44" s="280"/>
      <c r="E44" s="280"/>
      <c r="G44" s="29" t="s">
        <v>105</v>
      </c>
      <c r="H44" s="29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workbookViewId="0"/>
  </sheetViews>
  <sheetFormatPr defaultRowHeight="12.75" x14ac:dyDescent="0.2"/>
  <cols>
    <col min="1" max="1" width="54.28515625" style="281" customWidth="1"/>
    <col min="2" max="2" width="11.28515625" style="281" bestFit="1" customWidth="1"/>
    <col min="3" max="3" width="11.7109375" style="281" bestFit="1" customWidth="1"/>
    <col min="4" max="4" width="10.5703125" style="281" bestFit="1" customWidth="1"/>
    <col min="5" max="5" width="10.7109375" style="281" customWidth="1"/>
    <col min="6" max="11" width="10.28515625" style="281" customWidth="1"/>
    <col min="12" max="12" width="52.7109375" style="281" bestFit="1" customWidth="1"/>
    <col min="13" max="16384" width="9.140625" style="281"/>
  </cols>
  <sheetData>
    <row r="1" spans="1:12" ht="15" x14ac:dyDescent="0.2">
      <c r="A1" s="269" t="s">
        <v>966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1:12" ht="15" x14ac:dyDescent="0.2">
      <c r="A2" s="269" t="s">
        <v>967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</row>
    <row r="3" spans="1:12" ht="14.25" x14ac:dyDescent="0.2">
      <c r="A3" s="280" t="s">
        <v>318</v>
      </c>
    </row>
    <row r="5" spans="1:12" ht="15" x14ac:dyDescent="0.2">
      <c r="A5" s="290"/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</row>
    <row r="6" spans="1:12" ht="15" x14ac:dyDescent="0.2">
      <c r="A6" s="291"/>
      <c r="B6" s="234">
        <v>2006</v>
      </c>
      <c r="C6" s="234">
        <v>2007</v>
      </c>
      <c r="D6" s="234">
        <v>2008</v>
      </c>
      <c r="E6" s="234">
        <v>2009</v>
      </c>
      <c r="F6" s="234">
        <v>2010</v>
      </c>
      <c r="G6" s="234">
        <v>2011</v>
      </c>
      <c r="H6" s="234">
        <v>2012</v>
      </c>
      <c r="I6" s="234" t="s">
        <v>4</v>
      </c>
      <c r="J6" s="234" t="s">
        <v>5</v>
      </c>
      <c r="K6" s="234" t="s">
        <v>6</v>
      </c>
      <c r="L6" s="291"/>
    </row>
    <row r="7" spans="1:12" ht="15" x14ac:dyDescent="0.2">
      <c r="A7" s="292"/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2"/>
    </row>
    <row r="8" spans="1:12" ht="15" x14ac:dyDescent="0.2">
      <c r="A8" s="269"/>
      <c r="B8" s="269"/>
      <c r="C8" s="269"/>
      <c r="D8" s="269"/>
      <c r="E8" s="269"/>
      <c r="F8" s="269"/>
      <c r="G8" s="269"/>
      <c r="H8" s="269"/>
      <c r="I8" s="269"/>
      <c r="L8" s="269"/>
    </row>
    <row r="9" spans="1:12" ht="15" x14ac:dyDescent="0.2">
      <c r="A9" s="269" t="s">
        <v>968</v>
      </c>
      <c r="B9" s="286">
        <v>11352.019</v>
      </c>
      <c r="C9" s="286">
        <v>12025.031999999999</v>
      </c>
      <c r="D9" s="294">
        <v>13985.121999999999</v>
      </c>
      <c r="E9" s="294">
        <v>15433.97</v>
      </c>
      <c r="F9" s="294">
        <v>16504.136999999999</v>
      </c>
      <c r="G9" s="294">
        <v>17050.223000000002</v>
      </c>
      <c r="H9" s="294">
        <v>17463.5133776</v>
      </c>
      <c r="I9" s="294">
        <v>18106.044000000002</v>
      </c>
      <c r="J9" s="294">
        <v>17980.538</v>
      </c>
      <c r="K9" s="294">
        <v>17931.618999999999</v>
      </c>
      <c r="L9" s="269" t="s">
        <v>969</v>
      </c>
    </row>
    <row r="10" spans="1:12" ht="15" x14ac:dyDescent="0.2">
      <c r="A10" s="269"/>
      <c r="B10" s="286"/>
      <c r="C10" s="286"/>
      <c r="D10" s="275"/>
      <c r="E10" s="275"/>
      <c r="F10" s="275"/>
      <c r="G10" s="275"/>
      <c r="H10" s="275"/>
      <c r="I10" s="275"/>
      <c r="J10" s="275"/>
      <c r="K10" s="275"/>
      <c r="L10" s="269"/>
    </row>
    <row r="11" spans="1:12" ht="15" x14ac:dyDescent="0.2">
      <c r="A11" s="269" t="s">
        <v>970</v>
      </c>
      <c r="B11" s="286">
        <v>10331.145</v>
      </c>
      <c r="C11" s="286">
        <v>10842.335999999999</v>
      </c>
      <c r="D11" s="294">
        <v>12857.556</v>
      </c>
      <c r="E11" s="294">
        <v>14191.593000000001</v>
      </c>
      <c r="F11" s="294">
        <v>15584.802</v>
      </c>
      <c r="G11" s="294">
        <v>15986.587</v>
      </c>
      <c r="H11" s="294">
        <v>16482.469377599999</v>
      </c>
      <c r="I11" s="294">
        <v>16966.830999999998</v>
      </c>
      <c r="J11" s="294">
        <v>16952.62</v>
      </c>
      <c r="K11" s="294">
        <v>17006.401000000002</v>
      </c>
      <c r="L11" s="269" t="s">
        <v>971</v>
      </c>
    </row>
    <row r="12" spans="1:12" ht="15" x14ac:dyDescent="0.2">
      <c r="A12" s="269"/>
      <c r="B12" s="286"/>
      <c r="C12" s="286"/>
      <c r="D12" s="275"/>
      <c r="E12" s="275"/>
      <c r="F12" s="275"/>
      <c r="G12" s="275"/>
      <c r="H12" s="275"/>
      <c r="I12" s="275"/>
      <c r="J12" s="275"/>
      <c r="K12" s="275"/>
      <c r="L12" s="269"/>
    </row>
    <row r="13" spans="1:12" ht="15" x14ac:dyDescent="0.2">
      <c r="A13" s="269" t="s">
        <v>972</v>
      </c>
      <c r="B13" s="286">
        <v>10207.262000000001</v>
      </c>
      <c r="C13" s="286">
        <v>10707.331</v>
      </c>
      <c r="D13" s="294">
        <v>12672.127</v>
      </c>
      <c r="E13" s="294">
        <v>13978.415999999999</v>
      </c>
      <c r="F13" s="294">
        <v>15351.907999999999</v>
      </c>
      <c r="G13" s="294">
        <v>15753.695</v>
      </c>
      <c r="H13" s="294">
        <v>16238.175377599999</v>
      </c>
      <c r="I13" s="294">
        <v>16750.839</v>
      </c>
      <c r="J13" s="294">
        <v>16738.940999999999</v>
      </c>
      <c r="K13" s="294">
        <v>16778.435000000001</v>
      </c>
      <c r="L13" s="269" t="s">
        <v>973</v>
      </c>
    </row>
    <row r="14" spans="1:12" ht="15" x14ac:dyDescent="0.2">
      <c r="A14" s="269"/>
      <c r="B14" s="286"/>
      <c r="C14" s="286"/>
      <c r="D14" s="275"/>
      <c r="E14" s="275"/>
      <c r="F14" s="275"/>
      <c r="G14" s="275"/>
      <c r="H14" s="275"/>
      <c r="I14" s="275"/>
      <c r="J14" s="275"/>
      <c r="K14" s="275"/>
      <c r="L14" s="269"/>
    </row>
    <row r="15" spans="1:12" ht="15" x14ac:dyDescent="0.2">
      <c r="A15" s="269" t="s">
        <v>974</v>
      </c>
      <c r="B15" s="286">
        <v>592.34799999999996</v>
      </c>
      <c r="C15" s="286">
        <v>491.86599999999999</v>
      </c>
      <c r="D15" s="294">
        <v>608.50800000000004</v>
      </c>
      <c r="E15" s="294">
        <v>517.50800000000004</v>
      </c>
      <c r="F15" s="294">
        <v>732.92899999999997</v>
      </c>
      <c r="G15" s="294">
        <v>836.87599999999998</v>
      </c>
      <c r="H15" s="294">
        <v>898.81100000000004</v>
      </c>
      <c r="I15" s="294">
        <v>806.52</v>
      </c>
      <c r="J15" s="294">
        <v>869.23500000000001</v>
      </c>
      <c r="K15" s="294">
        <v>1416.268</v>
      </c>
      <c r="L15" s="269" t="s">
        <v>975</v>
      </c>
    </row>
    <row r="16" spans="1:12" ht="15" x14ac:dyDescent="0.2">
      <c r="A16" s="269"/>
      <c r="B16" s="286"/>
      <c r="C16" s="286"/>
      <c r="D16" s="275"/>
      <c r="E16" s="275"/>
      <c r="F16" s="275"/>
      <c r="G16" s="275"/>
      <c r="H16" s="275"/>
      <c r="I16" s="275"/>
      <c r="J16" s="275"/>
      <c r="K16" s="275"/>
      <c r="L16" s="269"/>
    </row>
    <row r="17" spans="1:12" ht="15" x14ac:dyDescent="0.2">
      <c r="A17" s="269" t="s">
        <v>976</v>
      </c>
      <c r="B17" s="286">
        <v>2055.54</v>
      </c>
      <c r="C17" s="286">
        <v>2016.1880000000001</v>
      </c>
      <c r="D17" s="294">
        <v>2305.8580000000002</v>
      </c>
      <c r="E17" s="294">
        <v>2461.2190000000001</v>
      </c>
      <c r="F17" s="294">
        <v>2528.683</v>
      </c>
      <c r="G17" s="294">
        <v>2603.2809999999999</v>
      </c>
      <c r="H17" s="294">
        <v>3187.5859999999998</v>
      </c>
      <c r="I17" s="294">
        <v>4147.933</v>
      </c>
      <c r="J17" s="294">
        <v>4481.0479999999998</v>
      </c>
      <c r="K17" s="294">
        <v>4373.8</v>
      </c>
      <c r="L17" s="269" t="s">
        <v>977</v>
      </c>
    </row>
    <row r="18" spans="1:12" ht="15" x14ac:dyDescent="0.2">
      <c r="A18" s="269"/>
      <c r="B18" s="286"/>
      <c r="C18" s="286"/>
      <c r="D18" s="275"/>
      <c r="E18" s="275"/>
      <c r="F18" s="275"/>
      <c r="G18" s="275"/>
      <c r="H18" s="275"/>
      <c r="I18" s="275"/>
      <c r="J18" s="275"/>
      <c r="K18" s="275"/>
      <c r="L18" s="269"/>
    </row>
    <row r="19" spans="1:12" ht="15" x14ac:dyDescent="0.2">
      <c r="A19" s="269" t="s">
        <v>978</v>
      </c>
      <c r="B19" s="286">
        <v>5422.97</v>
      </c>
      <c r="C19" s="286">
        <v>5786.9840000000004</v>
      </c>
      <c r="D19" s="294">
        <v>6133.6869999999999</v>
      </c>
      <c r="E19" s="294">
        <v>6620.0230000000001</v>
      </c>
      <c r="F19" s="294">
        <v>7073.91</v>
      </c>
      <c r="G19" s="294">
        <v>7319.8869999999997</v>
      </c>
      <c r="H19" s="294">
        <v>7549.2470000000003</v>
      </c>
      <c r="I19" s="294">
        <v>7928.5789999999997</v>
      </c>
      <c r="J19" s="294">
        <v>7354.223</v>
      </c>
      <c r="K19" s="294">
        <v>7718.2820000000002</v>
      </c>
      <c r="L19" s="269" t="s">
        <v>979</v>
      </c>
    </row>
    <row r="20" spans="1:12" ht="15" x14ac:dyDescent="0.2">
      <c r="A20" s="269"/>
      <c r="B20" s="286"/>
      <c r="C20" s="286"/>
      <c r="D20" s="275"/>
      <c r="E20" s="275"/>
      <c r="F20" s="275"/>
      <c r="G20" s="275"/>
      <c r="H20" s="275"/>
      <c r="I20" s="275"/>
      <c r="J20" s="275"/>
      <c r="K20" s="275"/>
      <c r="L20" s="269"/>
    </row>
    <row r="21" spans="1:12" ht="15" x14ac:dyDescent="0.2">
      <c r="A21" s="269" t="s">
        <v>980</v>
      </c>
      <c r="B21" s="286">
        <v>421.54399999999998</v>
      </c>
      <c r="C21" s="286">
        <v>528.68499999999995</v>
      </c>
      <c r="D21" s="294">
        <v>660.65300000000002</v>
      </c>
      <c r="E21" s="294">
        <v>759.76800000000003</v>
      </c>
      <c r="F21" s="294">
        <v>862.91800000000001</v>
      </c>
      <c r="G21" s="294">
        <v>918.73800000000006</v>
      </c>
      <c r="H21" s="294">
        <v>1011.522</v>
      </c>
      <c r="I21" s="294">
        <v>894.68899999999996</v>
      </c>
      <c r="J21" s="294">
        <v>908.83</v>
      </c>
      <c r="K21" s="294">
        <v>788.70100000000002</v>
      </c>
      <c r="L21" s="269" t="s">
        <v>981</v>
      </c>
    </row>
    <row r="22" spans="1:12" ht="15" x14ac:dyDescent="0.2">
      <c r="A22" s="269"/>
      <c r="B22" s="286"/>
      <c r="C22" s="286"/>
      <c r="D22" s="275"/>
      <c r="E22" s="275"/>
      <c r="F22" s="275"/>
      <c r="G22" s="275"/>
      <c r="H22" s="275"/>
      <c r="I22" s="275"/>
      <c r="J22" s="275"/>
      <c r="K22" s="275"/>
      <c r="L22" s="269"/>
    </row>
    <row r="23" spans="1:12" ht="15" x14ac:dyDescent="0.2">
      <c r="A23" s="269" t="s">
        <v>982</v>
      </c>
      <c r="B23" s="286"/>
      <c r="C23" s="286"/>
      <c r="D23" s="275"/>
      <c r="E23" s="275"/>
      <c r="F23" s="275"/>
      <c r="G23" s="275"/>
      <c r="H23" s="275"/>
      <c r="I23" s="275"/>
      <c r="J23" s="275"/>
      <c r="K23" s="275"/>
      <c r="L23" s="269" t="s">
        <v>983</v>
      </c>
    </row>
    <row r="24" spans="1:12" ht="15" x14ac:dyDescent="0.2">
      <c r="A24" s="269" t="s">
        <v>984</v>
      </c>
      <c r="B24" s="286">
        <v>15.314</v>
      </c>
      <c r="C24" s="286">
        <v>8.16</v>
      </c>
      <c r="D24" s="294">
        <v>10.099</v>
      </c>
      <c r="E24" s="294">
        <v>11.063000000000001</v>
      </c>
      <c r="F24" s="294">
        <v>14.153</v>
      </c>
      <c r="G24" s="294">
        <v>18.077999999999999</v>
      </c>
      <c r="H24" s="294">
        <v>28.289000000000001</v>
      </c>
      <c r="I24" s="294">
        <v>14.073</v>
      </c>
      <c r="J24" s="294">
        <v>18.013000000000002</v>
      </c>
      <c r="K24" s="294">
        <v>23.056000000000001</v>
      </c>
      <c r="L24" s="269" t="s">
        <v>985</v>
      </c>
    </row>
    <row r="25" spans="1:12" ht="15" x14ac:dyDescent="0.2">
      <c r="A25" s="269"/>
      <c r="B25" s="286"/>
      <c r="C25" s="286"/>
      <c r="D25" s="275"/>
      <c r="E25" s="275"/>
      <c r="F25" s="275"/>
      <c r="G25" s="275"/>
      <c r="H25" s="275"/>
      <c r="I25" s="275"/>
      <c r="J25" s="275"/>
      <c r="K25" s="275"/>
      <c r="L25" s="269"/>
    </row>
    <row r="26" spans="1:12" ht="15" x14ac:dyDescent="0.2">
      <c r="A26" s="269" t="s">
        <v>986</v>
      </c>
      <c r="B26" s="286"/>
      <c r="C26" s="286"/>
      <c r="D26" s="275"/>
      <c r="E26" s="275"/>
      <c r="F26" s="275"/>
      <c r="G26" s="275"/>
      <c r="H26" s="275"/>
      <c r="I26" s="275"/>
      <c r="J26" s="275"/>
      <c r="K26" s="275"/>
      <c r="L26" s="269" t="s">
        <v>987</v>
      </c>
    </row>
    <row r="27" spans="1:12" ht="15" x14ac:dyDescent="0.2">
      <c r="A27" s="269" t="s">
        <v>988</v>
      </c>
      <c r="B27" s="286">
        <v>203.51499999999999</v>
      </c>
      <c r="C27" s="286">
        <v>258.67700000000002</v>
      </c>
      <c r="D27" s="294">
        <v>268.565</v>
      </c>
      <c r="E27" s="294">
        <v>278.77</v>
      </c>
      <c r="F27" s="294">
        <v>286.791</v>
      </c>
      <c r="G27" s="294">
        <v>309.791</v>
      </c>
      <c r="H27" s="294">
        <v>314.43799999999999</v>
      </c>
      <c r="I27" s="294">
        <v>134.25</v>
      </c>
      <c r="J27" s="294">
        <v>138.22499999999999</v>
      </c>
      <c r="K27" s="294">
        <v>141.42500000000001</v>
      </c>
      <c r="L27" s="269" t="s">
        <v>989</v>
      </c>
    </row>
    <row r="28" spans="1:12" ht="15" x14ac:dyDescent="0.2">
      <c r="A28" s="269"/>
      <c r="B28" s="286"/>
      <c r="C28" s="286"/>
      <c r="D28" s="275"/>
      <c r="E28" s="275"/>
      <c r="F28" s="275"/>
      <c r="G28" s="275"/>
      <c r="H28" s="275"/>
      <c r="I28" s="275"/>
      <c r="J28" s="275"/>
      <c r="K28" s="275"/>
      <c r="L28" s="269"/>
    </row>
    <row r="29" spans="1:12" ht="15" x14ac:dyDescent="0.2">
      <c r="A29" s="269" t="s">
        <v>990</v>
      </c>
      <c r="B29" s="286">
        <v>103.453</v>
      </c>
      <c r="C29" s="286">
        <v>101.15600000000001</v>
      </c>
      <c r="D29" s="294">
        <v>296.89499999999998</v>
      </c>
      <c r="E29" s="294">
        <v>497.56099999999998</v>
      </c>
      <c r="F29" s="294">
        <v>556.99300000000005</v>
      </c>
      <c r="G29" s="294">
        <v>569.82500000000005</v>
      </c>
      <c r="H29" s="294">
        <v>587.29300000000001</v>
      </c>
      <c r="I29" s="294">
        <v>630.00699999999995</v>
      </c>
      <c r="J29" s="294">
        <v>791.29200000000003</v>
      </c>
      <c r="K29" s="294">
        <v>216.28</v>
      </c>
      <c r="L29" s="269" t="s">
        <v>991</v>
      </c>
    </row>
    <row r="30" spans="1:12" ht="15" x14ac:dyDescent="0.2">
      <c r="A30" s="269"/>
      <c r="B30" s="286"/>
      <c r="C30" s="286"/>
      <c r="D30" s="275"/>
      <c r="E30" s="275"/>
      <c r="F30" s="275"/>
      <c r="G30" s="275"/>
      <c r="H30" s="275"/>
      <c r="I30" s="275"/>
      <c r="J30" s="275"/>
      <c r="K30" s="275"/>
      <c r="L30" s="269"/>
    </row>
    <row r="31" spans="1:12" ht="15" x14ac:dyDescent="0.2">
      <c r="A31" s="269" t="s">
        <v>992</v>
      </c>
      <c r="B31" s="286">
        <v>1351.913</v>
      </c>
      <c r="C31" s="286">
        <v>1471.6569999999999</v>
      </c>
      <c r="D31" s="294">
        <v>1512.98</v>
      </c>
      <c r="E31" s="294">
        <v>1547.4960000000001</v>
      </c>
      <c r="F31" s="294">
        <v>1605.1590000000001</v>
      </c>
      <c r="G31" s="294">
        <v>1766.7529999999999</v>
      </c>
      <c r="H31" s="294">
        <v>1897.403</v>
      </c>
      <c r="I31" s="294">
        <v>1868.4469999999999</v>
      </c>
      <c r="J31" s="294">
        <v>1868.684</v>
      </c>
      <c r="K31" s="294">
        <v>1846.18</v>
      </c>
      <c r="L31" s="269" t="s">
        <v>993</v>
      </c>
    </row>
    <row r="32" spans="1:12" ht="15" x14ac:dyDescent="0.2">
      <c r="A32" s="269"/>
      <c r="B32" s="286"/>
      <c r="C32" s="286"/>
      <c r="D32" s="275"/>
      <c r="E32" s="275"/>
      <c r="F32" s="275"/>
      <c r="G32" s="275"/>
      <c r="H32" s="275"/>
      <c r="I32" s="275"/>
      <c r="J32" s="275"/>
      <c r="K32" s="275"/>
      <c r="L32" s="269"/>
    </row>
    <row r="33" spans="1:12" ht="15" x14ac:dyDescent="0.2">
      <c r="A33" s="269" t="s">
        <v>994</v>
      </c>
      <c r="B33" s="286"/>
      <c r="C33" s="286"/>
      <c r="D33" s="275"/>
      <c r="E33" s="275"/>
      <c r="F33" s="275"/>
      <c r="G33" s="275"/>
      <c r="H33" s="275"/>
      <c r="I33" s="275"/>
      <c r="J33" s="275"/>
      <c r="K33" s="275"/>
      <c r="L33" s="269" t="s">
        <v>995</v>
      </c>
    </row>
    <row r="34" spans="1:12" ht="15" x14ac:dyDescent="0.2">
      <c r="A34" s="269" t="s">
        <v>996</v>
      </c>
      <c r="B34" s="286">
        <v>0</v>
      </c>
      <c r="C34" s="286">
        <v>0</v>
      </c>
      <c r="D34" s="294">
        <v>0</v>
      </c>
      <c r="E34" s="294">
        <v>31.582000000000001</v>
      </c>
      <c r="F34" s="294">
        <v>6.5659999999999998</v>
      </c>
      <c r="G34" s="294">
        <v>10.284000000000001</v>
      </c>
      <c r="H34" s="294">
        <v>41.094999999999999</v>
      </c>
      <c r="I34" s="294">
        <v>29.024999999999999</v>
      </c>
      <c r="J34" s="294">
        <v>10.539</v>
      </c>
      <c r="K34" s="294">
        <v>9.1120000000000001</v>
      </c>
      <c r="L34" s="269" t="s">
        <v>997</v>
      </c>
    </row>
    <row r="35" spans="1:12" ht="15" x14ac:dyDescent="0.2">
      <c r="A35" s="269"/>
      <c r="B35" s="286"/>
      <c r="C35" s="286"/>
      <c r="D35" s="275"/>
      <c r="E35" s="275"/>
      <c r="F35" s="275"/>
      <c r="G35" s="275"/>
      <c r="H35" s="275"/>
      <c r="I35" s="275"/>
      <c r="J35" s="275"/>
      <c r="K35" s="275"/>
      <c r="L35" s="269"/>
    </row>
    <row r="36" spans="1:12" ht="15" x14ac:dyDescent="0.2">
      <c r="A36" s="269" t="s">
        <v>998</v>
      </c>
      <c r="B36" s="286"/>
      <c r="C36" s="286"/>
      <c r="D36" s="275"/>
      <c r="E36" s="275"/>
      <c r="F36" s="275"/>
      <c r="G36" s="275"/>
      <c r="H36" s="275"/>
      <c r="I36" s="275"/>
      <c r="J36" s="275"/>
      <c r="K36" s="275"/>
      <c r="L36" s="269" t="s">
        <v>999</v>
      </c>
    </row>
    <row r="37" spans="1:12" ht="15" x14ac:dyDescent="0.2">
      <c r="A37" s="269" t="s">
        <v>1000</v>
      </c>
      <c r="B37" s="286">
        <v>34.889000000000003</v>
      </c>
      <c r="C37" s="286">
        <v>30.8</v>
      </c>
      <c r="D37" s="294">
        <v>34.450000000000003</v>
      </c>
      <c r="E37" s="294">
        <v>32.468000000000004</v>
      </c>
      <c r="F37" s="294">
        <v>52.62</v>
      </c>
      <c r="G37" s="294">
        <v>41.57</v>
      </c>
      <c r="H37" s="294">
        <v>71.233999999999995</v>
      </c>
      <c r="I37" s="294">
        <v>88.007000000000005</v>
      </c>
      <c r="J37" s="294">
        <v>60.387</v>
      </c>
      <c r="K37" s="294">
        <v>40.691000000000003</v>
      </c>
      <c r="L37" s="269" t="s">
        <v>1001</v>
      </c>
    </row>
    <row r="38" spans="1:12" ht="15" x14ac:dyDescent="0.2">
      <c r="A38" s="269"/>
      <c r="B38" s="286"/>
      <c r="C38" s="286"/>
      <c r="D38" s="275"/>
      <c r="E38" s="275"/>
      <c r="F38" s="275"/>
      <c r="G38" s="275"/>
      <c r="H38" s="275"/>
      <c r="I38" s="275"/>
      <c r="J38" s="275"/>
      <c r="K38" s="275"/>
      <c r="L38" s="269"/>
    </row>
    <row r="39" spans="1:12" ht="15" x14ac:dyDescent="0.2">
      <c r="A39" s="269" t="s">
        <v>1002</v>
      </c>
      <c r="B39" s="286">
        <v>5.7759999999999998</v>
      </c>
      <c r="C39" s="286">
        <v>7.9009999999999998</v>
      </c>
      <c r="D39" s="294">
        <v>10.808</v>
      </c>
      <c r="E39" s="294">
        <v>2.1480000000000001</v>
      </c>
      <c r="F39" s="294">
        <v>2.1859999999999999</v>
      </c>
      <c r="G39" s="294">
        <v>2.2240000000000002</v>
      </c>
      <c r="H39" s="294">
        <v>2.2793775999999997</v>
      </c>
      <c r="I39" s="294">
        <v>10.348000000000001</v>
      </c>
      <c r="J39" s="294">
        <v>10.462</v>
      </c>
      <c r="K39" s="294">
        <v>10.952999999999999</v>
      </c>
      <c r="L39" s="269" t="s">
        <v>1003</v>
      </c>
    </row>
    <row r="40" spans="1:12" ht="15" x14ac:dyDescent="0.2">
      <c r="A40" s="269"/>
      <c r="B40" s="286"/>
      <c r="C40" s="286"/>
      <c r="D40" s="275"/>
      <c r="E40" s="275"/>
      <c r="F40" s="275"/>
      <c r="G40" s="275"/>
      <c r="H40" s="275"/>
      <c r="I40" s="275"/>
      <c r="J40" s="275"/>
      <c r="K40" s="275"/>
      <c r="L40" s="269"/>
    </row>
    <row r="41" spans="1:12" ht="15" x14ac:dyDescent="0.2">
      <c r="A41" s="269" t="s">
        <v>1004</v>
      </c>
      <c r="B41" s="286">
        <v>0</v>
      </c>
      <c r="C41" s="286">
        <v>5.2569999999999997</v>
      </c>
      <c r="D41" s="294">
        <v>0.26</v>
      </c>
      <c r="E41" s="294">
        <v>0.314</v>
      </c>
      <c r="F41" s="294">
        <v>10.977</v>
      </c>
      <c r="G41" s="294">
        <v>5.6050000000000004</v>
      </c>
      <c r="H41" s="294">
        <v>10.917</v>
      </c>
      <c r="I41" s="294">
        <v>5.4240000000000004</v>
      </c>
      <c r="J41" s="294">
        <v>5.6239999999999997</v>
      </c>
      <c r="K41" s="294">
        <v>5.681</v>
      </c>
      <c r="L41" s="269" t="s">
        <v>1005</v>
      </c>
    </row>
    <row r="42" spans="1:12" ht="15" x14ac:dyDescent="0.2">
      <c r="A42" s="269"/>
      <c r="B42" s="286"/>
      <c r="C42" s="286"/>
      <c r="D42" s="275"/>
      <c r="E42" s="275"/>
      <c r="F42" s="275"/>
      <c r="G42" s="275"/>
      <c r="H42" s="275"/>
      <c r="I42" s="275"/>
      <c r="J42" s="275"/>
      <c r="K42" s="275"/>
      <c r="L42" s="269"/>
    </row>
    <row r="43" spans="1:12" ht="15" x14ac:dyDescent="0.2">
      <c r="A43" s="269" t="s">
        <v>1006</v>
      </c>
      <c r="B43" s="286">
        <v>0</v>
      </c>
      <c r="C43" s="286">
        <v>0</v>
      </c>
      <c r="D43" s="294">
        <v>829.36400000000003</v>
      </c>
      <c r="E43" s="294">
        <v>1218.4960000000001</v>
      </c>
      <c r="F43" s="294">
        <v>1618.0229999999999</v>
      </c>
      <c r="G43" s="294">
        <v>1350.7829999999999</v>
      </c>
      <c r="H43" s="294">
        <v>638.06100000000004</v>
      </c>
      <c r="I43" s="294">
        <v>193.53700000000001</v>
      </c>
      <c r="J43" s="294">
        <v>222.37899999999999</v>
      </c>
      <c r="K43" s="294">
        <v>188.006</v>
      </c>
      <c r="L43" s="269" t="s">
        <v>1007</v>
      </c>
    </row>
    <row r="44" spans="1:12" ht="15" x14ac:dyDescent="0.2">
      <c r="A44" s="269"/>
      <c r="B44" s="286"/>
      <c r="C44" s="286"/>
      <c r="D44" s="295"/>
      <c r="E44" s="295"/>
      <c r="F44" s="295"/>
      <c r="G44" s="295"/>
      <c r="H44" s="295"/>
      <c r="I44" s="295"/>
      <c r="J44" s="295"/>
      <c r="K44" s="295"/>
      <c r="L44" s="269"/>
    </row>
    <row r="45" spans="1:12" ht="15" x14ac:dyDescent="0.2">
      <c r="A45" s="269" t="s">
        <v>1008</v>
      </c>
      <c r="B45" s="286">
        <v>123.883</v>
      </c>
      <c r="C45" s="286">
        <v>135.005</v>
      </c>
      <c r="D45" s="294">
        <v>185.429</v>
      </c>
      <c r="E45" s="294">
        <v>213.17699999999999</v>
      </c>
      <c r="F45" s="294">
        <v>232.89400000000001</v>
      </c>
      <c r="G45" s="294">
        <v>232.892</v>
      </c>
      <c r="H45" s="294">
        <v>244.29400000000001</v>
      </c>
      <c r="I45" s="294">
        <v>215.99199999999999</v>
      </c>
      <c r="J45" s="294">
        <v>213.679</v>
      </c>
      <c r="K45" s="294">
        <v>227.96600000000001</v>
      </c>
      <c r="L45" s="269" t="s">
        <v>1009</v>
      </c>
    </row>
    <row r="46" spans="1:12" ht="15" x14ac:dyDescent="0.2">
      <c r="A46" s="269"/>
      <c r="B46" s="286"/>
      <c r="C46" s="286"/>
      <c r="D46" s="275"/>
      <c r="E46" s="275"/>
      <c r="F46" s="275"/>
      <c r="G46" s="275"/>
      <c r="H46" s="275"/>
      <c r="I46" s="275"/>
      <c r="J46" s="275"/>
      <c r="K46" s="275"/>
      <c r="L46" s="269"/>
    </row>
    <row r="47" spans="1:12" ht="15" x14ac:dyDescent="0.2">
      <c r="A47" s="269" t="s">
        <v>1010</v>
      </c>
      <c r="B47" s="286">
        <v>123.253</v>
      </c>
      <c r="C47" s="286">
        <v>134.62</v>
      </c>
      <c r="D47" s="294">
        <v>184.952</v>
      </c>
      <c r="E47" s="294">
        <v>212.697</v>
      </c>
      <c r="F47" s="294">
        <v>232.41200000000001</v>
      </c>
      <c r="G47" s="294">
        <v>232.41</v>
      </c>
      <c r="H47" s="294">
        <v>243.81</v>
      </c>
      <c r="I47" s="294">
        <v>215.50800000000001</v>
      </c>
      <c r="J47" s="294">
        <v>213.19499999999999</v>
      </c>
      <c r="K47" s="294">
        <v>227.482</v>
      </c>
      <c r="L47" s="269" t="s">
        <v>1011</v>
      </c>
    </row>
    <row r="48" spans="1:12" ht="15" x14ac:dyDescent="0.2">
      <c r="A48" s="269"/>
      <c r="B48" s="286"/>
      <c r="C48" s="286"/>
      <c r="D48" s="275"/>
      <c r="E48" s="275"/>
      <c r="F48" s="275"/>
      <c r="G48" s="275"/>
      <c r="H48" s="275"/>
      <c r="I48" s="275"/>
      <c r="J48" s="275"/>
      <c r="K48" s="275"/>
      <c r="L48" s="269"/>
    </row>
    <row r="49" spans="1:12" ht="15" x14ac:dyDescent="0.2">
      <c r="A49" s="269" t="s">
        <v>1012</v>
      </c>
      <c r="B49" s="286"/>
      <c r="C49" s="286"/>
      <c r="D49" s="275"/>
      <c r="E49" s="275"/>
      <c r="F49" s="275"/>
      <c r="G49" s="275"/>
      <c r="H49" s="275"/>
      <c r="I49" s="275"/>
      <c r="J49" s="275"/>
      <c r="K49" s="275"/>
      <c r="L49" s="269" t="s">
        <v>1013</v>
      </c>
    </row>
    <row r="50" spans="1:12" ht="15" x14ac:dyDescent="0.2">
      <c r="A50" s="269" t="s">
        <v>1014</v>
      </c>
      <c r="B50" s="286">
        <v>0.63</v>
      </c>
      <c r="C50" s="286">
        <v>0.38500000000000001</v>
      </c>
      <c r="D50" s="294">
        <v>0.47699999999999998</v>
      </c>
      <c r="E50" s="294">
        <v>0.48</v>
      </c>
      <c r="F50" s="294">
        <v>0.48199999999999998</v>
      </c>
      <c r="G50" s="294">
        <v>0.48199999999999998</v>
      </c>
      <c r="H50" s="294">
        <v>0.48399999999999999</v>
      </c>
      <c r="I50" s="294">
        <v>0.48399999999999999</v>
      </c>
      <c r="J50" s="294">
        <v>0.48399999999999999</v>
      </c>
      <c r="K50" s="294">
        <v>0.48399999999999999</v>
      </c>
      <c r="L50" s="269" t="s">
        <v>1015</v>
      </c>
    </row>
    <row r="51" spans="1:12" ht="15" x14ac:dyDescent="0.2">
      <c r="A51" s="269"/>
      <c r="B51" s="286"/>
      <c r="C51" s="286"/>
      <c r="D51" s="275"/>
      <c r="E51" s="275"/>
      <c r="F51" s="275"/>
      <c r="G51" s="275"/>
      <c r="H51" s="275"/>
      <c r="I51" s="275"/>
      <c r="J51" s="275"/>
      <c r="K51" s="275"/>
      <c r="L51" s="269"/>
    </row>
    <row r="52" spans="1:12" ht="15" x14ac:dyDescent="0.2">
      <c r="A52" s="269" t="s">
        <v>1016</v>
      </c>
      <c r="B52" s="286">
        <v>17.617999999999999</v>
      </c>
      <c r="C52" s="286">
        <v>22.744</v>
      </c>
      <c r="D52" s="294">
        <v>24.071999999999999</v>
      </c>
      <c r="E52" s="294">
        <v>24.998999999999999</v>
      </c>
      <c r="F52" s="294">
        <v>29.437000000000001</v>
      </c>
      <c r="G52" s="294">
        <v>24.1</v>
      </c>
      <c r="H52" s="294">
        <v>20.206</v>
      </c>
      <c r="I52" s="294">
        <v>29.911999999999999</v>
      </c>
      <c r="J52" s="294">
        <v>30.283000000000001</v>
      </c>
      <c r="K52" s="294">
        <v>32.896000000000001</v>
      </c>
      <c r="L52" s="269" t="s">
        <v>1017</v>
      </c>
    </row>
    <row r="53" spans="1:12" ht="15" x14ac:dyDescent="0.2">
      <c r="A53" s="269"/>
      <c r="B53" s="286"/>
      <c r="C53" s="286"/>
      <c r="D53" s="275"/>
      <c r="E53" s="275"/>
      <c r="F53" s="275"/>
      <c r="G53" s="275"/>
      <c r="H53" s="275"/>
      <c r="I53" s="275"/>
      <c r="J53" s="275"/>
      <c r="K53" s="275"/>
      <c r="L53" s="269"/>
    </row>
    <row r="54" spans="1:12" ht="15" x14ac:dyDescent="0.2">
      <c r="A54" s="269" t="s">
        <v>1018</v>
      </c>
      <c r="B54" s="286">
        <v>1003.256</v>
      </c>
      <c r="C54" s="286">
        <v>1159.952</v>
      </c>
      <c r="D54" s="294">
        <v>1103.4939999999999</v>
      </c>
      <c r="E54" s="294">
        <v>1217.3779999999999</v>
      </c>
      <c r="F54" s="294">
        <v>889.89800000000002</v>
      </c>
      <c r="G54" s="294">
        <v>1039.5360000000001</v>
      </c>
      <c r="H54" s="294">
        <v>960.83799999999997</v>
      </c>
      <c r="I54" s="294">
        <v>1109.3009999999999</v>
      </c>
      <c r="J54" s="294">
        <v>997.63499999999999</v>
      </c>
      <c r="K54" s="294">
        <v>892.322</v>
      </c>
      <c r="L54" s="269" t="s">
        <v>1019</v>
      </c>
    </row>
    <row r="55" spans="1:12" ht="15" x14ac:dyDescent="0.2">
      <c r="A55" s="277"/>
      <c r="B55" s="278"/>
      <c r="C55" s="278"/>
      <c r="D55" s="278"/>
      <c r="E55" s="278"/>
      <c r="F55" s="278"/>
      <c r="G55" s="278"/>
      <c r="H55" s="278"/>
      <c r="I55" s="278"/>
      <c r="J55" s="278"/>
      <c r="K55" s="278"/>
      <c r="L55" s="277"/>
    </row>
    <row r="56" spans="1:12" ht="15" x14ac:dyDescent="0.2">
      <c r="A56" s="269"/>
      <c r="B56" s="269"/>
      <c r="C56" s="269"/>
      <c r="D56" s="269"/>
      <c r="E56" s="269"/>
      <c r="F56" s="269"/>
      <c r="G56" s="269"/>
      <c r="H56" s="269"/>
      <c r="I56" s="269"/>
      <c r="J56" s="269"/>
      <c r="K56" s="269"/>
      <c r="L56" s="269"/>
    </row>
    <row r="57" spans="1:12" ht="15" x14ac:dyDescent="0.2">
      <c r="A57" s="269"/>
      <c r="B57" s="269"/>
      <c r="C57" s="269"/>
      <c r="D57" s="269"/>
      <c r="E57" s="269"/>
      <c r="F57" s="269"/>
      <c r="G57" s="269"/>
      <c r="H57" s="269"/>
      <c r="I57" s="269"/>
      <c r="J57" s="269"/>
      <c r="K57" s="269"/>
      <c r="L57" s="269" t="s">
        <v>1020</v>
      </c>
    </row>
    <row r="60" spans="1:12" ht="15" x14ac:dyDescent="0.2">
      <c r="A60" s="269" t="s">
        <v>1021</v>
      </c>
      <c r="B60" s="269"/>
      <c r="C60" s="269"/>
      <c r="D60" s="269"/>
      <c r="E60" s="269"/>
      <c r="F60" s="269"/>
      <c r="G60" s="269"/>
      <c r="H60" s="269"/>
      <c r="I60" s="269"/>
      <c r="J60" s="269"/>
      <c r="K60" s="269"/>
      <c r="L60" s="269"/>
    </row>
    <row r="61" spans="1:12" ht="15" x14ac:dyDescent="0.2">
      <c r="A61" s="269" t="s">
        <v>1022</v>
      </c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</row>
    <row r="62" spans="1:12" ht="15" x14ac:dyDescent="0.2">
      <c r="A62" s="280" t="s">
        <v>318</v>
      </c>
      <c r="B62" s="269"/>
      <c r="C62" s="269"/>
      <c r="D62" s="269"/>
      <c r="E62" s="269"/>
      <c r="F62" s="269"/>
      <c r="G62" s="269"/>
      <c r="H62" s="269"/>
      <c r="I62" s="269"/>
      <c r="J62" s="269"/>
      <c r="K62" s="269"/>
      <c r="L62" s="269"/>
    </row>
    <row r="63" spans="1:12" ht="15" x14ac:dyDescent="0.2">
      <c r="A63" s="269"/>
      <c r="B63" s="269"/>
      <c r="C63" s="269"/>
      <c r="D63" s="269"/>
      <c r="E63" s="269"/>
      <c r="F63" s="269"/>
      <c r="G63" s="269"/>
      <c r="H63" s="269"/>
      <c r="I63" s="269"/>
      <c r="J63" s="269"/>
      <c r="K63" s="269"/>
      <c r="L63" s="269"/>
    </row>
    <row r="64" spans="1:12" ht="15" x14ac:dyDescent="0.2">
      <c r="A64" s="290"/>
      <c r="B64" s="290"/>
      <c r="C64" s="290"/>
      <c r="D64" s="290"/>
      <c r="E64" s="290"/>
      <c r="F64" s="290"/>
      <c r="G64" s="290"/>
      <c r="H64" s="290"/>
      <c r="I64" s="290"/>
      <c r="J64" s="290"/>
      <c r="K64" s="290"/>
      <c r="L64" s="290"/>
    </row>
    <row r="65" spans="1:12" ht="15" x14ac:dyDescent="0.2">
      <c r="A65" s="291"/>
      <c r="B65" s="234">
        <v>2006</v>
      </c>
      <c r="C65" s="234">
        <v>2007</v>
      </c>
      <c r="D65" s="234">
        <v>2008</v>
      </c>
      <c r="E65" s="234">
        <v>2009</v>
      </c>
      <c r="F65" s="234">
        <v>2010</v>
      </c>
      <c r="G65" s="234">
        <v>2011</v>
      </c>
      <c r="H65" s="234" t="s">
        <v>3</v>
      </c>
      <c r="I65" s="234" t="s">
        <v>4</v>
      </c>
      <c r="J65" s="234" t="s">
        <v>5</v>
      </c>
      <c r="K65" s="234" t="s">
        <v>6</v>
      </c>
      <c r="L65" s="291"/>
    </row>
    <row r="66" spans="1:12" ht="15" x14ac:dyDescent="0.2">
      <c r="A66" s="292"/>
      <c r="B66" s="293"/>
      <c r="C66" s="293"/>
      <c r="D66" s="293"/>
      <c r="E66" s="293"/>
      <c r="F66" s="293"/>
      <c r="G66" s="293"/>
      <c r="H66" s="293"/>
      <c r="I66" s="293"/>
      <c r="J66" s="293"/>
      <c r="K66" s="293"/>
      <c r="L66" s="292"/>
    </row>
    <row r="67" spans="1:12" ht="15" x14ac:dyDescent="0.2">
      <c r="A67" s="269"/>
      <c r="B67" s="269"/>
      <c r="C67" s="269"/>
      <c r="D67" s="269"/>
      <c r="E67" s="269"/>
      <c r="F67" s="269"/>
      <c r="G67" s="269"/>
      <c r="H67" s="269"/>
      <c r="I67" s="269"/>
      <c r="L67" s="269"/>
    </row>
    <row r="68" spans="1:12" ht="15" x14ac:dyDescent="0.2">
      <c r="A68" s="269" t="s">
        <v>1023</v>
      </c>
      <c r="B68" s="286">
        <v>3741.9490000000001</v>
      </c>
      <c r="C68" s="286">
        <v>3688.125</v>
      </c>
      <c r="D68" s="294">
        <v>3654.7170000000001</v>
      </c>
      <c r="E68" s="294">
        <v>3700.1950000000002</v>
      </c>
      <c r="F68" s="294">
        <v>3804.2089999999998</v>
      </c>
      <c r="G68" s="294">
        <v>3709.627</v>
      </c>
      <c r="H68" s="294">
        <v>3751.8960000000002</v>
      </c>
      <c r="I68" s="294">
        <v>3744.5650000000001</v>
      </c>
      <c r="J68" s="294">
        <v>3754.3939999999998</v>
      </c>
      <c r="K68" s="294">
        <v>3783.509</v>
      </c>
      <c r="L68" s="269" t="s">
        <v>1024</v>
      </c>
    </row>
    <row r="69" spans="1:12" ht="15" x14ac:dyDescent="0.2">
      <c r="A69" s="269"/>
      <c r="B69" s="286"/>
      <c r="C69" s="286"/>
      <c r="D69" s="275"/>
      <c r="E69" s="275"/>
      <c r="F69" s="275"/>
      <c r="G69" s="275"/>
      <c r="H69" s="275"/>
      <c r="I69" s="275"/>
      <c r="J69" s="275"/>
      <c r="K69" s="275"/>
      <c r="L69" s="269"/>
    </row>
    <row r="70" spans="1:12" ht="15" x14ac:dyDescent="0.2">
      <c r="A70" s="269" t="s">
        <v>970</v>
      </c>
      <c r="B70" s="286">
        <v>3687.7719999999999</v>
      </c>
      <c r="C70" s="286">
        <v>3625.6970000000001</v>
      </c>
      <c r="D70" s="294">
        <v>3587.7640000000001</v>
      </c>
      <c r="E70" s="294">
        <v>3532.433</v>
      </c>
      <c r="F70" s="294">
        <v>3585.83</v>
      </c>
      <c r="G70" s="294">
        <v>3376.473</v>
      </c>
      <c r="H70" s="294">
        <v>3642.7620000000002</v>
      </c>
      <c r="I70" s="294">
        <v>3653.123</v>
      </c>
      <c r="J70" s="294">
        <v>3647.3339999999998</v>
      </c>
      <c r="K70" s="294">
        <v>3666.9180000000001</v>
      </c>
      <c r="L70" s="269" t="s">
        <v>971</v>
      </c>
    </row>
    <row r="71" spans="1:12" ht="15" x14ac:dyDescent="0.2">
      <c r="A71" s="269"/>
      <c r="B71" s="286"/>
      <c r="C71" s="286"/>
      <c r="D71" s="275"/>
      <c r="E71" s="275"/>
      <c r="F71" s="275"/>
      <c r="G71" s="275"/>
      <c r="H71" s="275"/>
      <c r="I71" s="275"/>
      <c r="J71" s="275"/>
      <c r="K71" s="275"/>
      <c r="L71" s="269"/>
    </row>
    <row r="72" spans="1:12" ht="15" x14ac:dyDescent="0.2">
      <c r="A72" s="269" t="s">
        <v>1025</v>
      </c>
      <c r="B72" s="286">
        <v>1868.616</v>
      </c>
      <c r="C72" s="286">
        <v>1882.1679999999999</v>
      </c>
      <c r="D72" s="294">
        <v>1834.386</v>
      </c>
      <c r="E72" s="294">
        <v>1827.35</v>
      </c>
      <c r="F72" s="294">
        <v>1861.6980000000001</v>
      </c>
      <c r="G72" s="294">
        <v>1656.8789999999999</v>
      </c>
      <c r="H72" s="294">
        <v>1886.703</v>
      </c>
      <c r="I72" s="294">
        <v>1923.87</v>
      </c>
      <c r="J72" s="294">
        <v>1878.885</v>
      </c>
      <c r="K72" s="294">
        <v>1909.144</v>
      </c>
      <c r="L72" s="269" t="s">
        <v>1026</v>
      </c>
    </row>
    <row r="73" spans="1:12" ht="15" x14ac:dyDescent="0.2">
      <c r="A73" s="269" t="s">
        <v>1027</v>
      </c>
      <c r="B73" s="286">
        <v>5.1619999999999999</v>
      </c>
      <c r="C73" s="286">
        <v>7.032</v>
      </c>
      <c r="D73" s="294">
        <v>5.4130000000000003</v>
      </c>
      <c r="E73" s="294">
        <v>4.26</v>
      </c>
      <c r="F73" s="294">
        <v>2.6869999999999998</v>
      </c>
      <c r="G73" s="294">
        <v>2.78</v>
      </c>
      <c r="H73" s="294">
        <v>1.9710000000000001</v>
      </c>
      <c r="I73" s="294">
        <v>3.99</v>
      </c>
      <c r="J73" s="294">
        <v>4.9329999999999998</v>
      </c>
      <c r="K73" s="294">
        <v>3.4870000000000001</v>
      </c>
      <c r="L73" s="269" t="s">
        <v>1028</v>
      </c>
    </row>
    <row r="74" spans="1:12" ht="15" x14ac:dyDescent="0.2">
      <c r="A74" s="269" t="s">
        <v>1029</v>
      </c>
      <c r="B74" s="286">
        <v>339.73099999999999</v>
      </c>
      <c r="C74" s="286">
        <v>380.25900000000001</v>
      </c>
      <c r="D74" s="294">
        <v>392.80900000000003</v>
      </c>
      <c r="E74" s="294">
        <v>379.57900000000001</v>
      </c>
      <c r="F74" s="294">
        <v>392.29500000000002</v>
      </c>
      <c r="G74" s="294">
        <v>401.435</v>
      </c>
      <c r="H74" s="294">
        <v>416.14600000000002</v>
      </c>
      <c r="I74" s="294">
        <v>451.16</v>
      </c>
      <c r="J74" s="294">
        <v>414.82900000000001</v>
      </c>
      <c r="K74" s="294">
        <v>464.11700000000002</v>
      </c>
      <c r="L74" s="269" t="s">
        <v>1030</v>
      </c>
    </row>
    <row r="75" spans="1:12" ht="15" x14ac:dyDescent="0.2">
      <c r="A75" s="269" t="s">
        <v>1031</v>
      </c>
      <c r="B75" s="286"/>
      <c r="C75" s="286"/>
      <c r="D75" s="275"/>
      <c r="E75" s="275"/>
      <c r="F75" s="275"/>
      <c r="G75" s="275"/>
      <c r="H75" s="275"/>
      <c r="I75" s="275"/>
      <c r="J75" s="275"/>
      <c r="K75" s="275"/>
      <c r="L75" s="269" t="s">
        <v>1032</v>
      </c>
    </row>
    <row r="76" spans="1:12" ht="15" x14ac:dyDescent="0.2">
      <c r="A76" s="269" t="s">
        <v>1033</v>
      </c>
      <c r="B76" s="286">
        <v>1523.723</v>
      </c>
      <c r="C76" s="286">
        <v>1494.877</v>
      </c>
      <c r="D76" s="294">
        <v>1436.164</v>
      </c>
      <c r="E76" s="294">
        <v>1443.511</v>
      </c>
      <c r="F76" s="294">
        <v>1466.7159999999999</v>
      </c>
      <c r="G76" s="294">
        <v>1252.664</v>
      </c>
      <c r="H76" s="294">
        <v>1468.586</v>
      </c>
      <c r="I76" s="294">
        <v>1468.72</v>
      </c>
      <c r="J76" s="294">
        <v>1459.123</v>
      </c>
      <c r="K76" s="294">
        <v>1441.54</v>
      </c>
      <c r="L76" s="269" t="s">
        <v>1034</v>
      </c>
    </row>
    <row r="77" spans="1:12" ht="15" x14ac:dyDescent="0.2">
      <c r="A77" s="269" t="s">
        <v>1035</v>
      </c>
      <c r="B77" s="286"/>
      <c r="C77" s="286"/>
      <c r="D77" s="275"/>
      <c r="E77" s="275"/>
      <c r="F77" s="275"/>
      <c r="G77" s="275"/>
      <c r="H77" s="275"/>
      <c r="I77" s="275"/>
      <c r="J77" s="275"/>
      <c r="K77" s="275"/>
      <c r="L77" s="269" t="s">
        <v>1036</v>
      </c>
    </row>
    <row r="78" spans="1:12" ht="15" x14ac:dyDescent="0.2">
      <c r="A78" s="269" t="s">
        <v>1037</v>
      </c>
      <c r="B78" s="286">
        <v>1.7010000000000001</v>
      </c>
      <c r="C78" s="286">
        <v>1.6919999999999999</v>
      </c>
      <c r="D78" s="294">
        <v>1.6859999999999999</v>
      </c>
      <c r="E78" s="294">
        <v>1.7070000000000001</v>
      </c>
      <c r="F78" s="294">
        <v>1.7290000000000001</v>
      </c>
      <c r="G78" s="294">
        <v>1.7509999999999999</v>
      </c>
      <c r="H78" s="294">
        <v>1.796</v>
      </c>
      <c r="I78" s="294">
        <v>1.819</v>
      </c>
      <c r="J78" s="294">
        <v>1.8420000000000001</v>
      </c>
      <c r="K78" s="294">
        <v>1.8420000000000001</v>
      </c>
      <c r="L78" s="269" t="s">
        <v>1038</v>
      </c>
    </row>
    <row r="79" spans="1:12" ht="15" x14ac:dyDescent="0.2">
      <c r="A79" s="269" t="s">
        <v>1039</v>
      </c>
      <c r="B79" s="286"/>
      <c r="C79" s="286"/>
      <c r="D79" s="275"/>
      <c r="E79" s="275"/>
      <c r="F79" s="275"/>
      <c r="G79" s="275"/>
      <c r="H79" s="275"/>
      <c r="I79" s="275"/>
      <c r="J79" s="275"/>
      <c r="K79" s="275"/>
      <c r="L79" s="269" t="s">
        <v>1040</v>
      </c>
    </row>
    <row r="80" spans="1:12" ht="15" x14ac:dyDescent="0.2">
      <c r="A80" s="269" t="s">
        <v>1041</v>
      </c>
      <c r="B80" s="286">
        <v>80.930999999999997</v>
      </c>
      <c r="C80" s="286">
        <v>74.396000000000001</v>
      </c>
      <c r="D80" s="294">
        <v>74.257999999999996</v>
      </c>
      <c r="E80" s="294">
        <v>83.128</v>
      </c>
      <c r="F80" s="294">
        <v>100.73399999999999</v>
      </c>
      <c r="G80" s="294">
        <v>102.938</v>
      </c>
      <c r="H80" s="294">
        <v>106.89400000000001</v>
      </c>
      <c r="I80" s="294">
        <v>68.522999999999996</v>
      </c>
      <c r="J80" s="294">
        <v>102.01900000000001</v>
      </c>
      <c r="K80" s="294">
        <v>72.819000000000003</v>
      </c>
      <c r="L80" s="269" t="s">
        <v>1042</v>
      </c>
    </row>
    <row r="81" spans="1:12" ht="15" x14ac:dyDescent="0.2">
      <c r="A81" s="269" t="s">
        <v>1043</v>
      </c>
      <c r="B81" s="286">
        <v>1398.0740000000001</v>
      </c>
      <c r="C81" s="286">
        <v>1395.769</v>
      </c>
      <c r="D81" s="294">
        <v>1334.9290000000001</v>
      </c>
      <c r="E81" s="294">
        <v>1323.1890000000001</v>
      </c>
      <c r="F81" s="294">
        <v>1324.807</v>
      </c>
      <c r="G81" s="294">
        <v>1108.6120000000001</v>
      </c>
      <c r="H81" s="294">
        <v>1295.096</v>
      </c>
      <c r="I81" s="294">
        <v>1357.9749999999999</v>
      </c>
      <c r="J81" s="294">
        <v>1315.9659999999999</v>
      </c>
      <c r="K81" s="294">
        <v>1325.742</v>
      </c>
      <c r="L81" s="269" t="s">
        <v>1044</v>
      </c>
    </row>
    <row r="82" spans="1:12" ht="15" x14ac:dyDescent="0.2">
      <c r="A82" s="269" t="s">
        <v>1045</v>
      </c>
      <c r="B82" s="286">
        <v>43.017000000000003</v>
      </c>
      <c r="C82" s="286">
        <v>23.02</v>
      </c>
      <c r="D82" s="294">
        <v>25.291</v>
      </c>
      <c r="E82" s="294">
        <v>35.487000000000002</v>
      </c>
      <c r="F82" s="294">
        <v>39.445999999999998</v>
      </c>
      <c r="G82" s="294">
        <v>39.363</v>
      </c>
      <c r="H82" s="294">
        <v>64.8</v>
      </c>
      <c r="I82" s="294">
        <v>40.402999999999999</v>
      </c>
      <c r="J82" s="294">
        <v>39.295999999999999</v>
      </c>
      <c r="K82" s="294">
        <v>41.137</v>
      </c>
      <c r="L82" s="269" t="s">
        <v>1046</v>
      </c>
    </row>
    <row r="83" spans="1:12" ht="15" x14ac:dyDescent="0.2">
      <c r="A83" s="269"/>
      <c r="B83" s="286"/>
      <c r="C83" s="286"/>
      <c r="D83" s="275"/>
      <c r="E83" s="275"/>
      <c r="F83" s="275"/>
      <c r="G83" s="275"/>
      <c r="H83" s="275"/>
      <c r="I83" s="275"/>
      <c r="J83" s="275"/>
      <c r="K83" s="275"/>
      <c r="L83" s="269"/>
    </row>
    <row r="84" spans="1:12" ht="15" x14ac:dyDescent="0.2">
      <c r="A84" s="269" t="s">
        <v>1047</v>
      </c>
      <c r="B84" s="286">
        <v>115.38200000000001</v>
      </c>
      <c r="C84" s="286">
        <v>99.093999999999994</v>
      </c>
      <c r="D84" s="294">
        <v>103.52500000000001</v>
      </c>
      <c r="E84" s="294">
        <v>101.413</v>
      </c>
      <c r="F84" s="294">
        <v>92.451999999999998</v>
      </c>
      <c r="G84" s="294">
        <v>105.136</v>
      </c>
      <c r="H84" s="294">
        <v>104.768</v>
      </c>
      <c r="I84" s="294">
        <v>104.102</v>
      </c>
      <c r="J84" s="294">
        <v>127.279</v>
      </c>
      <c r="K84" s="294">
        <v>133.24799999999999</v>
      </c>
      <c r="L84" s="269" t="s">
        <v>1048</v>
      </c>
    </row>
    <row r="85" spans="1:12" ht="15" x14ac:dyDescent="0.2">
      <c r="A85" s="269"/>
      <c r="B85" s="286"/>
      <c r="C85" s="286"/>
      <c r="D85" s="275"/>
      <c r="E85" s="275"/>
      <c r="F85" s="275"/>
      <c r="G85" s="275"/>
      <c r="H85" s="275"/>
      <c r="I85" s="275"/>
      <c r="J85" s="275"/>
      <c r="K85" s="275"/>
      <c r="L85" s="269"/>
    </row>
    <row r="86" spans="1:12" ht="15" x14ac:dyDescent="0.2">
      <c r="A86" s="269" t="s">
        <v>1049</v>
      </c>
      <c r="B86" s="286">
        <v>230.36199999999999</v>
      </c>
      <c r="C86" s="286">
        <v>231</v>
      </c>
      <c r="D86" s="275">
        <v>252.15299999999999</v>
      </c>
      <c r="E86" s="275">
        <v>200.429</v>
      </c>
      <c r="F86" s="275">
        <v>207.26900000000001</v>
      </c>
      <c r="G86" s="275">
        <v>210.81399999999999</v>
      </c>
      <c r="H86" s="294">
        <v>211.66200000000001</v>
      </c>
      <c r="I86" s="294">
        <v>214.42699999999999</v>
      </c>
      <c r="J86" s="294">
        <v>217.428</v>
      </c>
      <c r="K86" s="294">
        <v>218.61600000000001</v>
      </c>
      <c r="L86" s="269" t="s">
        <v>1050</v>
      </c>
    </row>
    <row r="87" spans="1:12" ht="15" x14ac:dyDescent="0.2">
      <c r="A87" s="269"/>
      <c r="B87" s="286"/>
      <c r="C87" s="286"/>
      <c r="D87" s="294"/>
      <c r="E87" s="294"/>
      <c r="F87" s="294"/>
      <c r="G87" s="294"/>
      <c r="H87" s="294"/>
      <c r="I87" s="294"/>
      <c r="J87" s="294"/>
      <c r="K87" s="294"/>
      <c r="L87" s="269"/>
    </row>
    <row r="88" spans="1:12" ht="15" x14ac:dyDescent="0.2">
      <c r="A88" s="269" t="s">
        <v>1051</v>
      </c>
      <c r="B88" s="286"/>
      <c r="C88" s="286"/>
      <c r="D88" s="275"/>
      <c r="E88" s="275"/>
      <c r="F88" s="275"/>
      <c r="G88" s="275"/>
      <c r="H88" s="275"/>
      <c r="I88" s="275"/>
      <c r="J88" s="275"/>
      <c r="K88" s="275"/>
      <c r="L88" s="269" t="s">
        <v>1052</v>
      </c>
    </row>
    <row r="89" spans="1:12" ht="15" x14ac:dyDescent="0.2">
      <c r="A89" s="269" t="s">
        <v>1053</v>
      </c>
      <c r="B89" s="286">
        <v>1473.412</v>
      </c>
      <c r="C89" s="286">
        <v>1413.4349999999999</v>
      </c>
      <c r="D89" s="275">
        <v>1397.7</v>
      </c>
      <c r="E89" s="275">
        <v>1403.241</v>
      </c>
      <c r="F89" s="275">
        <v>1424.4110000000001</v>
      </c>
      <c r="G89" s="275">
        <v>1403.644</v>
      </c>
      <c r="H89" s="294">
        <v>1439.6289999999999</v>
      </c>
      <c r="I89" s="294">
        <v>1410.7239999999999</v>
      </c>
      <c r="J89" s="294">
        <v>1423.742</v>
      </c>
      <c r="K89" s="294">
        <v>1405.91</v>
      </c>
      <c r="L89" s="269" t="s">
        <v>1054</v>
      </c>
    </row>
    <row r="90" spans="1:12" ht="15" x14ac:dyDescent="0.2">
      <c r="A90" s="269" t="s">
        <v>1055</v>
      </c>
      <c r="B90" s="286"/>
      <c r="C90" s="286"/>
      <c r="D90" s="275"/>
      <c r="E90" s="275"/>
      <c r="F90" s="275"/>
      <c r="G90" s="275"/>
      <c r="H90" s="275"/>
      <c r="I90" s="275"/>
      <c r="J90" s="275"/>
      <c r="K90" s="275"/>
      <c r="L90" s="269" t="s">
        <v>1056</v>
      </c>
    </row>
    <row r="91" spans="1:12" ht="15" x14ac:dyDescent="0.2">
      <c r="A91" s="269" t="s">
        <v>1057</v>
      </c>
      <c r="B91" s="286">
        <v>80.930999999999997</v>
      </c>
      <c r="C91" s="286">
        <v>74.396000000000001</v>
      </c>
      <c r="D91" s="294">
        <v>74.257999999999996</v>
      </c>
      <c r="E91" s="294">
        <v>83.128</v>
      </c>
      <c r="F91" s="294">
        <v>100.73399999999999</v>
      </c>
      <c r="G91" s="294">
        <v>102.938</v>
      </c>
      <c r="H91" s="294">
        <v>106.89400000000001</v>
      </c>
      <c r="I91" s="294">
        <v>68.522999999999996</v>
      </c>
      <c r="J91" s="294">
        <v>102.01900000000001</v>
      </c>
      <c r="K91" s="294">
        <v>72.819000000000003</v>
      </c>
      <c r="L91" s="269" t="s">
        <v>1058</v>
      </c>
    </row>
    <row r="92" spans="1:12" ht="15" x14ac:dyDescent="0.2">
      <c r="A92" s="269" t="s">
        <v>1059</v>
      </c>
      <c r="B92" s="286">
        <v>1338.4469999999999</v>
      </c>
      <c r="C92" s="286">
        <v>1284.2080000000001</v>
      </c>
      <c r="D92" s="275">
        <v>1266.9069999999999</v>
      </c>
      <c r="E92" s="275">
        <v>1255.7650000000001</v>
      </c>
      <c r="F92" s="275">
        <v>1257.3</v>
      </c>
      <c r="G92" s="275">
        <v>1238.0840000000001</v>
      </c>
      <c r="H92" s="294">
        <v>1267.9469999999999</v>
      </c>
      <c r="I92" s="294">
        <v>1285.4749999999999</v>
      </c>
      <c r="J92" s="294">
        <v>1282.4390000000001</v>
      </c>
      <c r="K92" s="294">
        <v>1291.9659999999999</v>
      </c>
      <c r="L92" s="269" t="s">
        <v>1060</v>
      </c>
    </row>
    <row r="93" spans="1:12" ht="15" x14ac:dyDescent="0.2">
      <c r="A93" s="269" t="s">
        <v>1061</v>
      </c>
      <c r="B93" s="286">
        <v>54.033999999999999</v>
      </c>
      <c r="C93" s="286">
        <v>54.831000000000003</v>
      </c>
      <c r="D93" s="294">
        <v>56.534999999999997</v>
      </c>
      <c r="E93" s="294">
        <v>64.347999999999999</v>
      </c>
      <c r="F93" s="294">
        <v>66.376999999999995</v>
      </c>
      <c r="G93" s="294">
        <v>62.622</v>
      </c>
      <c r="H93" s="294">
        <v>64.787999999999997</v>
      </c>
      <c r="I93" s="294">
        <v>56.725999999999999</v>
      </c>
      <c r="J93" s="294">
        <v>39.283999999999999</v>
      </c>
      <c r="K93" s="294">
        <v>41.125</v>
      </c>
      <c r="L93" s="269" t="s">
        <v>1062</v>
      </c>
    </row>
    <row r="94" spans="1:12" ht="15" x14ac:dyDescent="0.2">
      <c r="A94" s="269"/>
      <c r="B94" s="286"/>
      <c r="C94" s="286"/>
      <c r="D94" s="294"/>
      <c r="E94" s="294"/>
      <c r="F94" s="294"/>
      <c r="G94" s="294"/>
      <c r="H94" s="294"/>
      <c r="I94" s="294"/>
      <c r="J94" s="294"/>
      <c r="K94" s="294"/>
      <c r="L94" s="269"/>
    </row>
    <row r="95" spans="1:12" ht="15" x14ac:dyDescent="0.2">
      <c r="A95" s="269" t="s">
        <v>1016</v>
      </c>
      <c r="B95" s="286">
        <v>3.1160000000000001</v>
      </c>
      <c r="C95" s="286">
        <v>3.0409999999999999</v>
      </c>
      <c r="D95" s="294">
        <v>3.1509999999999998</v>
      </c>
      <c r="E95" s="294">
        <v>3.5470000000000002</v>
      </c>
      <c r="F95" s="294">
        <v>3.5760000000000001</v>
      </c>
      <c r="G95" s="294">
        <v>3.9140000000000001</v>
      </c>
      <c r="H95" s="294">
        <v>4.2910000000000004</v>
      </c>
      <c r="I95" s="294">
        <v>2.9260000000000002</v>
      </c>
      <c r="J95" s="294">
        <v>3.0089999999999999</v>
      </c>
      <c r="K95" s="294">
        <v>2.2559999999999998</v>
      </c>
      <c r="L95" s="269" t="s">
        <v>1017</v>
      </c>
    </row>
    <row r="96" spans="1:12" ht="15" x14ac:dyDescent="0.2">
      <c r="A96" s="269"/>
      <c r="B96" s="286"/>
      <c r="C96" s="286"/>
      <c r="D96" s="275"/>
      <c r="E96" s="275"/>
      <c r="F96" s="275"/>
      <c r="G96" s="275"/>
      <c r="H96" s="275"/>
      <c r="I96" s="275"/>
      <c r="J96" s="275"/>
      <c r="K96" s="275"/>
      <c r="L96" s="269"/>
    </row>
    <row r="97" spans="1:12" ht="15" x14ac:dyDescent="0.2">
      <c r="A97" s="269" t="s">
        <v>1063</v>
      </c>
      <c r="B97" s="286">
        <v>51.061</v>
      </c>
      <c r="C97" s="286">
        <v>59.387</v>
      </c>
      <c r="D97" s="294">
        <v>63.802</v>
      </c>
      <c r="E97" s="294">
        <v>164.215</v>
      </c>
      <c r="F97" s="294">
        <v>214.803</v>
      </c>
      <c r="G97" s="294">
        <v>329.24</v>
      </c>
      <c r="H97" s="294">
        <v>104.843</v>
      </c>
      <c r="I97" s="294">
        <v>88.516000000000005</v>
      </c>
      <c r="J97" s="294">
        <v>104.051</v>
      </c>
      <c r="K97" s="294">
        <v>114.33499999999999</v>
      </c>
      <c r="L97" s="269" t="s">
        <v>1019</v>
      </c>
    </row>
    <row r="98" spans="1:12" ht="15" x14ac:dyDescent="0.2">
      <c r="A98" s="269"/>
      <c r="B98" s="286"/>
      <c r="C98" s="286"/>
      <c r="D98" s="275"/>
      <c r="E98" s="275"/>
      <c r="F98" s="275"/>
      <c r="G98" s="275"/>
      <c r="H98" s="275"/>
      <c r="I98" s="275"/>
      <c r="J98" s="275"/>
      <c r="K98" s="275"/>
      <c r="L98" s="269"/>
    </row>
    <row r="99" spans="1:12" ht="15" x14ac:dyDescent="0.2">
      <c r="A99" s="269" t="s">
        <v>1064</v>
      </c>
      <c r="B99" s="286">
        <v>7610.07</v>
      </c>
      <c r="C99" s="286">
        <v>8336.9069999999992</v>
      </c>
      <c r="D99" s="294">
        <v>10330.405000000001</v>
      </c>
      <c r="E99" s="294">
        <v>11733.775</v>
      </c>
      <c r="F99" s="294">
        <v>12699.928</v>
      </c>
      <c r="G99" s="294">
        <v>13340.596</v>
      </c>
      <c r="H99" s="294">
        <v>13711.6173776</v>
      </c>
      <c r="I99" s="294">
        <v>14361.478999999999</v>
      </c>
      <c r="J99" s="294">
        <v>14226.144</v>
      </c>
      <c r="K99" s="294">
        <v>14148.11</v>
      </c>
      <c r="L99" s="269" t="s">
        <v>1065</v>
      </c>
    </row>
    <row r="100" spans="1:12" ht="15" x14ac:dyDescent="0.2">
      <c r="A100" s="269"/>
      <c r="B100" s="286"/>
      <c r="C100" s="286"/>
      <c r="D100" s="275"/>
      <c r="E100" s="275"/>
      <c r="F100" s="275"/>
      <c r="G100" s="275"/>
      <c r="H100" s="275"/>
      <c r="I100" s="275"/>
      <c r="J100" s="275"/>
      <c r="K100" s="275"/>
      <c r="L100" s="269"/>
    </row>
    <row r="101" spans="1:12" ht="15" x14ac:dyDescent="0.2">
      <c r="A101" s="269" t="s">
        <v>1066</v>
      </c>
      <c r="B101" s="286">
        <v>6643.3729999999996</v>
      </c>
      <c r="C101" s="286">
        <v>7216.6390000000001</v>
      </c>
      <c r="D101" s="294">
        <v>9269.7919999999995</v>
      </c>
      <c r="E101" s="294">
        <v>10659.16</v>
      </c>
      <c r="F101" s="294">
        <v>11998.972</v>
      </c>
      <c r="G101" s="294">
        <v>12610.114</v>
      </c>
      <c r="H101" s="294">
        <v>12839.7073776</v>
      </c>
      <c r="I101" s="294">
        <v>13313.708000000001</v>
      </c>
      <c r="J101" s="294">
        <v>13305.286</v>
      </c>
      <c r="K101" s="294">
        <v>13339.483</v>
      </c>
      <c r="L101" s="269" t="s">
        <v>1067</v>
      </c>
    </row>
    <row r="102" spans="1:12" ht="15" x14ac:dyDescent="0.2">
      <c r="A102" s="269" t="s">
        <v>1016</v>
      </c>
      <c r="B102" s="286">
        <v>14.502000000000001</v>
      </c>
      <c r="C102" s="286">
        <v>19.702999999999999</v>
      </c>
      <c r="D102" s="275">
        <v>20.920999999999999</v>
      </c>
      <c r="E102" s="275">
        <v>21.452000000000002</v>
      </c>
      <c r="F102" s="275">
        <v>25.861000000000001</v>
      </c>
      <c r="G102" s="275">
        <v>20.186</v>
      </c>
      <c r="H102" s="294">
        <v>15.914999999999999</v>
      </c>
      <c r="I102" s="294">
        <v>26.986000000000001</v>
      </c>
      <c r="J102" s="294">
        <v>27.274000000000001</v>
      </c>
      <c r="K102" s="294">
        <v>30.64</v>
      </c>
      <c r="L102" s="269" t="s">
        <v>1017</v>
      </c>
    </row>
    <row r="103" spans="1:12" ht="15" x14ac:dyDescent="0.2">
      <c r="A103" s="269" t="s">
        <v>1068</v>
      </c>
      <c r="B103" s="286">
        <v>952.19500000000005</v>
      </c>
      <c r="C103" s="286">
        <v>1100.5650000000001</v>
      </c>
      <c r="D103" s="294">
        <v>1039.692</v>
      </c>
      <c r="E103" s="294">
        <v>1053.163</v>
      </c>
      <c r="F103" s="294">
        <v>675.09500000000003</v>
      </c>
      <c r="G103" s="294">
        <v>710.29600000000005</v>
      </c>
      <c r="H103" s="294">
        <v>855.995</v>
      </c>
      <c r="I103" s="294">
        <v>1020.785</v>
      </c>
      <c r="J103" s="294">
        <v>893.58399999999995</v>
      </c>
      <c r="K103" s="294">
        <v>777.98699999999997</v>
      </c>
      <c r="L103" s="269" t="s">
        <v>1019</v>
      </c>
    </row>
    <row r="104" spans="1:12" ht="15" x14ac:dyDescent="0.2">
      <c r="A104" s="277"/>
      <c r="B104" s="278"/>
      <c r="C104" s="278"/>
      <c r="D104" s="278"/>
      <c r="E104" s="278"/>
      <c r="F104" s="278"/>
      <c r="G104" s="278"/>
      <c r="H104" s="278"/>
      <c r="I104" s="278"/>
      <c r="J104" s="278"/>
      <c r="K104" s="278"/>
      <c r="L104" s="277"/>
    </row>
    <row r="106" spans="1:12" x14ac:dyDescent="0.2">
      <c r="A106" s="270" t="s">
        <v>260</v>
      </c>
      <c r="B106" s="270"/>
      <c r="C106" s="270"/>
      <c r="D106" s="270"/>
      <c r="G106" s="270" t="s">
        <v>1069</v>
      </c>
      <c r="H106" s="270"/>
      <c r="I106" s="270"/>
      <c r="J106" s="270"/>
      <c r="K106" s="270"/>
      <c r="L106" s="270"/>
    </row>
    <row r="107" spans="1:12" x14ac:dyDescent="0.2">
      <c r="A107" s="270" t="s">
        <v>261</v>
      </c>
      <c r="B107" s="270"/>
      <c r="C107" s="270"/>
      <c r="D107" s="270"/>
      <c r="G107" s="270" t="s">
        <v>1070</v>
      </c>
      <c r="H107" s="270"/>
      <c r="I107" s="270"/>
      <c r="J107" s="270"/>
      <c r="K107" s="270"/>
      <c r="L107" s="270"/>
    </row>
    <row r="108" spans="1:12" x14ac:dyDescent="0.2">
      <c r="A108" s="270" t="s">
        <v>1071</v>
      </c>
      <c r="B108" s="270"/>
      <c r="C108" s="270"/>
      <c r="D108" s="270"/>
      <c r="G108" s="270" t="s">
        <v>1072</v>
      </c>
      <c r="H108" s="270"/>
      <c r="I108" s="270"/>
      <c r="J108" s="270"/>
      <c r="K108" s="270"/>
      <c r="L108" s="270"/>
    </row>
    <row r="109" spans="1:12" x14ac:dyDescent="0.2">
      <c r="A109" s="270" t="s">
        <v>1073</v>
      </c>
      <c r="B109" s="270"/>
      <c r="C109" s="270"/>
      <c r="D109" s="270"/>
      <c r="G109" s="270" t="s">
        <v>1074</v>
      </c>
      <c r="H109" s="270"/>
      <c r="I109" s="270"/>
      <c r="J109" s="270"/>
      <c r="K109" s="270"/>
      <c r="L109" s="270"/>
    </row>
    <row r="110" spans="1:12" x14ac:dyDescent="0.2">
      <c r="A110" s="270" t="s">
        <v>1075</v>
      </c>
      <c r="B110" s="270"/>
      <c r="C110" s="270"/>
      <c r="D110" s="270"/>
      <c r="G110" s="270" t="s">
        <v>1076</v>
      </c>
      <c r="H110" s="270"/>
      <c r="I110" s="270"/>
      <c r="J110" s="270"/>
      <c r="K110" s="270"/>
      <c r="L110" s="270"/>
    </row>
    <row r="111" spans="1:12" x14ac:dyDescent="0.2">
      <c r="A111" s="270" t="s">
        <v>1077</v>
      </c>
      <c r="B111" s="270"/>
      <c r="C111" s="270"/>
      <c r="D111" s="270"/>
      <c r="G111" s="270" t="s">
        <v>1078</v>
      </c>
      <c r="H111" s="270"/>
      <c r="I111" s="270"/>
      <c r="J111" s="270"/>
      <c r="K111" s="270"/>
      <c r="L111" s="270"/>
    </row>
    <row r="112" spans="1:12" x14ac:dyDescent="0.2">
      <c r="A112" s="270" t="s">
        <v>1079</v>
      </c>
      <c r="B112" s="270"/>
      <c r="C112" s="270"/>
      <c r="D112" s="270"/>
      <c r="G112" s="270" t="s">
        <v>1080</v>
      </c>
      <c r="H112" s="270"/>
      <c r="I112" s="270"/>
      <c r="J112" s="270"/>
      <c r="K112" s="270"/>
      <c r="L112" s="270"/>
    </row>
    <row r="113" spans="1:12" x14ac:dyDescent="0.2">
      <c r="A113" s="270"/>
      <c r="B113" s="270"/>
      <c r="C113" s="270"/>
      <c r="D113" s="270"/>
      <c r="G113" s="270"/>
      <c r="H113" s="270"/>
      <c r="I113" s="270"/>
      <c r="J113" s="270"/>
      <c r="K113" s="270"/>
      <c r="L113" s="270"/>
    </row>
    <row r="114" spans="1:12" ht="15" x14ac:dyDescent="0.25">
      <c r="A114" s="279" t="s">
        <v>102</v>
      </c>
      <c r="B114" s="280"/>
      <c r="C114" s="280"/>
      <c r="D114" s="280"/>
      <c r="E114" s="280"/>
      <c r="G114" s="29" t="s">
        <v>104</v>
      </c>
      <c r="H114" s="29"/>
      <c r="I114" s="270"/>
      <c r="J114" s="270"/>
      <c r="K114" s="270"/>
      <c r="L114" s="270"/>
    </row>
    <row r="115" spans="1:12" ht="15" x14ac:dyDescent="0.25">
      <c r="A115" s="279" t="s">
        <v>177</v>
      </c>
      <c r="B115" s="280"/>
      <c r="C115" s="280"/>
      <c r="D115" s="280"/>
      <c r="E115" s="280"/>
      <c r="G115" s="29" t="s">
        <v>105</v>
      </c>
      <c r="H115" s="29"/>
      <c r="I115" s="270"/>
      <c r="J115" s="270"/>
      <c r="K115" s="270"/>
      <c r="L115" s="270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/>
  </sheetViews>
  <sheetFormatPr defaultColWidth="9.28515625" defaultRowHeight="12.75" x14ac:dyDescent="0.2"/>
  <cols>
    <col min="1" max="1" width="51.28515625" style="270" customWidth="1"/>
    <col min="2" max="11" width="10.7109375" style="270" customWidth="1"/>
    <col min="12" max="12" width="46.28515625" style="270" bestFit="1" customWidth="1"/>
    <col min="13" max="16384" width="9.28515625" style="270"/>
  </cols>
  <sheetData>
    <row r="1" spans="1:12" ht="15" x14ac:dyDescent="0.2">
      <c r="A1" s="269" t="s">
        <v>1081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1:12" ht="15" x14ac:dyDescent="0.2">
      <c r="A2" s="269" t="s">
        <v>1082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</row>
    <row r="3" spans="1:12" ht="15" x14ac:dyDescent="0.2">
      <c r="A3" s="280" t="s">
        <v>318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</row>
    <row r="4" spans="1:12" ht="15" x14ac:dyDescent="0.2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</row>
    <row r="5" spans="1:12" ht="15" x14ac:dyDescent="0.2">
      <c r="A5" s="290"/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</row>
    <row r="6" spans="1:12" ht="15" x14ac:dyDescent="0.2">
      <c r="A6" s="291"/>
      <c r="B6" s="296">
        <v>2006</v>
      </c>
      <c r="C6" s="296">
        <v>2007</v>
      </c>
      <c r="D6" s="296">
        <v>2008</v>
      </c>
      <c r="E6" s="296">
        <v>2009</v>
      </c>
      <c r="F6" s="296">
        <v>2010</v>
      </c>
      <c r="G6" s="296">
        <v>2011</v>
      </c>
      <c r="H6" s="296">
        <v>2012</v>
      </c>
      <c r="I6" s="296" t="s">
        <v>4</v>
      </c>
      <c r="J6" s="296" t="s">
        <v>5</v>
      </c>
      <c r="K6" s="296" t="s">
        <v>6</v>
      </c>
      <c r="L6" s="291"/>
    </row>
    <row r="7" spans="1:12" ht="15" x14ac:dyDescent="0.2">
      <c r="A7" s="292"/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2"/>
    </row>
    <row r="8" spans="1:12" ht="15" customHeight="1" x14ac:dyDescent="0.2">
      <c r="A8" s="269"/>
      <c r="B8" s="269"/>
      <c r="C8" s="269"/>
      <c r="D8" s="269"/>
      <c r="E8" s="269"/>
      <c r="F8" s="269"/>
      <c r="G8" s="269"/>
      <c r="H8" s="269"/>
      <c r="I8" s="269"/>
      <c r="L8" s="269"/>
    </row>
    <row r="9" spans="1:12" ht="15" customHeight="1" x14ac:dyDescent="0.2">
      <c r="A9" s="269" t="s">
        <v>1083</v>
      </c>
      <c r="B9" s="297">
        <v>2418.4589999999998</v>
      </c>
      <c r="C9" s="297">
        <v>2612.1759999999999</v>
      </c>
      <c r="D9" s="298">
        <v>2724.8519999999999</v>
      </c>
      <c r="E9" s="298">
        <v>3225.1089999999999</v>
      </c>
      <c r="F9" s="298">
        <v>4704.692</v>
      </c>
      <c r="G9" s="298">
        <v>5240.8360000000002</v>
      </c>
      <c r="H9" s="298">
        <v>3985.3130000000001</v>
      </c>
      <c r="I9" s="298">
        <v>3998.4244900000003</v>
      </c>
      <c r="J9" s="298">
        <v>3298.0219999999999</v>
      </c>
      <c r="K9" s="298">
        <v>3396.482</v>
      </c>
      <c r="L9" s="269" t="s">
        <v>1083</v>
      </c>
    </row>
    <row r="10" spans="1:12" ht="15" customHeight="1" x14ac:dyDescent="0.2">
      <c r="A10" s="269"/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269"/>
    </row>
    <row r="11" spans="1:12" ht="15" customHeight="1" x14ac:dyDescent="0.2">
      <c r="A11" s="269" t="s">
        <v>1084</v>
      </c>
      <c r="B11" s="297">
        <v>1827.337</v>
      </c>
      <c r="C11" s="297">
        <v>1950.6690000000001</v>
      </c>
      <c r="D11" s="298">
        <v>2037.509</v>
      </c>
      <c r="E11" s="298">
        <v>2237.9180000000001</v>
      </c>
      <c r="F11" s="298">
        <v>2496.8629999999998</v>
      </c>
      <c r="G11" s="298">
        <v>2618.9859999999999</v>
      </c>
      <c r="H11" s="298">
        <v>2470.1129999999998</v>
      </c>
      <c r="I11" s="298">
        <v>2529.9924900000001</v>
      </c>
      <c r="J11" s="298">
        <v>2424.2629999999999</v>
      </c>
      <c r="K11" s="298">
        <v>2759.12</v>
      </c>
      <c r="L11" s="269" t="s">
        <v>1085</v>
      </c>
    </row>
    <row r="12" spans="1:12" ht="15" customHeight="1" x14ac:dyDescent="0.2">
      <c r="A12" s="269" t="s">
        <v>1086</v>
      </c>
      <c r="B12" s="299"/>
      <c r="C12" s="299"/>
      <c r="D12" s="299"/>
      <c r="E12" s="299"/>
      <c r="F12" s="299"/>
      <c r="G12" s="299"/>
      <c r="H12" s="299"/>
      <c r="I12" s="299"/>
      <c r="J12" s="299"/>
      <c r="K12" s="299"/>
      <c r="L12" s="269" t="s">
        <v>1087</v>
      </c>
    </row>
    <row r="13" spans="1:12" ht="15" customHeight="1" x14ac:dyDescent="0.2">
      <c r="A13" s="269" t="s">
        <v>1088</v>
      </c>
      <c r="B13" s="297">
        <v>68.885000000000005</v>
      </c>
      <c r="C13" s="297">
        <v>203.07499999999999</v>
      </c>
      <c r="D13" s="298">
        <v>167.904</v>
      </c>
      <c r="E13" s="298">
        <v>172</v>
      </c>
      <c r="F13" s="298">
        <v>142.76</v>
      </c>
      <c r="G13" s="298">
        <v>146.18600000000001</v>
      </c>
      <c r="H13" s="298">
        <v>123.20099999999999</v>
      </c>
      <c r="I13" s="298">
        <v>183.56949</v>
      </c>
      <c r="J13" s="298">
        <v>176.90700000000001</v>
      </c>
      <c r="K13" s="298">
        <v>124.8</v>
      </c>
      <c r="L13" s="269" t="s">
        <v>1089</v>
      </c>
    </row>
    <row r="14" spans="1:12" ht="15" customHeight="1" x14ac:dyDescent="0.2">
      <c r="A14" s="269" t="s">
        <v>1090</v>
      </c>
      <c r="B14" s="297">
        <v>1.7889999999999999</v>
      </c>
      <c r="C14" s="297">
        <v>1.45</v>
      </c>
      <c r="D14" s="298">
        <v>2.7429999999999999</v>
      </c>
      <c r="E14" s="298">
        <v>2.9</v>
      </c>
      <c r="F14" s="298">
        <v>2.871</v>
      </c>
      <c r="G14" s="298">
        <v>0</v>
      </c>
      <c r="H14" s="298">
        <v>0</v>
      </c>
      <c r="I14" s="298">
        <v>10.493</v>
      </c>
      <c r="J14" s="298">
        <v>8.2279999999999998</v>
      </c>
      <c r="K14" s="298">
        <v>1.7130000000000001</v>
      </c>
      <c r="L14" s="269" t="s">
        <v>1091</v>
      </c>
    </row>
    <row r="15" spans="1:12" ht="15" customHeight="1" x14ac:dyDescent="0.2">
      <c r="A15" s="269" t="s">
        <v>1092</v>
      </c>
      <c r="B15" s="297">
        <v>0</v>
      </c>
      <c r="C15" s="297">
        <v>8.5999999999999993E-2</v>
      </c>
      <c r="D15" s="298">
        <v>1.897</v>
      </c>
      <c r="E15" s="298">
        <v>0.17699999999999999</v>
      </c>
      <c r="F15" s="298">
        <v>0.124</v>
      </c>
      <c r="G15" s="298">
        <v>0</v>
      </c>
      <c r="H15" s="298">
        <v>0</v>
      </c>
      <c r="I15" s="298" t="s">
        <v>1093</v>
      </c>
      <c r="J15" s="298" t="s">
        <v>1093</v>
      </c>
      <c r="K15" s="298" t="s">
        <v>1093</v>
      </c>
      <c r="L15" s="269" t="s">
        <v>1094</v>
      </c>
    </row>
    <row r="16" spans="1:12" ht="15" customHeight="1" x14ac:dyDescent="0.2">
      <c r="A16" s="269" t="s">
        <v>1095</v>
      </c>
      <c r="B16" s="297">
        <v>1.2789999999999999</v>
      </c>
      <c r="C16" s="297">
        <v>0.85399999999999998</v>
      </c>
      <c r="D16" s="298">
        <v>1.4790000000000001</v>
      </c>
      <c r="E16" s="298">
        <v>1.5</v>
      </c>
      <c r="F16" s="298">
        <v>1.4850000000000001</v>
      </c>
      <c r="G16" s="298">
        <v>0</v>
      </c>
      <c r="H16" s="298">
        <v>0.157</v>
      </c>
      <c r="I16" s="298">
        <v>0.76400000000000001</v>
      </c>
      <c r="J16" s="298">
        <v>4.6189999999999998</v>
      </c>
      <c r="K16" s="298">
        <v>0.45700000000000002</v>
      </c>
      <c r="L16" s="269" t="s">
        <v>1096</v>
      </c>
    </row>
    <row r="17" spans="1:12" ht="15" customHeight="1" x14ac:dyDescent="0.2">
      <c r="A17" s="269" t="s">
        <v>1097</v>
      </c>
      <c r="B17" s="297">
        <v>792.30499999999995</v>
      </c>
      <c r="C17" s="297">
        <v>661.19899999999996</v>
      </c>
      <c r="D17" s="298">
        <v>786.35199999999998</v>
      </c>
      <c r="E17" s="298">
        <v>757.54</v>
      </c>
      <c r="F17" s="298">
        <v>967.32299999999998</v>
      </c>
      <c r="G17" s="298">
        <v>1153.856</v>
      </c>
      <c r="H17" s="298">
        <v>1007.732</v>
      </c>
      <c r="I17" s="298">
        <v>879.52099999999996</v>
      </c>
      <c r="J17" s="298">
        <v>876.59</v>
      </c>
      <c r="K17" s="298">
        <v>1302.884</v>
      </c>
      <c r="L17" s="269" t="s">
        <v>1098</v>
      </c>
    </row>
    <row r="18" spans="1:12" ht="15" customHeight="1" x14ac:dyDescent="0.2">
      <c r="A18" s="269" t="s">
        <v>1099</v>
      </c>
      <c r="B18" s="297">
        <v>1.629</v>
      </c>
      <c r="C18" s="297">
        <v>26.036999999999999</v>
      </c>
      <c r="D18" s="298">
        <v>29.068999999999999</v>
      </c>
      <c r="E18" s="298">
        <v>21.387</v>
      </c>
      <c r="F18" s="298">
        <v>3.746</v>
      </c>
      <c r="G18" s="298">
        <v>1.7999999999999999E-2</v>
      </c>
      <c r="H18" s="298">
        <v>27.413</v>
      </c>
      <c r="I18" s="298">
        <v>6.6950000000000003</v>
      </c>
      <c r="J18" s="298">
        <v>6.3860000000000001</v>
      </c>
      <c r="K18" s="298">
        <v>7.2039999999999997</v>
      </c>
      <c r="L18" s="269" t="s">
        <v>1100</v>
      </c>
    </row>
    <row r="19" spans="1:12" ht="15" customHeight="1" x14ac:dyDescent="0.2">
      <c r="A19" s="269" t="s">
        <v>1101</v>
      </c>
      <c r="B19" s="297">
        <v>103.453</v>
      </c>
      <c r="C19" s="297">
        <v>143.846</v>
      </c>
      <c r="D19" s="298">
        <v>151.49700000000001</v>
      </c>
      <c r="E19" s="298">
        <v>228.56899999999999</v>
      </c>
      <c r="F19" s="298">
        <v>228.536</v>
      </c>
      <c r="G19" s="298">
        <v>252.41399999999999</v>
      </c>
      <c r="H19" s="298">
        <v>153.727</v>
      </c>
      <c r="I19" s="298">
        <v>122.94799999999999</v>
      </c>
      <c r="J19" s="298">
        <v>117.32599999999999</v>
      </c>
      <c r="K19" s="298">
        <v>130.93199999999999</v>
      </c>
      <c r="L19" s="269" t="s">
        <v>1102</v>
      </c>
    </row>
    <row r="20" spans="1:12" ht="15" customHeight="1" x14ac:dyDescent="0.2">
      <c r="A20" s="269" t="s">
        <v>1103</v>
      </c>
      <c r="B20" s="297" t="s">
        <v>1104</v>
      </c>
      <c r="C20" s="297">
        <v>2.8889999999999998</v>
      </c>
      <c r="D20" s="298">
        <v>6.7809999999999997</v>
      </c>
      <c r="E20" s="298">
        <v>5.9189999999999996</v>
      </c>
      <c r="F20" s="298">
        <v>2.7120000000000002</v>
      </c>
      <c r="G20" s="298">
        <v>1.242</v>
      </c>
      <c r="H20" s="298">
        <v>1.2669999999999999</v>
      </c>
      <c r="I20" s="298" t="s">
        <v>1093</v>
      </c>
      <c r="J20" s="298">
        <v>0.223</v>
      </c>
      <c r="K20" s="298">
        <v>0.66300000000000003</v>
      </c>
      <c r="L20" s="269" t="s">
        <v>1105</v>
      </c>
    </row>
    <row r="21" spans="1:12" ht="15" customHeight="1" x14ac:dyDescent="0.2">
      <c r="A21" s="269" t="s">
        <v>1106</v>
      </c>
      <c r="B21" s="297">
        <v>0</v>
      </c>
      <c r="C21" s="297">
        <v>0</v>
      </c>
      <c r="D21" s="298">
        <v>0</v>
      </c>
      <c r="E21" s="298">
        <v>0.33600000000000002</v>
      </c>
      <c r="F21" s="298">
        <v>0.54900000000000004</v>
      </c>
      <c r="G21" s="298">
        <v>0.42799999999999999</v>
      </c>
      <c r="H21" s="298">
        <v>6.7089999999999996</v>
      </c>
      <c r="I21" s="298">
        <v>2.0019999999999998</v>
      </c>
      <c r="J21" s="298">
        <v>6.4370000000000003</v>
      </c>
      <c r="K21" s="298">
        <v>2.6669999999999998</v>
      </c>
      <c r="L21" s="269" t="s">
        <v>1107</v>
      </c>
    </row>
    <row r="22" spans="1:12" ht="15" customHeight="1" x14ac:dyDescent="0.2">
      <c r="A22" s="269" t="s">
        <v>1108</v>
      </c>
      <c r="B22" s="297"/>
      <c r="C22" s="297"/>
      <c r="D22" s="298"/>
      <c r="E22" s="298"/>
      <c r="F22" s="298"/>
      <c r="G22" s="298"/>
      <c r="H22" s="298"/>
      <c r="I22" s="298"/>
      <c r="J22" s="298"/>
      <c r="K22" s="298"/>
      <c r="L22" s="269" t="s">
        <v>1109</v>
      </c>
    </row>
    <row r="23" spans="1:12" ht="15" customHeight="1" x14ac:dyDescent="0.2">
      <c r="A23" s="269" t="s">
        <v>1110</v>
      </c>
      <c r="B23" s="297">
        <v>9.0139999999999993</v>
      </c>
      <c r="C23" s="297">
        <v>10.063000000000001</v>
      </c>
      <c r="D23" s="298">
        <v>6.407</v>
      </c>
      <c r="E23" s="298">
        <v>11.571</v>
      </c>
      <c r="F23" s="298">
        <v>8.657</v>
      </c>
      <c r="G23" s="298">
        <v>11.446999999999999</v>
      </c>
      <c r="H23" s="298">
        <v>11.936</v>
      </c>
      <c r="I23" s="298">
        <v>9.3420000000000005</v>
      </c>
      <c r="J23" s="298">
        <v>7.7469999999999999</v>
      </c>
      <c r="K23" s="298">
        <v>8.0180000000000007</v>
      </c>
      <c r="L23" s="269" t="s">
        <v>1111</v>
      </c>
    </row>
    <row r="24" spans="1:12" ht="15" customHeight="1" x14ac:dyDescent="0.2">
      <c r="A24" s="269" t="s">
        <v>1112</v>
      </c>
      <c r="B24" s="297">
        <v>689.98699999999997</v>
      </c>
      <c r="C24" s="297">
        <v>679.73299999999995</v>
      </c>
      <c r="D24" s="298">
        <v>697.45100000000002</v>
      </c>
      <c r="E24" s="298">
        <v>868.76</v>
      </c>
      <c r="F24" s="298">
        <v>674.41899999999998</v>
      </c>
      <c r="G24" s="298">
        <v>905.83900000000006</v>
      </c>
      <c r="H24" s="298">
        <v>838.84</v>
      </c>
      <c r="I24" s="298">
        <v>814.32299999999998</v>
      </c>
      <c r="J24" s="298">
        <v>934.89200000000005</v>
      </c>
      <c r="K24" s="298">
        <v>829.5</v>
      </c>
      <c r="L24" s="269" t="s">
        <v>1113</v>
      </c>
    </row>
    <row r="25" spans="1:12" ht="15" customHeight="1" x14ac:dyDescent="0.2">
      <c r="A25" s="269" t="s">
        <v>1114</v>
      </c>
      <c r="B25" s="297"/>
      <c r="C25" s="297"/>
      <c r="D25" s="299"/>
      <c r="E25" s="299"/>
      <c r="F25" s="299"/>
      <c r="G25" s="299"/>
      <c r="H25" s="299"/>
      <c r="I25" s="299"/>
      <c r="J25" s="299"/>
      <c r="K25" s="299"/>
      <c r="L25" s="269" t="s">
        <v>1115</v>
      </c>
    </row>
    <row r="26" spans="1:12" ht="15" customHeight="1" x14ac:dyDescent="0.2">
      <c r="A26" s="269" t="s">
        <v>1116</v>
      </c>
      <c r="B26" s="297">
        <v>0.83899999999999997</v>
      </c>
      <c r="C26" s="297">
        <v>0.188</v>
      </c>
      <c r="D26" s="298">
        <v>0.67100000000000004</v>
      </c>
      <c r="E26" s="298">
        <v>0.90500000000000003</v>
      </c>
      <c r="F26" s="298">
        <v>0.184</v>
      </c>
      <c r="G26" s="298">
        <v>1.0720000000000001</v>
      </c>
      <c r="H26" s="298">
        <v>1.093</v>
      </c>
      <c r="I26" s="298">
        <v>0.61199999999999999</v>
      </c>
      <c r="J26" s="298" t="s">
        <v>1093</v>
      </c>
      <c r="K26" s="298">
        <v>0.62</v>
      </c>
      <c r="L26" s="269" t="s">
        <v>1117</v>
      </c>
    </row>
    <row r="27" spans="1:12" ht="15" customHeight="1" x14ac:dyDescent="0.2">
      <c r="A27" s="269" t="s">
        <v>1118</v>
      </c>
      <c r="B27" s="297"/>
      <c r="C27" s="297"/>
      <c r="D27" s="299"/>
      <c r="E27" s="299"/>
      <c r="F27" s="299"/>
      <c r="G27" s="299"/>
      <c r="H27" s="299"/>
      <c r="I27" s="299"/>
      <c r="J27" s="299"/>
      <c r="K27" s="299"/>
      <c r="L27" s="269" t="s">
        <v>1119</v>
      </c>
    </row>
    <row r="28" spans="1:12" ht="15" customHeight="1" x14ac:dyDescent="0.2">
      <c r="A28" s="269" t="s">
        <v>1120</v>
      </c>
      <c r="B28" s="297">
        <v>32.276000000000003</v>
      </c>
      <c r="C28" s="297">
        <v>29.245000000000001</v>
      </c>
      <c r="D28" s="298">
        <v>36.881</v>
      </c>
      <c r="E28" s="298">
        <v>32.008000000000003</v>
      </c>
      <c r="F28" s="298">
        <v>29.835000000000001</v>
      </c>
      <c r="G28" s="298">
        <v>25.436</v>
      </c>
      <c r="H28" s="298">
        <v>54.616</v>
      </c>
      <c r="I28" s="298">
        <v>37.884</v>
      </c>
      <c r="J28" s="298">
        <v>40.14</v>
      </c>
      <c r="K28" s="298">
        <v>21.085999999999999</v>
      </c>
      <c r="L28" s="269" t="s">
        <v>1121</v>
      </c>
    </row>
    <row r="29" spans="1:12" ht="15" customHeight="1" x14ac:dyDescent="0.2">
      <c r="A29" s="269" t="s">
        <v>1122</v>
      </c>
      <c r="B29" s="297">
        <v>19.242000000000001</v>
      </c>
      <c r="C29" s="297">
        <v>20.646999999999998</v>
      </c>
      <c r="D29" s="298">
        <v>17.186</v>
      </c>
      <c r="E29" s="298">
        <v>6.1660000000000004</v>
      </c>
      <c r="F29" s="298">
        <v>15.297000000000001</v>
      </c>
      <c r="G29" s="298">
        <v>11.297000000000001</v>
      </c>
      <c r="H29" s="298">
        <v>4.1369999999999996</v>
      </c>
      <c r="I29" s="298">
        <v>2.9710000000000001</v>
      </c>
      <c r="J29" s="298">
        <v>24.948</v>
      </c>
      <c r="K29" s="298">
        <v>19.814</v>
      </c>
      <c r="L29" s="269" t="s">
        <v>1123</v>
      </c>
    </row>
    <row r="30" spans="1:12" ht="15" customHeight="1" x14ac:dyDescent="0.2">
      <c r="A30" s="269" t="s">
        <v>1124</v>
      </c>
      <c r="B30" s="297">
        <v>0.432</v>
      </c>
      <c r="C30" s="297">
        <v>0</v>
      </c>
      <c r="D30" s="298">
        <v>0</v>
      </c>
      <c r="E30" s="298">
        <v>0.71799999999999997</v>
      </c>
      <c r="F30" s="298">
        <v>1.0469999999999999</v>
      </c>
      <c r="G30" s="298">
        <v>0</v>
      </c>
      <c r="H30" s="298">
        <v>0.71699999999999997</v>
      </c>
      <c r="I30" s="298">
        <v>0</v>
      </c>
      <c r="J30" s="298">
        <v>0</v>
      </c>
      <c r="K30" s="298">
        <v>0</v>
      </c>
      <c r="L30" s="269" t="s">
        <v>1125</v>
      </c>
    </row>
    <row r="31" spans="1:12" ht="15" customHeight="1" x14ac:dyDescent="0.2">
      <c r="A31" s="269" t="s">
        <v>1126</v>
      </c>
      <c r="B31" s="297">
        <v>8.5299999999999994</v>
      </c>
      <c r="C31" s="297">
        <v>9.5510000000000002</v>
      </c>
      <c r="D31" s="298">
        <v>9.5609999999999999</v>
      </c>
      <c r="E31" s="298">
        <v>6.5620000000000003</v>
      </c>
      <c r="F31" s="298">
        <v>6.5620000000000003</v>
      </c>
      <c r="G31" s="298">
        <v>0.23400000000000001</v>
      </c>
      <c r="H31" s="298">
        <v>8.4220000000000006</v>
      </c>
      <c r="I31" s="298">
        <v>5.1749999999999998</v>
      </c>
      <c r="J31" s="298">
        <v>7.4749999999999996</v>
      </c>
      <c r="K31" s="298">
        <v>14.868</v>
      </c>
      <c r="L31" s="269" t="s">
        <v>1127</v>
      </c>
    </row>
    <row r="32" spans="1:12" ht="15" customHeight="1" x14ac:dyDescent="0.2">
      <c r="A32" s="269" t="s">
        <v>1128</v>
      </c>
      <c r="B32" s="297">
        <v>0.77900000000000003</v>
      </c>
      <c r="C32" s="297">
        <v>0.46500000000000002</v>
      </c>
      <c r="D32" s="298">
        <v>1.3959999999999999</v>
      </c>
      <c r="E32" s="298">
        <v>1.099</v>
      </c>
      <c r="F32" s="298">
        <v>0.79800000000000004</v>
      </c>
      <c r="G32" s="298">
        <v>4.0090000000000003</v>
      </c>
      <c r="H32" s="298">
        <v>1.4330000000000001</v>
      </c>
      <c r="I32" s="298">
        <v>4.9550000000000001</v>
      </c>
      <c r="J32" s="298">
        <v>1.2250000000000001</v>
      </c>
      <c r="K32" s="298">
        <v>0.66800000000000004</v>
      </c>
      <c r="L32" s="269" t="s">
        <v>1129</v>
      </c>
    </row>
    <row r="33" spans="1:12" ht="15" customHeight="1" x14ac:dyDescent="0.2">
      <c r="A33" s="269" t="s">
        <v>1130</v>
      </c>
      <c r="B33" s="297">
        <v>0.83199999999999996</v>
      </c>
      <c r="C33" s="297">
        <v>0.68200000000000005</v>
      </c>
      <c r="D33" s="298">
        <v>2.528</v>
      </c>
      <c r="E33" s="298">
        <v>1.103</v>
      </c>
      <c r="F33" s="298">
        <v>0</v>
      </c>
      <c r="G33" s="298">
        <v>0</v>
      </c>
      <c r="H33" s="298">
        <v>0</v>
      </c>
      <c r="I33" s="298">
        <v>0</v>
      </c>
      <c r="J33" s="298" t="s">
        <v>1093</v>
      </c>
      <c r="K33" s="298">
        <v>0</v>
      </c>
      <c r="L33" s="269" t="s">
        <v>1131</v>
      </c>
    </row>
    <row r="34" spans="1:12" ht="15" customHeight="1" x14ac:dyDescent="0.2">
      <c r="A34" s="269" t="s">
        <v>1132</v>
      </c>
      <c r="B34" s="297"/>
      <c r="C34" s="297"/>
      <c r="D34" s="299"/>
      <c r="E34" s="299"/>
      <c r="F34" s="299"/>
      <c r="G34" s="299"/>
      <c r="H34" s="299"/>
      <c r="I34" s="299"/>
      <c r="J34" s="299"/>
      <c r="K34" s="299"/>
      <c r="L34" s="269" t="s">
        <v>1133</v>
      </c>
    </row>
    <row r="35" spans="1:12" ht="15" customHeight="1" x14ac:dyDescent="0.2">
      <c r="A35" s="269" t="s">
        <v>1134</v>
      </c>
      <c r="B35" s="297">
        <v>1.258</v>
      </c>
      <c r="C35" s="297">
        <v>1.1339999999999999</v>
      </c>
      <c r="D35" s="298">
        <v>1.1339999999999999</v>
      </c>
      <c r="E35" s="298">
        <v>1.123</v>
      </c>
      <c r="F35" s="298">
        <v>1.0780000000000001</v>
      </c>
      <c r="G35" s="298">
        <v>1.0669999999999999</v>
      </c>
      <c r="H35" s="298">
        <v>5.5720000000000001</v>
      </c>
      <c r="I35" s="298">
        <v>0.78400000000000003</v>
      </c>
      <c r="J35" s="298">
        <v>21.881</v>
      </c>
      <c r="K35" s="298">
        <v>5.2830000000000004</v>
      </c>
      <c r="L35" s="269" t="s">
        <v>1135</v>
      </c>
    </row>
    <row r="36" spans="1:12" ht="15" customHeight="1" x14ac:dyDescent="0.2">
      <c r="A36" s="269" t="s">
        <v>1136</v>
      </c>
      <c r="B36" s="297">
        <v>0</v>
      </c>
      <c r="C36" s="297">
        <v>0</v>
      </c>
      <c r="D36" s="298">
        <v>0</v>
      </c>
      <c r="E36" s="298" t="s">
        <v>1093</v>
      </c>
      <c r="F36" s="298" t="s">
        <v>1093</v>
      </c>
      <c r="G36" s="298" t="s">
        <v>1093</v>
      </c>
      <c r="H36" s="298" t="s">
        <v>1093</v>
      </c>
      <c r="I36" s="298" t="s">
        <v>1093</v>
      </c>
      <c r="J36" s="298" t="s">
        <v>1093</v>
      </c>
      <c r="K36" s="298" t="s">
        <v>1093</v>
      </c>
      <c r="L36" s="269" t="s">
        <v>1137</v>
      </c>
    </row>
    <row r="37" spans="1:12" ht="15" customHeight="1" x14ac:dyDescent="0.2">
      <c r="A37" s="269" t="s">
        <v>1138</v>
      </c>
      <c r="B37" s="297">
        <v>35.404000000000003</v>
      </c>
      <c r="C37" s="297">
        <v>12.624000000000001</v>
      </c>
      <c r="D37" s="298">
        <v>8.2759999999999998</v>
      </c>
      <c r="E37" s="298">
        <v>5.4240000000000004</v>
      </c>
      <c r="F37" s="298">
        <v>13.045</v>
      </c>
      <c r="G37" s="298">
        <v>7.5880000000000001</v>
      </c>
      <c r="H37" s="298">
        <v>7.9260000000000002</v>
      </c>
      <c r="I37" s="298">
        <v>2.4129999999999998</v>
      </c>
      <c r="J37" s="298">
        <v>7.1130000000000004</v>
      </c>
      <c r="K37" s="298">
        <v>6.3920000000000003</v>
      </c>
      <c r="L37" s="269" t="s">
        <v>1139</v>
      </c>
    </row>
    <row r="38" spans="1:12" ht="15" customHeight="1" x14ac:dyDescent="0.2">
      <c r="A38" s="269" t="s">
        <v>1140</v>
      </c>
      <c r="B38" s="297">
        <v>26.782</v>
      </c>
      <c r="C38" s="297">
        <v>25.802</v>
      </c>
      <c r="D38" s="298">
        <v>32.055999999999997</v>
      </c>
      <c r="E38" s="298">
        <v>16.433</v>
      </c>
      <c r="F38" s="298">
        <v>14.72</v>
      </c>
      <c r="G38" s="298">
        <v>16.928000000000001</v>
      </c>
      <c r="H38" s="298">
        <v>60.244</v>
      </c>
      <c r="I38" s="298">
        <v>38.351999999999997</v>
      </c>
      <c r="J38" s="298">
        <v>39.192</v>
      </c>
      <c r="K38" s="298">
        <v>29.738</v>
      </c>
      <c r="L38" s="269" t="s">
        <v>1141</v>
      </c>
    </row>
    <row r="39" spans="1:12" ht="15" customHeight="1" x14ac:dyDescent="0.2">
      <c r="A39" s="269" t="s">
        <v>1142</v>
      </c>
      <c r="B39" s="297">
        <v>32.622</v>
      </c>
      <c r="C39" s="297">
        <v>121.099</v>
      </c>
      <c r="D39" s="298">
        <v>76.239999999999995</v>
      </c>
      <c r="E39" s="298">
        <v>95.716999999999999</v>
      </c>
      <c r="F39" s="298">
        <v>381.11200000000002</v>
      </c>
      <c r="G39" s="298">
        <v>79.92</v>
      </c>
      <c r="H39" s="298">
        <v>154.96600000000001</v>
      </c>
      <c r="I39" s="298">
        <v>407.16399999999999</v>
      </c>
      <c r="J39" s="298">
        <v>142.898</v>
      </c>
      <c r="K39" s="298">
        <v>251.80799999999999</v>
      </c>
      <c r="L39" s="269" t="s">
        <v>1143</v>
      </c>
    </row>
    <row r="40" spans="1:12" ht="15" customHeight="1" x14ac:dyDescent="0.2">
      <c r="A40" s="277"/>
      <c r="B40" s="278"/>
      <c r="C40" s="278"/>
      <c r="D40" s="278"/>
      <c r="E40" s="278"/>
      <c r="F40" s="278"/>
      <c r="G40" s="278"/>
      <c r="H40" s="278"/>
      <c r="I40" s="278"/>
      <c r="J40" s="278"/>
      <c r="K40" s="278"/>
      <c r="L40" s="277"/>
    </row>
    <row r="41" spans="1:12" ht="15" x14ac:dyDescent="0.2">
      <c r="A41" s="269"/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9"/>
    </row>
    <row r="42" spans="1:12" ht="15" x14ac:dyDescent="0.2">
      <c r="A42" s="269"/>
      <c r="B42" s="269"/>
      <c r="C42" s="269"/>
      <c r="D42" s="269"/>
      <c r="E42" s="269"/>
      <c r="F42" s="269"/>
      <c r="G42" s="269"/>
      <c r="H42" s="269"/>
      <c r="I42" s="269"/>
      <c r="J42" s="269"/>
      <c r="K42" s="269"/>
      <c r="L42" s="269" t="s">
        <v>1020</v>
      </c>
    </row>
    <row r="43" spans="1:12" ht="15" x14ac:dyDescent="0.2">
      <c r="A43" s="269"/>
      <c r="B43" s="269"/>
      <c r="C43" s="269"/>
      <c r="D43" s="269"/>
      <c r="E43" s="269"/>
      <c r="F43" s="269"/>
      <c r="G43" s="269"/>
      <c r="H43" s="269"/>
      <c r="I43" s="269"/>
      <c r="J43" s="269"/>
      <c r="K43" s="269"/>
      <c r="L43" s="269"/>
    </row>
    <row r="44" spans="1:12" ht="15" x14ac:dyDescent="0.2">
      <c r="A44" s="269"/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69"/>
    </row>
    <row r="45" spans="1:12" ht="15" x14ac:dyDescent="0.2">
      <c r="A45" s="269" t="s">
        <v>1144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69"/>
      <c r="L45" s="269"/>
    </row>
    <row r="46" spans="1:12" ht="15" x14ac:dyDescent="0.2">
      <c r="A46" s="269" t="s">
        <v>1145</v>
      </c>
      <c r="B46" s="269"/>
      <c r="C46" s="269"/>
      <c r="D46" s="269"/>
      <c r="E46" s="269"/>
      <c r="F46" s="269"/>
      <c r="G46" s="269"/>
      <c r="H46" s="269"/>
      <c r="I46" s="269"/>
      <c r="J46" s="269"/>
      <c r="K46" s="269"/>
      <c r="L46" s="269"/>
    </row>
    <row r="47" spans="1:12" ht="15" x14ac:dyDescent="0.2">
      <c r="A47" s="280" t="s">
        <v>318</v>
      </c>
      <c r="B47" s="269"/>
      <c r="C47" s="269"/>
      <c r="D47" s="269"/>
      <c r="E47" s="269"/>
      <c r="F47" s="269"/>
      <c r="G47" s="269"/>
      <c r="H47" s="269"/>
      <c r="I47" s="269"/>
      <c r="J47" s="269"/>
      <c r="K47" s="269"/>
      <c r="L47" s="269"/>
    </row>
    <row r="48" spans="1:12" ht="15" x14ac:dyDescent="0.2">
      <c r="A48" s="269"/>
      <c r="B48" s="269"/>
      <c r="C48" s="269"/>
      <c r="D48" s="269"/>
      <c r="E48" s="269"/>
      <c r="F48" s="269"/>
      <c r="G48" s="269"/>
      <c r="H48" s="269"/>
      <c r="I48" s="269"/>
      <c r="J48" s="269"/>
      <c r="K48" s="269"/>
      <c r="L48" s="269"/>
    </row>
    <row r="49" spans="1:12" ht="15" x14ac:dyDescent="0.2">
      <c r="A49" s="290"/>
      <c r="B49" s="290"/>
      <c r="C49" s="290"/>
      <c r="D49" s="290"/>
      <c r="E49" s="290"/>
      <c r="F49" s="290"/>
      <c r="G49" s="290"/>
      <c r="H49" s="290"/>
      <c r="I49" s="290"/>
      <c r="J49" s="290"/>
      <c r="K49" s="290"/>
      <c r="L49" s="290"/>
    </row>
    <row r="50" spans="1:12" ht="15" x14ac:dyDescent="0.2">
      <c r="A50" s="291"/>
      <c r="B50" s="296">
        <v>2006</v>
      </c>
      <c r="C50" s="296">
        <v>2007</v>
      </c>
      <c r="D50" s="296">
        <v>2008</v>
      </c>
      <c r="E50" s="296">
        <v>2009</v>
      </c>
      <c r="F50" s="296">
        <v>2010</v>
      </c>
      <c r="G50" s="296">
        <v>2011</v>
      </c>
      <c r="H50" s="296">
        <v>2012</v>
      </c>
      <c r="I50" s="296" t="s">
        <v>4</v>
      </c>
      <c r="J50" s="296" t="s">
        <v>5</v>
      </c>
      <c r="K50" s="296" t="s">
        <v>6</v>
      </c>
      <c r="L50" s="291"/>
    </row>
    <row r="51" spans="1:12" ht="15" x14ac:dyDescent="0.2">
      <c r="A51" s="292"/>
      <c r="B51" s="300"/>
      <c r="C51" s="300"/>
      <c r="D51" s="300"/>
      <c r="E51" s="300"/>
      <c r="F51" s="300"/>
      <c r="G51" s="300"/>
      <c r="H51" s="300"/>
      <c r="I51" s="300"/>
      <c r="J51" s="300"/>
      <c r="K51" s="300"/>
      <c r="L51" s="292"/>
    </row>
    <row r="52" spans="1:12" ht="15" customHeight="1" x14ac:dyDescent="0.2">
      <c r="A52" s="269"/>
      <c r="B52" s="269"/>
      <c r="C52" s="269"/>
      <c r="D52" s="269"/>
      <c r="E52" s="269"/>
      <c r="F52" s="269"/>
      <c r="G52" s="286"/>
      <c r="H52" s="286"/>
      <c r="I52" s="286"/>
      <c r="L52" s="269"/>
    </row>
    <row r="53" spans="1:12" ht="15" customHeight="1" x14ac:dyDescent="0.2">
      <c r="A53" s="269" t="s">
        <v>1146</v>
      </c>
      <c r="B53" s="297">
        <v>80.971999999999994</v>
      </c>
      <c r="C53" s="297">
        <v>115.15300000000001</v>
      </c>
      <c r="D53" s="298">
        <v>138.56800000000001</v>
      </c>
      <c r="E53" s="298">
        <v>108.10299999999999</v>
      </c>
      <c r="F53" s="298">
        <v>272.786</v>
      </c>
      <c r="G53" s="298">
        <v>124.416</v>
      </c>
      <c r="H53" s="298">
        <v>142.89599999999999</v>
      </c>
      <c r="I53" s="298">
        <v>113.822</v>
      </c>
      <c r="J53" s="298">
        <v>179.363</v>
      </c>
      <c r="K53" s="298">
        <v>139.202</v>
      </c>
      <c r="L53" s="275" t="s">
        <v>1147</v>
      </c>
    </row>
    <row r="54" spans="1:12" ht="15" customHeight="1" x14ac:dyDescent="0.2">
      <c r="A54" s="269" t="s">
        <v>1148</v>
      </c>
      <c r="B54" s="297">
        <v>1.6950000000000001</v>
      </c>
      <c r="C54" s="297">
        <v>0</v>
      </c>
      <c r="D54" s="298">
        <v>0</v>
      </c>
      <c r="E54" s="298">
        <v>0</v>
      </c>
      <c r="F54" s="298">
        <v>0</v>
      </c>
      <c r="G54" s="298">
        <v>0</v>
      </c>
      <c r="H54" s="298">
        <v>0</v>
      </c>
      <c r="I54" s="298">
        <v>0</v>
      </c>
      <c r="J54" s="298">
        <v>0</v>
      </c>
      <c r="K54" s="298">
        <v>0</v>
      </c>
      <c r="L54" s="275" t="s">
        <v>1149</v>
      </c>
    </row>
    <row r="55" spans="1:12" ht="15" customHeight="1" x14ac:dyDescent="0.2">
      <c r="A55" s="269" t="s">
        <v>1150</v>
      </c>
      <c r="B55" s="297"/>
      <c r="C55" s="297"/>
      <c r="D55" s="298"/>
      <c r="E55" s="298"/>
      <c r="F55" s="298"/>
      <c r="G55" s="298"/>
      <c r="H55" s="298"/>
      <c r="I55" s="298"/>
      <c r="J55" s="298"/>
      <c r="K55" s="298"/>
      <c r="L55" s="275" t="s">
        <v>1151</v>
      </c>
    </row>
    <row r="56" spans="1:12" ht="15" customHeight="1" x14ac:dyDescent="0.2">
      <c r="A56" s="269" t="s">
        <v>1152</v>
      </c>
      <c r="B56" s="297">
        <v>6.6509999999999998</v>
      </c>
      <c r="C56" s="297">
        <v>62.36</v>
      </c>
      <c r="D56" s="298">
        <v>68.472999999999999</v>
      </c>
      <c r="E56" s="298">
        <v>29.091000000000001</v>
      </c>
      <c r="F56" s="298">
        <v>94.95</v>
      </c>
      <c r="G56" s="298">
        <v>69.070999999999998</v>
      </c>
      <c r="H56" s="298">
        <v>82.894000000000005</v>
      </c>
      <c r="I56" s="298">
        <v>46.640999999999998</v>
      </c>
      <c r="J56" s="298">
        <v>35.072000000000003</v>
      </c>
      <c r="K56" s="298">
        <v>89.1</v>
      </c>
      <c r="L56" s="275"/>
    </row>
    <row r="57" spans="1:12" ht="15" customHeight="1" x14ac:dyDescent="0.2">
      <c r="A57" s="269" t="s">
        <v>1153</v>
      </c>
      <c r="B57" s="297">
        <v>0</v>
      </c>
      <c r="C57" s="297">
        <v>0</v>
      </c>
      <c r="D57" s="298">
        <v>0</v>
      </c>
      <c r="E57" s="298">
        <v>0</v>
      </c>
      <c r="F57" s="298" t="s">
        <v>1093</v>
      </c>
      <c r="G57" s="298" t="s">
        <v>1104</v>
      </c>
      <c r="H57" s="298">
        <v>0</v>
      </c>
      <c r="I57" s="298">
        <v>1.3520000000000001</v>
      </c>
      <c r="J57" s="298">
        <v>54.738999999999997</v>
      </c>
      <c r="K57" s="298">
        <v>0.95699999999999996</v>
      </c>
      <c r="L57" s="275" t="s">
        <v>1154</v>
      </c>
    </row>
    <row r="58" spans="1:12" ht="15" customHeight="1" x14ac:dyDescent="0.2">
      <c r="A58" s="269" t="s">
        <v>1155</v>
      </c>
      <c r="B58" s="297">
        <v>35.537999999999997</v>
      </c>
      <c r="C58" s="297">
        <v>12.724</v>
      </c>
      <c r="D58" s="298">
        <v>22.361000000000001</v>
      </c>
      <c r="E58" s="298">
        <v>22.806000000000001</v>
      </c>
      <c r="F58" s="298">
        <v>14.467000000000001</v>
      </c>
      <c r="G58" s="298">
        <v>38.902999999999999</v>
      </c>
      <c r="H58" s="298">
        <v>39.680999999999997</v>
      </c>
      <c r="I58" s="298">
        <v>40.473999999999997</v>
      </c>
      <c r="J58" s="298">
        <v>41.279000000000003</v>
      </c>
      <c r="K58" s="298">
        <v>6.952</v>
      </c>
      <c r="L58" s="275" t="s">
        <v>1156</v>
      </c>
    </row>
    <row r="59" spans="1:12" ht="15" customHeight="1" x14ac:dyDescent="0.2">
      <c r="A59" s="269" t="s">
        <v>1157</v>
      </c>
      <c r="B59" s="297">
        <v>24.963999999999999</v>
      </c>
      <c r="C59" s="297">
        <v>23.707999999999998</v>
      </c>
      <c r="D59" s="298">
        <v>30.184999999999999</v>
      </c>
      <c r="E59" s="298">
        <v>42.298000000000002</v>
      </c>
      <c r="F59" s="298">
        <v>156.786</v>
      </c>
      <c r="G59" s="298">
        <v>12.103</v>
      </c>
      <c r="H59" s="298">
        <v>14.936</v>
      </c>
      <c r="I59" s="298">
        <v>24.029</v>
      </c>
      <c r="J59" s="298">
        <v>46.723999999999997</v>
      </c>
      <c r="K59" s="298">
        <v>40.648000000000003</v>
      </c>
      <c r="L59" s="275" t="s">
        <v>1158</v>
      </c>
    </row>
    <row r="60" spans="1:12" ht="15" customHeight="1" x14ac:dyDescent="0.2">
      <c r="A60" s="269" t="s">
        <v>1159</v>
      </c>
      <c r="B60" s="297">
        <v>0.38100000000000001</v>
      </c>
      <c r="C60" s="297">
        <v>0</v>
      </c>
      <c r="D60" s="298">
        <v>0</v>
      </c>
      <c r="E60" s="298" t="s">
        <v>1093</v>
      </c>
      <c r="F60" s="298">
        <v>0</v>
      </c>
      <c r="G60" s="298">
        <v>0</v>
      </c>
      <c r="H60" s="298" t="s">
        <v>1093</v>
      </c>
      <c r="I60" s="298">
        <v>0</v>
      </c>
      <c r="J60" s="298">
        <v>0.26600000000000001</v>
      </c>
      <c r="K60" s="298">
        <v>0.214</v>
      </c>
      <c r="L60" s="275" t="s">
        <v>1160</v>
      </c>
    </row>
    <row r="61" spans="1:12" ht="15" customHeight="1" x14ac:dyDescent="0.2">
      <c r="A61" s="269" t="s">
        <v>1161</v>
      </c>
      <c r="B61" s="297">
        <v>5.476</v>
      </c>
      <c r="C61" s="297">
        <v>5.0529999999999999</v>
      </c>
      <c r="D61" s="298">
        <v>4.9889999999999999</v>
      </c>
      <c r="E61" s="298">
        <v>4.9390000000000001</v>
      </c>
      <c r="F61" s="298">
        <v>4.2140000000000004</v>
      </c>
      <c r="G61" s="298">
        <v>3.5950000000000002</v>
      </c>
      <c r="H61" s="298">
        <v>4.633</v>
      </c>
      <c r="I61" s="298">
        <v>0.56100000000000005</v>
      </c>
      <c r="J61" s="298">
        <v>0.56100000000000005</v>
      </c>
      <c r="K61" s="298">
        <v>0.56200000000000006</v>
      </c>
      <c r="L61" s="275" t="s">
        <v>1162</v>
      </c>
    </row>
    <row r="62" spans="1:12" ht="15" customHeight="1" x14ac:dyDescent="0.2">
      <c r="A62" s="269" t="s">
        <v>1163</v>
      </c>
      <c r="B62" s="297">
        <v>5.532</v>
      </c>
      <c r="C62" s="297">
        <v>7.2839999999999998</v>
      </c>
      <c r="D62" s="298">
        <v>6.9450000000000003</v>
      </c>
      <c r="E62" s="298">
        <v>6.6219999999999999</v>
      </c>
      <c r="F62" s="298">
        <v>2.2080000000000002</v>
      </c>
      <c r="G62" s="298">
        <v>0.73599999999999999</v>
      </c>
      <c r="H62" s="298">
        <v>0.751</v>
      </c>
      <c r="I62" s="298">
        <v>0.76500000000000001</v>
      </c>
      <c r="J62" s="298">
        <v>0.72199999999999998</v>
      </c>
      <c r="K62" s="298">
        <v>0.72299999999999998</v>
      </c>
      <c r="L62" s="275" t="s">
        <v>1164</v>
      </c>
    </row>
    <row r="63" spans="1:12" ht="15" customHeight="1" x14ac:dyDescent="0.2">
      <c r="A63" s="269" t="s">
        <v>1165</v>
      </c>
      <c r="B63" s="297">
        <v>0.73499999999999999</v>
      </c>
      <c r="C63" s="297">
        <v>4.024</v>
      </c>
      <c r="D63" s="298">
        <v>5.6150000000000002</v>
      </c>
      <c r="E63" s="298">
        <v>2.3290000000000002</v>
      </c>
      <c r="F63" s="298">
        <v>0.159</v>
      </c>
      <c r="G63" s="298">
        <v>0</v>
      </c>
      <c r="H63" s="298">
        <v>0</v>
      </c>
      <c r="I63" s="298">
        <v>0</v>
      </c>
      <c r="J63" s="298">
        <v>0</v>
      </c>
      <c r="K63" s="298" t="s">
        <v>1093</v>
      </c>
      <c r="L63" s="275" t="s">
        <v>1166</v>
      </c>
    </row>
    <row r="64" spans="1:12" ht="15" customHeight="1" x14ac:dyDescent="0.2">
      <c r="A64" s="269"/>
      <c r="B64" s="297"/>
      <c r="C64" s="297"/>
      <c r="D64" s="301"/>
      <c r="E64" s="299"/>
      <c r="F64" s="299"/>
      <c r="G64" s="299"/>
      <c r="H64" s="299"/>
      <c r="I64" s="299"/>
      <c r="J64" s="299"/>
      <c r="K64" s="299"/>
      <c r="L64" s="275"/>
    </row>
    <row r="65" spans="1:12" ht="15" customHeight="1" x14ac:dyDescent="0.2">
      <c r="A65" s="269" t="s">
        <v>1167</v>
      </c>
      <c r="B65" s="297">
        <v>251.91800000000001</v>
      </c>
      <c r="C65" s="297">
        <v>299.36799999999999</v>
      </c>
      <c r="D65" s="298">
        <v>315.17200000000003</v>
      </c>
      <c r="E65" s="298">
        <v>333.25700000000001</v>
      </c>
      <c r="F65" s="298">
        <v>339.13400000000001</v>
      </c>
      <c r="G65" s="298">
        <v>366.53100000000001</v>
      </c>
      <c r="H65" s="298">
        <v>394.608</v>
      </c>
      <c r="I65" s="298">
        <v>380.23899999999998</v>
      </c>
      <c r="J65" s="298">
        <v>374.79700000000003</v>
      </c>
      <c r="K65" s="298">
        <v>243.48500000000001</v>
      </c>
      <c r="L65" s="275" t="s">
        <v>1167</v>
      </c>
    </row>
    <row r="66" spans="1:12" ht="15" customHeight="1" x14ac:dyDescent="0.2">
      <c r="A66" s="269" t="s">
        <v>1168</v>
      </c>
      <c r="B66" s="297">
        <v>15.478999999999999</v>
      </c>
      <c r="C66" s="297">
        <v>42.268999999999998</v>
      </c>
      <c r="D66" s="298">
        <v>44.597000000000001</v>
      </c>
      <c r="E66" s="298">
        <v>36.883000000000003</v>
      </c>
      <c r="F66" s="298">
        <v>19.206</v>
      </c>
      <c r="G66" s="298">
        <v>20.181000000000001</v>
      </c>
      <c r="H66" s="298">
        <v>32.241999999999997</v>
      </c>
      <c r="I66" s="298">
        <v>19.283000000000001</v>
      </c>
      <c r="J66" s="298">
        <v>23.350999999999999</v>
      </c>
      <c r="K66" s="298">
        <v>27.451000000000001</v>
      </c>
      <c r="L66" s="275" t="s">
        <v>1169</v>
      </c>
    </row>
    <row r="67" spans="1:12" ht="15" customHeight="1" x14ac:dyDescent="0.2">
      <c r="A67" s="269" t="s">
        <v>1170</v>
      </c>
      <c r="B67" s="297">
        <v>148.816</v>
      </c>
      <c r="C67" s="297">
        <v>100.35299999999999</v>
      </c>
      <c r="D67" s="298">
        <v>160.77099999999999</v>
      </c>
      <c r="E67" s="298">
        <v>110.244</v>
      </c>
      <c r="F67" s="298">
        <v>120.01900000000001</v>
      </c>
      <c r="G67" s="298">
        <v>112.387</v>
      </c>
      <c r="H67" s="298">
        <v>113.199</v>
      </c>
      <c r="I67" s="298">
        <v>126.614</v>
      </c>
      <c r="J67" s="298">
        <v>114.42</v>
      </c>
      <c r="K67" s="298">
        <v>94.65</v>
      </c>
      <c r="L67" s="275" t="s">
        <v>1171</v>
      </c>
    </row>
    <row r="68" spans="1:12" ht="15" customHeight="1" x14ac:dyDescent="0.2">
      <c r="A68" s="269" t="s">
        <v>1172</v>
      </c>
      <c r="B68" s="297">
        <v>40.523000000000003</v>
      </c>
      <c r="C68" s="297">
        <v>92.436999999999998</v>
      </c>
      <c r="D68" s="298">
        <v>72.694999999999993</v>
      </c>
      <c r="E68" s="298">
        <v>111.271</v>
      </c>
      <c r="F68" s="298">
        <v>122.367</v>
      </c>
      <c r="G68" s="298">
        <v>153.69499999999999</v>
      </c>
      <c r="H68" s="298">
        <v>194.44399999999999</v>
      </c>
      <c r="I68" s="298">
        <v>195.04499999999999</v>
      </c>
      <c r="J68" s="298">
        <v>195.392</v>
      </c>
      <c r="K68" s="298">
        <v>111.508</v>
      </c>
      <c r="L68" s="275" t="s">
        <v>1172</v>
      </c>
    </row>
    <row r="69" spans="1:12" ht="15" customHeight="1" x14ac:dyDescent="0.2">
      <c r="A69" s="269" t="s">
        <v>1173</v>
      </c>
      <c r="B69" s="297"/>
      <c r="C69" s="297"/>
      <c r="D69" s="298"/>
      <c r="E69" s="298"/>
      <c r="F69" s="298"/>
      <c r="G69" s="298"/>
      <c r="H69" s="298"/>
      <c r="I69" s="298"/>
      <c r="J69" s="298"/>
      <c r="K69" s="298"/>
      <c r="L69" s="275" t="s">
        <v>1174</v>
      </c>
    </row>
    <row r="70" spans="1:12" ht="15" customHeight="1" x14ac:dyDescent="0.2">
      <c r="A70" s="269" t="s">
        <v>1175</v>
      </c>
      <c r="B70" s="297">
        <v>18.507000000000001</v>
      </c>
      <c r="C70" s="297">
        <v>62.073</v>
      </c>
      <c r="D70" s="298">
        <v>34.235999999999997</v>
      </c>
      <c r="E70" s="298">
        <v>70.703999999999994</v>
      </c>
      <c r="F70" s="298">
        <v>76.578000000000003</v>
      </c>
      <c r="G70" s="298">
        <v>79.072000000000003</v>
      </c>
      <c r="H70" s="298">
        <v>46.786000000000001</v>
      </c>
      <c r="I70" s="298">
        <v>37.884</v>
      </c>
      <c r="J70" s="298">
        <v>39.228999999999999</v>
      </c>
      <c r="K70" s="298">
        <v>9.6</v>
      </c>
      <c r="L70" s="275" t="s">
        <v>1175</v>
      </c>
    </row>
    <row r="71" spans="1:12" ht="15" customHeight="1" x14ac:dyDescent="0.2">
      <c r="A71" s="269" t="s">
        <v>1176</v>
      </c>
      <c r="B71" s="297">
        <v>28.593</v>
      </c>
      <c r="C71" s="297">
        <v>2.2360000000000002</v>
      </c>
      <c r="D71" s="298">
        <v>2.8730000000000002</v>
      </c>
      <c r="E71" s="298">
        <v>4.1550000000000002</v>
      </c>
      <c r="F71" s="298">
        <v>0.96399999999999997</v>
      </c>
      <c r="G71" s="298">
        <v>1.196</v>
      </c>
      <c r="H71" s="298">
        <v>7.9370000000000003</v>
      </c>
      <c r="I71" s="298">
        <v>1.413</v>
      </c>
      <c r="J71" s="298">
        <v>2.4049999999999998</v>
      </c>
      <c r="K71" s="298">
        <v>0.27600000000000002</v>
      </c>
      <c r="L71" s="275" t="s">
        <v>1177</v>
      </c>
    </row>
    <row r="72" spans="1:12" ht="15" customHeight="1" x14ac:dyDescent="0.2">
      <c r="A72" s="269"/>
      <c r="B72" s="297"/>
      <c r="C72" s="297"/>
      <c r="D72" s="301"/>
      <c r="E72" s="299"/>
      <c r="F72" s="301"/>
      <c r="G72" s="301"/>
      <c r="H72" s="301"/>
      <c r="I72" s="301"/>
      <c r="J72" s="301"/>
      <c r="K72" s="301"/>
      <c r="L72" s="275"/>
    </row>
    <row r="73" spans="1:12" ht="15" customHeight="1" x14ac:dyDescent="0.2">
      <c r="A73" s="269" t="s">
        <v>1178</v>
      </c>
      <c r="B73" s="297"/>
      <c r="C73" s="297"/>
      <c r="D73" s="301"/>
      <c r="E73" s="301"/>
      <c r="F73" s="301"/>
      <c r="G73" s="301"/>
      <c r="H73" s="301"/>
      <c r="I73" s="301"/>
      <c r="J73" s="301"/>
      <c r="K73" s="301"/>
      <c r="L73" s="275" t="s">
        <v>1179</v>
      </c>
    </row>
    <row r="74" spans="1:12" ht="15" customHeight="1" x14ac:dyDescent="0.2">
      <c r="A74" s="269" t="s">
        <v>1180</v>
      </c>
      <c r="B74" s="297">
        <v>195.22200000000001</v>
      </c>
      <c r="C74" s="297">
        <v>195.76300000000001</v>
      </c>
      <c r="D74" s="298">
        <v>212.39</v>
      </c>
      <c r="E74" s="298">
        <v>455.19900000000001</v>
      </c>
      <c r="F74" s="298">
        <v>663.99099999999999</v>
      </c>
      <c r="G74" s="298">
        <v>612.52700000000004</v>
      </c>
      <c r="H74" s="298">
        <v>486.62900000000002</v>
      </c>
      <c r="I74" s="298">
        <v>394.70400000000001</v>
      </c>
      <c r="J74" s="298">
        <v>282.13299999999998</v>
      </c>
      <c r="K74" s="298">
        <v>166.411</v>
      </c>
      <c r="L74" s="275" t="s">
        <v>1181</v>
      </c>
    </row>
    <row r="75" spans="1:12" ht="15" customHeight="1" x14ac:dyDescent="0.2">
      <c r="A75" s="269"/>
      <c r="B75" s="297"/>
      <c r="C75" s="297"/>
      <c r="D75" s="302"/>
      <c r="E75" s="302"/>
      <c r="F75" s="302"/>
      <c r="G75" s="302"/>
      <c r="H75" s="302"/>
      <c r="I75" s="302"/>
      <c r="J75" s="302"/>
      <c r="K75" s="302"/>
      <c r="L75" s="275"/>
    </row>
    <row r="76" spans="1:12" ht="15" customHeight="1" x14ac:dyDescent="0.2">
      <c r="A76" s="269" t="s">
        <v>1182</v>
      </c>
      <c r="B76" s="297">
        <v>7.5570000000000004</v>
      </c>
      <c r="C76" s="297">
        <v>10.096</v>
      </c>
      <c r="D76" s="298">
        <v>10.782999999999999</v>
      </c>
      <c r="E76" s="298">
        <v>16.565999999999999</v>
      </c>
      <c r="F76" s="298">
        <v>11.605</v>
      </c>
      <c r="G76" s="298">
        <v>14.257</v>
      </c>
      <c r="H76" s="298">
        <v>11.24</v>
      </c>
      <c r="I76" s="298">
        <v>11.914999999999999</v>
      </c>
      <c r="J76" s="298">
        <v>12.346</v>
      </c>
      <c r="K76" s="298">
        <v>19.396999999999998</v>
      </c>
      <c r="L76" s="275" t="s">
        <v>1183</v>
      </c>
    </row>
    <row r="77" spans="1:12" ht="15" customHeight="1" x14ac:dyDescent="0.2">
      <c r="A77" s="269"/>
      <c r="B77" s="297"/>
      <c r="C77" s="297"/>
      <c r="D77" s="302"/>
      <c r="E77" s="302"/>
      <c r="F77" s="302"/>
      <c r="G77" s="302"/>
      <c r="H77" s="302"/>
      <c r="I77" s="302"/>
      <c r="J77" s="302"/>
      <c r="K77" s="302"/>
      <c r="L77" s="275"/>
    </row>
    <row r="78" spans="1:12" ht="15" customHeight="1" x14ac:dyDescent="0.2">
      <c r="A78" s="269" t="s">
        <v>1184</v>
      </c>
      <c r="B78" s="297"/>
      <c r="C78" s="297"/>
      <c r="D78" s="301"/>
      <c r="E78" s="301"/>
      <c r="F78" s="301"/>
      <c r="G78" s="301"/>
      <c r="H78" s="301"/>
      <c r="I78" s="301"/>
      <c r="J78" s="301"/>
      <c r="K78" s="301"/>
      <c r="L78" s="275" t="s">
        <v>1185</v>
      </c>
    </row>
    <row r="79" spans="1:12" ht="15" customHeight="1" x14ac:dyDescent="0.2">
      <c r="A79" s="269" t="s">
        <v>1186</v>
      </c>
      <c r="B79" s="297">
        <v>55.453000000000003</v>
      </c>
      <c r="C79" s="297">
        <v>41.127000000000002</v>
      </c>
      <c r="D79" s="298">
        <v>10.43</v>
      </c>
      <c r="E79" s="298">
        <v>15.596</v>
      </c>
      <c r="F79" s="298">
        <v>20</v>
      </c>
      <c r="G79" s="298">
        <v>16.132999999999999</v>
      </c>
      <c r="H79" s="298">
        <v>42.991999999999997</v>
      </c>
      <c r="I79" s="298">
        <v>18.265999999999998</v>
      </c>
      <c r="J79" s="298">
        <v>8.6950000000000003</v>
      </c>
      <c r="K79" s="298">
        <v>11.938000000000001</v>
      </c>
      <c r="L79" s="275" t="s">
        <v>1187</v>
      </c>
    </row>
    <row r="80" spans="1:12" ht="15" customHeight="1" x14ac:dyDescent="0.2">
      <c r="A80" s="269"/>
      <c r="B80" s="297"/>
      <c r="C80" s="297"/>
      <c r="D80" s="302"/>
      <c r="E80" s="302"/>
      <c r="F80" s="302"/>
      <c r="G80" s="302"/>
      <c r="H80" s="302"/>
      <c r="I80" s="302"/>
      <c r="J80" s="302"/>
      <c r="K80" s="302"/>
      <c r="L80" s="275"/>
    </row>
    <row r="81" spans="1:12" ht="15" customHeight="1" x14ac:dyDescent="0.2">
      <c r="A81" s="269" t="s">
        <v>1188</v>
      </c>
      <c r="B81" s="297"/>
      <c r="C81" s="297"/>
      <c r="D81" s="301"/>
      <c r="E81" s="301"/>
      <c r="F81" s="301"/>
      <c r="G81" s="301"/>
      <c r="H81" s="301"/>
      <c r="I81" s="301"/>
      <c r="J81" s="301"/>
      <c r="K81" s="301"/>
      <c r="L81" s="275" t="s">
        <v>1189</v>
      </c>
    </row>
    <row r="82" spans="1:12" ht="15" customHeight="1" x14ac:dyDescent="0.2">
      <c r="A82" s="269" t="s">
        <v>1190</v>
      </c>
      <c r="B82" s="297">
        <v>0</v>
      </c>
      <c r="C82" s="297">
        <v>0</v>
      </c>
      <c r="D82" s="298">
        <v>0</v>
      </c>
      <c r="E82" s="298">
        <v>58.47</v>
      </c>
      <c r="F82" s="298">
        <v>900.31299999999999</v>
      </c>
      <c r="G82" s="298">
        <v>1487.9860000000001</v>
      </c>
      <c r="H82" s="298">
        <v>436.83499999999998</v>
      </c>
      <c r="I82" s="298">
        <v>549.48599999999999</v>
      </c>
      <c r="J82" s="298">
        <v>16.425000000000001</v>
      </c>
      <c r="K82" s="298">
        <v>56.929000000000002</v>
      </c>
      <c r="L82" s="275" t="s">
        <v>1191</v>
      </c>
    </row>
    <row r="83" spans="1:12" ht="15" customHeight="1" x14ac:dyDescent="0.2">
      <c r="A83" s="277"/>
      <c r="B83" s="278"/>
      <c r="C83" s="278"/>
      <c r="D83" s="278"/>
      <c r="E83" s="278"/>
      <c r="F83" s="278"/>
      <c r="G83" s="278"/>
      <c r="H83" s="278"/>
      <c r="I83" s="278"/>
      <c r="J83" s="278"/>
      <c r="K83" s="278"/>
      <c r="L83" s="277"/>
    </row>
    <row r="85" spans="1:12" x14ac:dyDescent="0.2">
      <c r="A85" s="270" t="s">
        <v>185</v>
      </c>
      <c r="G85" s="270" t="s">
        <v>202</v>
      </c>
    </row>
    <row r="86" spans="1:12" x14ac:dyDescent="0.2">
      <c r="A86" s="270" t="s">
        <v>261</v>
      </c>
      <c r="G86" s="270" t="s">
        <v>204</v>
      </c>
    </row>
    <row r="87" spans="1:12" x14ac:dyDescent="0.2">
      <c r="A87" s="270" t="s">
        <v>1192</v>
      </c>
      <c r="G87" s="270" t="s">
        <v>1193</v>
      </c>
    </row>
    <row r="88" spans="1:12" x14ac:dyDescent="0.2">
      <c r="A88" s="270" t="s">
        <v>1194</v>
      </c>
      <c r="G88" s="270" t="s">
        <v>1195</v>
      </c>
    </row>
    <row r="90" spans="1:12" x14ac:dyDescent="0.2">
      <c r="A90" s="270" t="s">
        <v>1196</v>
      </c>
      <c r="G90" s="270" t="s">
        <v>1197</v>
      </c>
    </row>
    <row r="91" spans="1:12" x14ac:dyDescent="0.2">
      <c r="A91" s="270" t="s">
        <v>1198</v>
      </c>
      <c r="G91" s="270" t="s">
        <v>1199</v>
      </c>
    </row>
    <row r="92" spans="1:12" x14ac:dyDescent="0.2">
      <c r="A92" s="270" t="s">
        <v>1200</v>
      </c>
      <c r="G92" s="270" t="s">
        <v>1201</v>
      </c>
    </row>
    <row r="93" spans="1:12" x14ac:dyDescent="0.2">
      <c r="A93" s="270" t="s">
        <v>1202</v>
      </c>
      <c r="G93" s="303" t="s">
        <v>1203</v>
      </c>
    </row>
    <row r="95" spans="1:12" ht="15" x14ac:dyDescent="0.25">
      <c r="A95" s="279" t="s">
        <v>743</v>
      </c>
      <c r="B95" s="280"/>
      <c r="C95" s="280"/>
      <c r="D95" s="280"/>
      <c r="E95" s="280"/>
      <c r="G95" s="29" t="s">
        <v>104</v>
      </c>
      <c r="H95" s="29"/>
    </row>
    <row r="96" spans="1:12" ht="15" x14ac:dyDescent="0.25">
      <c r="A96" s="279" t="s">
        <v>177</v>
      </c>
      <c r="B96" s="280"/>
      <c r="C96" s="280"/>
      <c r="D96" s="280"/>
      <c r="E96" s="280"/>
      <c r="G96" s="29" t="s">
        <v>105</v>
      </c>
      <c r="H96" s="29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1"/>
  <sheetViews>
    <sheetView workbookViewId="0"/>
  </sheetViews>
  <sheetFormatPr defaultColWidth="12.5703125" defaultRowHeight="12.75" x14ac:dyDescent="0.2"/>
  <cols>
    <col min="1" max="1" width="10.5703125" style="229" customWidth="1"/>
    <col min="2" max="2" width="49" style="229" customWidth="1"/>
    <col min="3" max="12" width="10.7109375" style="229" customWidth="1"/>
    <col min="13" max="13" width="2" style="229" customWidth="1"/>
    <col min="14" max="14" width="45.5703125" style="229" customWidth="1"/>
    <col min="15" max="16384" width="12.5703125" style="270"/>
  </cols>
  <sheetData>
    <row r="1" spans="1:244" ht="15" x14ac:dyDescent="0.2">
      <c r="A1" s="304" t="s">
        <v>1204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</row>
    <row r="2" spans="1:244" ht="15" x14ac:dyDescent="0.2">
      <c r="A2" s="304" t="s">
        <v>1205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</row>
    <row r="3" spans="1:244" ht="14.25" x14ac:dyDescent="0.2">
      <c r="A3" s="306" t="s">
        <v>318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</row>
    <row r="4" spans="1:244" x14ac:dyDescent="0.2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</row>
    <row r="5" spans="1:244" s="269" customFormat="1" ht="15" x14ac:dyDescent="0.2">
      <c r="A5" s="307"/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AQ5" s="304"/>
      <c r="AR5" s="304"/>
      <c r="AS5" s="304"/>
      <c r="AT5" s="304"/>
      <c r="AU5" s="304"/>
      <c r="AV5" s="304"/>
      <c r="AW5" s="304"/>
      <c r="AX5" s="304"/>
      <c r="AY5" s="304"/>
      <c r="AZ5" s="304"/>
      <c r="BA5" s="304"/>
      <c r="BB5" s="304"/>
      <c r="BC5" s="304"/>
      <c r="BD5" s="304"/>
      <c r="CL5" s="304"/>
      <c r="CM5" s="304"/>
      <c r="CN5" s="304"/>
      <c r="CO5" s="304"/>
      <c r="CP5" s="304"/>
      <c r="CQ5" s="304"/>
      <c r="CR5" s="304"/>
      <c r="CS5" s="304"/>
      <c r="CT5" s="304"/>
      <c r="CU5" s="304"/>
      <c r="CV5" s="304"/>
      <c r="CW5" s="304"/>
      <c r="CX5" s="304"/>
      <c r="CY5" s="304"/>
      <c r="EG5" s="304"/>
      <c r="EH5" s="304"/>
      <c r="EI5" s="304"/>
      <c r="EJ5" s="304"/>
      <c r="EK5" s="304"/>
      <c r="EL5" s="304"/>
      <c r="EM5" s="304"/>
      <c r="EN5" s="304"/>
      <c r="EO5" s="304"/>
      <c r="EP5" s="304"/>
      <c r="EQ5" s="304"/>
      <c r="ER5" s="304"/>
      <c r="ES5" s="304"/>
      <c r="ET5" s="304"/>
      <c r="GB5" s="304"/>
      <c r="GC5" s="304"/>
      <c r="GD5" s="304"/>
      <c r="GE5" s="304"/>
      <c r="GF5" s="304"/>
      <c r="GG5" s="304"/>
      <c r="GH5" s="304"/>
      <c r="GI5" s="304"/>
      <c r="GJ5" s="304"/>
      <c r="GK5" s="304"/>
      <c r="GL5" s="304"/>
      <c r="GM5" s="304"/>
      <c r="GN5" s="304"/>
      <c r="GO5" s="304"/>
      <c r="HW5" s="304"/>
      <c r="HX5" s="304"/>
      <c r="HY5" s="304"/>
      <c r="HZ5" s="304"/>
      <c r="IA5" s="304"/>
      <c r="IB5" s="304"/>
      <c r="IC5" s="304"/>
      <c r="ID5" s="304"/>
      <c r="IE5" s="304"/>
      <c r="IF5" s="304"/>
      <c r="IG5" s="304"/>
      <c r="IH5" s="304"/>
      <c r="II5" s="304"/>
      <c r="IJ5" s="304"/>
    </row>
    <row r="6" spans="1:244" s="269" customFormat="1" ht="15" x14ac:dyDescent="0.2">
      <c r="A6" s="309" t="s">
        <v>1206</v>
      </c>
      <c r="B6" s="310"/>
      <c r="C6" s="234">
        <v>2006</v>
      </c>
      <c r="D6" s="234">
        <v>2007</v>
      </c>
      <c r="E6" s="234">
        <v>2008</v>
      </c>
      <c r="F6" s="234">
        <v>2009</v>
      </c>
      <c r="G6" s="234">
        <v>2010</v>
      </c>
      <c r="H6" s="234">
        <v>2011</v>
      </c>
      <c r="I6" s="234">
        <v>2012</v>
      </c>
      <c r="J6" s="234" t="s">
        <v>4</v>
      </c>
      <c r="K6" s="234" t="s">
        <v>5</v>
      </c>
      <c r="L6" s="234" t="s">
        <v>6</v>
      </c>
      <c r="M6" s="310"/>
      <c r="N6" s="310"/>
      <c r="AQ6" s="304"/>
      <c r="AR6" s="304"/>
      <c r="AS6" s="304"/>
      <c r="AT6" s="304"/>
      <c r="AU6" s="304"/>
      <c r="AV6" s="304"/>
      <c r="AW6" s="304"/>
      <c r="AX6" s="304"/>
      <c r="AY6" s="304"/>
      <c r="AZ6" s="304"/>
      <c r="BA6" s="304"/>
      <c r="BB6" s="304"/>
      <c r="BC6" s="304"/>
      <c r="BD6" s="304"/>
      <c r="CL6" s="304"/>
      <c r="CM6" s="304"/>
      <c r="CN6" s="304"/>
      <c r="CO6" s="304"/>
      <c r="CP6" s="304"/>
      <c r="CQ6" s="304"/>
      <c r="CR6" s="304"/>
      <c r="CS6" s="304"/>
      <c r="CT6" s="304"/>
      <c r="CU6" s="304"/>
      <c r="CV6" s="304"/>
      <c r="CW6" s="304"/>
      <c r="CX6" s="304"/>
      <c r="CY6" s="304"/>
      <c r="EG6" s="304"/>
      <c r="EH6" s="304"/>
      <c r="EI6" s="304"/>
      <c r="EJ6" s="304"/>
      <c r="EK6" s="304"/>
      <c r="EL6" s="304"/>
      <c r="EM6" s="304"/>
      <c r="EN6" s="304"/>
      <c r="EO6" s="304"/>
      <c r="EP6" s="304"/>
      <c r="EQ6" s="304"/>
      <c r="ER6" s="304"/>
      <c r="ES6" s="304"/>
      <c r="ET6" s="304"/>
      <c r="GB6" s="304"/>
      <c r="GC6" s="304"/>
      <c r="GD6" s="304"/>
      <c r="GE6" s="304"/>
      <c r="GF6" s="304"/>
      <c r="GG6" s="304"/>
      <c r="GH6" s="304"/>
      <c r="GI6" s="304"/>
      <c r="GJ6" s="304"/>
      <c r="GK6" s="304"/>
      <c r="GL6" s="304"/>
      <c r="GM6" s="304"/>
      <c r="GN6" s="304"/>
      <c r="GO6" s="304"/>
      <c r="HW6" s="304"/>
      <c r="HX6" s="304"/>
      <c r="HY6" s="304"/>
      <c r="HZ6" s="304"/>
      <c r="IA6" s="304"/>
      <c r="IB6" s="304"/>
      <c r="IC6" s="304"/>
      <c r="ID6" s="304"/>
      <c r="IE6" s="304"/>
      <c r="IF6" s="304"/>
      <c r="IG6" s="304"/>
      <c r="IH6" s="304"/>
      <c r="II6" s="304"/>
      <c r="IJ6" s="304"/>
    </row>
    <row r="7" spans="1:244" s="269" customFormat="1" ht="15" x14ac:dyDescent="0.2">
      <c r="A7" s="311" t="s">
        <v>1207</v>
      </c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2"/>
      <c r="AQ7" s="304"/>
      <c r="AR7" s="304"/>
      <c r="AS7" s="304"/>
      <c r="AT7" s="304"/>
      <c r="AU7" s="304"/>
      <c r="AV7" s="304"/>
      <c r="AW7" s="304"/>
      <c r="AX7" s="304"/>
      <c r="AY7" s="304"/>
      <c r="AZ7" s="304"/>
      <c r="BA7" s="304"/>
      <c r="BB7" s="304"/>
      <c r="BC7" s="304"/>
      <c r="BD7" s="304"/>
      <c r="CL7" s="304"/>
      <c r="CM7" s="304"/>
      <c r="CN7" s="304"/>
      <c r="CO7" s="304"/>
      <c r="CP7" s="304"/>
      <c r="CQ7" s="304"/>
      <c r="CR7" s="304"/>
      <c r="CS7" s="304"/>
      <c r="CT7" s="304"/>
      <c r="CU7" s="304"/>
      <c r="CV7" s="304"/>
      <c r="CW7" s="304"/>
      <c r="CX7" s="304"/>
      <c r="CY7" s="304"/>
      <c r="EG7" s="304"/>
      <c r="EH7" s="304"/>
      <c r="EI7" s="304"/>
      <c r="EJ7" s="304"/>
      <c r="EK7" s="304"/>
      <c r="EL7" s="304"/>
      <c r="EM7" s="304"/>
      <c r="EN7" s="304"/>
      <c r="EO7" s="304"/>
      <c r="EP7" s="304"/>
      <c r="EQ7" s="304"/>
      <c r="ER7" s="304"/>
      <c r="ES7" s="304"/>
      <c r="ET7" s="304"/>
      <c r="GB7" s="304"/>
      <c r="GC7" s="304"/>
      <c r="GD7" s="304"/>
      <c r="GE7" s="304"/>
      <c r="GF7" s="304"/>
      <c r="GG7" s="304"/>
      <c r="GH7" s="304"/>
      <c r="GI7" s="304"/>
      <c r="GJ7" s="304"/>
      <c r="GK7" s="304"/>
      <c r="GL7" s="304"/>
      <c r="GM7" s="304"/>
      <c r="GN7" s="304"/>
      <c r="GO7" s="304"/>
      <c r="HW7" s="304"/>
      <c r="HX7" s="304"/>
      <c r="HY7" s="304"/>
      <c r="HZ7" s="304"/>
      <c r="IA7" s="304"/>
      <c r="IB7" s="304"/>
      <c r="IC7" s="304"/>
      <c r="ID7" s="304"/>
      <c r="IE7" s="304"/>
      <c r="IF7" s="304"/>
      <c r="IG7" s="304"/>
      <c r="IH7" s="304"/>
      <c r="II7" s="304"/>
      <c r="IJ7" s="304"/>
    </row>
    <row r="8" spans="1:244" s="269" customFormat="1" ht="15" customHeight="1" x14ac:dyDescent="0.2">
      <c r="A8" s="232"/>
      <c r="B8" s="304"/>
      <c r="C8" s="304"/>
      <c r="D8" s="304"/>
      <c r="E8" s="304"/>
      <c r="F8" s="304"/>
      <c r="G8" s="304"/>
      <c r="H8" s="304"/>
      <c r="I8" s="304"/>
      <c r="J8" s="304"/>
      <c r="M8" s="304"/>
      <c r="N8" s="304"/>
    </row>
    <row r="9" spans="1:244" s="269" customFormat="1" ht="15" customHeight="1" x14ac:dyDescent="0.2">
      <c r="A9" s="232"/>
      <c r="B9" s="313" t="s">
        <v>1208</v>
      </c>
      <c r="C9" s="261">
        <v>60118.7</v>
      </c>
      <c r="D9" s="261">
        <v>60010.8</v>
      </c>
      <c r="E9" s="261">
        <v>63953.599999999991</v>
      </c>
      <c r="F9" s="261">
        <v>60806.618558999988</v>
      </c>
      <c r="G9" s="261">
        <v>61657.22810800001</v>
      </c>
      <c r="H9" s="261">
        <v>64875.961970999997</v>
      </c>
      <c r="I9" s="261">
        <v>58914.109414999992</v>
      </c>
      <c r="J9" s="261">
        <v>62396.869044000014</v>
      </c>
      <c r="K9" s="261">
        <v>62457.195796999986</v>
      </c>
      <c r="L9" s="314">
        <f>+L11+L13+L15+L42</f>
        <v>69390.924046999993</v>
      </c>
      <c r="M9" s="304"/>
      <c r="N9" s="313" t="s">
        <v>1209</v>
      </c>
    </row>
    <row r="10" spans="1:244" s="269" customFormat="1" ht="15" customHeight="1" x14ac:dyDescent="0.2">
      <c r="A10" s="304"/>
      <c r="B10" s="304"/>
      <c r="C10" s="315"/>
      <c r="D10" s="315"/>
      <c r="E10" s="315"/>
      <c r="F10" s="315"/>
      <c r="G10" s="315"/>
      <c r="H10" s="315"/>
      <c r="I10" s="315"/>
      <c r="J10" s="315"/>
      <c r="K10" s="315"/>
      <c r="L10" s="316"/>
      <c r="M10" s="304"/>
      <c r="N10" s="304"/>
    </row>
    <row r="11" spans="1:244" s="269" customFormat="1" ht="15.75" x14ac:dyDescent="0.25">
      <c r="A11" s="317">
        <v>11</v>
      </c>
      <c r="B11" s="304" t="s">
        <v>1210</v>
      </c>
      <c r="C11" s="261">
        <v>40.700000000000003</v>
      </c>
      <c r="D11" s="261">
        <v>37.200000000000003</v>
      </c>
      <c r="E11" s="261">
        <v>45.6</v>
      </c>
      <c r="F11" s="261">
        <v>38.949987999999998</v>
      </c>
      <c r="G11" s="261">
        <v>50.289802999999999</v>
      </c>
      <c r="H11" s="261">
        <v>41.172649999999997</v>
      </c>
      <c r="I11" s="261">
        <v>52.664884999999998</v>
      </c>
      <c r="J11" s="261">
        <v>58.201658999999999</v>
      </c>
      <c r="K11" s="261">
        <v>70.616952999999995</v>
      </c>
      <c r="L11" s="318">
        <v>51.585450000000002</v>
      </c>
      <c r="M11" s="304"/>
      <c r="N11" s="304" t="s">
        <v>1211</v>
      </c>
    </row>
    <row r="12" spans="1:244" s="269" customFormat="1" ht="15.75" x14ac:dyDescent="0.25">
      <c r="A12" s="304"/>
      <c r="B12" s="304"/>
      <c r="C12" s="315"/>
      <c r="D12" s="315"/>
      <c r="E12" s="315"/>
      <c r="F12" s="315"/>
      <c r="G12" s="315"/>
      <c r="H12" s="315"/>
      <c r="I12" s="315"/>
      <c r="J12" s="315"/>
      <c r="K12" s="315"/>
      <c r="L12" s="319"/>
      <c r="M12" s="304"/>
      <c r="N12" s="304"/>
    </row>
    <row r="13" spans="1:244" s="269" customFormat="1" ht="15.75" x14ac:dyDescent="0.25">
      <c r="A13" s="317">
        <v>21</v>
      </c>
      <c r="B13" s="304" t="s">
        <v>1212</v>
      </c>
      <c r="C13" s="261">
        <v>21.8</v>
      </c>
      <c r="D13" s="261">
        <v>3.7</v>
      </c>
      <c r="E13" s="261">
        <v>5.5</v>
      </c>
      <c r="F13" s="261">
        <v>13.446540000000001</v>
      </c>
      <c r="G13" s="261">
        <v>54.402555999999997</v>
      </c>
      <c r="H13" s="261">
        <v>17.889377</v>
      </c>
      <c r="I13" s="261">
        <v>11.92276</v>
      </c>
      <c r="J13" s="261">
        <v>28.611405000000001</v>
      </c>
      <c r="K13" s="261">
        <v>12.864556</v>
      </c>
      <c r="L13" s="318">
        <v>14.175108</v>
      </c>
      <c r="M13" s="304"/>
      <c r="N13" s="304" t="s">
        <v>1213</v>
      </c>
    </row>
    <row r="14" spans="1:244" s="269" customFormat="1" ht="15" customHeight="1" x14ac:dyDescent="0.2">
      <c r="A14" s="304"/>
      <c r="B14" s="304"/>
      <c r="C14" s="315"/>
      <c r="D14" s="315"/>
      <c r="E14" s="315"/>
      <c r="F14" s="315"/>
      <c r="G14" s="315"/>
      <c r="H14" s="315"/>
      <c r="I14" s="315"/>
      <c r="J14" s="315"/>
      <c r="K14" s="315"/>
      <c r="L14" s="316"/>
      <c r="M14" s="304"/>
      <c r="N14" s="304"/>
    </row>
    <row r="15" spans="1:244" s="269" customFormat="1" ht="15" customHeight="1" x14ac:dyDescent="0.2">
      <c r="A15" s="317" t="s">
        <v>1214</v>
      </c>
      <c r="B15" s="304" t="s">
        <v>1215</v>
      </c>
      <c r="C15" s="261">
        <v>59542.1</v>
      </c>
      <c r="D15" s="261">
        <v>59378.1</v>
      </c>
      <c r="E15" s="261">
        <v>63229.899999999994</v>
      </c>
      <c r="F15" s="261">
        <v>60098.440127999987</v>
      </c>
      <c r="G15" s="261">
        <v>60056.644531000013</v>
      </c>
      <c r="H15" s="261">
        <v>62875.198759999999</v>
      </c>
      <c r="I15" s="261">
        <v>58164.638570999989</v>
      </c>
      <c r="J15" s="261">
        <v>61674.211082000009</v>
      </c>
      <c r="K15" s="261">
        <v>61789.05569899999</v>
      </c>
      <c r="L15" s="314">
        <f>+L17+L18+L19+L20+L21+L22+L23+L24+L25+L26+L28+L29+L30+L31+L32+L33+L36+L37+L38+L39</f>
        <v>68758.294313000006</v>
      </c>
      <c r="M15" s="304"/>
      <c r="N15" s="304" t="s">
        <v>1216</v>
      </c>
    </row>
    <row r="16" spans="1:244" s="269" customFormat="1" ht="15" customHeight="1" x14ac:dyDescent="0.2">
      <c r="A16" s="317"/>
      <c r="B16" s="304"/>
      <c r="C16" s="261"/>
      <c r="D16" s="261"/>
      <c r="E16" s="261"/>
      <c r="F16" s="261"/>
      <c r="G16" s="232"/>
      <c r="H16" s="232"/>
      <c r="I16" s="232"/>
      <c r="J16" s="232"/>
      <c r="K16" s="232"/>
      <c r="L16" s="37"/>
      <c r="M16" s="304"/>
      <c r="N16" s="304"/>
    </row>
    <row r="17" spans="1:14" s="269" customFormat="1" ht="15.75" x14ac:dyDescent="0.25">
      <c r="A17" s="317">
        <v>311</v>
      </c>
      <c r="B17" s="304" t="s">
        <v>1217</v>
      </c>
      <c r="C17" s="261">
        <v>3956.2</v>
      </c>
      <c r="D17" s="261">
        <v>3751.5</v>
      </c>
      <c r="E17" s="261">
        <v>4468.2</v>
      </c>
      <c r="F17" s="261">
        <v>3597.4869950000002</v>
      </c>
      <c r="G17" s="261">
        <v>3611.2951619999999</v>
      </c>
      <c r="H17" s="261">
        <v>3980.4247019999998</v>
      </c>
      <c r="I17" s="261">
        <v>3670.3954450000001</v>
      </c>
      <c r="J17" s="261">
        <v>4080.834593</v>
      </c>
      <c r="K17" s="261">
        <v>2410.4199619999999</v>
      </c>
      <c r="L17" s="318">
        <v>2868.4260549999999</v>
      </c>
      <c r="M17" s="261"/>
      <c r="N17" s="304" t="s">
        <v>216</v>
      </c>
    </row>
    <row r="18" spans="1:14" s="269" customFormat="1" ht="15.75" x14ac:dyDescent="0.25">
      <c r="A18" s="317">
        <v>312</v>
      </c>
      <c r="B18" s="304" t="s">
        <v>1218</v>
      </c>
      <c r="C18" s="261">
        <v>376.8</v>
      </c>
      <c r="D18" s="261">
        <v>359.6</v>
      </c>
      <c r="E18" s="261">
        <v>474.4</v>
      </c>
      <c r="F18" s="261">
        <v>493.60336999999998</v>
      </c>
      <c r="G18" s="261">
        <v>500.11514599999998</v>
      </c>
      <c r="H18" s="261">
        <v>356.00060000000002</v>
      </c>
      <c r="I18" s="261">
        <v>285.87183199999998</v>
      </c>
      <c r="J18" s="261">
        <v>246.990531</v>
      </c>
      <c r="K18" s="261">
        <v>259.74169699999999</v>
      </c>
      <c r="L18" s="318">
        <v>197.06867299999999</v>
      </c>
      <c r="M18" s="304"/>
      <c r="N18" s="304" t="s">
        <v>1219</v>
      </c>
    </row>
    <row r="19" spans="1:14" s="269" customFormat="1" ht="15.75" x14ac:dyDescent="0.25">
      <c r="A19" s="317" t="s">
        <v>1220</v>
      </c>
      <c r="B19" s="304" t="s">
        <v>1221</v>
      </c>
      <c r="C19" s="261">
        <v>68.099999999999994</v>
      </c>
      <c r="D19" s="261">
        <v>78.400000000000006</v>
      </c>
      <c r="E19" s="261">
        <v>87.4</v>
      </c>
      <c r="F19" s="261">
        <v>84.644673999999995</v>
      </c>
      <c r="G19" s="261">
        <v>66.711831000000004</v>
      </c>
      <c r="H19" s="261">
        <v>141.28732199999999</v>
      </c>
      <c r="I19" s="261">
        <v>128.728016</v>
      </c>
      <c r="J19" s="261">
        <v>140.58329499999999</v>
      </c>
      <c r="K19" s="261">
        <v>82.738923</v>
      </c>
      <c r="L19" s="318">
        <v>69.244686000000002</v>
      </c>
      <c r="M19" s="304"/>
      <c r="N19" s="304" t="s">
        <v>1221</v>
      </c>
    </row>
    <row r="20" spans="1:14" s="269" customFormat="1" ht="15.75" x14ac:dyDescent="0.25">
      <c r="A20" s="317">
        <v>315</v>
      </c>
      <c r="B20" s="304" t="s">
        <v>1222</v>
      </c>
      <c r="C20" s="261">
        <v>334.3</v>
      </c>
      <c r="D20" s="261">
        <v>208.2</v>
      </c>
      <c r="E20" s="261">
        <v>116.5</v>
      </c>
      <c r="F20" s="261">
        <v>129.38842700000001</v>
      </c>
      <c r="G20" s="261">
        <v>103.419042</v>
      </c>
      <c r="H20" s="261">
        <v>108.563346</v>
      </c>
      <c r="I20" s="261">
        <v>89.206980000000001</v>
      </c>
      <c r="J20" s="261">
        <v>90.032464000000004</v>
      </c>
      <c r="K20" s="261">
        <v>89.041370999999998</v>
      </c>
      <c r="L20" s="318">
        <v>74.523757000000003</v>
      </c>
      <c r="M20" s="304"/>
      <c r="N20" s="304" t="s">
        <v>1223</v>
      </c>
    </row>
    <row r="21" spans="1:14" s="269" customFormat="1" ht="15.75" x14ac:dyDescent="0.25">
      <c r="A21" s="317">
        <v>316</v>
      </c>
      <c r="B21" s="304" t="s">
        <v>1224</v>
      </c>
      <c r="C21" s="261">
        <v>94.5</v>
      </c>
      <c r="D21" s="261">
        <v>93.5</v>
      </c>
      <c r="E21" s="261">
        <v>108.2</v>
      </c>
      <c r="F21" s="261">
        <v>109.188125</v>
      </c>
      <c r="G21" s="261">
        <v>63.896180000000001</v>
      </c>
      <c r="H21" s="261">
        <v>60.797348</v>
      </c>
      <c r="I21" s="261">
        <v>42.459890000000001</v>
      </c>
      <c r="J21" s="261">
        <v>46.3583</v>
      </c>
      <c r="K21" s="261">
        <v>53.892254000000001</v>
      </c>
      <c r="L21" s="318">
        <v>71.079752999999997</v>
      </c>
      <c r="M21" s="304"/>
      <c r="N21" s="304" t="s">
        <v>1225</v>
      </c>
    </row>
    <row r="22" spans="1:14" s="269" customFormat="1" ht="15.75" x14ac:dyDescent="0.25">
      <c r="A22" s="317">
        <v>321</v>
      </c>
      <c r="B22" s="304" t="s">
        <v>1226</v>
      </c>
      <c r="C22" s="261">
        <v>21</v>
      </c>
      <c r="D22" s="261">
        <v>22</v>
      </c>
      <c r="E22" s="261">
        <v>29.6</v>
      </c>
      <c r="F22" s="261">
        <v>23.188652000000001</v>
      </c>
      <c r="G22" s="261">
        <v>21.578036000000001</v>
      </c>
      <c r="H22" s="261">
        <v>21.649853</v>
      </c>
      <c r="I22" s="261">
        <v>18.536484999999999</v>
      </c>
      <c r="J22" s="261">
        <v>22.043797000000001</v>
      </c>
      <c r="K22" s="261">
        <v>22.367401999999998</v>
      </c>
      <c r="L22" s="318">
        <v>22.225750000000001</v>
      </c>
      <c r="M22" s="304"/>
      <c r="N22" s="304" t="s">
        <v>499</v>
      </c>
    </row>
    <row r="23" spans="1:14" s="269" customFormat="1" ht="15.75" x14ac:dyDescent="0.25">
      <c r="A23" s="317">
        <v>322</v>
      </c>
      <c r="B23" s="304" t="s">
        <v>1227</v>
      </c>
      <c r="C23" s="261">
        <v>22.8</v>
      </c>
      <c r="D23" s="261">
        <v>26.9</v>
      </c>
      <c r="E23" s="261">
        <v>28.2</v>
      </c>
      <c r="F23" s="261">
        <v>35.971392000000002</v>
      </c>
      <c r="G23" s="261">
        <v>37.255291999999997</v>
      </c>
      <c r="H23" s="261">
        <v>32.984361999999997</v>
      </c>
      <c r="I23" s="261">
        <v>33.141669999999998</v>
      </c>
      <c r="J23" s="261">
        <v>35.491118</v>
      </c>
      <c r="K23" s="261">
        <v>29.983098999999999</v>
      </c>
      <c r="L23" s="318">
        <v>27.863816</v>
      </c>
      <c r="M23" s="304"/>
      <c r="N23" s="304" t="s">
        <v>1228</v>
      </c>
    </row>
    <row r="24" spans="1:14" s="269" customFormat="1" ht="15.75" x14ac:dyDescent="0.25">
      <c r="A24" s="317">
        <v>323</v>
      </c>
      <c r="B24" s="304" t="s">
        <v>1229</v>
      </c>
      <c r="C24" s="261">
        <v>23.2</v>
      </c>
      <c r="D24" s="261">
        <v>23.7</v>
      </c>
      <c r="E24" s="261">
        <v>20.7</v>
      </c>
      <c r="F24" s="261">
        <v>20.200949999999999</v>
      </c>
      <c r="G24" s="261">
        <v>15.918381</v>
      </c>
      <c r="H24" s="261">
        <v>11.953402000000001</v>
      </c>
      <c r="I24" s="261">
        <v>9.8307970000000005</v>
      </c>
      <c r="J24" s="261">
        <v>11.978897</v>
      </c>
      <c r="K24" s="261">
        <v>17.230568999999999</v>
      </c>
      <c r="L24" s="318">
        <v>8.5654240000000001</v>
      </c>
      <c r="M24" s="304"/>
      <c r="N24" s="304" t="s">
        <v>1230</v>
      </c>
    </row>
    <row r="25" spans="1:14" s="269" customFormat="1" ht="15.75" x14ac:dyDescent="0.25">
      <c r="A25" s="317">
        <v>324</v>
      </c>
      <c r="B25" s="304" t="s">
        <v>1231</v>
      </c>
      <c r="C25" s="261">
        <v>749.8</v>
      </c>
      <c r="D25" s="261">
        <v>951.4</v>
      </c>
      <c r="E25" s="261">
        <v>1585</v>
      </c>
      <c r="F25" s="261">
        <v>505.88769300000001</v>
      </c>
      <c r="G25" s="261">
        <v>170.40805399999999</v>
      </c>
      <c r="H25" s="261">
        <v>82.977924000000002</v>
      </c>
      <c r="I25" s="261">
        <v>68.111607000000006</v>
      </c>
      <c r="J25" s="261">
        <v>157.45419100000001</v>
      </c>
      <c r="K25" s="261">
        <v>603.76181299999996</v>
      </c>
      <c r="L25" s="318">
        <v>544.82917499999996</v>
      </c>
      <c r="M25" s="304"/>
      <c r="N25" s="304" t="s">
        <v>1232</v>
      </c>
    </row>
    <row r="26" spans="1:14" s="269" customFormat="1" ht="15.75" x14ac:dyDescent="0.25">
      <c r="A26" s="317">
        <v>325</v>
      </c>
      <c r="B26" s="304" t="s">
        <v>1233</v>
      </c>
      <c r="C26" s="261">
        <v>38618.9</v>
      </c>
      <c r="D26" s="261">
        <v>39587.800000000003</v>
      </c>
      <c r="E26" s="261">
        <v>45662.2</v>
      </c>
      <c r="F26" s="261">
        <v>45762.829599999997</v>
      </c>
      <c r="G26" s="261">
        <v>46535.983009000003</v>
      </c>
      <c r="H26" s="261">
        <v>48763.710291000003</v>
      </c>
      <c r="I26" s="261">
        <v>44488.292912999997</v>
      </c>
      <c r="J26" s="261">
        <v>47967.369266000002</v>
      </c>
      <c r="K26" s="261">
        <v>48146.122930999998</v>
      </c>
      <c r="L26" s="318">
        <v>53365.073771000003</v>
      </c>
      <c r="M26" s="304"/>
      <c r="N26" s="304" t="s">
        <v>1234</v>
      </c>
    </row>
    <row r="27" spans="1:14" s="269" customFormat="1" ht="15.75" x14ac:dyDescent="0.25">
      <c r="A27" s="317">
        <v>3254</v>
      </c>
      <c r="B27" s="304" t="s">
        <v>1235</v>
      </c>
      <c r="C27" s="261">
        <v>35970.300000000003</v>
      </c>
      <c r="D27" s="261">
        <v>36567.9</v>
      </c>
      <c r="E27" s="261">
        <v>42182.7</v>
      </c>
      <c r="F27" s="261">
        <v>41983.545936000002</v>
      </c>
      <c r="G27" s="261">
        <v>42492.710122999997</v>
      </c>
      <c r="H27" s="261">
        <v>43223.974888999997</v>
      </c>
      <c r="I27" s="261">
        <v>40848.009868000001</v>
      </c>
      <c r="J27" s="261">
        <v>43887.018046999998</v>
      </c>
      <c r="K27" s="261">
        <v>43344.942008999999</v>
      </c>
      <c r="L27" s="318">
        <v>48763.941079999997</v>
      </c>
      <c r="M27" s="304"/>
      <c r="N27" s="304" t="s">
        <v>1236</v>
      </c>
    </row>
    <row r="28" spans="1:14" s="269" customFormat="1" ht="15.75" x14ac:dyDescent="0.25">
      <c r="A28" s="317">
        <v>326</v>
      </c>
      <c r="B28" s="304" t="s">
        <v>1237</v>
      </c>
      <c r="C28" s="261">
        <v>111.1</v>
      </c>
      <c r="D28" s="261">
        <v>150.5</v>
      </c>
      <c r="E28" s="261">
        <v>92.1</v>
      </c>
      <c r="F28" s="261">
        <v>123.48030199999999</v>
      </c>
      <c r="G28" s="261">
        <v>112.176964</v>
      </c>
      <c r="H28" s="261">
        <v>125.305745</v>
      </c>
      <c r="I28" s="261">
        <v>132.54915199999999</v>
      </c>
      <c r="J28" s="261">
        <v>136.82937000000001</v>
      </c>
      <c r="K28" s="261">
        <v>170.22362899999999</v>
      </c>
      <c r="L28" s="318">
        <v>187.24892800000001</v>
      </c>
      <c r="M28" s="304"/>
      <c r="N28" s="304" t="s">
        <v>1238</v>
      </c>
    </row>
    <row r="29" spans="1:14" s="269" customFormat="1" ht="15.75" x14ac:dyDescent="0.25">
      <c r="A29" s="317">
        <v>327</v>
      </c>
      <c r="B29" s="304" t="s">
        <v>1239</v>
      </c>
      <c r="C29" s="261">
        <v>52.4</v>
      </c>
      <c r="D29" s="261">
        <v>71</v>
      </c>
      <c r="E29" s="261">
        <v>67.5</v>
      </c>
      <c r="F29" s="261">
        <v>58.386462999999999</v>
      </c>
      <c r="G29" s="261">
        <v>55.494289000000002</v>
      </c>
      <c r="H29" s="261">
        <v>51.398743000000003</v>
      </c>
      <c r="I29" s="261">
        <v>45.766049000000002</v>
      </c>
      <c r="J29" s="261">
        <v>52.205835</v>
      </c>
      <c r="K29" s="261">
        <v>46.657527999999999</v>
      </c>
      <c r="L29" s="318">
        <v>50.965719</v>
      </c>
      <c r="M29" s="304"/>
      <c r="N29" s="304" t="s">
        <v>507</v>
      </c>
    </row>
    <row r="30" spans="1:14" s="269" customFormat="1" ht="15.75" x14ac:dyDescent="0.25">
      <c r="A30" s="317">
        <v>331</v>
      </c>
      <c r="B30" s="304" t="s">
        <v>1240</v>
      </c>
      <c r="C30" s="261">
        <v>151.1</v>
      </c>
      <c r="D30" s="261">
        <v>184.3</v>
      </c>
      <c r="E30" s="261">
        <v>182.9</v>
      </c>
      <c r="F30" s="261">
        <v>210.953013</v>
      </c>
      <c r="G30" s="261">
        <v>306.24149</v>
      </c>
      <c r="H30" s="261">
        <v>562.59850100000006</v>
      </c>
      <c r="I30" s="261">
        <v>973.96612900000002</v>
      </c>
      <c r="J30" s="261">
        <v>186.50131999999999</v>
      </c>
      <c r="K30" s="261">
        <v>122.873682</v>
      </c>
      <c r="L30" s="318">
        <v>149.56464199999999</v>
      </c>
      <c r="M30" s="304"/>
      <c r="N30" s="304" t="s">
        <v>1241</v>
      </c>
    </row>
    <row r="31" spans="1:14" s="269" customFormat="1" ht="15.75" x14ac:dyDescent="0.25">
      <c r="A31" s="317">
        <v>332</v>
      </c>
      <c r="B31" s="304" t="s">
        <v>1242</v>
      </c>
      <c r="C31" s="261">
        <v>59.5</v>
      </c>
      <c r="D31" s="261">
        <v>64.099999999999994</v>
      </c>
      <c r="E31" s="261">
        <v>72.599999999999994</v>
      </c>
      <c r="F31" s="261">
        <v>65.895826</v>
      </c>
      <c r="G31" s="261">
        <v>92.271749999999997</v>
      </c>
      <c r="H31" s="261">
        <v>89.028312</v>
      </c>
      <c r="I31" s="261">
        <v>86.880644000000004</v>
      </c>
      <c r="J31" s="261">
        <v>79.014601999999996</v>
      </c>
      <c r="K31" s="261">
        <v>72.226004000000003</v>
      </c>
      <c r="L31" s="318">
        <v>81.731954000000002</v>
      </c>
      <c r="M31" s="304"/>
      <c r="N31" s="304" t="s">
        <v>1243</v>
      </c>
    </row>
    <row r="32" spans="1:14" s="269" customFormat="1" ht="15.75" x14ac:dyDescent="0.25">
      <c r="A32" s="317">
        <v>333</v>
      </c>
      <c r="B32" s="304" t="s">
        <v>1244</v>
      </c>
      <c r="C32" s="261">
        <v>786.2</v>
      </c>
      <c r="D32" s="261">
        <v>712.2</v>
      </c>
      <c r="E32" s="261">
        <v>635.9</v>
      </c>
      <c r="F32" s="261">
        <v>557.05877799999996</v>
      </c>
      <c r="G32" s="261">
        <v>638.97477200000003</v>
      </c>
      <c r="H32" s="261">
        <v>743.254639</v>
      </c>
      <c r="I32" s="261">
        <v>729.33743200000004</v>
      </c>
      <c r="J32" s="261">
        <v>799.88911399999995</v>
      </c>
      <c r="K32" s="261">
        <v>861.63948200000004</v>
      </c>
      <c r="L32" s="318">
        <v>967.64455099999998</v>
      </c>
      <c r="M32" s="304"/>
      <c r="N32" s="304" t="s">
        <v>1245</v>
      </c>
    </row>
    <row r="33" spans="1:14" s="269" customFormat="1" ht="15.75" x14ac:dyDescent="0.25">
      <c r="A33" s="317">
        <v>334</v>
      </c>
      <c r="B33" s="304" t="s">
        <v>1246</v>
      </c>
      <c r="C33" s="261">
        <v>7452.1</v>
      </c>
      <c r="D33" s="261">
        <v>6885</v>
      </c>
      <c r="E33" s="261">
        <v>4083.5</v>
      </c>
      <c r="F33" s="261">
        <v>3197.1807869999998</v>
      </c>
      <c r="G33" s="261">
        <v>2511.1000130000002</v>
      </c>
      <c r="H33" s="261">
        <v>2005.3571710000001</v>
      </c>
      <c r="I33" s="261">
        <v>1575.1004310000001</v>
      </c>
      <c r="J33" s="261">
        <v>1481.436113</v>
      </c>
      <c r="K33" s="261">
        <v>1687.1807229999999</v>
      </c>
      <c r="L33" s="318">
        <v>1767.271483</v>
      </c>
      <c r="M33" s="304"/>
      <c r="N33" s="304" t="s">
        <v>1247</v>
      </c>
    </row>
    <row r="34" spans="1:14" s="269" customFormat="1" ht="15.75" x14ac:dyDescent="0.25">
      <c r="A34" s="317">
        <v>3341</v>
      </c>
      <c r="B34" s="304" t="s">
        <v>1248</v>
      </c>
      <c r="C34" s="261">
        <v>3838.6</v>
      </c>
      <c r="D34" s="261">
        <v>4023</v>
      </c>
      <c r="E34" s="261">
        <v>2274</v>
      </c>
      <c r="F34" s="261">
        <v>1596.6305319999999</v>
      </c>
      <c r="G34" s="261">
        <v>962.64205500000003</v>
      </c>
      <c r="H34" s="261">
        <v>814.95653900000002</v>
      </c>
      <c r="I34" s="261">
        <v>440.486423</v>
      </c>
      <c r="J34" s="261">
        <v>433.173812</v>
      </c>
      <c r="K34" s="261">
        <v>416.74866700000001</v>
      </c>
      <c r="L34" s="318">
        <v>348.21498600000001</v>
      </c>
      <c r="M34" s="304"/>
      <c r="N34" s="304" t="s">
        <v>1249</v>
      </c>
    </row>
    <row r="35" spans="1:14" s="269" customFormat="1" ht="15" customHeight="1" x14ac:dyDescent="0.2">
      <c r="A35" s="317">
        <v>335</v>
      </c>
      <c r="B35" s="304" t="s">
        <v>1250</v>
      </c>
      <c r="C35" s="261"/>
      <c r="D35" s="261"/>
      <c r="E35" s="261"/>
      <c r="F35" s="261"/>
      <c r="G35" s="261"/>
      <c r="H35" s="261"/>
      <c r="I35" s="261"/>
      <c r="J35" s="261"/>
      <c r="K35" s="261"/>
      <c r="L35" s="314"/>
      <c r="M35" s="304"/>
      <c r="N35" s="304" t="s">
        <v>1251</v>
      </c>
    </row>
    <row r="36" spans="1:14" s="269" customFormat="1" ht="15.75" x14ac:dyDescent="0.25">
      <c r="A36" s="232"/>
      <c r="B36" s="304" t="s">
        <v>1252</v>
      </c>
      <c r="C36" s="261">
        <v>1362.6</v>
      </c>
      <c r="D36" s="261">
        <v>1281.4000000000001</v>
      </c>
      <c r="E36" s="261">
        <v>1558.3</v>
      </c>
      <c r="F36" s="261">
        <v>1241.70856</v>
      </c>
      <c r="G36" s="261">
        <v>876.87153899999998</v>
      </c>
      <c r="H36" s="261">
        <v>872.21544400000005</v>
      </c>
      <c r="I36" s="261">
        <v>1023.896968</v>
      </c>
      <c r="J36" s="261">
        <v>1064.4209639999999</v>
      </c>
      <c r="K36" s="261">
        <v>1114.1509980000001</v>
      </c>
      <c r="L36" s="318">
        <v>1063.506341</v>
      </c>
      <c r="M36" s="304"/>
      <c r="N36" s="304" t="s">
        <v>1253</v>
      </c>
    </row>
    <row r="37" spans="1:14" s="269" customFormat="1" ht="15.75" x14ac:dyDescent="0.25">
      <c r="A37" s="317">
        <v>336</v>
      </c>
      <c r="B37" s="304" t="s">
        <v>1254</v>
      </c>
      <c r="C37" s="261">
        <v>129.69999999999999</v>
      </c>
      <c r="D37" s="261">
        <v>132.4</v>
      </c>
      <c r="E37" s="261">
        <v>138.1</v>
      </c>
      <c r="F37" s="261">
        <v>168.362143</v>
      </c>
      <c r="G37" s="261">
        <v>233.56586100000001</v>
      </c>
      <c r="H37" s="261">
        <v>283.59296699999999</v>
      </c>
      <c r="I37" s="261">
        <v>237.41735499999999</v>
      </c>
      <c r="J37" s="261">
        <v>272.24282499999998</v>
      </c>
      <c r="K37" s="261">
        <v>278.18938700000001</v>
      </c>
      <c r="L37" s="318">
        <v>313.69466499999999</v>
      </c>
      <c r="M37" s="304"/>
      <c r="N37" s="304" t="s">
        <v>523</v>
      </c>
    </row>
    <row r="38" spans="1:14" s="269" customFormat="1" ht="15.75" x14ac:dyDescent="0.25">
      <c r="A38" s="317">
        <v>337</v>
      </c>
      <c r="B38" s="304" t="s">
        <v>1255</v>
      </c>
      <c r="C38" s="261">
        <v>7.4</v>
      </c>
      <c r="D38" s="261">
        <v>5.6</v>
      </c>
      <c r="E38" s="261">
        <v>8.9</v>
      </c>
      <c r="F38" s="261">
        <v>11.261210999999999</v>
      </c>
      <c r="G38" s="261">
        <v>7.5276620000000003</v>
      </c>
      <c r="H38" s="261">
        <v>7.8596089999999998</v>
      </c>
      <c r="I38" s="261">
        <v>7.7285870000000001</v>
      </c>
      <c r="J38" s="261">
        <v>9.4445300000000003</v>
      </c>
      <c r="K38" s="261">
        <v>27.518809999999998</v>
      </c>
      <c r="L38" s="318">
        <v>32.61271</v>
      </c>
      <c r="M38" s="304"/>
      <c r="N38" s="304" t="s">
        <v>529</v>
      </c>
    </row>
    <row r="39" spans="1:14" s="269" customFormat="1" ht="15.75" x14ac:dyDescent="0.25">
      <c r="A39" s="317">
        <v>339</v>
      </c>
      <c r="B39" s="304" t="s">
        <v>1256</v>
      </c>
      <c r="C39" s="261">
        <v>5164.3999999999996</v>
      </c>
      <c r="D39" s="261">
        <v>4788.6000000000004</v>
      </c>
      <c r="E39" s="261">
        <v>3809.7</v>
      </c>
      <c r="F39" s="261">
        <v>3701.7631670000001</v>
      </c>
      <c r="G39" s="261">
        <v>4095.8400580000002</v>
      </c>
      <c r="H39" s="261">
        <v>4574.2384789999996</v>
      </c>
      <c r="I39" s="261">
        <v>4517.4201890000004</v>
      </c>
      <c r="J39" s="261">
        <v>4793.0899570000001</v>
      </c>
      <c r="K39" s="261">
        <v>5693.0954350000002</v>
      </c>
      <c r="L39" s="318">
        <v>6895.1524600000002</v>
      </c>
      <c r="M39" s="304"/>
      <c r="N39" s="304" t="s">
        <v>1257</v>
      </c>
    </row>
    <row r="40" spans="1:14" s="269" customFormat="1" ht="15.75" x14ac:dyDescent="0.25">
      <c r="A40" s="317">
        <v>3391</v>
      </c>
      <c r="B40" s="304" t="s">
        <v>1258</v>
      </c>
      <c r="C40" s="261">
        <v>4993.8</v>
      </c>
      <c r="D40" s="261">
        <v>4675.2</v>
      </c>
      <c r="E40" s="261">
        <v>3732.6</v>
      </c>
      <c r="F40" s="261">
        <v>3649.5941349999998</v>
      </c>
      <c r="G40" s="261">
        <v>4053.1064569999999</v>
      </c>
      <c r="H40" s="261">
        <v>4539.94812</v>
      </c>
      <c r="I40" s="261">
        <v>4481.6449970000003</v>
      </c>
      <c r="J40" s="261">
        <v>4758.7447039999997</v>
      </c>
      <c r="K40" s="261">
        <v>5677.3173429999997</v>
      </c>
      <c r="L40" s="318">
        <v>6848.6844689999998</v>
      </c>
      <c r="M40" s="304"/>
      <c r="N40" s="304" t="s">
        <v>1259</v>
      </c>
    </row>
    <row r="41" spans="1:14" s="269" customFormat="1" ht="15" customHeight="1" x14ac:dyDescent="0.2">
      <c r="A41" s="304"/>
      <c r="B41" s="304"/>
      <c r="C41" s="315"/>
      <c r="D41" s="315"/>
      <c r="E41" s="315"/>
      <c r="F41" s="315"/>
      <c r="G41" s="315"/>
      <c r="H41" s="315"/>
      <c r="I41" s="315"/>
      <c r="J41" s="315"/>
      <c r="K41" s="315"/>
      <c r="L41" s="316"/>
      <c r="M41" s="304"/>
      <c r="N41" s="304"/>
    </row>
    <row r="42" spans="1:14" s="269" customFormat="1" ht="15.75" x14ac:dyDescent="0.25">
      <c r="A42" s="317"/>
      <c r="B42" s="304" t="s">
        <v>1260</v>
      </c>
      <c r="C42" s="261">
        <v>514.1</v>
      </c>
      <c r="D42" s="261">
        <v>591.79999999999995</v>
      </c>
      <c r="E42" s="261">
        <v>672.6</v>
      </c>
      <c r="F42" s="261">
        <v>655.78190300000006</v>
      </c>
      <c r="G42" s="261">
        <v>1495.891218</v>
      </c>
      <c r="H42" s="261">
        <v>1941.701184</v>
      </c>
      <c r="I42" s="261">
        <v>684.88319899999999</v>
      </c>
      <c r="J42" s="261">
        <v>635.84489799999994</v>
      </c>
      <c r="K42" s="261">
        <v>584.65858900000001</v>
      </c>
      <c r="L42" s="318">
        <v>566.86917600000004</v>
      </c>
      <c r="M42" s="304"/>
      <c r="N42" s="304" t="s">
        <v>1261</v>
      </c>
    </row>
    <row r="43" spans="1:14" x14ac:dyDescent="0.2">
      <c r="A43" s="320"/>
      <c r="B43" s="320"/>
      <c r="C43" s="320"/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</row>
    <row r="44" spans="1:14" x14ac:dyDescent="0.2">
      <c r="A44" s="305"/>
      <c r="B44" s="305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05"/>
      <c r="N44" s="305"/>
    </row>
    <row r="45" spans="1:14" x14ac:dyDescent="0.2">
      <c r="A45" s="305" t="s">
        <v>1262</v>
      </c>
      <c r="B45" s="305"/>
      <c r="H45" s="305" t="s">
        <v>1263</v>
      </c>
      <c r="I45" s="305"/>
      <c r="J45" s="305"/>
      <c r="K45" s="305"/>
      <c r="L45" s="305"/>
      <c r="M45" s="305"/>
      <c r="N45" s="305"/>
    </row>
    <row r="46" spans="1:14" x14ac:dyDescent="0.2">
      <c r="A46" s="305"/>
      <c r="B46" s="305"/>
      <c r="H46" s="305"/>
      <c r="I46" s="305"/>
      <c r="J46" s="305"/>
      <c r="K46" s="305"/>
      <c r="L46" s="305"/>
      <c r="M46" s="305"/>
      <c r="N46" s="305"/>
    </row>
    <row r="47" spans="1:14" x14ac:dyDescent="0.2">
      <c r="A47" s="305" t="s">
        <v>1264</v>
      </c>
      <c r="B47" s="305"/>
      <c r="H47" s="305" t="s">
        <v>1265</v>
      </c>
      <c r="I47" s="305"/>
      <c r="J47" s="305"/>
      <c r="K47" s="305"/>
      <c r="L47" s="305"/>
      <c r="M47" s="305"/>
      <c r="N47" s="305"/>
    </row>
    <row r="48" spans="1:14" x14ac:dyDescent="0.2">
      <c r="A48" s="305" t="s">
        <v>1266</v>
      </c>
      <c r="B48" s="305"/>
      <c r="H48" s="305" t="s">
        <v>1267</v>
      </c>
      <c r="I48" s="305"/>
      <c r="J48" s="305"/>
      <c r="K48" s="305"/>
      <c r="L48" s="305"/>
      <c r="M48" s="305"/>
      <c r="N48" s="305"/>
    </row>
    <row r="50" spans="1:14" ht="15" x14ac:dyDescent="0.25">
      <c r="A50" s="322" t="s">
        <v>743</v>
      </c>
      <c r="B50" s="322"/>
      <c r="C50" s="246"/>
      <c r="D50" s="246"/>
      <c r="E50" s="246"/>
      <c r="F50" s="246"/>
      <c r="G50" s="246"/>
      <c r="H50" s="29" t="s">
        <v>104</v>
      </c>
      <c r="I50" s="29"/>
      <c r="J50" s="305"/>
      <c r="K50" s="305"/>
      <c r="L50" s="305"/>
      <c r="M50" s="305"/>
      <c r="N50" s="305"/>
    </row>
    <row r="51" spans="1:14" ht="15" x14ac:dyDescent="0.25">
      <c r="A51" s="322" t="s">
        <v>377</v>
      </c>
      <c r="B51" s="322"/>
      <c r="C51" s="246"/>
      <c r="D51" s="246"/>
      <c r="E51" s="246"/>
      <c r="F51" s="246"/>
      <c r="G51" s="246"/>
      <c r="H51" s="29" t="s">
        <v>105</v>
      </c>
      <c r="I51" s="29"/>
      <c r="J51" s="305"/>
      <c r="K51" s="305"/>
      <c r="L51" s="305"/>
      <c r="M51" s="305"/>
      <c r="N51" s="30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1"/>
  <sheetViews>
    <sheetView workbookViewId="0"/>
  </sheetViews>
  <sheetFormatPr defaultColWidth="12.5703125" defaultRowHeight="12.75" x14ac:dyDescent="0.2"/>
  <cols>
    <col min="1" max="1" width="10.5703125" style="229" customWidth="1"/>
    <col min="2" max="2" width="47.28515625" style="229" customWidth="1"/>
    <col min="3" max="12" width="10.7109375" style="229" customWidth="1"/>
    <col min="13" max="13" width="2" style="229" customWidth="1"/>
    <col min="14" max="14" width="45.5703125" style="229" customWidth="1"/>
    <col min="15" max="16384" width="12.5703125" style="270"/>
  </cols>
  <sheetData>
    <row r="1" spans="1:244" ht="15" x14ac:dyDescent="0.2">
      <c r="A1" s="304" t="s">
        <v>1268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</row>
    <row r="2" spans="1:244" ht="15" x14ac:dyDescent="0.2">
      <c r="A2" s="304" t="s">
        <v>1269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</row>
    <row r="3" spans="1:244" ht="14.25" x14ac:dyDescent="0.2">
      <c r="A3" s="306" t="s">
        <v>318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</row>
    <row r="4" spans="1:244" x14ac:dyDescent="0.2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</row>
    <row r="5" spans="1:244" s="269" customFormat="1" ht="15" x14ac:dyDescent="0.2">
      <c r="A5" s="307"/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AQ5" s="304"/>
      <c r="AR5" s="304"/>
      <c r="AS5" s="304"/>
      <c r="AT5" s="304"/>
      <c r="AU5" s="304"/>
      <c r="AV5" s="304"/>
      <c r="AW5" s="304"/>
      <c r="AX5" s="304"/>
      <c r="AY5" s="304"/>
      <c r="AZ5" s="304"/>
      <c r="BA5" s="304"/>
      <c r="BB5" s="304"/>
      <c r="BC5" s="304"/>
      <c r="BD5" s="304"/>
      <c r="CL5" s="304"/>
      <c r="CM5" s="304"/>
      <c r="CN5" s="304"/>
      <c r="CO5" s="304"/>
      <c r="CP5" s="304"/>
      <c r="CQ5" s="304"/>
      <c r="CR5" s="304"/>
      <c r="CS5" s="304"/>
      <c r="CT5" s="304"/>
      <c r="CU5" s="304"/>
      <c r="CV5" s="304"/>
      <c r="CW5" s="304"/>
      <c r="CX5" s="304"/>
      <c r="CY5" s="304"/>
      <c r="EG5" s="304"/>
      <c r="EH5" s="304"/>
      <c r="EI5" s="304"/>
      <c r="EJ5" s="304"/>
      <c r="EK5" s="304"/>
      <c r="EL5" s="304"/>
      <c r="EM5" s="304"/>
      <c r="EN5" s="304"/>
      <c r="EO5" s="304"/>
      <c r="EP5" s="304"/>
      <c r="EQ5" s="304"/>
      <c r="ER5" s="304"/>
      <c r="ES5" s="304"/>
      <c r="ET5" s="304"/>
      <c r="GB5" s="304"/>
      <c r="GC5" s="304"/>
      <c r="GD5" s="304"/>
      <c r="GE5" s="304"/>
      <c r="GF5" s="304"/>
      <c r="GG5" s="304"/>
      <c r="GH5" s="304"/>
      <c r="GI5" s="304"/>
      <c r="GJ5" s="304"/>
      <c r="GK5" s="304"/>
      <c r="GL5" s="304"/>
      <c r="GM5" s="304"/>
      <c r="GN5" s="304"/>
      <c r="GO5" s="304"/>
      <c r="HW5" s="304"/>
      <c r="HX5" s="304"/>
      <c r="HY5" s="304"/>
      <c r="HZ5" s="304"/>
      <c r="IA5" s="304"/>
      <c r="IB5" s="304"/>
      <c r="IC5" s="304"/>
      <c r="ID5" s="304"/>
      <c r="IE5" s="304"/>
      <c r="IF5" s="304"/>
      <c r="IG5" s="304"/>
      <c r="IH5" s="304"/>
      <c r="II5" s="304"/>
      <c r="IJ5" s="304"/>
    </row>
    <row r="6" spans="1:244" s="269" customFormat="1" ht="15" x14ac:dyDescent="0.2">
      <c r="A6" s="309" t="s">
        <v>1270</v>
      </c>
      <c r="B6" s="310"/>
      <c r="C6" s="234">
        <v>2006</v>
      </c>
      <c r="D6" s="234">
        <v>2007</v>
      </c>
      <c r="E6" s="234">
        <v>2008</v>
      </c>
      <c r="F6" s="234">
        <v>2009</v>
      </c>
      <c r="G6" s="234">
        <v>2010</v>
      </c>
      <c r="H6" s="234">
        <v>2011</v>
      </c>
      <c r="I6" s="234">
        <v>2012</v>
      </c>
      <c r="J6" s="234" t="s">
        <v>4</v>
      </c>
      <c r="K6" s="234" t="s">
        <v>5</v>
      </c>
      <c r="L6" s="234" t="s">
        <v>6</v>
      </c>
      <c r="M6" s="310"/>
      <c r="N6" s="310"/>
      <c r="AQ6" s="304"/>
      <c r="AR6" s="304"/>
      <c r="AS6" s="304"/>
      <c r="AT6" s="304"/>
      <c r="AU6" s="304"/>
      <c r="AV6" s="304"/>
      <c r="AW6" s="304"/>
      <c r="AX6" s="304"/>
      <c r="AY6" s="304"/>
      <c r="AZ6" s="304"/>
      <c r="BA6" s="304"/>
      <c r="BB6" s="304"/>
      <c r="BC6" s="304"/>
      <c r="BD6" s="304"/>
      <c r="CL6" s="304"/>
      <c r="CM6" s="304"/>
      <c r="CN6" s="304"/>
      <c r="CO6" s="304"/>
      <c r="CP6" s="304"/>
      <c r="CQ6" s="304"/>
      <c r="CR6" s="304"/>
      <c r="CS6" s="304"/>
      <c r="CT6" s="304"/>
      <c r="CU6" s="304"/>
      <c r="CV6" s="304"/>
      <c r="CW6" s="304"/>
      <c r="CX6" s="304"/>
      <c r="CY6" s="304"/>
      <c r="EG6" s="304"/>
      <c r="EH6" s="304"/>
      <c r="EI6" s="304"/>
      <c r="EJ6" s="304"/>
      <c r="EK6" s="304"/>
      <c r="EL6" s="304"/>
      <c r="EM6" s="304"/>
      <c r="EN6" s="304"/>
      <c r="EO6" s="304"/>
      <c r="EP6" s="304"/>
      <c r="EQ6" s="304"/>
      <c r="ER6" s="304"/>
      <c r="ES6" s="304"/>
      <c r="ET6" s="304"/>
      <c r="GB6" s="304"/>
      <c r="GC6" s="304"/>
      <c r="GD6" s="304"/>
      <c r="GE6" s="304"/>
      <c r="GF6" s="304"/>
      <c r="GG6" s="304"/>
      <c r="GH6" s="304"/>
      <c r="GI6" s="304"/>
      <c r="GJ6" s="304"/>
      <c r="GK6" s="304"/>
      <c r="GL6" s="304"/>
      <c r="GM6" s="304"/>
      <c r="GN6" s="304"/>
      <c r="GO6" s="304"/>
      <c r="HW6" s="304"/>
      <c r="HX6" s="304"/>
      <c r="HY6" s="304"/>
      <c r="HZ6" s="304"/>
      <c r="IA6" s="304"/>
      <c r="IB6" s="304"/>
      <c r="IC6" s="304"/>
      <c r="ID6" s="304"/>
      <c r="IE6" s="304"/>
      <c r="IF6" s="304"/>
      <c r="IG6" s="304"/>
      <c r="IH6" s="304"/>
      <c r="II6" s="304"/>
      <c r="IJ6" s="304"/>
    </row>
    <row r="7" spans="1:244" s="269" customFormat="1" ht="15" x14ac:dyDescent="0.2">
      <c r="A7" s="311" t="s">
        <v>1207</v>
      </c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2"/>
      <c r="AQ7" s="304"/>
      <c r="AR7" s="304"/>
      <c r="AS7" s="304"/>
      <c r="AT7" s="304"/>
      <c r="AU7" s="304"/>
      <c r="AV7" s="304"/>
      <c r="AW7" s="304"/>
      <c r="AX7" s="304"/>
      <c r="AY7" s="304"/>
      <c r="AZ7" s="304"/>
      <c r="BA7" s="304"/>
      <c r="BB7" s="304"/>
      <c r="BC7" s="304"/>
      <c r="BD7" s="304"/>
      <c r="CL7" s="304"/>
      <c r="CM7" s="304"/>
      <c r="CN7" s="304"/>
      <c r="CO7" s="304"/>
      <c r="CP7" s="304"/>
      <c r="CQ7" s="304"/>
      <c r="CR7" s="304"/>
      <c r="CS7" s="304"/>
      <c r="CT7" s="304"/>
      <c r="CU7" s="304"/>
      <c r="CV7" s="304"/>
      <c r="CW7" s="304"/>
      <c r="CX7" s="304"/>
      <c r="CY7" s="304"/>
      <c r="EG7" s="304"/>
      <c r="EH7" s="304"/>
      <c r="EI7" s="304"/>
      <c r="EJ7" s="304"/>
      <c r="EK7" s="304"/>
      <c r="EL7" s="304"/>
      <c r="EM7" s="304"/>
      <c r="EN7" s="304"/>
      <c r="EO7" s="304"/>
      <c r="EP7" s="304"/>
      <c r="EQ7" s="304"/>
      <c r="ER7" s="304"/>
      <c r="ES7" s="304"/>
      <c r="ET7" s="304"/>
      <c r="GB7" s="304"/>
      <c r="GC7" s="304"/>
      <c r="GD7" s="304"/>
      <c r="GE7" s="304"/>
      <c r="GF7" s="304"/>
      <c r="GG7" s="304"/>
      <c r="GH7" s="304"/>
      <c r="GI7" s="304"/>
      <c r="GJ7" s="304"/>
      <c r="GK7" s="304"/>
      <c r="GL7" s="304"/>
      <c r="GM7" s="304"/>
      <c r="GN7" s="304"/>
      <c r="GO7" s="304"/>
      <c r="HW7" s="304"/>
      <c r="HX7" s="304"/>
      <c r="HY7" s="304"/>
      <c r="HZ7" s="304"/>
      <c r="IA7" s="304"/>
      <c r="IB7" s="304"/>
      <c r="IC7" s="304"/>
      <c r="ID7" s="304"/>
      <c r="IE7" s="304"/>
      <c r="IF7" s="304"/>
      <c r="IG7" s="304"/>
      <c r="IH7" s="304"/>
      <c r="II7" s="304"/>
      <c r="IJ7" s="304"/>
    </row>
    <row r="8" spans="1:244" s="269" customFormat="1" ht="15" customHeight="1" x14ac:dyDescent="0.2">
      <c r="A8" s="232"/>
      <c r="B8" s="304"/>
      <c r="C8" s="304"/>
      <c r="D8" s="304"/>
      <c r="E8" s="304"/>
      <c r="F8" s="304"/>
      <c r="G8" s="304"/>
      <c r="H8" s="304"/>
      <c r="I8" s="304"/>
      <c r="J8" s="304"/>
      <c r="M8" s="304"/>
      <c r="N8" s="304"/>
    </row>
    <row r="9" spans="1:244" s="269" customFormat="1" ht="15" customHeight="1" x14ac:dyDescent="0.2">
      <c r="A9" s="232"/>
      <c r="B9" s="317" t="s">
        <v>1271</v>
      </c>
      <c r="C9" s="261">
        <v>42630.200000000012</v>
      </c>
      <c r="D9" s="261">
        <v>45265.80000000001</v>
      </c>
      <c r="E9" s="261">
        <v>44928.299999999996</v>
      </c>
      <c r="F9" s="261">
        <v>40650.994638000004</v>
      </c>
      <c r="G9" s="261">
        <v>40810.119694000001</v>
      </c>
      <c r="H9" s="261">
        <v>44670.617111000014</v>
      </c>
      <c r="I9" s="261">
        <v>46574.609853000002</v>
      </c>
      <c r="J9" s="261">
        <v>45038.703766000006</v>
      </c>
      <c r="K9" s="261">
        <v>42475.637991000003</v>
      </c>
      <c r="L9" s="314">
        <f t="shared" ref="L9" si="0">+L11+L13+L15+L42</f>
        <v>43233.026137000001</v>
      </c>
      <c r="M9" s="304"/>
      <c r="N9" s="317" t="s">
        <v>1272</v>
      </c>
    </row>
    <row r="10" spans="1:244" s="269" customFormat="1" ht="15" customHeight="1" x14ac:dyDescent="0.2">
      <c r="A10" s="304"/>
      <c r="B10" s="304"/>
      <c r="C10" s="315"/>
      <c r="D10" s="315"/>
      <c r="E10" s="315"/>
      <c r="F10" s="315"/>
      <c r="G10" s="315"/>
      <c r="H10" s="315"/>
      <c r="I10" s="315"/>
      <c r="J10" s="315"/>
      <c r="K10" s="315"/>
      <c r="L10" s="316"/>
      <c r="M10" s="304"/>
      <c r="N10" s="304"/>
    </row>
    <row r="11" spans="1:244" s="269" customFormat="1" ht="15.75" x14ac:dyDescent="0.25">
      <c r="A11" s="317">
        <v>11</v>
      </c>
      <c r="B11" s="304" t="s">
        <v>1210</v>
      </c>
      <c r="C11" s="261">
        <v>492.4</v>
      </c>
      <c r="D11" s="261">
        <v>459.6</v>
      </c>
      <c r="E11" s="261">
        <v>519.20000000000005</v>
      </c>
      <c r="F11" s="261">
        <v>521.72295899999995</v>
      </c>
      <c r="G11" s="261">
        <v>511.32622900000001</v>
      </c>
      <c r="H11" s="261">
        <v>539.61568899999997</v>
      </c>
      <c r="I11" s="261">
        <v>530.683987</v>
      </c>
      <c r="J11" s="261">
        <v>548.45606999999995</v>
      </c>
      <c r="K11" s="261">
        <v>572.33909600000004</v>
      </c>
      <c r="L11" s="323">
        <v>570.26268599999992</v>
      </c>
      <c r="M11" s="304"/>
      <c r="N11" s="304" t="s">
        <v>1211</v>
      </c>
    </row>
    <row r="12" spans="1:244" s="269" customFormat="1" ht="15.75" x14ac:dyDescent="0.25">
      <c r="A12" s="304"/>
      <c r="B12" s="304"/>
      <c r="C12" s="315"/>
      <c r="D12" s="315"/>
      <c r="E12" s="315"/>
      <c r="F12" s="315"/>
      <c r="G12" s="315"/>
      <c r="H12" s="315"/>
      <c r="I12" s="315"/>
      <c r="J12" s="315"/>
      <c r="K12" s="315"/>
      <c r="L12" s="319"/>
      <c r="M12" s="304"/>
      <c r="N12" s="304"/>
    </row>
    <row r="13" spans="1:244" s="269" customFormat="1" ht="15.75" x14ac:dyDescent="0.25">
      <c r="A13" s="317">
        <v>21</v>
      </c>
      <c r="B13" s="304" t="s">
        <v>1212</v>
      </c>
      <c r="C13" s="261">
        <v>1231</v>
      </c>
      <c r="D13" s="261">
        <v>1510</v>
      </c>
      <c r="E13" s="261">
        <v>2457.3000000000002</v>
      </c>
      <c r="F13" s="261">
        <v>546.12863300000004</v>
      </c>
      <c r="G13" s="261">
        <v>407.40088700000001</v>
      </c>
      <c r="H13" s="261">
        <v>424.08422000000002</v>
      </c>
      <c r="I13" s="261">
        <v>604.76976100000002</v>
      </c>
      <c r="J13" s="261">
        <v>801.67231100000004</v>
      </c>
      <c r="K13" s="261">
        <v>962.65263600000003</v>
      </c>
      <c r="L13" s="323">
        <v>871.61630700000001</v>
      </c>
      <c r="M13" s="304"/>
      <c r="N13" s="304" t="s">
        <v>1213</v>
      </c>
    </row>
    <row r="14" spans="1:244" s="269" customFormat="1" ht="15" customHeight="1" x14ac:dyDescent="0.2">
      <c r="A14" s="304"/>
      <c r="B14" s="304"/>
      <c r="C14" s="315"/>
      <c r="D14" s="315"/>
      <c r="E14" s="315"/>
      <c r="F14" s="315"/>
      <c r="G14" s="315"/>
      <c r="H14" s="315"/>
      <c r="I14" s="315"/>
      <c r="J14" s="315"/>
      <c r="K14" s="315"/>
      <c r="L14" s="316"/>
      <c r="M14" s="304"/>
      <c r="N14" s="304"/>
    </row>
    <row r="15" spans="1:244" s="269" customFormat="1" ht="15" customHeight="1" x14ac:dyDescent="0.2">
      <c r="A15" s="317" t="s">
        <v>1214</v>
      </c>
      <c r="B15" s="304" t="s">
        <v>1215</v>
      </c>
      <c r="C15" s="261">
        <v>39808.400000000009</v>
      </c>
      <c r="D15" s="261">
        <v>42259.400000000009</v>
      </c>
      <c r="E15" s="261">
        <v>40778.999999999993</v>
      </c>
      <c r="F15" s="261">
        <v>38605.501597000002</v>
      </c>
      <c r="G15" s="261">
        <v>38517.265614999997</v>
      </c>
      <c r="H15" s="261">
        <v>42250.608448000014</v>
      </c>
      <c r="I15" s="261">
        <v>44284.769602</v>
      </c>
      <c r="J15" s="261">
        <v>42356.278188000004</v>
      </c>
      <c r="K15" s="261">
        <v>39327.669458000004</v>
      </c>
      <c r="L15" s="314">
        <f t="shared" ref="L15" si="1">+L17+L18+L19+L20+L21+L22+L23+L24+L25+L26+L29+L30+L31+L32+L33+L34+L35+L36+L37+L39+L40</f>
        <v>40427.528825000001</v>
      </c>
      <c r="M15" s="304"/>
      <c r="N15" s="304" t="s">
        <v>1216</v>
      </c>
    </row>
    <row r="16" spans="1:244" s="269" customFormat="1" ht="15" customHeight="1" x14ac:dyDescent="0.2">
      <c r="A16" s="317"/>
      <c r="B16" s="304"/>
      <c r="C16" s="261"/>
      <c r="D16" s="261"/>
      <c r="E16" s="261"/>
      <c r="F16" s="261"/>
      <c r="G16" s="232"/>
      <c r="H16" s="232"/>
      <c r="I16" s="232"/>
      <c r="J16" s="232"/>
      <c r="K16" s="232"/>
      <c r="L16" s="37"/>
      <c r="M16" s="304"/>
      <c r="N16" s="304"/>
    </row>
    <row r="17" spans="1:14" s="269" customFormat="1" ht="15.75" x14ac:dyDescent="0.25">
      <c r="A17" s="317">
        <v>311</v>
      </c>
      <c r="B17" s="304" t="s">
        <v>1217</v>
      </c>
      <c r="C17" s="261">
        <v>2380.4</v>
      </c>
      <c r="D17" s="261">
        <v>2440.6</v>
      </c>
      <c r="E17" s="261">
        <v>2627.7</v>
      </c>
      <c r="F17" s="261">
        <v>2955.6496659999998</v>
      </c>
      <c r="G17" s="261">
        <v>2987.8117929999999</v>
      </c>
      <c r="H17" s="261">
        <v>3178.538908</v>
      </c>
      <c r="I17" s="261">
        <v>3385.201125</v>
      </c>
      <c r="J17" s="261">
        <v>3317.1026609999999</v>
      </c>
      <c r="K17" s="261">
        <v>3328.4893430000002</v>
      </c>
      <c r="L17" s="323">
        <v>3442.4086729999999</v>
      </c>
      <c r="M17" s="304"/>
      <c r="N17" s="304" t="s">
        <v>216</v>
      </c>
    </row>
    <row r="18" spans="1:14" s="269" customFormat="1" ht="15.75" x14ac:dyDescent="0.25">
      <c r="A18" s="317">
        <v>312</v>
      </c>
      <c r="B18" s="304" t="s">
        <v>1218</v>
      </c>
      <c r="C18" s="261">
        <v>450.4</v>
      </c>
      <c r="D18" s="261">
        <v>448.1</v>
      </c>
      <c r="E18" s="261">
        <v>428.9</v>
      </c>
      <c r="F18" s="261">
        <v>454.275417</v>
      </c>
      <c r="G18" s="261">
        <v>470.15414600000003</v>
      </c>
      <c r="H18" s="261">
        <v>466.93866400000002</v>
      </c>
      <c r="I18" s="261">
        <v>480.293274</v>
      </c>
      <c r="J18" s="261">
        <v>494.70567499999999</v>
      </c>
      <c r="K18" s="261">
        <v>517.98466900000005</v>
      </c>
      <c r="L18" s="323">
        <v>500.107122</v>
      </c>
      <c r="M18" s="304"/>
      <c r="N18" s="304" t="s">
        <v>1219</v>
      </c>
    </row>
    <row r="19" spans="1:14" s="269" customFormat="1" ht="15.75" x14ac:dyDescent="0.25">
      <c r="A19" s="317" t="s">
        <v>1220</v>
      </c>
      <c r="B19" s="304" t="s">
        <v>1221</v>
      </c>
      <c r="C19" s="261">
        <v>352.4</v>
      </c>
      <c r="D19" s="261">
        <v>351.4</v>
      </c>
      <c r="E19" s="261">
        <v>244.7</v>
      </c>
      <c r="F19" s="261">
        <v>327.41963199999998</v>
      </c>
      <c r="G19" s="261">
        <v>338.24255399999998</v>
      </c>
      <c r="H19" s="261">
        <v>384.28529900000001</v>
      </c>
      <c r="I19" s="261">
        <v>401.25759499999998</v>
      </c>
      <c r="J19" s="261">
        <v>289.60997800000001</v>
      </c>
      <c r="K19" s="261">
        <v>232.923866</v>
      </c>
      <c r="L19" s="323">
        <v>271.75841600000001</v>
      </c>
      <c r="M19" s="304"/>
      <c r="N19" s="304" t="s">
        <v>1221</v>
      </c>
    </row>
    <row r="20" spans="1:14" s="269" customFormat="1" ht="15.75" x14ac:dyDescent="0.25">
      <c r="A20" s="317">
        <v>315</v>
      </c>
      <c r="B20" s="304" t="s">
        <v>1222</v>
      </c>
      <c r="C20" s="261">
        <v>653.20000000000005</v>
      </c>
      <c r="D20" s="261">
        <v>604.20000000000005</v>
      </c>
      <c r="E20" s="261">
        <v>541.1</v>
      </c>
      <c r="F20" s="261">
        <v>554.019948</v>
      </c>
      <c r="G20" s="261">
        <v>501.80809299999999</v>
      </c>
      <c r="H20" s="261">
        <v>508.74011400000001</v>
      </c>
      <c r="I20" s="261">
        <v>563.82048799999995</v>
      </c>
      <c r="J20" s="261">
        <v>629.28250200000002</v>
      </c>
      <c r="K20" s="261">
        <v>510.05036999999999</v>
      </c>
      <c r="L20" s="323">
        <v>514.10875600000008</v>
      </c>
      <c r="M20" s="304"/>
      <c r="N20" s="304" t="s">
        <v>1223</v>
      </c>
    </row>
    <row r="21" spans="1:14" s="269" customFormat="1" ht="15.75" x14ac:dyDescent="0.25">
      <c r="A21" s="317">
        <v>316</v>
      </c>
      <c r="B21" s="304" t="s">
        <v>1224</v>
      </c>
      <c r="C21" s="261">
        <v>313.10000000000002</v>
      </c>
      <c r="D21" s="261">
        <v>289.7</v>
      </c>
      <c r="E21" s="261">
        <v>279.60000000000002</v>
      </c>
      <c r="F21" s="261">
        <v>278.79228999999998</v>
      </c>
      <c r="G21" s="261">
        <v>241.00363999999999</v>
      </c>
      <c r="H21" s="261">
        <v>297.56523800000002</v>
      </c>
      <c r="I21" s="261">
        <v>266.58882399999999</v>
      </c>
      <c r="J21" s="261">
        <v>296.85018700000001</v>
      </c>
      <c r="K21" s="261">
        <v>282.86791399999998</v>
      </c>
      <c r="L21" s="323">
        <v>261.86630400000001</v>
      </c>
      <c r="M21" s="304"/>
      <c r="N21" s="304" t="s">
        <v>1225</v>
      </c>
    </row>
    <row r="22" spans="1:14" s="269" customFormat="1" ht="15.75" x14ac:dyDescent="0.25">
      <c r="A22" s="317">
        <v>321</v>
      </c>
      <c r="B22" s="304" t="s">
        <v>1226</v>
      </c>
      <c r="C22" s="261">
        <v>143</v>
      </c>
      <c r="D22" s="261">
        <v>137.6</v>
      </c>
      <c r="E22" s="261">
        <v>124.6</v>
      </c>
      <c r="F22" s="261">
        <v>120.160224</v>
      </c>
      <c r="G22" s="261">
        <v>104.187562</v>
      </c>
      <c r="H22" s="261">
        <v>120.991724</v>
      </c>
      <c r="I22" s="261">
        <v>117.084687</v>
      </c>
      <c r="J22" s="261">
        <v>113.98173</v>
      </c>
      <c r="K22" s="261">
        <v>82.788449999999997</v>
      </c>
      <c r="L22" s="323">
        <v>95.78842800000001</v>
      </c>
      <c r="M22" s="304"/>
      <c r="N22" s="304" t="s">
        <v>499</v>
      </c>
    </row>
    <row r="23" spans="1:14" s="269" customFormat="1" ht="15.75" x14ac:dyDescent="0.25">
      <c r="A23" s="317">
        <v>322</v>
      </c>
      <c r="B23" s="304" t="s">
        <v>1227</v>
      </c>
      <c r="C23" s="261">
        <v>568.9</v>
      </c>
      <c r="D23" s="261">
        <v>577.20000000000005</v>
      </c>
      <c r="E23" s="261">
        <v>568.79999999999995</v>
      </c>
      <c r="F23" s="261">
        <v>593.51459999999997</v>
      </c>
      <c r="G23" s="261">
        <v>580.15333999999996</v>
      </c>
      <c r="H23" s="261">
        <v>578.651477</v>
      </c>
      <c r="I23" s="261">
        <v>574.14198499999998</v>
      </c>
      <c r="J23" s="261">
        <v>555.17172100000005</v>
      </c>
      <c r="K23" s="261">
        <v>552.30324099999996</v>
      </c>
      <c r="L23" s="323">
        <v>541.62020299999995</v>
      </c>
      <c r="M23" s="304"/>
      <c r="N23" s="304" t="s">
        <v>1228</v>
      </c>
    </row>
    <row r="24" spans="1:14" s="269" customFormat="1" ht="15.75" x14ac:dyDescent="0.25">
      <c r="A24" s="317">
        <v>323</v>
      </c>
      <c r="B24" s="304" t="s">
        <v>1229</v>
      </c>
      <c r="C24" s="261">
        <v>186.2</v>
      </c>
      <c r="D24" s="261">
        <v>183.8</v>
      </c>
      <c r="E24" s="261">
        <v>190.5</v>
      </c>
      <c r="F24" s="261">
        <v>169.043778</v>
      </c>
      <c r="G24" s="261">
        <v>161.87495999999999</v>
      </c>
      <c r="H24" s="261">
        <v>153.818893</v>
      </c>
      <c r="I24" s="261">
        <v>149.05772099999999</v>
      </c>
      <c r="J24" s="261">
        <v>130.656127</v>
      </c>
      <c r="K24" s="261">
        <v>115.04240900000001</v>
      </c>
      <c r="L24" s="323">
        <v>105.90891999999999</v>
      </c>
      <c r="M24" s="304"/>
      <c r="N24" s="304" t="s">
        <v>1230</v>
      </c>
    </row>
    <row r="25" spans="1:14" s="269" customFormat="1" ht="15.75" x14ac:dyDescent="0.25">
      <c r="A25" s="317">
        <v>324</v>
      </c>
      <c r="B25" s="304" t="s">
        <v>1231</v>
      </c>
      <c r="C25" s="261">
        <v>3962.1</v>
      </c>
      <c r="D25" s="261">
        <v>4152.8</v>
      </c>
      <c r="E25" s="261">
        <v>5169.8</v>
      </c>
      <c r="F25" s="261">
        <v>4714.0320920000004</v>
      </c>
      <c r="G25" s="261">
        <v>4952.4585619999998</v>
      </c>
      <c r="H25" s="261">
        <v>5738.7775170000004</v>
      </c>
      <c r="I25" s="261">
        <v>6603.4357490000002</v>
      </c>
      <c r="J25" s="261">
        <v>5872.6386869999997</v>
      </c>
      <c r="K25" s="261">
        <v>4644.7773280000001</v>
      </c>
      <c r="L25" s="323">
        <v>3823.8557239999996</v>
      </c>
      <c r="M25" s="304"/>
      <c r="N25" s="304" t="s">
        <v>1232</v>
      </c>
    </row>
    <row r="26" spans="1:14" s="269" customFormat="1" ht="15.75" x14ac:dyDescent="0.25">
      <c r="A26" s="317">
        <v>325</v>
      </c>
      <c r="B26" s="304" t="s">
        <v>1233</v>
      </c>
      <c r="C26" s="261">
        <v>19089</v>
      </c>
      <c r="D26" s="261">
        <v>21675.9</v>
      </c>
      <c r="E26" s="261">
        <v>19337.5</v>
      </c>
      <c r="F26" s="261">
        <v>18146.38711</v>
      </c>
      <c r="G26" s="261">
        <v>18066.121017000001</v>
      </c>
      <c r="H26" s="261">
        <v>20022.929972999998</v>
      </c>
      <c r="I26" s="261">
        <v>20573.514363999999</v>
      </c>
      <c r="J26" s="261">
        <v>19496.208154</v>
      </c>
      <c r="K26" s="261">
        <v>17998.900082</v>
      </c>
      <c r="L26" s="323">
        <v>19366.765658</v>
      </c>
      <c r="M26" s="304"/>
      <c r="N26" s="304" t="s">
        <v>1234</v>
      </c>
    </row>
    <row r="27" spans="1:14" s="269" customFormat="1" ht="15.75" x14ac:dyDescent="0.25">
      <c r="A27" s="317">
        <v>3251</v>
      </c>
      <c r="B27" s="304" t="s">
        <v>1273</v>
      </c>
      <c r="C27" s="261">
        <v>3543.1</v>
      </c>
      <c r="D27" s="261">
        <v>4150.3</v>
      </c>
      <c r="E27" s="261">
        <v>3286.5</v>
      </c>
      <c r="F27" s="261">
        <v>3282.3896719999998</v>
      </c>
      <c r="G27" s="261">
        <v>3249.7087320000001</v>
      </c>
      <c r="H27" s="261">
        <v>4428.4678089999998</v>
      </c>
      <c r="I27" s="261">
        <v>3917.7435639999999</v>
      </c>
      <c r="J27" s="261">
        <v>3469.8705369999998</v>
      </c>
      <c r="K27" s="261">
        <v>4333.8094549999996</v>
      </c>
      <c r="L27" s="323">
        <v>4053.2779379999997</v>
      </c>
      <c r="M27" s="304"/>
      <c r="N27" s="304" t="s">
        <v>1274</v>
      </c>
    </row>
    <row r="28" spans="1:14" s="269" customFormat="1" ht="15.75" x14ac:dyDescent="0.25">
      <c r="A28" s="317">
        <v>3254</v>
      </c>
      <c r="B28" s="304" t="s">
        <v>1235</v>
      </c>
      <c r="C28" s="261">
        <v>14467.3</v>
      </c>
      <c r="D28" s="261">
        <v>16494.7</v>
      </c>
      <c r="E28" s="261">
        <v>15065.9</v>
      </c>
      <c r="F28" s="261">
        <v>13591.233364</v>
      </c>
      <c r="G28" s="261">
        <v>13761.726133</v>
      </c>
      <c r="H28" s="261">
        <v>14476.791959</v>
      </c>
      <c r="I28" s="261">
        <v>15503.024518</v>
      </c>
      <c r="J28" s="261">
        <v>13409.404231</v>
      </c>
      <c r="K28" s="261">
        <v>12545.673161999999</v>
      </c>
      <c r="L28" s="323">
        <v>14140.628263000001</v>
      </c>
      <c r="M28" s="304"/>
      <c r="N28" s="304" t="s">
        <v>1236</v>
      </c>
    </row>
    <row r="29" spans="1:14" s="269" customFormat="1" ht="15.75" x14ac:dyDescent="0.25">
      <c r="A29" s="317">
        <v>326</v>
      </c>
      <c r="B29" s="304" t="s">
        <v>1237</v>
      </c>
      <c r="C29" s="261">
        <v>698.8</v>
      </c>
      <c r="D29" s="261">
        <v>773.8</v>
      </c>
      <c r="E29" s="261">
        <v>859.5</v>
      </c>
      <c r="F29" s="261">
        <v>911.57894899999997</v>
      </c>
      <c r="G29" s="261">
        <v>911.94409499999995</v>
      </c>
      <c r="H29" s="261">
        <v>1017.297986</v>
      </c>
      <c r="I29" s="261">
        <v>958.09158100000002</v>
      </c>
      <c r="J29" s="261">
        <v>888.80336299999999</v>
      </c>
      <c r="K29" s="261">
        <v>850.18438600000002</v>
      </c>
      <c r="L29" s="323">
        <v>881.30151799999999</v>
      </c>
      <c r="M29" s="304"/>
      <c r="N29" s="304" t="s">
        <v>1238</v>
      </c>
    </row>
    <row r="30" spans="1:14" s="269" customFormat="1" ht="15.75" x14ac:dyDescent="0.25">
      <c r="A30" s="317">
        <v>327</v>
      </c>
      <c r="B30" s="304" t="s">
        <v>1239</v>
      </c>
      <c r="C30" s="261">
        <v>308.2</v>
      </c>
      <c r="D30" s="261">
        <v>289.60000000000002</v>
      </c>
      <c r="E30" s="261">
        <v>260.3</v>
      </c>
      <c r="F30" s="261">
        <v>254.31718499999999</v>
      </c>
      <c r="G30" s="261">
        <v>217.96550400000001</v>
      </c>
      <c r="H30" s="261">
        <v>215.61450400000001</v>
      </c>
      <c r="I30" s="261">
        <v>224.28129899999999</v>
      </c>
      <c r="J30" s="261">
        <v>222.37777299999999</v>
      </c>
      <c r="K30" s="261">
        <v>203.59135499999999</v>
      </c>
      <c r="L30" s="323">
        <v>200.90317199999998</v>
      </c>
      <c r="M30" s="304"/>
      <c r="N30" s="304" t="s">
        <v>507</v>
      </c>
    </row>
    <row r="31" spans="1:14" s="269" customFormat="1" ht="15.75" x14ac:dyDescent="0.25">
      <c r="A31" s="317">
        <v>331</v>
      </c>
      <c r="B31" s="304" t="s">
        <v>1240</v>
      </c>
      <c r="C31" s="261">
        <v>485.8</v>
      </c>
      <c r="D31" s="261">
        <v>620</v>
      </c>
      <c r="E31" s="261">
        <v>592.29999999999995</v>
      </c>
      <c r="F31" s="261">
        <v>580.56004400000006</v>
      </c>
      <c r="G31" s="261">
        <v>452.55493000000001</v>
      </c>
      <c r="H31" s="261">
        <v>870.32266300000003</v>
      </c>
      <c r="I31" s="261">
        <v>708.18817000000001</v>
      </c>
      <c r="J31" s="261">
        <v>722.93273799999997</v>
      </c>
      <c r="K31" s="261">
        <v>790.33468800000003</v>
      </c>
      <c r="L31" s="323">
        <v>547.04563400000006</v>
      </c>
      <c r="M31" s="304"/>
      <c r="N31" s="304" t="s">
        <v>1241</v>
      </c>
    </row>
    <row r="32" spans="1:14" s="269" customFormat="1" ht="15.75" x14ac:dyDescent="0.25">
      <c r="A32" s="317">
        <v>332</v>
      </c>
      <c r="B32" s="304" t="s">
        <v>1242</v>
      </c>
      <c r="C32" s="261">
        <v>690.2</v>
      </c>
      <c r="D32" s="261">
        <v>626.29999999999995</v>
      </c>
      <c r="E32" s="261">
        <v>527.20000000000005</v>
      </c>
      <c r="F32" s="261">
        <v>461.62866400000001</v>
      </c>
      <c r="G32" s="261">
        <v>413.43588199999999</v>
      </c>
      <c r="H32" s="261">
        <v>442.43447600000002</v>
      </c>
      <c r="I32" s="261">
        <v>507.65108300000003</v>
      </c>
      <c r="J32" s="261">
        <v>486.56602299999997</v>
      </c>
      <c r="K32" s="261">
        <v>445.96116999999998</v>
      </c>
      <c r="L32" s="323">
        <v>444.41239900000005</v>
      </c>
      <c r="M32" s="304"/>
      <c r="N32" s="304" t="s">
        <v>1243</v>
      </c>
    </row>
    <row r="33" spans="1:14" s="269" customFormat="1" ht="15.75" x14ac:dyDescent="0.25">
      <c r="A33" s="317">
        <v>333</v>
      </c>
      <c r="B33" s="304" t="s">
        <v>1244</v>
      </c>
      <c r="C33" s="261">
        <v>1267.8</v>
      </c>
      <c r="D33" s="261">
        <v>1266</v>
      </c>
      <c r="E33" s="261">
        <v>1199.0999999999999</v>
      </c>
      <c r="F33" s="261">
        <v>1122.3531910000002</v>
      </c>
      <c r="G33" s="261">
        <v>1039.3603049999999</v>
      </c>
      <c r="H33" s="261">
        <v>1048.636872</v>
      </c>
      <c r="I33" s="261">
        <v>1183.49288</v>
      </c>
      <c r="J33" s="261">
        <v>1150.535061</v>
      </c>
      <c r="K33" s="261">
        <v>1095.6353899999999</v>
      </c>
      <c r="L33" s="323">
        <v>1154.2970310000001</v>
      </c>
      <c r="M33" s="304"/>
      <c r="N33" s="304" t="s">
        <v>1245</v>
      </c>
    </row>
    <row r="34" spans="1:14" s="269" customFormat="1" ht="15.75" x14ac:dyDescent="0.25">
      <c r="A34" s="317">
        <v>334</v>
      </c>
      <c r="B34" s="304" t="s">
        <v>1246</v>
      </c>
      <c r="C34" s="261">
        <v>2707.5</v>
      </c>
      <c r="D34" s="261">
        <v>2932.8</v>
      </c>
      <c r="E34" s="261">
        <v>2986.2</v>
      </c>
      <c r="F34" s="261">
        <v>2829.209652</v>
      </c>
      <c r="G34" s="261">
        <v>2604.0540759999999</v>
      </c>
      <c r="H34" s="261">
        <v>2398.4416719999999</v>
      </c>
      <c r="I34" s="261">
        <v>2415.3906400000001</v>
      </c>
      <c r="J34" s="261">
        <v>2350.814331</v>
      </c>
      <c r="K34" s="261">
        <v>2261.7171020000001</v>
      </c>
      <c r="L34" s="323">
        <v>2442.4998700000001</v>
      </c>
      <c r="M34" s="304"/>
      <c r="N34" s="304" t="s">
        <v>1247</v>
      </c>
    </row>
    <row r="35" spans="1:14" s="269" customFormat="1" ht="15" customHeight="1" x14ac:dyDescent="0.2">
      <c r="A35" s="317">
        <v>335</v>
      </c>
      <c r="B35" s="304" t="s">
        <v>1250</v>
      </c>
      <c r="C35" s="261"/>
      <c r="D35" s="261"/>
      <c r="E35" s="261"/>
      <c r="F35" s="261"/>
      <c r="G35" s="261"/>
      <c r="H35" s="261"/>
      <c r="I35" s="261"/>
      <c r="J35" s="261"/>
      <c r="K35" s="261"/>
      <c r="L35" s="314"/>
      <c r="M35" s="304"/>
      <c r="N35" s="304" t="s">
        <v>1251</v>
      </c>
    </row>
    <row r="36" spans="1:14" s="269" customFormat="1" ht="15.75" x14ac:dyDescent="0.25">
      <c r="A36" s="232"/>
      <c r="B36" s="304" t="s">
        <v>1252</v>
      </c>
      <c r="C36" s="261">
        <v>958.8</v>
      </c>
      <c r="D36" s="261">
        <v>1052.9000000000001</v>
      </c>
      <c r="E36" s="261">
        <v>1041.7</v>
      </c>
      <c r="F36" s="261">
        <v>878.03494899999998</v>
      </c>
      <c r="G36" s="261">
        <v>832.026116</v>
      </c>
      <c r="H36" s="261">
        <v>904.47316499999999</v>
      </c>
      <c r="I36" s="261">
        <v>952.26900999999998</v>
      </c>
      <c r="J36" s="261">
        <v>904.41501500000004</v>
      </c>
      <c r="K36" s="261">
        <v>919.19738299999995</v>
      </c>
      <c r="L36" s="323">
        <v>1063.0791079999999</v>
      </c>
      <c r="M36" s="304"/>
      <c r="N36" s="304" t="s">
        <v>1253</v>
      </c>
    </row>
    <row r="37" spans="1:14" s="269" customFormat="1" ht="15.75" x14ac:dyDescent="0.25">
      <c r="A37" s="317">
        <v>336</v>
      </c>
      <c r="B37" s="304" t="s">
        <v>1254</v>
      </c>
      <c r="C37" s="261">
        <v>2674.3</v>
      </c>
      <c r="D37" s="261">
        <v>1922.3</v>
      </c>
      <c r="E37" s="261">
        <v>1909.3</v>
      </c>
      <c r="F37" s="261">
        <v>1478.1842790000001</v>
      </c>
      <c r="G37" s="261">
        <v>1841.6370509999999</v>
      </c>
      <c r="H37" s="261">
        <v>2002.5973690000001</v>
      </c>
      <c r="I37" s="261">
        <v>2271.6510280000002</v>
      </c>
      <c r="J37" s="261">
        <v>2490.86105</v>
      </c>
      <c r="K37" s="261">
        <v>2491.8642420000001</v>
      </c>
      <c r="L37" s="323">
        <v>2791.6940420000001</v>
      </c>
      <c r="M37" s="304"/>
      <c r="N37" s="304" t="s">
        <v>523</v>
      </c>
    </row>
    <row r="38" spans="1:14" s="269" customFormat="1" ht="15.75" x14ac:dyDescent="0.25">
      <c r="A38" s="317">
        <v>3361</v>
      </c>
      <c r="B38" s="304" t="s">
        <v>1275</v>
      </c>
      <c r="C38" s="261">
        <v>2325</v>
      </c>
      <c r="D38" s="261">
        <v>1608.7</v>
      </c>
      <c r="E38" s="261">
        <v>1647.8</v>
      </c>
      <c r="F38" s="261">
        <v>1204.855718</v>
      </c>
      <c r="G38" s="261">
        <v>1534.9733189999999</v>
      </c>
      <c r="H38" s="261">
        <v>1713.314048</v>
      </c>
      <c r="I38" s="261">
        <v>1965.2774489999999</v>
      </c>
      <c r="J38" s="261">
        <v>1996.7725270000001</v>
      </c>
      <c r="K38" s="261">
        <v>1991.760781</v>
      </c>
      <c r="L38" s="323">
        <v>1612.3534099999999</v>
      </c>
      <c r="M38" s="304"/>
      <c r="N38" s="304" t="s">
        <v>1276</v>
      </c>
    </row>
    <row r="39" spans="1:14" s="269" customFormat="1" ht="15.75" x14ac:dyDescent="0.25">
      <c r="A39" s="317">
        <v>337</v>
      </c>
      <c r="B39" s="304" t="s">
        <v>1255</v>
      </c>
      <c r="C39" s="261">
        <v>290.8</v>
      </c>
      <c r="D39" s="261">
        <v>296.5</v>
      </c>
      <c r="E39" s="261">
        <v>284.60000000000002</v>
      </c>
      <c r="F39" s="261">
        <v>264.319659</v>
      </c>
      <c r="G39" s="261">
        <v>248.50603899999999</v>
      </c>
      <c r="H39" s="261">
        <v>249.30867599999999</v>
      </c>
      <c r="I39" s="261">
        <v>253.06877700000001</v>
      </c>
      <c r="J39" s="261">
        <v>298.02905500000003</v>
      </c>
      <c r="K39" s="261">
        <v>237.26970700000001</v>
      </c>
      <c r="L39" s="323">
        <v>268.01057000000003</v>
      </c>
      <c r="M39" s="304"/>
      <c r="N39" s="304" t="s">
        <v>529</v>
      </c>
    </row>
    <row r="40" spans="1:14" s="269" customFormat="1" ht="15.75" x14ac:dyDescent="0.25">
      <c r="A40" s="317">
        <v>339</v>
      </c>
      <c r="B40" s="304" t="s">
        <v>1256</v>
      </c>
      <c r="C40" s="261">
        <v>1627.5</v>
      </c>
      <c r="D40" s="261">
        <v>1617.9</v>
      </c>
      <c r="E40" s="261">
        <v>1605.6</v>
      </c>
      <c r="F40" s="261">
        <v>1512.0202679999998</v>
      </c>
      <c r="G40" s="261">
        <v>1551.96595</v>
      </c>
      <c r="H40" s="261">
        <v>1650.243258</v>
      </c>
      <c r="I40" s="261">
        <v>1696.2893220000001</v>
      </c>
      <c r="J40" s="261">
        <v>1644.736357</v>
      </c>
      <c r="K40" s="261">
        <v>1765.7863629999999</v>
      </c>
      <c r="L40" s="323">
        <v>1710.0972770000001</v>
      </c>
      <c r="M40" s="304"/>
      <c r="N40" s="304" t="s">
        <v>1257</v>
      </c>
    </row>
    <row r="41" spans="1:14" s="269" customFormat="1" ht="15" customHeight="1" x14ac:dyDescent="0.2">
      <c r="A41" s="304"/>
      <c r="B41" s="304"/>
      <c r="C41" s="315"/>
      <c r="D41" s="315"/>
      <c r="E41" s="315"/>
      <c r="F41" s="315"/>
      <c r="G41" s="315"/>
      <c r="H41" s="315"/>
      <c r="I41" s="315"/>
      <c r="J41" s="315"/>
      <c r="K41" s="315"/>
      <c r="L41" s="316"/>
      <c r="M41" s="304"/>
      <c r="N41" s="304"/>
    </row>
    <row r="42" spans="1:14" s="269" customFormat="1" ht="15.75" x14ac:dyDescent="0.25">
      <c r="A42" s="317"/>
      <c r="B42" s="304" t="s">
        <v>1260</v>
      </c>
      <c r="C42" s="261">
        <v>1098.4000000000001</v>
      </c>
      <c r="D42" s="261">
        <v>1036.8</v>
      </c>
      <c r="E42" s="261">
        <v>1172.8</v>
      </c>
      <c r="F42" s="261">
        <v>977.64144900000008</v>
      </c>
      <c r="G42" s="261">
        <v>1374.1269629999999</v>
      </c>
      <c r="H42" s="261">
        <v>1456.3087539999999</v>
      </c>
      <c r="I42" s="261">
        <v>1154.3865029999999</v>
      </c>
      <c r="J42" s="261">
        <v>1332.2971970000001</v>
      </c>
      <c r="K42" s="261">
        <v>1612.976801</v>
      </c>
      <c r="L42" s="323">
        <v>1363.6183190000002</v>
      </c>
      <c r="M42" s="304"/>
      <c r="N42" s="304" t="s">
        <v>1261</v>
      </c>
    </row>
    <row r="43" spans="1:14" x14ac:dyDescent="0.2">
      <c r="A43" s="320"/>
      <c r="B43" s="320"/>
      <c r="C43" s="320"/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</row>
    <row r="44" spans="1:14" x14ac:dyDescent="0.2">
      <c r="A44" s="305"/>
      <c r="B44" s="305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05"/>
      <c r="N44" s="305"/>
    </row>
    <row r="45" spans="1:14" x14ac:dyDescent="0.2">
      <c r="A45" s="305" t="s">
        <v>1262</v>
      </c>
      <c r="B45" s="305"/>
      <c r="H45" s="305" t="s">
        <v>1263</v>
      </c>
      <c r="I45" s="305"/>
      <c r="J45" s="305"/>
      <c r="K45" s="305"/>
      <c r="L45" s="305"/>
      <c r="M45" s="305"/>
      <c r="N45" s="305"/>
    </row>
    <row r="46" spans="1:14" x14ac:dyDescent="0.2">
      <c r="A46" s="305"/>
      <c r="B46" s="305"/>
      <c r="H46" s="305"/>
      <c r="I46" s="305"/>
      <c r="J46" s="305"/>
      <c r="K46" s="305"/>
      <c r="L46" s="305"/>
      <c r="M46" s="305"/>
      <c r="N46" s="305"/>
    </row>
    <row r="47" spans="1:14" x14ac:dyDescent="0.2">
      <c r="A47" s="305" t="s">
        <v>1264</v>
      </c>
      <c r="B47" s="305"/>
      <c r="H47" s="305" t="s">
        <v>1265</v>
      </c>
      <c r="I47" s="305"/>
      <c r="J47" s="305"/>
      <c r="K47" s="305"/>
      <c r="L47" s="305"/>
      <c r="M47" s="305"/>
      <c r="N47" s="305"/>
    </row>
    <row r="48" spans="1:14" x14ac:dyDescent="0.2">
      <c r="A48" s="305" t="s">
        <v>1266</v>
      </c>
      <c r="B48" s="305"/>
      <c r="H48" s="305" t="s">
        <v>1267</v>
      </c>
      <c r="I48" s="305"/>
      <c r="J48" s="305"/>
      <c r="K48" s="305"/>
      <c r="L48" s="305"/>
      <c r="M48" s="305"/>
      <c r="N48" s="305"/>
    </row>
    <row r="50" spans="1:14" ht="15" x14ac:dyDescent="0.25">
      <c r="A50" s="322" t="s">
        <v>743</v>
      </c>
      <c r="B50" s="322"/>
      <c r="C50" s="247"/>
      <c r="D50" s="247"/>
      <c r="E50" s="247"/>
      <c r="F50" s="247"/>
      <c r="G50" s="247"/>
      <c r="H50" s="29" t="s">
        <v>104</v>
      </c>
      <c r="I50" s="29"/>
      <c r="J50" s="306"/>
      <c r="K50" s="305"/>
      <c r="L50" s="305"/>
      <c r="M50" s="305"/>
      <c r="N50" s="305"/>
    </row>
    <row r="51" spans="1:14" ht="15" x14ac:dyDescent="0.25">
      <c r="A51" s="322" t="s">
        <v>377</v>
      </c>
      <c r="B51" s="322"/>
      <c r="C51" s="247"/>
      <c r="D51" s="247"/>
      <c r="E51" s="247"/>
      <c r="F51" s="247"/>
      <c r="G51" s="247"/>
      <c r="H51" s="29" t="s">
        <v>105</v>
      </c>
      <c r="I51" s="29"/>
      <c r="J51" s="306"/>
      <c r="K51" s="305"/>
      <c r="L51" s="305"/>
      <c r="M51" s="305"/>
      <c r="N51" s="305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/>
  </sheetViews>
  <sheetFormatPr defaultColWidth="12.5703125" defaultRowHeight="12.75" x14ac:dyDescent="0.2"/>
  <cols>
    <col min="1" max="1" width="35.28515625" style="270" customWidth="1"/>
    <col min="2" max="2" width="12.42578125" style="270" customWidth="1"/>
    <col min="3" max="3" width="11.28515625" style="270" bestFit="1" customWidth="1"/>
    <col min="4" max="5" width="10.5703125" style="270" bestFit="1" customWidth="1"/>
    <col min="6" max="6" width="10.5703125" style="270" customWidth="1"/>
    <col min="7" max="9" width="10.5703125" style="270" bestFit="1" customWidth="1"/>
    <col min="10" max="11" width="11.28515625" style="270" customWidth="1"/>
    <col min="12" max="12" width="30.5703125" style="270" customWidth="1"/>
    <col min="13" max="16384" width="12.5703125" style="270"/>
  </cols>
  <sheetData>
    <row r="1" spans="1:12" ht="15" x14ac:dyDescent="0.2">
      <c r="A1" s="452" t="s">
        <v>1750</v>
      </c>
    </row>
    <row r="2" spans="1:12" ht="15" x14ac:dyDescent="0.2">
      <c r="A2" s="452" t="s">
        <v>1751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</row>
    <row r="3" spans="1:12" ht="14.25" x14ac:dyDescent="0.2">
      <c r="A3" s="454" t="s">
        <v>1752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</row>
    <row r="4" spans="1:12" x14ac:dyDescent="0.2">
      <c r="A4" s="455"/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</row>
    <row r="5" spans="1:12" s="269" customFormat="1" ht="15" x14ac:dyDescent="0.2">
      <c r="A5" s="456"/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6"/>
    </row>
    <row r="6" spans="1:12" s="269" customFormat="1" ht="15" x14ac:dyDescent="0.2">
      <c r="A6" s="457"/>
      <c r="B6" s="234">
        <v>2006</v>
      </c>
      <c r="C6" s="234">
        <v>2007</v>
      </c>
      <c r="D6" s="234">
        <v>2008</v>
      </c>
      <c r="E6" s="234">
        <v>2009</v>
      </c>
      <c r="F6" s="234">
        <v>2010</v>
      </c>
      <c r="G6" s="234">
        <v>2011</v>
      </c>
      <c r="H6" s="234">
        <v>2012</v>
      </c>
      <c r="I6" s="234" t="s">
        <v>4</v>
      </c>
      <c r="J6" s="234" t="s">
        <v>5</v>
      </c>
      <c r="K6" s="234" t="s">
        <v>6</v>
      </c>
      <c r="L6" s="457"/>
    </row>
    <row r="7" spans="1:12" s="269" customFormat="1" ht="15" x14ac:dyDescent="0.2">
      <c r="A7" s="458"/>
      <c r="B7" s="458"/>
      <c r="C7" s="458"/>
      <c r="D7" s="458"/>
      <c r="E7" s="458"/>
      <c r="F7" s="458"/>
      <c r="G7" s="458"/>
      <c r="H7" s="458"/>
      <c r="I7" s="458"/>
      <c r="J7" s="458"/>
      <c r="K7" s="458"/>
      <c r="L7" s="458"/>
    </row>
    <row r="8" spans="1:12" s="269" customFormat="1" ht="15" customHeight="1" x14ac:dyDescent="0.2">
      <c r="A8" s="459"/>
      <c r="B8" s="460"/>
      <c r="C8" s="460"/>
      <c r="D8" s="460"/>
      <c r="E8" s="460"/>
      <c r="F8" s="460"/>
      <c r="G8" s="460"/>
      <c r="H8" s="460"/>
      <c r="I8" s="460"/>
      <c r="L8" s="461"/>
    </row>
    <row r="9" spans="1:12" s="269" customFormat="1" ht="15" customHeight="1" x14ac:dyDescent="0.2">
      <c r="A9" s="459" t="s">
        <v>1753</v>
      </c>
      <c r="B9" s="462">
        <v>60118.700000000004</v>
      </c>
      <c r="C9" s="462">
        <v>60010.8</v>
      </c>
      <c r="D9" s="462">
        <v>63953.600000000006</v>
      </c>
      <c r="E9" s="462">
        <v>60806.600000000006</v>
      </c>
      <c r="F9" s="462">
        <v>61657.228148000002</v>
      </c>
      <c r="G9" s="462">
        <v>64875.962001</v>
      </c>
      <c r="H9" s="462">
        <v>58914.110414999996</v>
      </c>
      <c r="I9" s="462">
        <v>62396.869043999999</v>
      </c>
      <c r="J9" s="462">
        <v>62457.195797</v>
      </c>
      <c r="K9" s="463">
        <f t="shared" ref="K9" si="0">SUM(K12:K16)</f>
        <v>69390.924047000008</v>
      </c>
      <c r="L9" s="464" t="s">
        <v>1754</v>
      </c>
    </row>
    <row r="10" spans="1:12" s="269" customFormat="1" ht="15.75" x14ac:dyDescent="0.25">
      <c r="A10" s="459"/>
      <c r="B10" s="465"/>
      <c r="C10" s="465"/>
      <c r="D10" s="465"/>
      <c r="E10" s="465"/>
      <c r="F10" s="465"/>
      <c r="G10" s="465"/>
      <c r="H10" s="465"/>
      <c r="I10" s="465"/>
      <c r="J10" s="465"/>
      <c r="K10" s="466"/>
      <c r="L10" s="464"/>
    </row>
    <row r="11" spans="1:12" s="269" customFormat="1" ht="15.75" x14ac:dyDescent="0.25">
      <c r="A11" s="459"/>
      <c r="B11" s="465"/>
      <c r="C11" s="465"/>
      <c r="D11" s="465"/>
      <c r="E11" s="465"/>
      <c r="F11" s="465"/>
      <c r="G11" s="465"/>
      <c r="H11" s="465"/>
      <c r="I11" s="465"/>
      <c r="J11" s="465"/>
      <c r="K11" s="466"/>
      <c r="L11" s="464"/>
    </row>
    <row r="12" spans="1:12" s="269" customFormat="1" ht="15" customHeight="1" x14ac:dyDescent="0.2">
      <c r="A12" s="459" t="s">
        <v>1755</v>
      </c>
      <c r="B12" s="462">
        <v>49651.8</v>
      </c>
      <c r="C12" s="462">
        <v>46324</v>
      </c>
      <c r="D12" s="462">
        <v>47262.3</v>
      </c>
      <c r="E12" s="462">
        <v>43543.9</v>
      </c>
      <c r="F12" s="462">
        <v>41989.150025000003</v>
      </c>
      <c r="G12" s="462">
        <v>45872.676925</v>
      </c>
      <c r="H12" s="462">
        <v>41798.043761000001</v>
      </c>
      <c r="I12" s="462">
        <v>44665.838115999999</v>
      </c>
      <c r="J12" s="462">
        <v>44853.112930000003</v>
      </c>
      <c r="K12" s="463">
        <v>51433.100856999998</v>
      </c>
      <c r="L12" s="464" t="s">
        <v>1756</v>
      </c>
    </row>
    <row r="13" spans="1:12" s="269" customFormat="1" ht="15.75" x14ac:dyDescent="0.25">
      <c r="A13" s="459"/>
      <c r="B13" s="465"/>
      <c r="C13" s="465"/>
      <c r="D13" s="465"/>
      <c r="E13" s="465"/>
      <c r="F13" s="465"/>
      <c r="G13" s="465"/>
      <c r="H13" s="465"/>
      <c r="I13" s="465"/>
      <c r="J13" s="465"/>
      <c r="K13" s="466"/>
      <c r="L13" s="464"/>
    </row>
    <row r="14" spans="1:12" s="269" customFormat="1" ht="15" customHeight="1" x14ac:dyDescent="0.2">
      <c r="A14" s="459" t="s">
        <v>1757</v>
      </c>
      <c r="B14" s="462">
        <v>10282.4</v>
      </c>
      <c r="C14" s="462">
        <v>13514.8</v>
      </c>
      <c r="D14" s="462">
        <v>16549.400000000001</v>
      </c>
      <c r="E14" s="462">
        <v>17140.900000000001</v>
      </c>
      <c r="F14" s="462">
        <v>19525.961349000001</v>
      </c>
      <c r="G14" s="462">
        <v>18822.649686000001</v>
      </c>
      <c r="H14" s="462">
        <v>16953.143456999998</v>
      </c>
      <c r="I14" s="462">
        <v>17498.222680999999</v>
      </c>
      <c r="J14" s="462">
        <v>17310.273374</v>
      </c>
      <c r="K14" s="463">
        <v>17677.373143000001</v>
      </c>
      <c r="L14" s="464" t="s">
        <v>1758</v>
      </c>
    </row>
    <row r="15" spans="1:12" s="269" customFormat="1" ht="15.75" x14ac:dyDescent="0.25">
      <c r="A15" s="459"/>
      <c r="B15" s="465"/>
      <c r="C15" s="465"/>
      <c r="D15" s="465"/>
      <c r="E15" s="465"/>
      <c r="F15" s="465"/>
      <c r="G15" s="465"/>
      <c r="H15" s="465"/>
      <c r="I15" s="465"/>
      <c r="J15" s="465"/>
      <c r="K15" s="466"/>
      <c r="L15" s="464"/>
    </row>
    <row r="16" spans="1:12" s="269" customFormat="1" ht="15" customHeight="1" x14ac:dyDescent="0.2">
      <c r="A16" s="459" t="s">
        <v>1759</v>
      </c>
      <c r="B16" s="462">
        <v>184.5</v>
      </c>
      <c r="C16" s="462">
        <v>172</v>
      </c>
      <c r="D16" s="462">
        <v>141.9</v>
      </c>
      <c r="E16" s="462">
        <v>121.8</v>
      </c>
      <c r="F16" s="462">
        <v>142.11677399999999</v>
      </c>
      <c r="G16" s="462">
        <v>180.63539</v>
      </c>
      <c r="H16" s="462">
        <v>162.92319699999999</v>
      </c>
      <c r="I16" s="462">
        <v>232.80824699999999</v>
      </c>
      <c r="J16" s="462">
        <v>293.80949299999997</v>
      </c>
      <c r="K16" s="463">
        <v>280.45004699999998</v>
      </c>
      <c r="L16" s="464" t="s">
        <v>1760</v>
      </c>
    </row>
    <row r="17" spans="1:12" s="269" customFormat="1" ht="15" customHeight="1" x14ac:dyDescent="0.2">
      <c r="A17" s="459"/>
      <c r="B17" s="462"/>
      <c r="C17" s="462"/>
      <c r="D17" s="462"/>
      <c r="E17" s="462"/>
      <c r="F17" s="462"/>
      <c r="G17" s="462"/>
      <c r="H17" s="462"/>
      <c r="I17" s="462"/>
      <c r="J17" s="462"/>
      <c r="K17" s="463"/>
      <c r="L17" s="464"/>
    </row>
    <row r="18" spans="1:12" s="269" customFormat="1" ht="15" customHeight="1" x14ac:dyDescent="0.2">
      <c r="A18" s="459"/>
      <c r="B18" s="462"/>
      <c r="C18" s="462"/>
      <c r="D18" s="462"/>
      <c r="E18" s="462"/>
      <c r="F18" s="462"/>
      <c r="G18" s="462"/>
      <c r="H18" s="462"/>
      <c r="I18" s="462"/>
      <c r="J18" s="462"/>
      <c r="K18" s="463"/>
      <c r="L18" s="464"/>
    </row>
    <row r="19" spans="1:12" s="269" customFormat="1" ht="15" customHeight="1" x14ac:dyDescent="0.2">
      <c r="A19" s="459" t="s">
        <v>1761</v>
      </c>
      <c r="B19" s="462">
        <v>42630.299999999996</v>
      </c>
      <c r="C19" s="462">
        <v>45265.8</v>
      </c>
      <c r="D19" s="462">
        <v>44928.299999999996</v>
      </c>
      <c r="E19" s="462">
        <v>40650.999999999993</v>
      </c>
      <c r="F19" s="462">
        <v>40810.129693999996</v>
      </c>
      <c r="G19" s="462">
        <v>44670.644111000001</v>
      </c>
      <c r="H19" s="462">
        <v>46574.609852999994</v>
      </c>
      <c r="I19" s="462">
        <v>45038.703765999999</v>
      </c>
      <c r="J19" s="462">
        <v>42475.637990999996</v>
      </c>
      <c r="K19" s="463">
        <f t="shared" ref="K19" si="1">SUM(K22:K27)</f>
        <v>43233.026137000001</v>
      </c>
      <c r="L19" s="464" t="s">
        <v>1762</v>
      </c>
    </row>
    <row r="20" spans="1:12" s="269" customFormat="1" ht="15" customHeight="1" x14ac:dyDescent="0.2">
      <c r="A20" s="459"/>
      <c r="B20" s="462"/>
      <c r="C20" s="462"/>
      <c r="D20" s="462"/>
      <c r="E20" s="462"/>
      <c r="F20" s="462"/>
      <c r="G20" s="462"/>
      <c r="H20" s="462"/>
      <c r="I20" s="462"/>
      <c r="J20" s="462"/>
      <c r="K20" s="463"/>
      <c r="L20" s="464"/>
    </row>
    <row r="21" spans="1:12" s="269" customFormat="1" ht="15" customHeight="1" x14ac:dyDescent="0.2">
      <c r="A21" s="459"/>
      <c r="B21" s="462"/>
      <c r="C21" s="462"/>
      <c r="D21" s="462"/>
      <c r="E21" s="462"/>
      <c r="F21" s="462"/>
      <c r="G21" s="462"/>
      <c r="H21" s="462"/>
      <c r="I21" s="462"/>
      <c r="J21" s="462"/>
      <c r="K21" s="463"/>
      <c r="L21" s="464"/>
    </row>
    <row r="22" spans="1:12" s="269" customFormat="1" ht="15" customHeight="1" x14ac:dyDescent="0.2">
      <c r="A22" s="459" t="s">
        <v>1755</v>
      </c>
      <c r="B22" s="462">
        <v>21502.9</v>
      </c>
      <c r="C22" s="462">
        <v>22662.400000000001</v>
      </c>
      <c r="D22" s="462">
        <v>21322.1</v>
      </c>
      <c r="E22" s="462">
        <v>19069.099999999999</v>
      </c>
      <c r="F22" s="462">
        <v>20895.516451</v>
      </c>
      <c r="G22" s="462">
        <v>20579.102176</v>
      </c>
      <c r="H22" s="462">
        <v>19837.137009999999</v>
      </c>
      <c r="I22" s="462">
        <v>20454.933566</v>
      </c>
      <c r="J22" s="462">
        <v>20063.856964999999</v>
      </c>
      <c r="K22" s="463">
        <v>22333.839105999999</v>
      </c>
      <c r="L22" s="464" t="s">
        <v>1756</v>
      </c>
    </row>
    <row r="23" spans="1:12" s="269" customFormat="1" ht="15" customHeight="1" x14ac:dyDescent="0.2">
      <c r="A23" s="459"/>
      <c r="B23" s="462"/>
      <c r="C23" s="462"/>
      <c r="D23" s="462"/>
      <c r="E23" s="462"/>
      <c r="F23" s="462"/>
      <c r="G23" s="462"/>
      <c r="H23" s="462"/>
      <c r="I23" s="462"/>
      <c r="J23" s="462"/>
      <c r="K23" s="463"/>
      <c r="L23" s="464"/>
    </row>
    <row r="24" spans="1:12" s="269" customFormat="1" ht="15" customHeight="1" x14ac:dyDescent="0.2">
      <c r="A24" s="459" t="s">
        <v>1757</v>
      </c>
      <c r="B24" s="462">
        <v>19641.3</v>
      </c>
      <c r="C24" s="462">
        <v>21225.9</v>
      </c>
      <c r="D24" s="462">
        <v>22031</v>
      </c>
      <c r="E24" s="462">
        <v>19973.8</v>
      </c>
      <c r="F24" s="462">
        <v>18341.223892999998</v>
      </c>
      <c r="G24" s="462">
        <v>22076.529672000001</v>
      </c>
      <c r="H24" s="462">
        <v>24962.389233999998</v>
      </c>
      <c r="I24" s="462">
        <v>24574.973144</v>
      </c>
      <c r="J24" s="462">
        <v>22401.13521</v>
      </c>
      <c r="K24" s="463">
        <v>20884.107007999999</v>
      </c>
      <c r="L24" s="464" t="s">
        <v>1758</v>
      </c>
    </row>
    <row r="25" spans="1:12" s="269" customFormat="1" ht="15" customHeight="1" x14ac:dyDescent="0.2">
      <c r="A25" s="459"/>
      <c r="B25" s="462"/>
      <c r="C25" s="462"/>
      <c r="D25" s="462"/>
      <c r="E25" s="462"/>
      <c r="F25" s="462"/>
      <c r="G25" s="462"/>
      <c r="H25" s="462"/>
      <c r="I25" s="462"/>
      <c r="J25" s="462"/>
      <c r="K25" s="463"/>
      <c r="L25" s="464"/>
    </row>
    <row r="26" spans="1:12" s="269" customFormat="1" ht="15" customHeight="1" x14ac:dyDescent="0.2">
      <c r="A26" s="459" t="s">
        <v>1759</v>
      </c>
      <c r="B26" s="462">
        <v>1486.1</v>
      </c>
      <c r="C26" s="462">
        <v>1377.5</v>
      </c>
      <c r="D26" s="462">
        <v>1575.2</v>
      </c>
      <c r="E26" s="462">
        <v>1608.1</v>
      </c>
      <c r="F26" s="462">
        <v>1573.3893499999999</v>
      </c>
      <c r="G26" s="462">
        <v>2015.0122630000001</v>
      </c>
      <c r="H26" s="462">
        <v>1775.083609</v>
      </c>
      <c r="I26" s="462">
        <v>8.7970559999999995</v>
      </c>
      <c r="J26" s="462">
        <v>10.645816</v>
      </c>
      <c r="K26" s="463">
        <v>15.080023000000001</v>
      </c>
      <c r="L26" s="464" t="s">
        <v>1760</v>
      </c>
    </row>
    <row r="27" spans="1:12" s="269" customFormat="1" ht="15.75" x14ac:dyDescent="0.25">
      <c r="A27" s="459"/>
      <c r="B27" s="465"/>
      <c r="C27" s="465"/>
      <c r="D27" s="465"/>
      <c r="E27" s="465"/>
      <c r="F27" s="465"/>
      <c r="G27" s="465"/>
      <c r="H27" s="465"/>
      <c r="I27" s="465"/>
      <c r="J27" s="465"/>
      <c r="K27" s="466"/>
      <c r="L27" s="464"/>
    </row>
    <row r="28" spans="1:12" s="269" customFormat="1" ht="15.75" x14ac:dyDescent="0.25">
      <c r="A28" s="459"/>
      <c r="B28" s="465"/>
      <c r="C28" s="465"/>
      <c r="D28" s="465"/>
      <c r="E28" s="465"/>
      <c r="F28" s="465"/>
      <c r="G28" s="465"/>
      <c r="H28" s="465"/>
      <c r="I28" s="465"/>
      <c r="J28" s="465"/>
      <c r="K28" s="466"/>
      <c r="L28" s="464"/>
    </row>
    <row r="29" spans="1:12" s="269" customFormat="1" ht="15" customHeight="1" x14ac:dyDescent="0.2">
      <c r="A29" s="459" t="s">
        <v>1763</v>
      </c>
      <c r="B29" s="462">
        <v>17488.400000000009</v>
      </c>
      <c r="C29" s="462">
        <v>14745</v>
      </c>
      <c r="D29" s="462">
        <v>19025.30000000001</v>
      </c>
      <c r="E29" s="462">
        <v>20155.600000000013</v>
      </c>
      <c r="F29" s="462">
        <v>20847.098454000006</v>
      </c>
      <c r="G29" s="462">
        <v>20205.317889999998</v>
      </c>
      <c r="H29" s="462">
        <v>12339.500562000001</v>
      </c>
      <c r="I29" s="462">
        <v>17358.165278</v>
      </c>
      <c r="J29" s="462">
        <v>19981.557806000004</v>
      </c>
      <c r="K29" s="463">
        <f t="shared" ref="K29" si="2">+K9-K19</f>
        <v>26157.897910000007</v>
      </c>
      <c r="L29" s="464" t="s">
        <v>1764</v>
      </c>
    </row>
    <row r="30" spans="1:12" s="269" customFormat="1" ht="15.75" x14ac:dyDescent="0.25">
      <c r="A30" s="459"/>
      <c r="B30" s="465"/>
      <c r="C30" s="465"/>
      <c r="D30" s="467"/>
      <c r="E30" s="467"/>
      <c r="F30" s="465"/>
      <c r="G30" s="465"/>
      <c r="H30" s="465"/>
      <c r="I30" s="465"/>
      <c r="J30" s="465"/>
      <c r="K30" s="466"/>
      <c r="L30" s="464"/>
    </row>
    <row r="31" spans="1:12" s="269" customFormat="1" ht="15" customHeight="1" x14ac:dyDescent="0.2">
      <c r="A31" s="459"/>
      <c r="B31" s="462"/>
      <c r="C31" s="462"/>
      <c r="D31" s="462"/>
      <c r="E31" s="462"/>
      <c r="F31" s="462"/>
      <c r="G31" s="462"/>
      <c r="H31" s="462"/>
      <c r="I31" s="462"/>
      <c r="J31" s="462"/>
      <c r="K31" s="463"/>
      <c r="L31" s="464"/>
    </row>
    <row r="32" spans="1:12" s="269" customFormat="1" ht="15" customHeight="1" x14ac:dyDescent="0.2">
      <c r="A32" s="459" t="s">
        <v>1755</v>
      </c>
      <c r="B32" s="462">
        <v>28148.9</v>
      </c>
      <c r="C32" s="462">
        <v>23661.599999999999</v>
      </c>
      <c r="D32" s="462">
        <v>25940.200000000004</v>
      </c>
      <c r="E32" s="462">
        <v>24474.800000000003</v>
      </c>
      <c r="F32" s="462">
        <v>21093.633574000003</v>
      </c>
      <c r="G32" s="462">
        <v>25293.574748999999</v>
      </c>
      <c r="H32" s="462">
        <v>21960.906751000002</v>
      </c>
      <c r="I32" s="462">
        <v>24210.904549999999</v>
      </c>
      <c r="J32" s="462">
        <v>24789.255965000004</v>
      </c>
      <c r="K32" s="463">
        <f t="shared" ref="K32" si="3">+K12-K22</f>
        <v>29099.261750999998</v>
      </c>
      <c r="L32" s="464" t="s">
        <v>1756</v>
      </c>
    </row>
    <row r="33" spans="1:12" s="269" customFormat="1" ht="15" customHeight="1" x14ac:dyDescent="0.2">
      <c r="A33" s="459"/>
      <c r="B33" s="462"/>
      <c r="C33" s="462"/>
      <c r="D33" s="462"/>
      <c r="E33" s="462"/>
      <c r="F33" s="462"/>
      <c r="G33" s="462"/>
      <c r="H33" s="462"/>
      <c r="I33" s="462"/>
      <c r="J33" s="462"/>
      <c r="K33" s="463"/>
      <c r="L33" s="464"/>
    </row>
    <row r="34" spans="1:12" s="269" customFormat="1" ht="15" customHeight="1" x14ac:dyDescent="0.2">
      <c r="A34" s="459" t="s">
        <v>1757</v>
      </c>
      <c r="B34" s="462">
        <v>-9358.9</v>
      </c>
      <c r="C34" s="462">
        <v>-7711.1000000000022</v>
      </c>
      <c r="D34" s="462">
        <v>-5481.5999999999985</v>
      </c>
      <c r="E34" s="462">
        <v>-2832.8999999999978</v>
      </c>
      <c r="F34" s="462">
        <v>1184.7374560000026</v>
      </c>
      <c r="G34" s="462">
        <v>-3253.8799859999999</v>
      </c>
      <c r="H34" s="462">
        <v>-8009.2457770000001</v>
      </c>
      <c r="I34" s="462">
        <v>-7076.7504630000003</v>
      </c>
      <c r="J34" s="462">
        <v>-5090.861836</v>
      </c>
      <c r="K34" s="463">
        <f t="shared" ref="K34" si="4">+K14-K24</f>
        <v>-3206.7338649999983</v>
      </c>
      <c r="L34" s="464" t="s">
        <v>1758</v>
      </c>
    </row>
    <row r="35" spans="1:12" s="269" customFormat="1" ht="15" customHeight="1" x14ac:dyDescent="0.2">
      <c r="A35" s="459"/>
      <c r="B35" s="462"/>
      <c r="C35" s="462"/>
      <c r="D35" s="462"/>
      <c r="E35" s="462"/>
      <c r="F35" s="462"/>
      <c r="G35" s="462"/>
      <c r="H35" s="462"/>
      <c r="I35" s="462"/>
      <c r="J35" s="462"/>
      <c r="K35" s="463"/>
      <c r="L35" s="464"/>
    </row>
    <row r="36" spans="1:12" s="269" customFormat="1" ht="15" customHeight="1" x14ac:dyDescent="0.2">
      <c r="A36" s="459" t="s">
        <v>1759</v>
      </c>
      <c r="B36" s="462">
        <v>-1301.5999999999999</v>
      </c>
      <c r="C36" s="462">
        <v>-1205.5</v>
      </c>
      <c r="D36" s="462">
        <v>-1433.3</v>
      </c>
      <c r="E36" s="462">
        <v>-1486.3</v>
      </c>
      <c r="F36" s="462">
        <v>-1431.2725759999998</v>
      </c>
      <c r="G36" s="462">
        <v>-1834.3768730000002</v>
      </c>
      <c r="H36" s="462">
        <v>-1612.160412</v>
      </c>
      <c r="I36" s="462">
        <v>224.011191</v>
      </c>
      <c r="J36" s="462">
        <v>283.16367699999995</v>
      </c>
      <c r="K36" s="463">
        <f t="shared" ref="K36" si="5">+K16-K26</f>
        <v>265.370024</v>
      </c>
      <c r="L36" s="464" t="s">
        <v>1760</v>
      </c>
    </row>
    <row r="37" spans="1:12" x14ac:dyDescent="0.2">
      <c r="A37" s="468"/>
      <c r="B37" s="468"/>
      <c r="C37" s="468"/>
      <c r="D37" s="468"/>
      <c r="E37" s="468"/>
      <c r="F37" s="468"/>
      <c r="G37" s="468"/>
      <c r="H37" s="468"/>
      <c r="I37" s="468"/>
      <c r="J37" s="468"/>
      <c r="K37" s="468"/>
      <c r="L37" s="468"/>
    </row>
    <row r="38" spans="1:12" x14ac:dyDescent="0.2">
      <c r="A38" s="469"/>
      <c r="B38" s="469"/>
      <c r="C38" s="469"/>
      <c r="D38" s="469"/>
      <c r="E38" s="469"/>
      <c r="F38" s="469"/>
      <c r="G38" s="469"/>
      <c r="H38" s="469"/>
      <c r="I38" s="469"/>
      <c r="J38" s="469"/>
      <c r="K38" s="469"/>
      <c r="L38" s="469"/>
    </row>
    <row r="39" spans="1:12" x14ac:dyDescent="0.2">
      <c r="A39" s="470" t="s">
        <v>413</v>
      </c>
      <c r="B39" s="453"/>
      <c r="G39" s="453" t="s">
        <v>1765</v>
      </c>
      <c r="H39" s="453"/>
      <c r="I39" s="453"/>
      <c r="J39" s="453"/>
      <c r="K39" s="453"/>
      <c r="L39" s="453"/>
    </row>
    <row r="40" spans="1:12" x14ac:dyDescent="0.2">
      <c r="A40" s="470"/>
      <c r="B40" s="453"/>
      <c r="G40" s="453"/>
      <c r="H40" s="453"/>
      <c r="I40" s="453"/>
      <c r="J40" s="453"/>
      <c r="K40" s="453"/>
      <c r="L40" s="453"/>
    </row>
    <row r="41" spans="1:12" ht="15" x14ac:dyDescent="0.25">
      <c r="A41" s="471" t="s">
        <v>102</v>
      </c>
      <c r="B41" s="454"/>
      <c r="C41" s="280"/>
      <c r="D41" s="280"/>
      <c r="E41" s="280"/>
      <c r="F41" s="280"/>
      <c r="G41" s="29" t="s">
        <v>104</v>
      </c>
      <c r="H41" s="29"/>
      <c r="I41" s="454"/>
      <c r="J41" s="453"/>
      <c r="K41" s="453"/>
      <c r="L41" s="453"/>
    </row>
    <row r="42" spans="1:12" ht="15" x14ac:dyDescent="0.25">
      <c r="A42" s="471" t="s">
        <v>177</v>
      </c>
      <c r="B42" s="454"/>
      <c r="C42" s="280"/>
      <c r="D42" s="280"/>
      <c r="E42" s="280"/>
      <c r="F42" s="280"/>
      <c r="G42" s="29" t="s">
        <v>105</v>
      </c>
      <c r="H42" s="29"/>
      <c r="I42" s="454"/>
      <c r="J42" s="453"/>
      <c r="K42" s="453"/>
      <c r="L42" s="453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/>
  </sheetViews>
  <sheetFormatPr defaultRowHeight="12.75" x14ac:dyDescent="0.2"/>
  <cols>
    <col min="1" max="1" width="37.5703125" style="281" customWidth="1"/>
    <col min="2" max="10" width="10.7109375" style="281" customWidth="1"/>
    <col min="11" max="11" width="12.42578125" style="281" customWidth="1"/>
    <col min="12" max="12" width="35.28515625" style="281" customWidth="1"/>
    <col min="13" max="256" width="9.140625" style="281"/>
    <col min="257" max="257" width="29.7109375" style="281" customWidth="1"/>
    <col min="258" max="263" width="9.140625" style="281"/>
    <col min="264" max="264" width="11.28515625" style="281" bestFit="1" customWidth="1"/>
    <col min="265" max="265" width="9.140625" style="281"/>
    <col min="266" max="266" width="11.28515625" style="281" bestFit="1" customWidth="1"/>
    <col min="267" max="267" width="9.140625" style="281"/>
    <col min="268" max="268" width="29.7109375" style="281" customWidth="1"/>
    <col min="269" max="512" width="9.140625" style="281"/>
    <col min="513" max="513" width="29.7109375" style="281" customWidth="1"/>
    <col min="514" max="519" width="9.140625" style="281"/>
    <col min="520" max="520" width="11.28515625" style="281" bestFit="1" customWidth="1"/>
    <col min="521" max="521" width="9.140625" style="281"/>
    <col min="522" max="522" width="11.28515625" style="281" bestFit="1" customWidth="1"/>
    <col min="523" max="523" width="9.140625" style="281"/>
    <col min="524" max="524" width="29.7109375" style="281" customWidth="1"/>
    <col min="525" max="768" width="9.140625" style="281"/>
    <col min="769" max="769" width="29.7109375" style="281" customWidth="1"/>
    <col min="770" max="775" width="9.140625" style="281"/>
    <col min="776" max="776" width="11.28515625" style="281" bestFit="1" customWidth="1"/>
    <col min="777" max="777" width="9.140625" style="281"/>
    <col min="778" max="778" width="11.28515625" style="281" bestFit="1" customWidth="1"/>
    <col min="779" max="779" width="9.140625" style="281"/>
    <col min="780" max="780" width="29.7109375" style="281" customWidth="1"/>
    <col min="781" max="1024" width="9.140625" style="281"/>
    <col min="1025" max="1025" width="29.7109375" style="281" customWidth="1"/>
    <col min="1026" max="1031" width="9.140625" style="281"/>
    <col min="1032" max="1032" width="11.28515625" style="281" bestFit="1" customWidth="1"/>
    <col min="1033" max="1033" width="9.140625" style="281"/>
    <col min="1034" max="1034" width="11.28515625" style="281" bestFit="1" customWidth="1"/>
    <col min="1035" max="1035" width="9.140625" style="281"/>
    <col min="1036" max="1036" width="29.7109375" style="281" customWidth="1"/>
    <col min="1037" max="1280" width="9.140625" style="281"/>
    <col min="1281" max="1281" width="29.7109375" style="281" customWidth="1"/>
    <col min="1282" max="1287" width="9.140625" style="281"/>
    <col min="1288" max="1288" width="11.28515625" style="281" bestFit="1" customWidth="1"/>
    <col min="1289" max="1289" width="9.140625" style="281"/>
    <col min="1290" max="1290" width="11.28515625" style="281" bestFit="1" customWidth="1"/>
    <col min="1291" max="1291" width="9.140625" style="281"/>
    <col min="1292" max="1292" width="29.7109375" style="281" customWidth="1"/>
    <col min="1293" max="1536" width="9.140625" style="281"/>
    <col min="1537" max="1537" width="29.7109375" style="281" customWidth="1"/>
    <col min="1538" max="1543" width="9.140625" style="281"/>
    <col min="1544" max="1544" width="11.28515625" style="281" bestFit="1" customWidth="1"/>
    <col min="1545" max="1545" width="9.140625" style="281"/>
    <col min="1546" max="1546" width="11.28515625" style="281" bestFit="1" customWidth="1"/>
    <col min="1547" max="1547" width="9.140625" style="281"/>
    <col min="1548" max="1548" width="29.7109375" style="281" customWidth="1"/>
    <col min="1549" max="1792" width="9.140625" style="281"/>
    <col min="1793" max="1793" width="29.7109375" style="281" customWidth="1"/>
    <col min="1794" max="1799" width="9.140625" style="281"/>
    <col min="1800" max="1800" width="11.28515625" style="281" bestFit="1" customWidth="1"/>
    <col min="1801" max="1801" width="9.140625" style="281"/>
    <col min="1802" max="1802" width="11.28515625" style="281" bestFit="1" customWidth="1"/>
    <col min="1803" max="1803" width="9.140625" style="281"/>
    <col min="1804" max="1804" width="29.7109375" style="281" customWidth="1"/>
    <col min="1805" max="2048" width="9.140625" style="281"/>
    <col min="2049" max="2049" width="29.7109375" style="281" customWidth="1"/>
    <col min="2050" max="2055" width="9.140625" style="281"/>
    <col min="2056" max="2056" width="11.28515625" style="281" bestFit="1" customWidth="1"/>
    <col min="2057" max="2057" width="9.140625" style="281"/>
    <col min="2058" max="2058" width="11.28515625" style="281" bestFit="1" customWidth="1"/>
    <col min="2059" max="2059" width="9.140625" style="281"/>
    <col min="2060" max="2060" width="29.7109375" style="281" customWidth="1"/>
    <col min="2061" max="2304" width="9.140625" style="281"/>
    <col min="2305" max="2305" width="29.7109375" style="281" customWidth="1"/>
    <col min="2306" max="2311" width="9.140625" style="281"/>
    <col min="2312" max="2312" width="11.28515625" style="281" bestFit="1" customWidth="1"/>
    <col min="2313" max="2313" width="9.140625" style="281"/>
    <col min="2314" max="2314" width="11.28515625" style="281" bestFit="1" customWidth="1"/>
    <col min="2315" max="2315" width="9.140625" style="281"/>
    <col min="2316" max="2316" width="29.7109375" style="281" customWidth="1"/>
    <col min="2317" max="2560" width="9.140625" style="281"/>
    <col min="2561" max="2561" width="29.7109375" style="281" customWidth="1"/>
    <col min="2562" max="2567" width="9.140625" style="281"/>
    <col min="2568" max="2568" width="11.28515625" style="281" bestFit="1" customWidth="1"/>
    <col min="2569" max="2569" width="9.140625" style="281"/>
    <col min="2570" max="2570" width="11.28515625" style="281" bestFit="1" customWidth="1"/>
    <col min="2571" max="2571" width="9.140625" style="281"/>
    <col min="2572" max="2572" width="29.7109375" style="281" customWidth="1"/>
    <col min="2573" max="2816" width="9.140625" style="281"/>
    <col min="2817" max="2817" width="29.7109375" style="281" customWidth="1"/>
    <col min="2818" max="2823" width="9.140625" style="281"/>
    <col min="2824" max="2824" width="11.28515625" style="281" bestFit="1" customWidth="1"/>
    <col min="2825" max="2825" width="9.140625" style="281"/>
    <col min="2826" max="2826" width="11.28515625" style="281" bestFit="1" customWidth="1"/>
    <col min="2827" max="2827" width="9.140625" style="281"/>
    <col min="2828" max="2828" width="29.7109375" style="281" customWidth="1"/>
    <col min="2829" max="3072" width="9.140625" style="281"/>
    <col min="3073" max="3073" width="29.7109375" style="281" customWidth="1"/>
    <col min="3074" max="3079" width="9.140625" style="281"/>
    <col min="3080" max="3080" width="11.28515625" style="281" bestFit="1" customWidth="1"/>
    <col min="3081" max="3081" width="9.140625" style="281"/>
    <col min="3082" max="3082" width="11.28515625" style="281" bestFit="1" customWidth="1"/>
    <col min="3083" max="3083" width="9.140625" style="281"/>
    <col min="3084" max="3084" width="29.7109375" style="281" customWidth="1"/>
    <col min="3085" max="3328" width="9.140625" style="281"/>
    <col min="3329" max="3329" width="29.7109375" style="281" customWidth="1"/>
    <col min="3330" max="3335" width="9.140625" style="281"/>
    <col min="3336" max="3336" width="11.28515625" style="281" bestFit="1" customWidth="1"/>
    <col min="3337" max="3337" width="9.140625" style="281"/>
    <col min="3338" max="3338" width="11.28515625" style="281" bestFit="1" customWidth="1"/>
    <col min="3339" max="3339" width="9.140625" style="281"/>
    <col min="3340" max="3340" width="29.7109375" style="281" customWidth="1"/>
    <col min="3341" max="3584" width="9.140625" style="281"/>
    <col min="3585" max="3585" width="29.7109375" style="281" customWidth="1"/>
    <col min="3586" max="3591" width="9.140625" style="281"/>
    <col min="3592" max="3592" width="11.28515625" style="281" bestFit="1" customWidth="1"/>
    <col min="3593" max="3593" width="9.140625" style="281"/>
    <col min="3594" max="3594" width="11.28515625" style="281" bestFit="1" customWidth="1"/>
    <col min="3595" max="3595" width="9.140625" style="281"/>
    <col min="3596" max="3596" width="29.7109375" style="281" customWidth="1"/>
    <col min="3597" max="3840" width="9.140625" style="281"/>
    <col min="3841" max="3841" width="29.7109375" style="281" customWidth="1"/>
    <col min="3842" max="3847" width="9.140625" style="281"/>
    <col min="3848" max="3848" width="11.28515625" style="281" bestFit="1" customWidth="1"/>
    <col min="3849" max="3849" width="9.140625" style="281"/>
    <col min="3850" max="3850" width="11.28515625" style="281" bestFit="1" customWidth="1"/>
    <col min="3851" max="3851" width="9.140625" style="281"/>
    <col min="3852" max="3852" width="29.7109375" style="281" customWidth="1"/>
    <col min="3853" max="4096" width="9.140625" style="281"/>
    <col min="4097" max="4097" width="29.7109375" style="281" customWidth="1"/>
    <col min="4098" max="4103" width="9.140625" style="281"/>
    <col min="4104" max="4104" width="11.28515625" style="281" bestFit="1" customWidth="1"/>
    <col min="4105" max="4105" width="9.140625" style="281"/>
    <col min="4106" max="4106" width="11.28515625" style="281" bestFit="1" customWidth="1"/>
    <col min="4107" max="4107" width="9.140625" style="281"/>
    <col min="4108" max="4108" width="29.7109375" style="281" customWidth="1"/>
    <col min="4109" max="4352" width="9.140625" style="281"/>
    <col min="4353" max="4353" width="29.7109375" style="281" customWidth="1"/>
    <col min="4354" max="4359" width="9.140625" style="281"/>
    <col min="4360" max="4360" width="11.28515625" style="281" bestFit="1" customWidth="1"/>
    <col min="4361" max="4361" width="9.140625" style="281"/>
    <col min="4362" max="4362" width="11.28515625" style="281" bestFit="1" customWidth="1"/>
    <col min="4363" max="4363" width="9.140625" style="281"/>
    <col min="4364" max="4364" width="29.7109375" style="281" customWidth="1"/>
    <col min="4365" max="4608" width="9.140625" style="281"/>
    <col min="4609" max="4609" width="29.7109375" style="281" customWidth="1"/>
    <col min="4610" max="4615" width="9.140625" style="281"/>
    <col min="4616" max="4616" width="11.28515625" style="281" bestFit="1" customWidth="1"/>
    <col min="4617" max="4617" width="9.140625" style="281"/>
    <col min="4618" max="4618" width="11.28515625" style="281" bestFit="1" customWidth="1"/>
    <col min="4619" max="4619" width="9.140625" style="281"/>
    <col min="4620" max="4620" width="29.7109375" style="281" customWidth="1"/>
    <col min="4621" max="4864" width="9.140625" style="281"/>
    <col min="4865" max="4865" width="29.7109375" style="281" customWidth="1"/>
    <col min="4866" max="4871" width="9.140625" style="281"/>
    <col min="4872" max="4872" width="11.28515625" style="281" bestFit="1" customWidth="1"/>
    <col min="4873" max="4873" width="9.140625" style="281"/>
    <col min="4874" max="4874" width="11.28515625" style="281" bestFit="1" customWidth="1"/>
    <col min="4875" max="4875" width="9.140625" style="281"/>
    <col min="4876" max="4876" width="29.7109375" style="281" customWidth="1"/>
    <col min="4877" max="5120" width="9.140625" style="281"/>
    <col min="5121" max="5121" width="29.7109375" style="281" customWidth="1"/>
    <col min="5122" max="5127" width="9.140625" style="281"/>
    <col min="5128" max="5128" width="11.28515625" style="281" bestFit="1" customWidth="1"/>
    <col min="5129" max="5129" width="9.140625" style="281"/>
    <col min="5130" max="5130" width="11.28515625" style="281" bestFit="1" customWidth="1"/>
    <col min="5131" max="5131" width="9.140625" style="281"/>
    <col min="5132" max="5132" width="29.7109375" style="281" customWidth="1"/>
    <col min="5133" max="5376" width="9.140625" style="281"/>
    <col min="5377" max="5377" width="29.7109375" style="281" customWidth="1"/>
    <col min="5378" max="5383" width="9.140625" style="281"/>
    <col min="5384" max="5384" width="11.28515625" style="281" bestFit="1" customWidth="1"/>
    <col min="5385" max="5385" width="9.140625" style="281"/>
    <col min="5386" max="5386" width="11.28515625" style="281" bestFit="1" customWidth="1"/>
    <col min="5387" max="5387" width="9.140625" style="281"/>
    <col min="5388" max="5388" width="29.7109375" style="281" customWidth="1"/>
    <col min="5389" max="5632" width="9.140625" style="281"/>
    <col min="5633" max="5633" width="29.7109375" style="281" customWidth="1"/>
    <col min="5634" max="5639" width="9.140625" style="281"/>
    <col min="5640" max="5640" width="11.28515625" style="281" bestFit="1" customWidth="1"/>
    <col min="5641" max="5641" width="9.140625" style="281"/>
    <col min="5642" max="5642" width="11.28515625" style="281" bestFit="1" customWidth="1"/>
    <col min="5643" max="5643" width="9.140625" style="281"/>
    <col min="5644" max="5644" width="29.7109375" style="281" customWidth="1"/>
    <col min="5645" max="5888" width="9.140625" style="281"/>
    <col min="5889" max="5889" width="29.7109375" style="281" customWidth="1"/>
    <col min="5890" max="5895" width="9.140625" style="281"/>
    <col min="5896" max="5896" width="11.28515625" style="281" bestFit="1" customWidth="1"/>
    <col min="5897" max="5897" width="9.140625" style="281"/>
    <col min="5898" max="5898" width="11.28515625" style="281" bestFit="1" customWidth="1"/>
    <col min="5899" max="5899" width="9.140625" style="281"/>
    <col min="5900" max="5900" width="29.7109375" style="281" customWidth="1"/>
    <col min="5901" max="6144" width="9.140625" style="281"/>
    <col min="6145" max="6145" width="29.7109375" style="281" customWidth="1"/>
    <col min="6146" max="6151" width="9.140625" style="281"/>
    <col min="6152" max="6152" width="11.28515625" style="281" bestFit="1" customWidth="1"/>
    <col min="6153" max="6153" width="9.140625" style="281"/>
    <col min="6154" max="6154" width="11.28515625" style="281" bestFit="1" customWidth="1"/>
    <col min="6155" max="6155" width="9.140625" style="281"/>
    <col min="6156" max="6156" width="29.7109375" style="281" customWidth="1"/>
    <col min="6157" max="6400" width="9.140625" style="281"/>
    <col min="6401" max="6401" width="29.7109375" style="281" customWidth="1"/>
    <col min="6402" max="6407" width="9.140625" style="281"/>
    <col min="6408" max="6408" width="11.28515625" style="281" bestFit="1" customWidth="1"/>
    <col min="6409" max="6409" width="9.140625" style="281"/>
    <col min="6410" max="6410" width="11.28515625" style="281" bestFit="1" customWidth="1"/>
    <col min="6411" max="6411" width="9.140625" style="281"/>
    <col min="6412" max="6412" width="29.7109375" style="281" customWidth="1"/>
    <col min="6413" max="6656" width="9.140625" style="281"/>
    <col min="6657" max="6657" width="29.7109375" style="281" customWidth="1"/>
    <col min="6658" max="6663" width="9.140625" style="281"/>
    <col min="6664" max="6664" width="11.28515625" style="281" bestFit="1" customWidth="1"/>
    <col min="6665" max="6665" width="9.140625" style="281"/>
    <col min="6666" max="6666" width="11.28515625" style="281" bestFit="1" customWidth="1"/>
    <col min="6667" max="6667" width="9.140625" style="281"/>
    <col min="6668" max="6668" width="29.7109375" style="281" customWidth="1"/>
    <col min="6669" max="6912" width="9.140625" style="281"/>
    <col min="6913" max="6913" width="29.7109375" style="281" customWidth="1"/>
    <col min="6914" max="6919" width="9.140625" style="281"/>
    <col min="6920" max="6920" width="11.28515625" style="281" bestFit="1" customWidth="1"/>
    <col min="6921" max="6921" width="9.140625" style="281"/>
    <col min="6922" max="6922" width="11.28515625" style="281" bestFit="1" customWidth="1"/>
    <col min="6923" max="6923" width="9.140625" style="281"/>
    <col min="6924" max="6924" width="29.7109375" style="281" customWidth="1"/>
    <col min="6925" max="7168" width="9.140625" style="281"/>
    <col min="7169" max="7169" width="29.7109375" style="281" customWidth="1"/>
    <col min="7170" max="7175" width="9.140625" style="281"/>
    <col min="7176" max="7176" width="11.28515625" style="281" bestFit="1" customWidth="1"/>
    <col min="7177" max="7177" width="9.140625" style="281"/>
    <col min="7178" max="7178" width="11.28515625" style="281" bestFit="1" customWidth="1"/>
    <col min="7179" max="7179" width="9.140625" style="281"/>
    <col min="7180" max="7180" width="29.7109375" style="281" customWidth="1"/>
    <col min="7181" max="7424" width="9.140625" style="281"/>
    <col min="7425" max="7425" width="29.7109375" style="281" customWidth="1"/>
    <col min="7426" max="7431" width="9.140625" style="281"/>
    <col min="7432" max="7432" width="11.28515625" style="281" bestFit="1" customWidth="1"/>
    <col min="7433" max="7433" width="9.140625" style="281"/>
    <col min="7434" max="7434" width="11.28515625" style="281" bestFit="1" customWidth="1"/>
    <col min="7435" max="7435" width="9.140625" style="281"/>
    <col min="7436" max="7436" width="29.7109375" style="281" customWidth="1"/>
    <col min="7437" max="7680" width="9.140625" style="281"/>
    <col min="7681" max="7681" width="29.7109375" style="281" customWidth="1"/>
    <col min="7682" max="7687" width="9.140625" style="281"/>
    <col min="7688" max="7688" width="11.28515625" style="281" bestFit="1" customWidth="1"/>
    <col min="7689" max="7689" width="9.140625" style="281"/>
    <col min="7690" max="7690" width="11.28515625" style="281" bestFit="1" customWidth="1"/>
    <col min="7691" max="7691" width="9.140625" style="281"/>
    <col min="7692" max="7692" width="29.7109375" style="281" customWidth="1"/>
    <col min="7693" max="7936" width="9.140625" style="281"/>
    <col min="7937" max="7937" width="29.7109375" style="281" customWidth="1"/>
    <col min="7938" max="7943" width="9.140625" style="281"/>
    <col min="7944" max="7944" width="11.28515625" style="281" bestFit="1" customWidth="1"/>
    <col min="7945" max="7945" width="9.140625" style="281"/>
    <col min="7946" max="7946" width="11.28515625" style="281" bestFit="1" customWidth="1"/>
    <col min="7947" max="7947" width="9.140625" style="281"/>
    <col min="7948" max="7948" width="29.7109375" style="281" customWidth="1"/>
    <col min="7949" max="8192" width="9.140625" style="281"/>
    <col min="8193" max="8193" width="29.7109375" style="281" customWidth="1"/>
    <col min="8194" max="8199" width="9.140625" style="281"/>
    <col min="8200" max="8200" width="11.28515625" style="281" bestFit="1" customWidth="1"/>
    <col min="8201" max="8201" width="9.140625" style="281"/>
    <col min="8202" max="8202" width="11.28515625" style="281" bestFit="1" customWidth="1"/>
    <col min="8203" max="8203" width="9.140625" style="281"/>
    <col min="8204" max="8204" width="29.7109375" style="281" customWidth="1"/>
    <col min="8205" max="8448" width="9.140625" style="281"/>
    <col min="8449" max="8449" width="29.7109375" style="281" customWidth="1"/>
    <col min="8450" max="8455" width="9.140625" style="281"/>
    <col min="8456" max="8456" width="11.28515625" style="281" bestFit="1" customWidth="1"/>
    <col min="8457" max="8457" width="9.140625" style="281"/>
    <col min="8458" max="8458" width="11.28515625" style="281" bestFit="1" customWidth="1"/>
    <col min="8459" max="8459" width="9.140625" style="281"/>
    <col min="8460" max="8460" width="29.7109375" style="281" customWidth="1"/>
    <col min="8461" max="8704" width="9.140625" style="281"/>
    <col min="8705" max="8705" width="29.7109375" style="281" customWidth="1"/>
    <col min="8706" max="8711" width="9.140625" style="281"/>
    <col min="8712" max="8712" width="11.28515625" style="281" bestFit="1" customWidth="1"/>
    <col min="8713" max="8713" width="9.140625" style="281"/>
    <col min="8714" max="8714" width="11.28515625" style="281" bestFit="1" customWidth="1"/>
    <col min="8715" max="8715" width="9.140625" style="281"/>
    <col min="8716" max="8716" width="29.7109375" style="281" customWidth="1"/>
    <col min="8717" max="8960" width="9.140625" style="281"/>
    <col min="8961" max="8961" width="29.7109375" style="281" customWidth="1"/>
    <col min="8962" max="8967" width="9.140625" style="281"/>
    <col min="8968" max="8968" width="11.28515625" style="281" bestFit="1" customWidth="1"/>
    <col min="8969" max="8969" width="9.140625" style="281"/>
    <col min="8970" max="8970" width="11.28515625" style="281" bestFit="1" customWidth="1"/>
    <col min="8971" max="8971" width="9.140625" style="281"/>
    <col min="8972" max="8972" width="29.7109375" style="281" customWidth="1"/>
    <col min="8973" max="9216" width="9.140625" style="281"/>
    <col min="9217" max="9217" width="29.7109375" style="281" customWidth="1"/>
    <col min="9218" max="9223" width="9.140625" style="281"/>
    <col min="9224" max="9224" width="11.28515625" style="281" bestFit="1" customWidth="1"/>
    <col min="9225" max="9225" width="9.140625" style="281"/>
    <col min="9226" max="9226" width="11.28515625" style="281" bestFit="1" customWidth="1"/>
    <col min="9227" max="9227" width="9.140625" style="281"/>
    <col min="9228" max="9228" width="29.7109375" style="281" customWidth="1"/>
    <col min="9229" max="9472" width="9.140625" style="281"/>
    <col min="9473" max="9473" width="29.7109375" style="281" customWidth="1"/>
    <col min="9474" max="9479" width="9.140625" style="281"/>
    <col min="9480" max="9480" width="11.28515625" style="281" bestFit="1" customWidth="1"/>
    <col min="9481" max="9481" width="9.140625" style="281"/>
    <col min="9482" max="9482" width="11.28515625" style="281" bestFit="1" customWidth="1"/>
    <col min="9483" max="9483" width="9.140625" style="281"/>
    <col min="9484" max="9484" width="29.7109375" style="281" customWidth="1"/>
    <col min="9485" max="9728" width="9.140625" style="281"/>
    <col min="9729" max="9729" width="29.7109375" style="281" customWidth="1"/>
    <col min="9730" max="9735" width="9.140625" style="281"/>
    <col min="9736" max="9736" width="11.28515625" style="281" bestFit="1" customWidth="1"/>
    <col min="9737" max="9737" width="9.140625" style="281"/>
    <col min="9738" max="9738" width="11.28515625" style="281" bestFit="1" customWidth="1"/>
    <col min="9739" max="9739" width="9.140625" style="281"/>
    <col min="9740" max="9740" width="29.7109375" style="281" customWidth="1"/>
    <col min="9741" max="9984" width="9.140625" style="281"/>
    <col min="9985" max="9985" width="29.7109375" style="281" customWidth="1"/>
    <col min="9986" max="9991" width="9.140625" style="281"/>
    <col min="9992" max="9992" width="11.28515625" style="281" bestFit="1" customWidth="1"/>
    <col min="9993" max="9993" width="9.140625" style="281"/>
    <col min="9994" max="9994" width="11.28515625" style="281" bestFit="1" customWidth="1"/>
    <col min="9995" max="9995" width="9.140625" style="281"/>
    <col min="9996" max="9996" width="29.7109375" style="281" customWidth="1"/>
    <col min="9997" max="10240" width="9.140625" style="281"/>
    <col min="10241" max="10241" width="29.7109375" style="281" customWidth="1"/>
    <col min="10242" max="10247" width="9.140625" style="281"/>
    <col min="10248" max="10248" width="11.28515625" style="281" bestFit="1" customWidth="1"/>
    <col min="10249" max="10249" width="9.140625" style="281"/>
    <col min="10250" max="10250" width="11.28515625" style="281" bestFit="1" customWidth="1"/>
    <col min="10251" max="10251" width="9.140625" style="281"/>
    <col min="10252" max="10252" width="29.7109375" style="281" customWidth="1"/>
    <col min="10253" max="10496" width="9.140625" style="281"/>
    <col min="10497" max="10497" width="29.7109375" style="281" customWidth="1"/>
    <col min="10498" max="10503" width="9.140625" style="281"/>
    <col min="10504" max="10504" width="11.28515625" style="281" bestFit="1" customWidth="1"/>
    <col min="10505" max="10505" width="9.140625" style="281"/>
    <col min="10506" max="10506" width="11.28515625" style="281" bestFit="1" customWidth="1"/>
    <col min="10507" max="10507" width="9.140625" style="281"/>
    <col min="10508" max="10508" width="29.7109375" style="281" customWidth="1"/>
    <col min="10509" max="10752" width="9.140625" style="281"/>
    <col min="10753" max="10753" width="29.7109375" style="281" customWidth="1"/>
    <col min="10754" max="10759" width="9.140625" style="281"/>
    <col min="10760" max="10760" width="11.28515625" style="281" bestFit="1" customWidth="1"/>
    <col min="10761" max="10761" width="9.140625" style="281"/>
    <col min="10762" max="10762" width="11.28515625" style="281" bestFit="1" customWidth="1"/>
    <col min="10763" max="10763" width="9.140625" style="281"/>
    <col min="10764" max="10764" width="29.7109375" style="281" customWidth="1"/>
    <col min="10765" max="11008" width="9.140625" style="281"/>
    <col min="11009" max="11009" width="29.7109375" style="281" customWidth="1"/>
    <col min="11010" max="11015" width="9.140625" style="281"/>
    <col min="11016" max="11016" width="11.28515625" style="281" bestFit="1" customWidth="1"/>
    <col min="11017" max="11017" width="9.140625" style="281"/>
    <col min="11018" max="11018" width="11.28515625" style="281" bestFit="1" customWidth="1"/>
    <col min="11019" max="11019" width="9.140625" style="281"/>
    <col min="11020" max="11020" width="29.7109375" style="281" customWidth="1"/>
    <col min="11021" max="11264" width="9.140625" style="281"/>
    <col min="11265" max="11265" width="29.7109375" style="281" customWidth="1"/>
    <col min="11266" max="11271" width="9.140625" style="281"/>
    <col min="11272" max="11272" width="11.28515625" style="281" bestFit="1" customWidth="1"/>
    <col min="11273" max="11273" width="9.140625" style="281"/>
    <col min="11274" max="11274" width="11.28515625" style="281" bestFit="1" customWidth="1"/>
    <col min="11275" max="11275" width="9.140625" style="281"/>
    <col min="11276" max="11276" width="29.7109375" style="281" customWidth="1"/>
    <col min="11277" max="11520" width="9.140625" style="281"/>
    <col min="11521" max="11521" width="29.7109375" style="281" customWidth="1"/>
    <col min="11522" max="11527" width="9.140625" style="281"/>
    <col min="11528" max="11528" width="11.28515625" style="281" bestFit="1" customWidth="1"/>
    <col min="11529" max="11529" width="9.140625" style="281"/>
    <col min="11530" max="11530" width="11.28515625" style="281" bestFit="1" customWidth="1"/>
    <col min="11531" max="11531" width="9.140625" style="281"/>
    <col min="11532" max="11532" width="29.7109375" style="281" customWidth="1"/>
    <col min="11533" max="11776" width="9.140625" style="281"/>
    <col min="11777" max="11777" width="29.7109375" style="281" customWidth="1"/>
    <col min="11778" max="11783" width="9.140625" style="281"/>
    <col min="11784" max="11784" width="11.28515625" style="281" bestFit="1" customWidth="1"/>
    <col min="11785" max="11785" width="9.140625" style="281"/>
    <col min="11786" max="11786" width="11.28515625" style="281" bestFit="1" customWidth="1"/>
    <col min="11787" max="11787" width="9.140625" style="281"/>
    <col min="11788" max="11788" width="29.7109375" style="281" customWidth="1"/>
    <col min="11789" max="12032" width="9.140625" style="281"/>
    <col min="12033" max="12033" width="29.7109375" style="281" customWidth="1"/>
    <col min="12034" max="12039" width="9.140625" style="281"/>
    <col min="12040" max="12040" width="11.28515625" style="281" bestFit="1" customWidth="1"/>
    <col min="12041" max="12041" width="9.140625" style="281"/>
    <col min="12042" max="12042" width="11.28515625" style="281" bestFit="1" customWidth="1"/>
    <col min="12043" max="12043" width="9.140625" style="281"/>
    <col min="12044" max="12044" width="29.7109375" style="281" customWidth="1"/>
    <col min="12045" max="12288" width="9.140625" style="281"/>
    <col min="12289" max="12289" width="29.7109375" style="281" customWidth="1"/>
    <col min="12290" max="12295" width="9.140625" style="281"/>
    <col min="12296" max="12296" width="11.28515625" style="281" bestFit="1" customWidth="1"/>
    <col min="12297" max="12297" width="9.140625" style="281"/>
    <col min="12298" max="12298" width="11.28515625" style="281" bestFit="1" customWidth="1"/>
    <col min="12299" max="12299" width="9.140625" style="281"/>
    <col min="12300" max="12300" width="29.7109375" style="281" customWidth="1"/>
    <col min="12301" max="12544" width="9.140625" style="281"/>
    <col min="12545" max="12545" width="29.7109375" style="281" customWidth="1"/>
    <col min="12546" max="12551" width="9.140625" style="281"/>
    <col min="12552" max="12552" width="11.28515625" style="281" bestFit="1" customWidth="1"/>
    <col min="12553" max="12553" width="9.140625" style="281"/>
    <col min="12554" max="12554" width="11.28515625" style="281" bestFit="1" customWidth="1"/>
    <col min="12555" max="12555" width="9.140625" style="281"/>
    <col min="12556" max="12556" width="29.7109375" style="281" customWidth="1"/>
    <col min="12557" max="12800" width="9.140625" style="281"/>
    <col min="12801" max="12801" width="29.7109375" style="281" customWidth="1"/>
    <col min="12802" max="12807" width="9.140625" style="281"/>
    <col min="12808" max="12808" width="11.28515625" style="281" bestFit="1" customWidth="1"/>
    <col min="12809" max="12809" width="9.140625" style="281"/>
    <col min="12810" max="12810" width="11.28515625" style="281" bestFit="1" customWidth="1"/>
    <col min="12811" max="12811" width="9.140625" style="281"/>
    <col min="12812" max="12812" width="29.7109375" style="281" customWidth="1"/>
    <col min="12813" max="13056" width="9.140625" style="281"/>
    <col min="13057" max="13057" width="29.7109375" style="281" customWidth="1"/>
    <col min="13058" max="13063" width="9.140625" style="281"/>
    <col min="13064" max="13064" width="11.28515625" style="281" bestFit="1" customWidth="1"/>
    <col min="13065" max="13065" width="9.140625" style="281"/>
    <col min="13066" max="13066" width="11.28515625" style="281" bestFit="1" customWidth="1"/>
    <col min="13067" max="13067" width="9.140625" style="281"/>
    <col min="13068" max="13068" width="29.7109375" style="281" customWidth="1"/>
    <col min="13069" max="13312" width="9.140625" style="281"/>
    <col min="13313" max="13313" width="29.7109375" style="281" customWidth="1"/>
    <col min="13314" max="13319" width="9.140625" style="281"/>
    <col min="13320" max="13320" width="11.28515625" style="281" bestFit="1" customWidth="1"/>
    <col min="13321" max="13321" width="9.140625" style="281"/>
    <col min="13322" max="13322" width="11.28515625" style="281" bestFit="1" customWidth="1"/>
    <col min="13323" max="13323" width="9.140625" style="281"/>
    <col min="13324" max="13324" width="29.7109375" style="281" customWidth="1"/>
    <col min="13325" max="13568" width="9.140625" style="281"/>
    <col min="13569" max="13569" width="29.7109375" style="281" customWidth="1"/>
    <col min="13570" max="13575" width="9.140625" style="281"/>
    <col min="13576" max="13576" width="11.28515625" style="281" bestFit="1" customWidth="1"/>
    <col min="13577" max="13577" width="9.140625" style="281"/>
    <col min="13578" max="13578" width="11.28515625" style="281" bestFit="1" customWidth="1"/>
    <col min="13579" max="13579" width="9.140625" style="281"/>
    <col min="13580" max="13580" width="29.7109375" style="281" customWidth="1"/>
    <col min="13581" max="13824" width="9.140625" style="281"/>
    <col min="13825" max="13825" width="29.7109375" style="281" customWidth="1"/>
    <col min="13826" max="13831" width="9.140625" style="281"/>
    <col min="13832" max="13832" width="11.28515625" style="281" bestFit="1" customWidth="1"/>
    <col min="13833" max="13833" width="9.140625" style="281"/>
    <col min="13834" max="13834" width="11.28515625" style="281" bestFit="1" customWidth="1"/>
    <col min="13835" max="13835" width="9.140625" style="281"/>
    <col min="13836" max="13836" width="29.7109375" style="281" customWidth="1"/>
    <col min="13837" max="14080" width="9.140625" style="281"/>
    <col min="14081" max="14081" width="29.7109375" style="281" customWidth="1"/>
    <col min="14082" max="14087" width="9.140625" style="281"/>
    <col min="14088" max="14088" width="11.28515625" style="281" bestFit="1" customWidth="1"/>
    <col min="14089" max="14089" width="9.140625" style="281"/>
    <col min="14090" max="14090" width="11.28515625" style="281" bestFit="1" customWidth="1"/>
    <col min="14091" max="14091" width="9.140625" style="281"/>
    <col min="14092" max="14092" width="29.7109375" style="281" customWidth="1"/>
    <col min="14093" max="14336" width="9.140625" style="281"/>
    <col min="14337" max="14337" width="29.7109375" style="281" customWidth="1"/>
    <col min="14338" max="14343" width="9.140625" style="281"/>
    <col min="14344" max="14344" width="11.28515625" style="281" bestFit="1" customWidth="1"/>
    <col min="14345" max="14345" width="9.140625" style="281"/>
    <col min="14346" max="14346" width="11.28515625" style="281" bestFit="1" customWidth="1"/>
    <col min="14347" max="14347" width="9.140625" style="281"/>
    <col min="14348" max="14348" width="29.7109375" style="281" customWidth="1"/>
    <col min="14349" max="14592" width="9.140625" style="281"/>
    <col min="14593" max="14593" width="29.7109375" style="281" customWidth="1"/>
    <col min="14594" max="14599" width="9.140625" style="281"/>
    <col min="14600" max="14600" width="11.28515625" style="281" bestFit="1" customWidth="1"/>
    <col min="14601" max="14601" width="9.140625" style="281"/>
    <col min="14602" max="14602" width="11.28515625" style="281" bestFit="1" customWidth="1"/>
    <col min="14603" max="14603" width="9.140625" style="281"/>
    <col min="14604" max="14604" width="29.7109375" style="281" customWidth="1"/>
    <col min="14605" max="14848" width="9.140625" style="281"/>
    <col min="14849" max="14849" width="29.7109375" style="281" customWidth="1"/>
    <col min="14850" max="14855" width="9.140625" style="281"/>
    <col min="14856" max="14856" width="11.28515625" style="281" bestFit="1" customWidth="1"/>
    <col min="14857" max="14857" width="9.140625" style="281"/>
    <col min="14858" max="14858" width="11.28515625" style="281" bestFit="1" customWidth="1"/>
    <col min="14859" max="14859" width="9.140625" style="281"/>
    <col min="14860" max="14860" width="29.7109375" style="281" customWidth="1"/>
    <col min="14861" max="15104" width="9.140625" style="281"/>
    <col min="15105" max="15105" width="29.7109375" style="281" customWidth="1"/>
    <col min="15106" max="15111" width="9.140625" style="281"/>
    <col min="15112" max="15112" width="11.28515625" style="281" bestFit="1" customWidth="1"/>
    <col min="15113" max="15113" width="9.140625" style="281"/>
    <col min="15114" max="15114" width="11.28515625" style="281" bestFit="1" customWidth="1"/>
    <col min="15115" max="15115" width="9.140625" style="281"/>
    <col min="15116" max="15116" width="29.7109375" style="281" customWidth="1"/>
    <col min="15117" max="15360" width="9.140625" style="281"/>
    <col min="15361" max="15361" width="29.7109375" style="281" customWidth="1"/>
    <col min="15362" max="15367" width="9.140625" style="281"/>
    <col min="15368" max="15368" width="11.28515625" style="281" bestFit="1" customWidth="1"/>
    <col min="15369" max="15369" width="9.140625" style="281"/>
    <col min="15370" max="15370" width="11.28515625" style="281" bestFit="1" customWidth="1"/>
    <col min="15371" max="15371" width="9.140625" style="281"/>
    <col min="15372" max="15372" width="29.7109375" style="281" customWidth="1"/>
    <col min="15373" max="15616" width="9.140625" style="281"/>
    <col min="15617" max="15617" width="29.7109375" style="281" customWidth="1"/>
    <col min="15618" max="15623" width="9.140625" style="281"/>
    <col min="15624" max="15624" width="11.28515625" style="281" bestFit="1" customWidth="1"/>
    <col min="15625" max="15625" width="9.140625" style="281"/>
    <col min="15626" max="15626" width="11.28515625" style="281" bestFit="1" customWidth="1"/>
    <col min="15627" max="15627" width="9.140625" style="281"/>
    <col min="15628" max="15628" width="29.7109375" style="281" customWidth="1"/>
    <col min="15629" max="15872" width="9.140625" style="281"/>
    <col min="15873" max="15873" width="29.7109375" style="281" customWidth="1"/>
    <col min="15874" max="15879" width="9.140625" style="281"/>
    <col min="15880" max="15880" width="11.28515625" style="281" bestFit="1" customWidth="1"/>
    <col min="15881" max="15881" width="9.140625" style="281"/>
    <col min="15882" max="15882" width="11.28515625" style="281" bestFit="1" customWidth="1"/>
    <col min="15883" max="15883" width="9.140625" style="281"/>
    <col min="15884" max="15884" width="29.7109375" style="281" customWidth="1"/>
    <col min="15885" max="16128" width="9.140625" style="281"/>
    <col min="16129" max="16129" width="29.7109375" style="281" customWidth="1"/>
    <col min="16130" max="16135" width="9.140625" style="281"/>
    <col min="16136" max="16136" width="11.28515625" style="281" bestFit="1" customWidth="1"/>
    <col min="16137" max="16137" width="9.140625" style="281"/>
    <col min="16138" max="16138" width="11.28515625" style="281" bestFit="1" customWidth="1"/>
    <col min="16139" max="16139" width="9.140625" style="281"/>
    <col min="16140" max="16140" width="29.7109375" style="281" customWidth="1"/>
    <col min="16141" max="16384" width="9.140625" style="281"/>
  </cols>
  <sheetData>
    <row r="1" spans="1:12" ht="15" x14ac:dyDescent="0.2">
      <c r="A1" s="269" t="s">
        <v>1714</v>
      </c>
    </row>
    <row r="2" spans="1:12" ht="15" x14ac:dyDescent="0.2">
      <c r="A2" s="269" t="s">
        <v>1715</v>
      </c>
    </row>
    <row r="3" spans="1:12" ht="14.25" x14ac:dyDescent="0.2">
      <c r="A3" s="280" t="s">
        <v>1716</v>
      </c>
    </row>
    <row r="5" spans="1:12" s="291" customFormat="1" ht="15" x14ac:dyDescent="0.2">
      <c r="A5" s="445"/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</row>
    <row r="6" spans="1:12" s="291" customFormat="1" ht="15" x14ac:dyDescent="0.2">
      <c r="B6" s="234">
        <v>2006</v>
      </c>
      <c r="C6" s="234">
        <v>2007</v>
      </c>
      <c r="D6" s="234">
        <v>2008</v>
      </c>
      <c r="E6" s="234">
        <v>2009</v>
      </c>
      <c r="F6" s="234">
        <v>2010</v>
      </c>
      <c r="G6" s="234">
        <v>2011</v>
      </c>
      <c r="H6" s="5">
        <v>2012</v>
      </c>
      <c r="I6" s="5" t="s">
        <v>4</v>
      </c>
      <c r="J6" s="5" t="s">
        <v>5</v>
      </c>
      <c r="K6" s="5" t="s">
        <v>6</v>
      </c>
    </row>
    <row r="7" spans="1:12" s="291" customFormat="1" ht="15" x14ac:dyDescent="0.2">
      <c r="A7" s="434"/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34"/>
    </row>
    <row r="8" spans="1:12" s="269" customFormat="1" ht="15" customHeight="1" x14ac:dyDescent="0.2"/>
    <row r="9" spans="1:12" s="269" customFormat="1" ht="15" customHeight="1" x14ac:dyDescent="0.2">
      <c r="A9" s="269" t="s">
        <v>1717</v>
      </c>
      <c r="B9" s="286">
        <v>49204.843999999997</v>
      </c>
      <c r="C9" s="286">
        <v>50055.555</v>
      </c>
      <c r="D9" s="286">
        <v>51006.326000000001</v>
      </c>
      <c r="E9" s="286">
        <v>47087.31</v>
      </c>
      <c r="F9" s="286">
        <v>46200.17</v>
      </c>
      <c r="G9" s="286">
        <v>48909.956847999994</v>
      </c>
      <c r="H9" s="286">
        <v>49400.014000000003</v>
      </c>
      <c r="I9" s="286">
        <v>49180.019766000005</v>
      </c>
      <c r="J9" s="286">
        <v>48883.585991</v>
      </c>
      <c r="K9" s="90">
        <v>49712.559136999997</v>
      </c>
      <c r="L9" s="269" t="s">
        <v>1718</v>
      </c>
    </row>
    <row r="10" spans="1:12" s="269" customFormat="1" ht="15" customHeight="1" x14ac:dyDescent="0.2">
      <c r="B10" s="286"/>
      <c r="C10" s="286"/>
      <c r="D10" s="286"/>
      <c r="E10" s="286"/>
      <c r="F10" s="286"/>
      <c r="G10" s="286"/>
      <c r="H10" s="286"/>
      <c r="I10" s="286"/>
      <c r="J10" s="286"/>
      <c r="K10" s="90"/>
    </row>
    <row r="11" spans="1:12" s="269" customFormat="1" ht="15" customHeight="1" x14ac:dyDescent="0.2">
      <c r="B11" s="286"/>
      <c r="C11" s="286"/>
      <c r="D11" s="286"/>
      <c r="E11" s="286"/>
      <c r="F11" s="286"/>
      <c r="G11" s="286"/>
      <c r="H11" s="286"/>
      <c r="I11" s="286"/>
      <c r="J11" s="286"/>
      <c r="K11" s="90"/>
    </row>
    <row r="12" spans="1:12" s="269" customFormat="1" ht="15" customHeight="1" x14ac:dyDescent="0.2">
      <c r="A12" s="269" t="s">
        <v>1719</v>
      </c>
      <c r="B12" s="286">
        <v>9033.4</v>
      </c>
      <c r="C12" s="286">
        <v>8261.1</v>
      </c>
      <c r="D12" s="286">
        <v>8179.6</v>
      </c>
      <c r="E12" s="286">
        <v>8299.7000000000007</v>
      </c>
      <c r="F12" s="286">
        <v>8916.4</v>
      </c>
      <c r="G12" s="286">
        <v>9310.6360089999998</v>
      </c>
      <c r="H12" s="286">
        <v>9842.768</v>
      </c>
      <c r="I12" s="286">
        <v>9889.5485540000009</v>
      </c>
      <c r="J12" s="286">
        <v>9569.6485290000001</v>
      </c>
      <c r="K12" s="90">
        <v>9471.5248759999995</v>
      </c>
      <c r="L12" s="269" t="s">
        <v>1720</v>
      </c>
    </row>
    <row r="13" spans="1:12" s="269" customFormat="1" ht="15" customHeight="1" x14ac:dyDescent="0.2">
      <c r="B13" s="286"/>
      <c r="C13" s="286"/>
      <c r="D13" s="286"/>
      <c r="E13" s="286"/>
      <c r="F13" s="286"/>
      <c r="G13" s="286"/>
      <c r="H13" s="286"/>
      <c r="I13" s="286"/>
      <c r="J13" s="286"/>
      <c r="K13" s="90"/>
    </row>
    <row r="14" spans="1:12" s="269" customFormat="1" ht="15" customHeight="1" x14ac:dyDescent="0.2">
      <c r="B14" s="286"/>
      <c r="C14" s="286"/>
      <c r="D14" s="286"/>
      <c r="E14" s="286"/>
      <c r="F14" s="286"/>
      <c r="G14" s="286"/>
      <c r="H14" s="286"/>
      <c r="I14" s="286"/>
      <c r="J14" s="286"/>
      <c r="K14" s="90"/>
    </row>
    <row r="15" spans="1:12" s="269" customFormat="1" ht="15" customHeight="1" x14ac:dyDescent="0.2">
      <c r="A15" s="269" t="s">
        <v>1721</v>
      </c>
      <c r="B15" s="286">
        <v>2928</v>
      </c>
      <c r="C15" s="286">
        <v>2435.1</v>
      </c>
      <c r="D15" s="286">
        <v>2329.5</v>
      </c>
      <c r="E15" s="286">
        <v>2061.9</v>
      </c>
      <c r="F15" s="286">
        <v>2243.6</v>
      </c>
      <c r="G15" s="286">
        <v>2234.0788520000001</v>
      </c>
      <c r="H15" s="286">
        <v>2761.154</v>
      </c>
      <c r="I15" s="286">
        <v>3045.0284409999995</v>
      </c>
      <c r="J15" s="286">
        <v>2753.9358480000001</v>
      </c>
      <c r="K15" s="90">
        <v>2481.6009639999997</v>
      </c>
      <c r="L15" s="269" t="s">
        <v>1722</v>
      </c>
    </row>
    <row r="16" spans="1:12" s="269" customFormat="1" ht="15" customHeight="1" x14ac:dyDescent="0.2">
      <c r="B16" s="286"/>
      <c r="C16" s="286"/>
      <c r="D16" s="286"/>
      <c r="E16" s="286"/>
      <c r="F16" s="286"/>
      <c r="G16" s="286"/>
      <c r="H16" s="286"/>
      <c r="I16" s="286"/>
      <c r="J16" s="286"/>
      <c r="K16" s="90"/>
    </row>
    <row r="17" spans="1:12" s="269" customFormat="1" ht="15" customHeight="1" x14ac:dyDescent="0.2">
      <c r="A17" s="269" t="s">
        <v>1723</v>
      </c>
      <c r="B17" s="286">
        <v>1692.5</v>
      </c>
      <c r="C17" s="286">
        <v>1111.3</v>
      </c>
      <c r="D17" s="286">
        <v>1116.4829999999999</v>
      </c>
      <c r="E17" s="286">
        <v>851.5</v>
      </c>
      <c r="F17" s="286">
        <v>1044.0999999999999</v>
      </c>
      <c r="G17" s="286">
        <v>1172.8861589999999</v>
      </c>
      <c r="H17" s="286">
        <v>1453.7570000000001</v>
      </c>
      <c r="I17" s="286">
        <v>1655.2820290000002</v>
      </c>
      <c r="J17" s="286">
        <v>1502.3387299999999</v>
      </c>
      <c r="K17" s="90">
        <v>1207.1301019999999</v>
      </c>
      <c r="L17" s="269" t="s">
        <v>1724</v>
      </c>
    </row>
    <row r="18" spans="1:12" s="269" customFormat="1" ht="15" customHeight="1" x14ac:dyDescent="0.2">
      <c r="B18" s="286"/>
      <c r="C18" s="286"/>
      <c r="D18" s="286"/>
      <c r="E18" s="286"/>
      <c r="F18" s="286"/>
      <c r="G18" s="286"/>
      <c r="H18" s="286"/>
      <c r="I18" s="286"/>
      <c r="J18" s="286"/>
      <c r="K18" s="90"/>
    </row>
    <row r="19" spans="1:12" s="269" customFormat="1" ht="15" customHeight="1" x14ac:dyDescent="0.2">
      <c r="A19" s="269" t="s">
        <v>1725</v>
      </c>
      <c r="B19" s="286">
        <v>442.9</v>
      </c>
      <c r="C19" s="286">
        <v>446.1</v>
      </c>
      <c r="D19" s="286">
        <v>422.68</v>
      </c>
      <c r="E19" s="286">
        <v>422.822</v>
      </c>
      <c r="F19" s="286">
        <v>428.7</v>
      </c>
      <c r="G19" s="286">
        <v>446.365745</v>
      </c>
      <c r="H19" s="286">
        <v>427.51100000000002</v>
      </c>
      <c r="I19" s="286">
        <v>432.14850100000001</v>
      </c>
      <c r="J19" s="286">
        <v>347.52616899999998</v>
      </c>
      <c r="K19" s="90">
        <v>353.42150800000002</v>
      </c>
      <c r="L19" s="269" t="s">
        <v>1726</v>
      </c>
    </row>
    <row r="20" spans="1:12" s="269" customFormat="1" ht="15" customHeight="1" x14ac:dyDescent="0.2">
      <c r="B20" s="286"/>
      <c r="C20" s="286"/>
      <c r="D20" s="286"/>
      <c r="E20" s="286"/>
      <c r="F20" s="286"/>
      <c r="G20" s="286"/>
      <c r="H20" s="286"/>
      <c r="I20" s="286"/>
      <c r="J20" s="286"/>
      <c r="K20" s="90"/>
    </row>
    <row r="21" spans="1:12" s="269" customFormat="1" ht="15" customHeight="1" x14ac:dyDescent="0.2">
      <c r="A21" s="269" t="s">
        <v>1727</v>
      </c>
      <c r="B21" s="286">
        <v>792.6</v>
      </c>
      <c r="C21" s="286">
        <v>877.6</v>
      </c>
      <c r="D21" s="286">
        <v>790.37099999999998</v>
      </c>
      <c r="E21" s="286">
        <v>787.56100000000004</v>
      </c>
      <c r="F21" s="286">
        <v>770.8</v>
      </c>
      <c r="G21" s="286">
        <v>614.8269479999999</v>
      </c>
      <c r="H21" s="286">
        <v>879.88599999999997</v>
      </c>
      <c r="I21" s="286">
        <v>957.59791099999984</v>
      </c>
      <c r="J21" s="286">
        <v>904.07094900000016</v>
      </c>
      <c r="K21" s="90">
        <v>921.04935399999977</v>
      </c>
      <c r="L21" s="269" t="s">
        <v>1728</v>
      </c>
    </row>
    <row r="22" spans="1:12" s="269" customFormat="1" ht="15" customHeight="1" x14ac:dyDescent="0.2">
      <c r="B22" s="286"/>
      <c r="C22" s="286"/>
      <c r="D22" s="286"/>
      <c r="E22" s="286"/>
      <c r="F22" s="286"/>
      <c r="G22" s="286"/>
      <c r="H22" s="286"/>
      <c r="I22" s="286"/>
      <c r="J22" s="286"/>
      <c r="K22" s="90"/>
    </row>
    <row r="23" spans="1:12" s="269" customFormat="1" ht="15" customHeight="1" x14ac:dyDescent="0.2">
      <c r="A23" s="269" t="s">
        <v>1729</v>
      </c>
      <c r="B23" s="286">
        <v>6105.4</v>
      </c>
      <c r="C23" s="286">
        <v>5826</v>
      </c>
      <c r="D23" s="286">
        <v>5850.1</v>
      </c>
      <c r="E23" s="286">
        <v>6237.8</v>
      </c>
      <c r="F23" s="286">
        <v>6672.7</v>
      </c>
      <c r="G23" s="286">
        <v>7076.5571569999993</v>
      </c>
      <c r="H23" s="286">
        <v>7081.6139999999996</v>
      </c>
      <c r="I23" s="286">
        <v>6844.5201130000005</v>
      </c>
      <c r="J23" s="286">
        <v>6815.712681</v>
      </c>
      <c r="K23" s="90">
        <v>6989.9239120000002</v>
      </c>
      <c r="L23" s="269" t="s">
        <v>1730</v>
      </c>
    </row>
    <row r="24" spans="1:12" s="269" customFormat="1" ht="15" customHeight="1" x14ac:dyDescent="0.2">
      <c r="B24" s="286"/>
      <c r="C24" s="286"/>
      <c r="D24" s="286"/>
      <c r="E24" s="286"/>
      <c r="F24" s="286"/>
      <c r="G24" s="286"/>
      <c r="H24" s="286"/>
      <c r="I24" s="286"/>
      <c r="J24" s="286"/>
      <c r="K24" s="90"/>
    </row>
    <row r="25" spans="1:12" s="269" customFormat="1" ht="15" customHeight="1" x14ac:dyDescent="0.2">
      <c r="A25" s="269" t="s">
        <v>1217</v>
      </c>
      <c r="B25" s="286">
        <v>2412.3000000000002</v>
      </c>
      <c r="C25" s="286">
        <v>2269.3180000000002</v>
      </c>
      <c r="D25" s="286">
        <v>2652.4250000000002</v>
      </c>
      <c r="E25" s="286">
        <v>2962.6610000000001</v>
      </c>
      <c r="F25" s="286">
        <v>2994.6</v>
      </c>
      <c r="G25" s="286">
        <v>3195.4825970000002</v>
      </c>
      <c r="H25" s="286">
        <v>3413.36</v>
      </c>
      <c r="I25" s="286">
        <v>3353.6024690000004</v>
      </c>
      <c r="J25" s="286">
        <v>3411.4778140000003</v>
      </c>
      <c r="K25" s="90">
        <v>3523.350093</v>
      </c>
      <c r="L25" s="269" t="s">
        <v>1731</v>
      </c>
    </row>
    <row r="26" spans="1:12" s="269" customFormat="1" ht="15" customHeight="1" x14ac:dyDescent="0.2">
      <c r="B26" s="286"/>
      <c r="C26" s="286"/>
      <c r="D26" s="286"/>
      <c r="E26" s="286"/>
      <c r="F26" s="286"/>
      <c r="G26" s="286"/>
      <c r="H26" s="286"/>
      <c r="I26" s="286"/>
      <c r="J26" s="286"/>
      <c r="K26" s="90"/>
    </row>
    <row r="27" spans="1:12" s="269" customFormat="1" ht="15" customHeight="1" x14ac:dyDescent="0.2">
      <c r="A27" s="269" t="s">
        <v>1732</v>
      </c>
      <c r="B27" s="286"/>
      <c r="C27" s="286"/>
      <c r="D27" s="286"/>
      <c r="E27" s="286"/>
      <c r="F27" s="286"/>
      <c r="G27" s="286"/>
      <c r="H27" s="286"/>
      <c r="I27" s="286"/>
      <c r="J27" s="286"/>
      <c r="K27" s="90"/>
      <c r="L27" s="269" t="s">
        <v>1733</v>
      </c>
    </row>
    <row r="28" spans="1:12" s="269" customFormat="1" ht="15" customHeight="1" x14ac:dyDescent="0.2">
      <c r="A28" s="269" t="s">
        <v>1734</v>
      </c>
      <c r="B28" s="286">
        <v>414.1</v>
      </c>
      <c r="C28" s="286">
        <v>408.69200000000001</v>
      </c>
      <c r="D28" s="286">
        <v>381.66</v>
      </c>
      <c r="E28" s="286">
        <v>398.86500000000001</v>
      </c>
      <c r="F28" s="286">
        <v>419.3</v>
      </c>
      <c r="G28" s="286">
        <v>426.61145199999999</v>
      </c>
      <c r="H28" s="286">
        <v>427.19</v>
      </c>
      <c r="I28" s="286">
        <v>423.01086500000002</v>
      </c>
      <c r="J28" s="286">
        <v>444.82345500000002</v>
      </c>
      <c r="K28" s="90">
        <v>404.82301099999995</v>
      </c>
      <c r="L28" s="269" t="s">
        <v>1735</v>
      </c>
    </row>
    <row r="29" spans="1:12" s="269" customFormat="1" ht="15" customHeight="1" x14ac:dyDescent="0.2">
      <c r="B29" s="286"/>
      <c r="C29" s="286"/>
      <c r="D29" s="286"/>
      <c r="E29" s="286"/>
      <c r="F29" s="286"/>
      <c r="G29" s="286"/>
      <c r="H29" s="286"/>
      <c r="I29" s="286"/>
      <c r="J29" s="286"/>
      <c r="K29" s="90"/>
    </row>
    <row r="30" spans="1:12" s="269" customFormat="1" ht="15" customHeight="1" x14ac:dyDescent="0.2">
      <c r="A30" s="269" t="s">
        <v>1727</v>
      </c>
      <c r="B30" s="286">
        <v>3278.9</v>
      </c>
      <c r="C30" s="286">
        <v>3148</v>
      </c>
      <c r="D30" s="286">
        <v>2816.0279999999998</v>
      </c>
      <c r="E30" s="286">
        <v>2876.3159999999998</v>
      </c>
      <c r="F30" s="286">
        <v>3258.8</v>
      </c>
      <c r="G30" s="286">
        <v>3454.4631079999995</v>
      </c>
      <c r="H30" s="286">
        <v>3241.0639999999999</v>
      </c>
      <c r="I30" s="286">
        <v>3067.9067789999999</v>
      </c>
      <c r="J30" s="286">
        <v>2959.4114119999995</v>
      </c>
      <c r="K30" s="90">
        <v>3061.7508080000002</v>
      </c>
      <c r="L30" s="269" t="s">
        <v>1728</v>
      </c>
    </row>
    <row r="31" spans="1:12" s="269" customFormat="1" ht="15" customHeight="1" x14ac:dyDescent="0.2">
      <c r="B31" s="286"/>
      <c r="C31" s="286"/>
      <c r="D31" s="286"/>
      <c r="E31" s="286"/>
      <c r="F31" s="286"/>
      <c r="G31" s="286"/>
      <c r="H31" s="286"/>
      <c r="I31" s="286"/>
      <c r="J31" s="286"/>
      <c r="K31" s="90"/>
    </row>
    <row r="32" spans="1:12" s="269" customFormat="1" ht="15" customHeight="1" x14ac:dyDescent="0.2">
      <c r="B32" s="286"/>
      <c r="C32" s="286"/>
      <c r="D32" s="286"/>
      <c r="E32" s="286"/>
      <c r="F32" s="286"/>
      <c r="G32" s="286"/>
      <c r="H32" s="286"/>
      <c r="I32" s="286"/>
      <c r="J32" s="286"/>
      <c r="K32" s="90"/>
    </row>
    <row r="33" spans="1:12" s="269" customFormat="1" ht="15" customHeight="1" x14ac:dyDescent="0.2">
      <c r="A33" s="269" t="s">
        <v>1736</v>
      </c>
      <c r="B33" s="286">
        <v>3272.6</v>
      </c>
      <c r="C33" s="286">
        <v>3383.2</v>
      </c>
      <c r="D33" s="286">
        <v>3133.3020000000001</v>
      </c>
      <c r="E33" s="286">
        <v>2831.4839999999999</v>
      </c>
      <c r="F33" s="286">
        <v>2739.1</v>
      </c>
      <c r="G33" s="286">
        <v>2853.5220490000002</v>
      </c>
      <c r="H33" s="286">
        <v>3047.4639999999999</v>
      </c>
      <c r="I33" s="286">
        <v>3013.5061640000004</v>
      </c>
      <c r="J33" s="286">
        <v>2920.8316770000001</v>
      </c>
      <c r="K33" s="90">
        <v>2939.5684689999994</v>
      </c>
      <c r="L33" s="269" t="s">
        <v>1737</v>
      </c>
    </row>
    <row r="34" spans="1:12" s="269" customFormat="1" ht="15" customHeight="1" x14ac:dyDescent="0.2">
      <c r="B34" s="286"/>
      <c r="C34" s="286"/>
      <c r="D34" s="286"/>
      <c r="E34" s="286"/>
      <c r="F34" s="286"/>
      <c r="G34" s="286"/>
      <c r="H34" s="286"/>
      <c r="I34" s="286"/>
      <c r="J34" s="286"/>
      <c r="K34" s="90"/>
    </row>
    <row r="35" spans="1:12" s="269" customFormat="1" ht="15" customHeight="1" x14ac:dyDescent="0.2">
      <c r="B35" s="286"/>
      <c r="C35" s="286"/>
      <c r="D35" s="286"/>
      <c r="E35" s="286"/>
      <c r="F35" s="286"/>
      <c r="G35" s="286"/>
      <c r="H35" s="286"/>
      <c r="I35" s="286"/>
      <c r="J35" s="286"/>
      <c r="K35" s="90"/>
    </row>
    <row r="36" spans="1:12" s="269" customFormat="1" ht="15" customHeight="1" x14ac:dyDescent="0.2">
      <c r="A36" s="269" t="s">
        <v>1738</v>
      </c>
      <c r="B36" s="286"/>
      <c r="C36" s="286"/>
      <c r="D36" s="286"/>
      <c r="E36" s="286"/>
      <c r="F36" s="286"/>
      <c r="G36" s="286"/>
      <c r="H36" s="286"/>
      <c r="I36" s="286"/>
      <c r="J36" s="286"/>
      <c r="K36" s="90"/>
      <c r="L36" s="269" t="s">
        <v>1739</v>
      </c>
    </row>
    <row r="37" spans="1:12" s="269" customFormat="1" ht="15" customHeight="1" x14ac:dyDescent="0.2">
      <c r="A37" s="269" t="s">
        <v>1740</v>
      </c>
      <c r="B37" s="286">
        <v>36899.1</v>
      </c>
      <c r="C37" s="286">
        <v>38411.199999999997</v>
      </c>
      <c r="D37" s="286">
        <v>39693.4</v>
      </c>
      <c r="E37" s="286">
        <v>35956.1</v>
      </c>
      <c r="F37" s="286">
        <v>34544.9</v>
      </c>
      <c r="G37" s="286">
        <v>36745.798790000001</v>
      </c>
      <c r="H37" s="286">
        <v>36509.781999999999</v>
      </c>
      <c r="I37" s="286">
        <v>36276.965047999998</v>
      </c>
      <c r="J37" s="286">
        <v>36393.105785</v>
      </c>
      <c r="K37" s="90">
        <v>37301.465791999995</v>
      </c>
      <c r="L37" s="269" t="s">
        <v>1741</v>
      </c>
    </row>
    <row r="38" spans="1:12" s="269" customFormat="1" ht="15" customHeight="1" x14ac:dyDescent="0.2">
      <c r="A38" s="450"/>
      <c r="B38" s="451"/>
      <c r="C38" s="451"/>
      <c r="D38" s="451"/>
      <c r="E38" s="451"/>
      <c r="F38" s="451"/>
      <c r="G38" s="451"/>
      <c r="H38" s="451"/>
      <c r="I38" s="451"/>
      <c r="J38" s="451"/>
      <c r="K38" s="451"/>
      <c r="L38" s="450"/>
    </row>
    <row r="40" spans="1:12" x14ac:dyDescent="0.2">
      <c r="A40" s="270" t="s">
        <v>167</v>
      </c>
      <c r="B40" s="270"/>
      <c r="C40" s="270"/>
      <c r="D40" s="270"/>
      <c r="G40" s="270" t="s">
        <v>1069</v>
      </c>
      <c r="H40" s="270"/>
    </row>
    <row r="41" spans="1:12" x14ac:dyDescent="0.2">
      <c r="A41" s="270" t="s">
        <v>169</v>
      </c>
      <c r="B41" s="270"/>
      <c r="C41" s="270"/>
      <c r="D41" s="270"/>
      <c r="G41" s="270" t="s">
        <v>1070</v>
      </c>
      <c r="H41" s="270"/>
    </row>
    <row r="42" spans="1:12" x14ac:dyDescent="0.2">
      <c r="A42" s="270" t="s">
        <v>1742</v>
      </c>
      <c r="B42" s="270"/>
      <c r="C42" s="270"/>
      <c r="D42" s="270"/>
      <c r="G42" s="270" t="s">
        <v>1743</v>
      </c>
      <c r="H42" s="270"/>
    </row>
    <row r="43" spans="1:12" x14ac:dyDescent="0.2">
      <c r="A43" s="270" t="s">
        <v>1744</v>
      </c>
      <c r="B43" s="270"/>
      <c r="C43" s="270"/>
      <c r="D43" s="270"/>
      <c r="G43" s="270" t="s">
        <v>1745</v>
      </c>
      <c r="H43" s="270"/>
    </row>
    <row r="44" spans="1:12" x14ac:dyDescent="0.2">
      <c r="A44" s="270" t="s">
        <v>1746</v>
      </c>
      <c r="B44" s="270"/>
      <c r="C44" s="270"/>
      <c r="D44" s="270"/>
      <c r="G44" s="270" t="s">
        <v>1747</v>
      </c>
      <c r="H44" s="270"/>
    </row>
    <row r="45" spans="1:12" x14ac:dyDescent="0.2">
      <c r="A45" s="270" t="s">
        <v>1748</v>
      </c>
      <c r="B45" s="270"/>
      <c r="C45" s="270"/>
      <c r="D45" s="270"/>
      <c r="G45" s="270" t="s">
        <v>1749</v>
      </c>
      <c r="H45" s="270"/>
    </row>
    <row r="46" spans="1:12" x14ac:dyDescent="0.2">
      <c r="A46" s="270"/>
      <c r="B46" s="270"/>
      <c r="C46" s="270"/>
      <c r="D46" s="270"/>
      <c r="G46" s="270"/>
      <c r="H46" s="270"/>
    </row>
    <row r="47" spans="1:12" ht="15" x14ac:dyDescent="0.25">
      <c r="A47" s="279" t="s">
        <v>376</v>
      </c>
      <c r="B47" s="280"/>
      <c r="C47" s="280"/>
      <c r="D47" s="280"/>
      <c r="E47" s="280"/>
      <c r="F47" s="280"/>
      <c r="G47" s="29" t="s">
        <v>104</v>
      </c>
      <c r="H47" s="29"/>
    </row>
    <row r="48" spans="1:12" ht="15" x14ac:dyDescent="0.25">
      <c r="A48" s="279" t="s">
        <v>713</v>
      </c>
      <c r="B48" s="280"/>
      <c r="C48" s="280"/>
      <c r="D48" s="280"/>
      <c r="E48" s="280"/>
      <c r="F48" s="280"/>
      <c r="G48" s="29" t="s">
        <v>105</v>
      </c>
      <c r="H48" s="29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workbookViewId="0"/>
  </sheetViews>
  <sheetFormatPr defaultRowHeight="12.75" x14ac:dyDescent="0.2"/>
  <cols>
    <col min="1" max="1" width="43.28515625" style="229" customWidth="1"/>
    <col min="2" max="2" width="14.85546875" style="229" customWidth="1"/>
    <col min="3" max="3" width="15" style="229" customWidth="1"/>
    <col min="4" max="4" width="14.85546875" style="229" customWidth="1"/>
    <col min="5" max="5" width="15" style="229" customWidth="1"/>
    <col min="6" max="6" width="14.140625" style="270" customWidth="1"/>
    <col min="7" max="7" width="15" style="270" customWidth="1"/>
    <col min="8" max="11" width="13.5703125" style="270" customWidth="1"/>
    <col min="12" max="12" width="1.42578125" style="270" customWidth="1"/>
    <col min="13" max="13" width="44.28515625" style="229" customWidth="1"/>
    <col min="14" max="202" width="9.140625" style="229"/>
    <col min="203" max="203" width="40.7109375" style="229" customWidth="1"/>
    <col min="204" max="206" width="11" style="229" bestFit="1" customWidth="1"/>
    <col min="207" max="208" width="11" style="229" customWidth="1"/>
    <col min="209" max="210" width="11" style="229" bestFit="1" customWidth="1"/>
    <col min="211" max="211" width="10.7109375" style="229" customWidth="1"/>
    <col min="212" max="213" width="12" style="229" customWidth="1"/>
    <col min="214" max="214" width="39.7109375" style="229" customWidth="1"/>
    <col min="215" max="458" width="9.140625" style="229"/>
    <col min="459" max="459" width="40.7109375" style="229" customWidth="1"/>
    <col min="460" max="462" width="11" style="229" bestFit="1" customWidth="1"/>
    <col min="463" max="464" width="11" style="229" customWidth="1"/>
    <col min="465" max="466" width="11" style="229" bestFit="1" customWidth="1"/>
    <col min="467" max="467" width="10.7109375" style="229" customWidth="1"/>
    <col min="468" max="469" width="12" style="229" customWidth="1"/>
    <col min="470" max="470" width="39.7109375" style="229" customWidth="1"/>
    <col min="471" max="714" width="9.140625" style="229"/>
    <col min="715" max="715" width="40.7109375" style="229" customWidth="1"/>
    <col min="716" max="718" width="11" style="229" bestFit="1" customWidth="1"/>
    <col min="719" max="720" width="11" style="229" customWidth="1"/>
    <col min="721" max="722" width="11" style="229" bestFit="1" customWidth="1"/>
    <col min="723" max="723" width="10.7109375" style="229" customWidth="1"/>
    <col min="724" max="725" width="12" style="229" customWidth="1"/>
    <col min="726" max="726" width="39.7109375" style="229" customWidth="1"/>
    <col min="727" max="970" width="9.140625" style="229"/>
    <col min="971" max="971" width="40.7109375" style="229" customWidth="1"/>
    <col min="972" max="974" width="11" style="229" bestFit="1" customWidth="1"/>
    <col min="975" max="976" width="11" style="229" customWidth="1"/>
    <col min="977" max="978" width="11" style="229" bestFit="1" customWidth="1"/>
    <col min="979" max="979" width="10.7109375" style="229" customWidth="1"/>
    <col min="980" max="981" width="12" style="229" customWidth="1"/>
    <col min="982" max="982" width="39.7109375" style="229" customWidth="1"/>
    <col min="983" max="1226" width="9.140625" style="229"/>
    <col min="1227" max="1227" width="40.7109375" style="229" customWidth="1"/>
    <col min="1228" max="1230" width="11" style="229" bestFit="1" customWidth="1"/>
    <col min="1231" max="1232" width="11" style="229" customWidth="1"/>
    <col min="1233" max="1234" width="11" style="229" bestFit="1" customWidth="1"/>
    <col min="1235" max="1235" width="10.7109375" style="229" customWidth="1"/>
    <col min="1236" max="1237" width="12" style="229" customWidth="1"/>
    <col min="1238" max="1238" width="39.7109375" style="229" customWidth="1"/>
    <col min="1239" max="1482" width="9.140625" style="229"/>
    <col min="1483" max="1483" width="40.7109375" style="229" customWidth="1"/>
    <col min="1484" max="1486" width="11" style="229" bestFit="1" customWidth="1"/>
    <col min="1487" max="1488" width="11" style="229" customWidth="1"/>
    <col min="1489" max="1490" width="11" style="229" bestFit="1" customWidth="1"/>
    <col min="1491" max="1491" width="10.7109375" style="229" customWidth="1"/>
    <col min="1492" max="1493" width="12" style="229" customWidth="1"/>
    <col min="1494" max="1494" width="39.7109375" style="229" customWidth="1"/>
    <col min="1495" max="1738" width="9.140625" style="229"/>
    <col min="1739" max="1739" width="40.7109375" style="229" customWidth="1"/>
    <col min="1740" max="1742" width="11" style="229" bestFit="1" customWidth="1"/>
    <col min="1743" max="1744" width="11" style="229" customWidth="1"/>
    <col min="1745" max="1746" width="11" style="229" bestFit="1" customWidth="1"/>
    <col min="1747" max="1747" width="10.7109375" style="229" customWidth="1"/>
    <col min="1748" max="1749" width="12" style="229" customWidth="1"/>
    <col min="1750" max="1750" width="39.7109375" style="229" customWidth="1"/>
    <col min="1751" max="1994" width="9.140625" style="229"/>
    <col min="1995" max="1995" width="40.7109375" style="229" customWidth="1"/>
    <col min="1996" max="1998" width="11" style="229" bestFit="1" customWidth="1"/>
    <col min="1999" max="2000" width="11" style="229" customWidth="1"/>
    <col min="2001" max="2002" width="11" style="229" bestFit="1" customWidth="1"/>
    <col min="2003" max="2003" width="10.7109375" style="229" customWidth="1"/>
    <col min="2004" max="2005" width="12" style="229" customWidth="1"/>
    <col min="2006" max="2006" width="39.7109375" style="229" customWidth="1"/>
    <col min="2007" max="2250" width="9.140625" style="229"/>
    <col min="2251" max="2251" width="40.7109375" style="229" customWidth="1"/>
    <col min="2252" max="2254" width="11" style="229" bestFit="1" customWidth="1"/>
    <col min="2255" max="2256" width="11" style="229" customWidth="1"/>
    <col min="2257" max="2258" width="11" style="229" bestFit="1" customWidth="1"/>
    <col min="2259" max="2259" width="10.7109375" style="229" customWidth="1"/>
    <col min="2260" max="2261" width="12" style="229" customWidth="1"/>
    <col min="2262" max="2262" width="39.7109375" style="229" customWidth="1"/>
    <col min="2263" max="2506" width="9.140625" style="229"/>
    <col min="2507" max="2507" width="40.7109375" style="229" customWidth="1"/>
    <col min="2508" max="2510" width="11" style="229" bestFit="1" customWidth="1"/>
    <col min="2511" max="2512" width="11" style="229" customWidth="1"/>
    <col min="2513" max="2514" width="11" style="229" bestFit="1" customWidth="1"/>
    <col min="2515" max="2515" width="10.7109375" style="229" customWidth="1"/>
    <col min="2516" max="2517" width="12" style="229" customWidth="1"/>
    <col min="2518" max="2518" width="39.7109375" style="229" customWidth="1"/>
    <col min="2519" max="2762" width="9.140625" style="229"/>
    <col min="2763" max="2763" width="40.7109375" style="229" customWidth="1"/>
    <col min="2764" max="2766" width="11" style="229" bestFit="1" customWidth="1"/>
    <col min="2767" max="2768" width="11" style="229" customWidth="1"/>
    <col min="2769" max="2770" width="11" style="229" bestFit="1" customWidth="1"/>
    <col min="2771" max="2771" width="10.7109375" style="229" customWidth="1"/>
    <col min="2772" max="2773" width="12" style="229" customWidth="1"/>
    <col min="2774" max="2774" width="39.7109375" style="229" customWidth="1"/>
    <col min="2775" max="3018" width="9.140625" style="229"/>
    <col min="3019" max="3019" width="40.7109375" style="229" customWidth="1"/>
    <col min="3020" max="3022" width="11" style="229" bestFit="1" customWidth="1"/>
    <col min="3023" max="3024" width="11" style="229" customWidth="1"/>
    <col min="3025" max="3026" width="11" style="229" bestFit="1" customWidth="1"/>
    <col min="3027" max="3027" width="10.7109375" style="229" customWidth="1"/>
    <col min="3028" max="3029" width="12" style="229" customWidth="1"/>
    <col min="3030" max="3030" width="39.7109375" style="229" customWidth="1"/>
    <col min="3031" max="3274" width="9.140625" style="229"/>
    <col min="3275" max="3275" width="40.7109375" style="229" customWidth="1"/>
    <col min="3276" max="3278" width="11" style="229" bestFit="1" customWidth="1"/>
    <col min="3279" max="3280" width="11" style="229" customWidth="1"/>
    <col min="3281" max="3282" width="11" style="229" bestFit="1" customWidth="1"/>
    <col min="3283" max="3283" width="10.7109375" style="229" customWidth="1"/>
    <col min="3284" max="3285" width="12" style="229" customWidth="1"/>
    <col min="3286" max="3286" width="39.7109375" style="229" customWidth="1"/>
    <col min="3287" max="3530" width="9.140625" style="229"/>
    <col min="3531" max="3531" width="40.7109375" style="229" customWidth="1"/>
    <col min="3532" max="3534" width="11" style="229" bestFit="1" customWidth="1"/>
    <col min="3535" max="3536" width="11" style="229" customWidth="1"/>
    <col min="3537" max="3538" width="11" style="229" bestFit="1" customWidth="1"/>
    <col min="3539" max="3539" width="10.7109375" style="229" customWidth="1"/>
    <col min="3540" max="3541" width="12" style="229" customWidth="1"/>
    <col min="3542" max="3542" width="39.7109375" style="229" customWidth="1"/>
    <col min="3543" max="3786" width="9.140625" style="229"/>
    <col min="3787" max="3787" width="40.7109375" style="229" customWidth="1"/>
    <col min="3788" max="3790" width="11" style="229" bestFit="1" customWidth="1"/>
    <col min="3791" max="3792" width="11" style="229" customWidth="1"/>
    <col min="3793" max="3794" width="11" style="229" bestFit="1" customWidth="1"/>
    <col min="3795" max="3795" width="10.7109375" style="229" customWidth="1"/>
    <col min="3796" max="3797" width="12" style="229" customWidth="1"/>
    <col min="3798" max="3798" width="39.7109375" style="229" customWidth="1"/>
    <col min="3799" max="4042" width="9.140625" style="229"/>
    <col min="4043" max="4043" width="40.7109375" style="229" customWidth="1"/>
    <col min="4044" max="4046" width="11" style="229" bestFit="1" customWidth="1"/>
    <col min="4047" max="4048" width="11" style="229" customWidth="1"/>
    <col min="4049" max="4050" width="11" style="229" bestFit="1" customWidth="1"/>
    <col min="4051" max="4051" width="10.7109375" style="229" customWidth="1"/>
    <col min="4052" max="4053" width="12" style="229" customWidth="1"/>
    <col min="4054" max="4054" width="39.7109375" style="229" customWidth="1"/>
    <col min="4055" max="4298" width="9.140625" style="229"/>
    <col min="4299" max="4299" width="40.7109375" style="229" customWidth="1"/>
    <col min="4300" max="4302" width="11" style="229" bestFit="1" customWidth="1"/>
    <col min="4303" max="4304" width="11" style="229" customWidth="1"/>
    <col min="4305" max="4306" width="11" style="229" bestFit="1" customWidth="1"/>
    <col min="4307" max="4307" width="10.7109375" style="229" customWidth="1"/>
    <col min="4308" max="4309" width="12" style="229" customWidth="1"/>
    <col min="4310" max="4310" width="39.7109375" style="229" customWidth="1"/>
    <col min="4311" max="4554" width="9.140625" style="229"/>
    <col min="4555" max="4555" width="40.7109375" style="229" customWidth="1"/>
    <col min="4556" max="4558" width="11" style="229" bestFit="1" customWidth="1"/>
    <col min="4559" max="4560" width="11" style="229" customWidth="1"/>
    <col min="4561" max="4562" width="11" style="229" bestFit="1" customWidth="1"/>
    <col min="4563" max="4563" width="10.7109375" style="229" customWidth="1"/>
    <col min="4564" max="4565" width="12" style="229" customWidth="1"/>
    <col min="4566" max="4566" width="39.7109375" style="229" customWidth="1"/>
    <col min="4567" max="4810" width="9.140625" style="229"/>
    <col min="4811" max="4811" width="40.7109375" style="229" customWidth="1"/>
    <col min="4812" max="4814" width="11" style="229" bestFit="1" customWidth="1"/>
    <col min="4815" max="4816" width="11" style="229" customWidth="1"/>
    <col min="4817" max="4818" width="11" style="229" bestFit="1" customWidth="1"/>
    <col min="4819" max="4819" width="10.7109375" style="229" customWidth="1"/>
    <col min="4820" max="4821" width="12" style="229" customWidth="1"/>
    <col min="4822" max="4822" width="39.7109375" style="229" customWidth="1"/>
    <col min="4823" max="5066" width="9.140625" style="229"/>
    <col min="5067" max="5067" width="40.7109375" style="229" customWidth="1"/>
    <col min="5068" max="5070" width="11" style="229" bestFit="1" customWidth="1"/>
    <col min="5071" max="5072" width="11" style="229" customWidth="1"/>
    <col min="5073" max="5074" width="11" style="229" bestFit="1" customWidth="1"/>
    <col min="5075" max="5075" width="10.7109375" style="229" customWidth="1"/>
    <col min="5076" max="5077" width="12" style="229" customWidth="1"/>
    <col min="5078" max="5078" width="39.7109375" style="229" customWidth="1"/>
    <col min="5079" max="5322" width="9.140625" style="229"/>
    <col min="5323" max="5323" width="40.7109375" style="229" customWidth="1"/>
    <col min="5324" max="5326" width="11" style="229" bestFit="1" customWidth="1"/>
    <col min="5327" max="5328" width="11" style="229" customWidth="1"/>
    <col min="5329" max="5330" width="11" style="229" bestFit="1" customWidth="1"/>
    <col min="5331" max="5331" width="10.7109375" style="229" customWidth="1"/>
    <col min="5332" max="5333" width="12" style="229" customWidth="1"/>
    <col min="5334" max="5334" width="39.7109375" style="229" customWidth="1"/>
    <col min="5335" max="5578" width="9.140625" style="229"/>
    <col min="5579" max="5579" width="40.7109375" style="229" customWidth="1"/>
    <col min="5580" max="5582" width="11" style="229" bestFit="1" customWidth="1"/>
    <col min="5583" max="5584" width="11" style="229" customWidth="1"/>
    <col min="5585" max="5586" width="11" style="229" bestFit="1" customWidth="1"/>
    <col min="5587" max="5587" width="10.7109375" style="229" customWidth="1"/>
    <col min="5588" max="5589" width="12" style="229" customWidth="1"/>
    <col min="5590" max="5590" width="39.7109375" style="229" customWidth="1"/>
    <col min="5591" max="5834" width="9.140625" style="229"/>
    <col min="5835" max="5835" width="40.7109375" style="229" customWidth="1"/>
    <col min="5836" max="5838" width="11" style="229" bestFit="1" customWidth="1"/>
    <col min="5839" max="5840" width="11" style="229" customWidth="1"/>
    <col min="5841" max="5842" width="11" style="229" bestFit="1" customWidth="1"/>
    <col min="5843" max="5843" width="10.7109375" style="229" customWidth="1"/>
    <col min="5844" max="5845" width="12" style="229" customWidth="1"/>
    <col min="5846" max="5846" width="39.7109375" style="229" customWidth="1"/>
    <col min="5847" max="6090" width="9.140625" style="229"/>
    <col min="6091" max="6091" width="40.7109375" style="229" customWidth="1"/>
    <col min="6092" max="6094" width="11" style="229" bestFit="1" customWidth="1"/>
    <col min="6095" max="6096" width="11" style="229" customWidth="1"/>
    <col min="6097" max="6098" width="11" style="229" bestFit="1" customWidth="1"/>
    <col min="6099" max="6099" width="10.7109375" style="229" customWidth="1"/>
    <col min="6100" max="6101" width="12" style="229" customWidth="1"/>
    <col min="6102" max="6102" width="39.7109375" style="229" customWidth="1"/>
    <col min="6103" max="6346" width="9.140625" style="229"/>
    <col min="6347" max="6347" width="40.7109375" style="229" customWidth="1"/>
    <col min="6348" max="6350" width="11" style="229" bestFit="1" customWidth="1"/>
    <col min="6351" max="6352" width="11" style="229" customWidth="1"/>
    <col min="6353" max="6354" width="11" style="229" bestFit="1" customWidth="1"/>
    <col min="6355" max="6355" width="10.7109375" style="229" customWidth="1"/>
    <col min="6356" max="6357" width="12" style="229" customWidth="1"/>
    <col min="6358" max="6358" width="39.7109375" style="229" customWidth="1"/>
    <col min="6359" max="6602" width="9.140625" style="229"/>
    <col min="6603" max="6603" width="40.7109375" style="229" customWidth="1"/>
    <col min="6604" max="6606" width="11" style="229" bestFit="1" customWidth="1"/>
    <col min="6607" max="6608" width="11" style="229" customWidth="1"/>
    <col min="6609" max="6610" width="11" style="229" bestFit="1" customWidth="1"/>
    <col min="6611" max="6611" width="10.7109375" style="229" customWidth="1"/>
    <col min="6612" max="6613" width="12" style="229" customWidth="1"/>
    <col min="6614" max="6614" width="39.7109375" style="229" customWidth="1"/>
    <col min="6615" max="6858" width="9.140625" style="229"/>
    <col min="6859" max="6859" width="40.7109375" style="229" customWidth="1"/>
    <col min="6860" max="6862" width="11" style="229" bestFit="1" customWidth="1"/>
    <col min="6863" max="6864" width="11" style="229" customWidth="1"/>
    <col min="6865" max="6866" width="11" style="229" bestFit="1" customWidth="1"/>
    <col min="6867" max="6867" width="10.7109375" style="229" customWidth="1"/>
    <col min="6868" max="6869" width="12" style="229" customWidth="1"/>
    <col min="6870" max="6870" width="39.7109375" style="229" customWidth="1"/>
    <col min="6871" max="7114" width="9.140625" style="229"/>
    <col min="7115" max="7115" width="40.7109375" style="229" customWidth="1"/>
    <col min="7116" max="7118" width="11" style="229" bestFit="1" customWidth="1"/>
    <col min="7119" max="7120" width="11" style="229" customWidth="1"/>
    <col min="7121" max="7122" width="11" style="229" bestFit="1" customWidth="1"/>
    <col min="7123" max="7123" width="10.7109375" style="229" customWidth="1"/>
    <col min="7124" max="7125" width="12" style="229" customWidth="1"/>
    <col min="7126" max="7126" width="39.7109375" style="229" customWidth="1"/>
    <col min="7127" max="7370" width="9.140625" style="229"/>
    <col min="7371" max="7371" width="40.7109375" style="229" customWidth="1"/>
    <col min="7372" max="7374" width="11" style="229" bestFit="1" customWidth="1"/>
    <col min="7375" max="7376" width="11" style="229" customWidth="1"/>
    <col min="7377" max="7378" width="11" style="229" bestFit="1" customWidth="1"/>
    <col min="7379" max="7379" width="10.7109375" style="229" customWidth="1"/>
    <col min="7380" max="7381" width="12" style="229" customWidth="1"/>
    <col min="7382" max="7382" width="39.7109375" style="229" customWidth="1"/>
    <col min="7383" max="7626" width="9.140625" style="229"/>
    <col min="7627" max="7627" width="40.7109375" style="229" customWidth="1"/>
    <col min="7628" max="7630" width="11" style="229" bestFit="1" customWidth="1"/>
    <col min="7631" max="7632" width="11" style="229" customWidth="1"/>
    <col min="7633" max="7634" width="11" style="229" bestFit="1" customWidth="1"/>
    <col min="7635" max="7635" width="10.7109375" style="229" customWidth="1"/>
    <col min="7636" max="7637" width="12" style="229" customWidth="1"/>
    <col min="7638" max="7638" width="39.7109375" style="229" customWidth="1"/>
    <col min="7639" max="7882" width="9.140625" style="229"/>
    <col min="7883" max="7883" width="40.7109375" style="229" customWidth="1"/>
    <col min="7884" max="7886" width="11" style="229" bestFit="1" customWidth="1"/>
    <col min="7887" max="7888" width="11" style="229" customWidth="1"/>
    <col min="7889" max="7890" width="11" style="229" bestFit="1" customWidth="1"/>
    <col min="7891" max="7891" width="10.7109375" style="229" customWidth="1"/>
    <col min="7892" max="7893" width="12" style="229" customWidth="1"/>
    <col min="7894" max="7894" width="39.7109375" style="229" customWidth="1"/>
    <col min="7895" max="8138" width="9.140625" style="229"/>
    <col min="8139" max="8139" width="40.7109375" style="229" customWidth="1"/>
    <col min="8140" max="8142" width="11" style="229" bestFit="1" customWidth="1"/>
    <col min="8143" max="8144" width="11" style="229" customWidth="1"/>
    <col min="8145" max="8146" width="11" style="229" bestFit="1" customWidth="1"/>
    <col min="8147" max="8147" width="10.7109375" style="229" customWidth="1"/>
    <col min="8148" max="8149" width="12" style="229" customWidth="1"/>
    <col min="8150" max="8150" width="39.7109375" style="229" customWidth="1"/>
    <col min="8151" max="8394" width="9.140625" style="229"/>
    <col min="8395" max="8395" width="40.7109375" style="229" customWidth="1"/>
    <col min="8396" max="8398" width="11" style="229" bestFit="1" customWidth="1"/>
    <col min="8399" max="8400" width="11" style="229" customWidth="1"/>
    <col min="8401" max="8402" width="11" style="229" bestFit="1" customWidth="1"/>
    <col min="8403" max="8403" width="10.7109375" style="229" customWidth="1"/>
    <col min="8404" max="8405" width="12" style="229" customWidth="1"/>
    <col min="8406" max="8406" width="39.7109375" style="229" customWidth="1"/>
    <col min="8407" max="8650" width="9.140625" style="229"/>
    <col min="8651" max="8651" width="40.7109375" style="229" customWidth="1"/>
    <col min="8652" max="8654" width="11" style="229" bestFit="1" customWidth="1"/>
    <col min="8655" max="8656" width="11" style="229" customWidth="1"/>
    <col min="8657" max="8658" width="11" style="229" bestFit="1" customWidth="1"/>
    <col min="8659" max="8659" width="10.7109375" style="229" customWidth="1"/>
    <col min="8660" max="8661" width="12" style="229" customWidth="1"/>
    <col min="8662" max="8662" width="39.7109375" style="229" customWidth="1"/>
    <col min="8663" max="8906" width="9.140625" style="229"/>
    <col min="8907" max="8907" width="40.7109375" style="229" customWidth="1"/>
    <col min="8908" max="8910" width="11" style="229" bestFit="1" customWidth="1"/>
    <col min="8911" max="8912" width="11" style="229" customWidth="1"/>
    <col min="8913" max="8914" width="11" style="229" bestFit="1" customWidth="1"/>
    <col min="8915" max="8915" width="10.7109375" style="229" customWidth="1"/>
    <col min="8916" max="8917" width="12" style="229" customWidth="1"/>
    <col min="8918" max="8918" width="39.7109375" style="229" customWidth="1"/>
    <col min="8919" max="9162" width="9.140625" style="229"/>
    <col min="9163" max="9163" width="40.7109375" style="229" customWidth="1"/>
    <col min="9164" max="9166" width="11" style="229" bestFit="1" customWidth="1"/>
    <col min="9167" max="9168" width="11" style="229" customWidth="1"/>
    <col min="9169" max="9170" width="11" style="229" bestFit="1" customWidth="1"/>
    <col min="9171" max="9171" width="10.7109375" style="229" customWidth="1"/>
    <col min="9172" max="9173" width="12" style="229" customWidth="1"/>
    <col min="9174" max="9174" width="39.7109375" style="229" customWidth="1"/>
    <col min="9175" max="9418" width="9.140625" style="229"/>
    <col min="9419" max="9419" width="40.7109375" style="229" customWidth="1"/>
    <col min="9420" max="9422" width="11" style="229" bestFit="1" customWidth="1"/>
    <col min="9423" max="9424" width="11" style="229" customWidth="1"/>
    <col min="9425" max="9426" width="11" style="229" bestFit="1" customWidth="1"/>
    <col min="9427" max="9427" width="10.7109375" style="229" customWidth="1"/>
    <col min="9428" max="9429" width="12" style="229" customWidth="1"/>
    <col min="9430" max="9430" width="39.7109375" style="229" customWidth="1"/>
    <col min="9431" max="9674" width="9.140625" style="229"/>
    <col min="9675" max="9675" width="40.7109375" style="229" customWidth="1"/>
    <col min="9676" max="9678" width="11" style="229" bestFit="1" customWidth="1"/>
    <col min="9679" max="9680" width="11" style="229" customWidth="1"/>
    <col min="9681" max="9682" width="11" style="229" bestFit="1" customWidth="1"/>
    <col min="9683" max="9683" width="10.7109375" style="229" customWidth="1"/>
    <col min="9684" max="9685" width="12" style="229" customWidth="1"/>
    <col min="9686" max="9686" width="39.7109375" style="229" customWidth="1"/>
    <col min="9687" max="9930" width="9.140625" style="229"/>
    <col min="9931" max="9931" width="40.7109375" style="229" customWidth="1"/>
    <col min="9932" max="9934" width="11" style="229" bestFit="1" customWidth="1"/>
    <col min="9935" max="9936" width="11" style="229" customWidth="1"/>
    <col min="9937" max="9938" width="11" style="229" bestFit="1" customWidth="1"/>
    <col min="9939" max="9939" width="10.7109375" style="229" customWidth="1"/>
    <col min="9940" max="9941" width="12" style="229" customWidth="1"/>
    <col min="9942" max="9942" width="39.7109375" style="229" customWidth="1"/>
    <col min="9943" max="10186" width="9.140625" style="229"/>
    <col min="10187" max="10187" width="40.7109375" style="229" customWidth="1"/>
    <col min="10188" max="10190" width="11" style="229" bestFit="1" customWidth="1"/>
    <col min="10191" max="10192" width="11" style="229" customWidth="1"/>
    <col min="10193" max="10194" width="11" style="229" bestFit="1" customWidth="1"/>
    <col min="10195" max="10195" width="10.7109375" style="229" customWidth="1"/>
    <col min="10196" max="10197" width="12" style="229" customWidth="1"/>
    <col min="10198" max="10198" width="39.7109375" style="229" customWidth="1"/>
    <col min="10199" max="10442" width="9.140625" style="229"/>
    <col min="10443" max="10443" width="40.7109375" style="229" customWidth="1"/>
    <col min="10444" max="10446" width="11" style="229" bestFit="1" customWidth="1"/>
    <col min="10447" max="10448" width="11" style="229" customWidth="1"/>
    <col min="10449" max="10450" width="11" style="229" bestFit="1" customWidth="1"/>
    <col min="10451" max="10451" width="10.7109375" style="229" customWidth="1"/>
    <col min="10452" max="10453" width="12" style="229" customWidth="1"/>
    <col min="10454" max="10454" width="39.7109375" style="229" customWidth="1"/>
    <col min="10455" max="10698" width="9.140625" style="229"/>
    <col min="10699" max="10699" width="40.7109375" style="229" customWidth="1"/>
    <col min="10700" max="10702" width="11" style="229" bestFit="1" customWidth="1"/>
    <col min="10703" max="10704" width="11" style="229" customWidth="1"/>
    <col min="10705" max="10706" width="11" style="229" bestFit="1" customWidth="1"/>
    <col min="10707" max="10707" width="10.7109375" style="229" customWidth="1"/>
    <col min="10708" max="10709" width="12" style="229" customWidth="1"/>
    <col min="10710" max="10710" width="39.7109375" style="229" customWidth="1"/>
    <col min="10711" max="10954" width="9.140625" style="229"/>
    <col min="10955" max="10955" width="40.7109375" style="229" customWidth="1"/>
    <col min="10956" max="10958" width="11" style="229" bestFit="1" customWidth="1"/>
    <col min="10959" max="10960" width="11" style="229" customWidth="1"/>
    <col min="10961" max="10962" width="11" style="229" bestFit="1" customWidth="1"/>
    <col min="10963" max="10963" width="10.7109375" style="229" customWidth="1"/>
    <col min="10964" max="10965" width="12" style="229" customWidth="1"/>
    <col min="10966" max="10966" width="39.7109375" style="229" customWidth="1"/>
    <col min="10967" max="11210" width="9.140625" style="229"/>
    <col min="11211" max="11211" width="40.7109375" style="229" customWidth="1"/>
    <col min="11212" max="11214" width="11" style="229" bestFit="1" customWidth="1"/>
    <col min="11215" max="11216" width="11" style="229" customWidth="1"/>
    <col min="11217" max="11218" width="11" style="229" bestFit="1" customWidth="1"/>
    <col min="11219" max="11219" width="10.7109375" style="229" customWidth="1"/>
    <col min="11220" max="11221" width="12" style="229" customWidth="1"/>
    <col min="11222" max="11222" width="39.7109375" style="229" customWidth="1"/>
    <col min="11223" max="11466" width="9.140625" style="229"/>
    <col min="11467" max="11467" width="40.7109375" style="229" customWidth="1"/>
    <col min="11468" max="11470" width="11" style="229" bestFit="1" customWidth="1"/>
    <col min="11471" max="11472" width="11" style="229" customWidth="1"/>
    <col min="11473" max="11474" width="11" style="229" bestFit="1" customWidth="1"/>
    <col min="11475" max="11475" width="10.7109375" style="229" customWidth="1"/>
    <col min="11476" max="11477" width="12" style="229" customWidth="1"/>
    <col min="11478" max="11478" width="39.7109375" style="229" customWidth="1"/>
    <col min="11479" max="11722" width="9.140625" style="229"/>
    <col min="11723" max="11723" width="40.7109375" style="229" customWidth="1"/>
    <col min="11724" max="11726" width="11" style="229" bestFit="1" customWidth="1"/>
    <col min="11727" max="11728" width="11" style="229" customWidth="1"/>
    <col min="11729" max="11730" width="11" style="229" bestFit="1" customWidth="1"/>
    <col min="11731" max="11731" width="10.7109375" style="229" customWidth="1"/>
    <col min="11732" max="11733" width="12" style="229" customWidth="1"/>
    <col min="11734" max="11734" width="39.7109375" style="229" customWidth="1"/>
    <col min="11735" max="11978" width="9.140625" style="229"/>
    <col min="11979" max="11979" width="40.7109375" style="229" customWidth="1"/>
    <col min="11980" max="11982" width="11" style="229" bestFit="1" customWidth="1"/>
    <col min="11983" max="11984" width="11" style="229" customWidth="1"/>
    <col min="11985" max="11986" width="11" style="229" bestFit="1" customWidth="1"/>
    <col min="11987" max="11987" width="10.7109375" style="229" customWidth="1"/>
    <col min="11988" max="11989" width="12" style="229" customWidth="1"/>
    <col min="11990" max="11990" width="39.7109375" style="229" customWidth="1"/>
    <col min="11991" max="12234" width="9.140625" style="229"/>
    <col min="12235" max="12235" width="40.7109375" style="229" customWidth="1"/>
    <col min="12236" max="12238" width="11" style="229" bestFit="1" customWidth="1"/>
    <col min="12239" max="12240" width="11" style="229" customWidth="1"/>
    <col min="12241" max="12242" width="11" style="229" bestFit="1" customWidth="1"/>
    <col min="12243" max="12243" width="10.7109375" style="229" customWidth="1"/>
    <col min="12244" max="12245" width="12" style="229" customWidth="1"/>
    <col min="12246" max="12246" width="39.7109375" style="229" customWidth="1"/>
    <col min="12247" max="12490" width="9.140625" style="229"/>
    <col min="12491" max="12491" width="40.7109375" style="229" customWidth="1"/>
    <col min="12492" max="12494" width="11" style="229" bestFit="1" customWidth="1"/>
    <col min="12495" max="12496" width="11" style="229" customWidth="1"/>
    <col min="12497" max="12498" width="11" style="229" bestFit="1" customWidth="1"/>
    <col min="12499" max="12499" width="10.7109375" style="229" customWidth="1"/>
    <col min="12500" max="12501" width="12" style="229" customWidth="1"/>
    <col min="12502" max="12502" width="39.7109375" style="229" customWidth="1"/>
    <col min="12503" max="12746" width="9.140625" style="229"/>
    <col min="12747" max="12747" width="40.7109375" style="229" customWidth="1"/>
    <col min="12748" max="12750" width="11" style="229" bestFit="1" customWidth="1"/>
    <col min="12751" max="12752" width="11" style="229" customWidth="1"/>
    <col min="12753" max="12754" width="11" style="229" bestFit="1" customWidth="1"/>
    <col min="12755" max="12755" width="10.7109375" style="229" customWidth="1"/>
    <col min="12756" max="12757" width="12" style="229" customWidth="1"/>
    <col min="12758" max="12758" width="39.7109375" style="229" customWidth="1"/>
    <col min="12759" max="13002" width="9.140625" style="229"/>
    <col min="13003" max="13003" width="40.7109375" style="229" customWidth="1"/>
    <col min="13004" max="13006" width="11" style="229" bestFit="1" customWidth="1"/>
    <col min="13007" max="13008" width="11" style="229" customWidth="1"/>
    <col min="13009" max="13010" width="11" style="229" bestFit="1" customWidth="1"/>
    <col min="13011" max="13011" width="10.7109375" style="229" customWidth="1"/>
    <col min="13012" max="13013" width="12" style="229" customWidth="1"/>
    <col min="13014" max="13014" width="39.7109375" style="229" customWidth="1"/>
    <col min="13015" max="13258" width="9.140625" style="229"/>
    <col min="13259" max="13259" width="40.7109375" style="229" customWidth="1"/>
    <col min="13260" max="13262" width="11" style="229" bestFit="1" customWidth="1"/>
    <col min="13263" max="13264" width="11" style="229" customWidth="1"/>
    <col min="13265" max="13266" width="11" style="229" bestFit="1" customWidth="1"/>
    <col min="13267" max="13267" width="10.7109375" style="229" customWidth="1"/>
    <col min="13268" max="13269" width="12" style="229" customWidth="1"/>
    <col min="13270" max="13270" width="39.7109375" style="229" customWidth="1"/>
    <col min="13271" max="13514" width="9.140625" style="229"/>
    <col min="13515" max="13515" width="40.7109375" style="229" customWidth="1"/>
    <col min="13516" max="13518" width="11" style="229" bestFit="1" customWidth="1"/>
    <col min="13519" max="13520" width="11" style="229" customWidth="1"/>
    <col min="13521" max="13522" width="11" style="229" bestFit="1" customWidth="1"/>
    <col min="13523" max="13523" width="10.7109375" style="229" customWidth="1"/>
    <col min="13524" max="13525" width="12" style="229" customWidth="1"/>
    <col min="13526" max="13526" width="39.7109375" style="229" customWidth="1"/>
    <col min="13527" max="13770" width="9.140625" style="229"/>
    <col min="13771" max="13771" width="40.7109375" style="229" customWidth="1"/>
    <col min="13772" max="13774" width="11" style="229" bestFit="1" customWidth="1"/>
    <col min="13775" max="13776" width="11" style="229" customWidth="1"/>
    <col min="13777" max="13778" width="11" style="229" bestFit="1" customWidth="1"/>
    <col min="13779" max="13779" width="10.7109375" style="229" customWidth="1"/>
    <col min="13780" max="13781" width="12" style="229" customWidth="1"/>
    <col min="13782" max="13782" width="39.7109375" style="229" customWidth="1"/>
    <col min="13783" max="14026" width="9.140625" style="229"/>
    <col min="14027" max="14027" width="40.7109375" style="229" customWidth="1"/>
    <col min="14028" max="14030" width="11" style="229" bestFit="1" customWidth="1"/>
    <col min="14031" max="14032" width="11" style="229" customWidth="1"/>
    <col min="14033" max="14034" width="11" style="229" bestFit="1" customWidth="1"/>
    <col min="14035" max="14035" width="10.7109375" style="229" customWidth="1"/>
    <col min="14036" max="14037" width="12" style="229" customWidth="1"/>
    <col min="14038" max="14038" width="39.7109375" style="229" customWidth="1"/>
    <col min="14039" max="14282" width="9.140625" style="229"/>
    <col min="14283" max="14283" width="40.7109375" style="229" customWidth="1"/>
    <col min="14284" max="14286" width="11" style="229" bestFit="1" customWidth="1"/>
    <col min="14287" max="14288" width="11" style="229" customWidth="1"/>
    <col min="14289" max="14290" width="11" style="229" bestFit="1" customWidth="1"/>
    <col min="14291" max="14291" width="10.7109375" style="229" customWidth="1"/>
    <col min="14292" max="14293" width="12" style="229" customWidth="1"/>
    <col min="14294" max="14294" width="39.7109375" style="229" customWidth="1"/>
    <col min="14295" max="14538" width="9.140625" style="229"/>
    <col min="14539" max="14539" width="40.7109375" style="229" customWidth="1"/>
    <col min="14540" max="14542" width="11" style="229" bestFit="1" customWidth="1"/>
    <col min="14543" max="14544" width="11" style="229" customWidth="1"/>
    <col min="14545" max="14546" width="11" style="229" bestFit="1" customWidth="1"/>
    <col min="14547" max="14547" width="10.7109375" style="229" customWidth="1"/>
    <col min="14548" max="14549" width="12" style="229" customWidth="1"/>
    <col min="14550" max="14550" width="39.7109375" style="229" customWidth="1"/>
    <col min="14551" max="14794" width="9.140625" style="229"/>
    <col min="14795" max="14795" width="40.7109375" style="229" customWidth="1"/>
    <col min="14796" max="14798" width="11" style="229" bestFit="1" customWidth="1"/>
    <col min="14799" max="14800" width="11" style="229" customWidth="1"/>
    <col min="14801" max="14802" width="11" style="229" bestFit="1" customWidth="1"/>
    <col min="14803" max="14803" width="10.7109375" style="229" customWidth="1"/>
    <col min="14804" max="14805" width="12" style="229" customWidth="1"/>
    <col min="14806" max="14806" width="39.7109375" style="229" customWidth="1"/>
    <col min="14807" max="15050" width="9.140625" style="229"/>
    <col min="15051" max="15051" width="40.7109375" style="229" customWidth="1"/>
    <col min="15052" max="15054" width="11" style="229" bestFit="1" customWidth="1"/>
    <col min="15055" max="15056" width="11" style="229" customWidth="1"/>
    <col min="15057" max="15058" width="11" style="229" bestFit="1" customWidth="1"/>
    <col min="15059" max="15059" width="10.7109375" style="229" customWidth="1"/>
    <col min="15060" max="15061" width="12" style="229" customWidth="1"/>
    <col min="15062" max="15062" width="39.7109375" style="229" customWidth="1"/>
    <col min="15063" max="15306" width="9.140625" style="229"/>
    <col min="15307" max="15307" width="40.7109375" style="229" customWidth="1"/>
    <col min="15308" max="15310" width="11" style="229" bestFit="1" customWidth="1"/>
    <col min="15311" max="15312" width="11" style="229" customWidth="1"/>
    <col min="15313" max="15314" width="11" style="229" bestFit="1" customWidth="1"/>
    <col min="15315" max="15315" width="10.7109375" style="229" customWidth="1"/>
    <col min="15316" max="15317" width="12" style="229" customWidth="1"/>
    <col min="15318" max="15318" width="39.7109375" style="229" customWidth="1"/>
    <col min="15319" max="15562" width="9.140625" style="229"/>
    <col min="15563" max="15563" width="40.7109375" style="229" customWidth="1"/>
    <col min="15564" max="15566" width="11" style="229" bestFit="1" customWidth="1"/>
    <col min="15567" max="15568" width="11" style="229" customWidth="1"/>
    <col min="15569" max="15570" width="11" style="229" bestFit="1" customWidth="1"/>
    <col min="15571" max="15571" width="10.7109375" style="229" customWidth="1"/>
    <col min="15572" max="15573" width="12" style="229" customWidth="1"/>
    <col min="15574" max="15574" width="39.7109375" style="229" customWidth="1"/>
    <col min="15575" max="15818" width="9.140625" style="229"/>
    <col min="15819" max="15819" width="40.7109375" style="229" customWidth="1"/>
    <col min="15820" max="15822" width="11" style="229" bestFit="1" customWidth="1"/>
    <col min="15823" max="15824" width="11" style="229" customWidth="1"/>
    <col min="15825" max="15826" width="11" style="229" bestFit="1" customWidth="1"/>
    <col min="15827" max="15827" width="10.7109375" style="229" customWidth="1"/>
    <col min="15828" max="15829" width="12" style="229" customWidth="1"/>
    <col min="15830" max="15830" width="39.7109375" style="229" customWidth="1"/>
    <col min="15831" max="16074" width="9.140625" style="229"/>
    <col min="16075" max="16075" width="40.7109375" style="229" customWidth="1"/>
    <col min="16076" max="16078" width="11" style="229" bestFit="1" customWidth="1"/>
    <col min="16079" max="16080" width="11" style="229" customWidth="1"/>
    <col min="16081" max="16082" width="11" style="229" bestFit="1" customWidth="1"/>
    <col min="16083" max="16083" width="10.7109375" style="229" customWidth="1"/>
    <col min="16084" max="16085" width="12" style="229" customWidth="1"/>
    <col min="16086" max="16086" width="39.7109375" style="229" customWidth="1"/>
    <col min="16087" max="16384" width="9.140625" style="229"/>
  </cols>
  <sheetData>
    <row r="1" spans="1:13" ht="15" x14ac:dyDescent="0.2">
      <c r="A1" s="232" t="s">
        <v>1634</v>
      </c>
    </row>
    <row r="2" spans="1:13" ht="15" x14ac:dyDescent="0.2">
      <c r="A2" s="232" t="s">
        <v>1635</v>
      </c>
    </row>
    <row r="3" spans="1:13" ht="14.25" x14ac:dyDescent="0.2">
      <c r="A3" s="247" t="s">
        <v>318</v>
      </c>
    </row>
    <row r="4" spans="1:13" x14ac:dyDescent="0.2">
      <c r="G4" s="430"/>
      <c r="H4" s="431"/>
      <c r="I4" s="431"/>
      <c r="J4" s="431"/>
      <c r="K4" s="431"/>
      <c r="L4" s="431"/>
    </row>
    <row r="5" spans="1:13" s="237" customFormat="1" ht="15" x14ac:dyDescent="0.2">
      <c r="A5" s="231"/>
      <c r="B5" s="231"/>
      <c r="C5" s="231"/>
      <c r="D5" s="231"/>
      <c r="E5" s="231"/>
      <c r="F5" s="290"/>
      <c r="G5" s="432"/>
      <c r="H5" s="290"/>
      <c r="I5" s="290"/>
      <c r="J5" s="290"/>
      <c r="K5" s="290"/>
      <c r="L5" s="290"/>
      <c r="M5" s="325"/>
    </row>
    <row r="6" spans="1:13" s="232" customFormat="1" ht="15" x14ac:dyDescent="0.2">
      <c r="A6" s="233"/>
      <c r="B6" s="296">
        <v>2006</v>
      </c>
      <c r="C6" s="296">
        <v>2007</v>
      </c>
      <c r="D6" s="296">
        <v>2008</v>
      </c>
      <c r="E6" s="296">
        <v>2009</v>
      </c>
      <c r="F6" s="296">
        <v>2010</v>
      </c>
      <c r="G6" s="296">
        <v>2011</v>
      </c>
      <c r="H6" s="296">
        <v>2012</v>
      </c>
      <c r="I6" s="296">
        <v>2013</v>
      </c>
      <c r="J6" s="296" t="s">
        <v>5</v>
      </c>
      <c r="K6" s="296" t="s">
        <v>6</v>
      </c>
      <c r="L6" s="433"/>
      <c r="M6" s="233"/>
    </row>
    <row r="7" spans="1:13" s="232" customFormat="1" ht="15" x14ac:dyDescent="0.2">
      <c r="A7" s="235"/>
      <c r="B7" s="236"/>
      <c r="C7" s="236"/>
      <c r="D7" s="236"/>
      <c r="E7" s="434"/>
      <c r="F7" s="434"/>
      <c r="G7" s="434"/>
      <c r="H7" s="434"/>
      <c r="I7" s="434"/>
      <c r="J7" s="434"/>
      <c r="K7" s="434"/>
      <c r="L7" s="434"/>
      <c r="M7" s="435"/>
    </row>
    <row r="8" spans="1:13" s="232" customFormat="1" ht="15" x14ac:dyDescent="0.2">
      <c r="C8" s="262"/>
      <c r="D8" s="262"/>
      <c r="E8" s="262"/>
      <c r="F8" s="262"/>
      <c r="G8" s="262"/>
      <c r="H8" s="262"/>
      <c r="I8" s="262"/>
      <c r="L8" s="262"/>
    </row>
    <row r="9" spans="1:13" s="232" customFormat="1" ht="15" x14ac:dyDescent="0.2">
      <c r="A9" s="232" t="s">
        <v>1338</v>
      </c>
      <c r="B9" s="427">
        <v>12887.4</v>
      </c>
      <c r="C9" s="427">
        <v>13056.6</v>
      </c>
      <c r="D9" s="427">
        <v>12321.7</v>
      </c>
      <c r="E9" s="427">
        <v>12495.7</v>
      </c>
      <c r="F9" s="427">
        <v>13047.4</v>
      </c>
      <c r="G9" s="427">
        <v>13028.3</v>
      </c>
      <c r="H9" s="427">
        <v>14272.2</v>
      </c>
      <c r="I9" s="427">
        <v>14386.3</v>
      </c>
      <c r="J9" s="427">
        <v>14931.5</v>
      </c>
      <c r="K9" s="436">
        <v>14970.2</v>
      </c>
      <c r="L9" s="262"/>
      <c r="M9" s="232" t="s">
        <v>1338</v>
      </c>
    </row>
    <row r="10" spans="1:13" s="232" customFormat="1" ht="15" x14ac:dyDescent="0.2">
      <c r="B10" s="427"/>
      <c r="C10" s="427"/>
      <c r="D10" s="427"/>
      <c r="E10" s="427"/>
      <c r="F10" s="427"/>
      <c r="G10" s="427"/>
      <c r="H10" s="427"/>
      <c r="I10" s="427"/>
      <c r="J10" s="427"/>
      <c r="K10" s="427"/>
      <c r="L10" s="262"/>
    </row>
    <row r="11" spans="1:13" s="232" customFormat="1" ht="15" x14ac:dyDescent="0.2">
      <c r="A11" s="232" t="s">
        <v>1532</v>
      </c>
      <c r="B11" s="427">
        <v>8655.5</v>
      </c>
      <c r="C11" s="427">
        <v>8954.7999999999993</v>
      </c>
      <c r="D11" s="427">
        <v>8488</v>
      </c>
      <c r="E11" s="427">
        <v>7736.7</v>
      </c>
      <c r="F11" s="427">
        <v>7754.2</v>
      </c>
      <c r="G11" s="427">
        <v>7820.9</v>
      </c>
      <c r="H11" s="427">
        <v>8745.1</v>
      </c>
      <c r="I11" s="427">
        <v>8785.6</v>
      </c>
      <c r="J11" s="427">
        <v>9551.2999999999993</v>
      </c>
      <c r="K11" s="427">
        <v>9496.9</v>
      </c>
      <c r="L11" s="262"/>
      <c r="M11" s="232" t="s">
        <v>1636</v>
      </c>
    </row>
    <row r="12" spans="1:13" s="232" customFormat="1" ht="15" x14ac:dyDescent="0.2">
      <c r="B12" s="427"/>
      <c r="C12" s="427"/>
      <c r="D12" s="427"/>
      <c r="E12" s="427"/>
      <c r="F12" s="427"/>
      <c r="G12" s="427"/>
      <c r="H12" s="427"/>
      <c r="I12" s="427"/>
      <c r="J12" s="427"/>
      <c r="K12" s="427"/>
      <c r="L12" s="262"/>
    </row>
    <row r="13" spans="1:13" s="232" customFormat="1" ht="15" x14ac:dyDescent="0.2">
      <c r="A13" s="232" t="s">
        <v>1534</v>
      </c>
      <c r="B13" s="427">
        <v>7929.5</v>
      </c>
      <c r="C13" s="427">
        <v>8211</v>
      </c>
      <c r="D13" s="427">
        <v>7600.6</v>
      </c>
      <c r="E13" s="427">
        <v>7062.6</v>
      </c>
      <c r="F13" s="427">
        <v>7098.8</v>
      </c>
      <c r="G13" s="427">
        <v>7376</v>
      </c>
      <c r="H13" s="427">
        <v>8173.2</v>
      </c>
      <c r="I13" s="427">
        <v>7792.8</v>
      </c>
      <c r="J13" s="427">
        <v>8584.2000000000007</v>
      </c>
      <c r="K13" s="427">
        <v>8569.7999999999993</v>
      </c>
      <c r="L13" s="262"/>
      <c r="M13" s="232" t="s">
        <v>1637</v>
      </c>
    </row>
    <row r="14" spans="1:13" s="232" customFormat="1" ht="15" x14ac:dyDescent="0.2">
      <c r="B14" s="427"/>
      <c r="C14" s="427"/>
      <c r="D14" s="437"/>
      <c r="E14" s="437"/>
      <c r="F14" s="437"/>
      <c r="G14" s="437"/>
      <c r="H14" s="437"/>
      <c r="I14" s="437"/>
      <c r="J14" s="437"/>
      <c r="K14" s="437"/>
      <c r="L14" s="269"/>
    </row>
    <row r="15" spans="1:13" s="232" customFormat="1" ht="15" x14ac:dyDescent="0.2">
      <c r="A15" s="232" t="s">
        <v>1638</v>
      </c>
      <c r="B15" s="427">
        <v>114.7</v>
      </c>
      <c r="C15" s="427">
        <v>128.69999999999999</v>
      </c>
      <c r="D15" s="427">
        <v>119.7</v>
      </c>
      <c r="E15" s="427">
        <v>86</v>
      </c>
      <c r="F15" s="427">
        <v>314</v>
      </c>
      <c r="G15" s="427">
        <v>246.6</v>
      </c>
      <c r="H15" s="427">
        <v>97.7</v>
      </c>
      <c r="I15" s="427">
        <v>108.6</v>
      </c>
      <c r="J15" s="427">
        <v>77.5</v>
      </c>
      <c r="K15" s="427">
        <v>93.7</v>
      </c>
      <c r="L15" s="262"/>
      <c r="M15" s="232" t="s">
        <v>1639</v>
      </c>
    </row>
    <row r="16" spans="1:13" s="232" customFormat="1" ht="15" x14ac:dyDescent="0.2">
      <c r="B16" s="427"/>
      <c r="C16" s="427"/>
      <c r="D16" s="438"/>
      <c r="E16" s="438"/>
      <c r="F16" s="438"/>
      <c r="G16" s="438"/>
      <c r="H16" s="438"/>
      <c r="I16" s="438"/>
      <c r="J16" s="438"/>
      <c r="K16" s="438"/>
      <c r="L16" s="90"/>
    </row>
    <row r="17" spans="1:13" s="232" customFormat="1" ht="15" x14ac:dyDescent="0.2">
      <c r="A17" s="232" t="s">
        <v>1540</v>
      </c>
      <c r="B17" s="427">
        <v>6010.3</v>
      </c>
      <c r="C17" s="427">
        <v>6187.3</v>
      </c>
      <c r="D17" s="427">
        <v>5509.6</v>
      </c>
      <c r="E17" s="427">
        <v>5187.6000000000004</v>
      </c>
      <c r="F17" s="427">
        <v>5162.7</v>
      </c>
      <c r="G17" s="427">
        <v>4910.3</v>
      </c>
      <c r="H17" s="427">
        <v>4551.5</v>
      </c>
      <c r="I17" s="427">
        <v>4373.2</v>
      </c>
      <c r="J17" s="427">
        <v>4946.1000000000004</v>
      </c>
      <c r="K17" s="427">
        <v>4978.2</v>
      </c>
      <c r="L17" s="262"/>
      <c r="M17" s="232" t="s">
        <v>1640</v>
      </c>
    </row>
    <row r="18" spans="1:13" s="232" customFormat="1" ht="15" x14ac:dyDescent="0.2">
      <c r="A18" s="232" t="s">
        <v>1542</v>
      </c>
      <c r="B18" s="427">
        <v>3087.7</v>
      </c>
      <c r="C18" s="427">
        <v>3071.7</v>
      </c>
      <c r="D18" s="427">
        <v>2759.3</v>
      </c>
      <c r="E18" s="427">
        <v>2648.3</v>
      </c>
      <c r="F18" s="427">
        <v>2593.6</v>
      </c>
      <c r="G18" s="427">
        <v>2186.1999999999998</v>
      </c>
      <c r="H18" s="427">
        <v>2129.4</v>
      </c>
      <c r="I18" s="427">
        <v>2054.6999999999998</v>
      </c>
      <c r="J18" s="427">
        <v>1979.4</v>
      </c>
      <c r="K18" s="427">
        <v>2295.3000000000002</v>
      </c>
      <c r="L18" s="262"/>
      <c r="M18" s="232" t="s">
        <v>1641</v>
      </c>
    </row>
    <row r="19" spans="1:13" s="232" customFormat="1" ht="15" x14ac:dyDescent="0.2">
      <c r="A19" s="232" t="s">
        <v>1544</v>
      </c>
      <c r="B19" s="427">
        <v>1895.7</v>
      </c>
      <c r="C19" s="427">
        <v>2005.9</v>
      </c>
      <c r="D19" s="438">
        <v>1567.5</v>
      </c>
      <c r="E19" s="438">
        <v>1377.8</v>
      </c>
      <c r="F19" s="438">
        <v>1684</v>
      </c>
      <c r="G19" s="438">
        <v>1677.3</v>
      </c>
      <c r="H19" s="438">
        <v>1461.7</v>
      </c>
      <c r="I19" s="427">
        <v>1287.3</v>
      </c>
      <c r="J19" s="427">
        <v>1915.1</v>
      </c>
      <c r="K19" s="427">
        <v>1738</v>
      </c>
      <c r="L19" s="90"/>
      <c r="M19" s="232" t="s">
        <v>1642</v>
      </c>
    </row>
    <row r="20" spans="1:13" s="232" customFormat="1" ht="15" x14ac:dyDescent="0.2">
      <c r="A20" s="232" t="s">
        <v>1546</v>
      </c>
      <c r="B20" s="427">
        <v>921.3</v>
      </c>
      <c r="C20" s="427">
        <v>933.6</v>
      </c>
      <c r="D20" s="427">
        <v>1087.8</v>
      </c>
      <c r="E20" s="427">
        <v>1081.7</v>
      </c>
      <c r="F20" s="427">
        <v>830.4</v>
      </c>
      <c r="G20" s="427">
        <v>1000.4</v>
      </c>
      <c r="H20" s="427">
        <v>890.8</v>
      </c>
      <c r="I20" s="427">
        <v>982.9</v>
      </c>
      <c r="J20" s="427">
        <v>899.9</v>
      </c>
      <c r="K20" s="427">
        <v>784.1</v>
      </c>
      <c r="L20" s="262"/>
      <c r="M20" s="232" t="s">
        <v>1643</v>
      </c>
    </row>
    <row r="21" spans="1:13" s="232" customFormat="1" ht="15" x14ac:dyDescent="0.2">
      <c r="A21" s="232" t="s">
        <v>1548</v>
      </c>
      <c r="B21" s="427">
        <v>27.4</v>
      </c>
      <c r="C21" s="427">
        <v>25.1</v>
      </c>
      <c r="D21" s="427">
        <v>21.6</v>
      </c>
      <c r="E21" s="427">
        <v>19.399999999999999</v>
      </c>
      <c r="F21" s="427">
        <v>15</v>
      </c>
      <c r="G21" s="427">
        <v>12.6</v>
      </c>
      <c r="H21" s="427">
        <v>27.7</v>
      </c>
      <c r="I21" s="427">
        <v>8.9</v>
      </c>
      <c r="J21" s="427">
        <v>7.1</v>
      </c>
      <c r="K21" s="427">
        <v>3.7</v>
      </c>
      <c r="L21" s="262"/>
      <c r="M21" s="232" t="s">
        <v>1644</v>
      </c>
    </row>
    <row r="22" spans="1:13" s="232" customFormat="1" ht="15" x14ac:dyDescent="0.2">
      <c r="A22" s="232" t="s">
        <v>1550</v>
      </c>
      <c r="B22" s="427">
        <v>11.5</v>
      </c>
      <c r="C22" s="427">
        <v>12.1</v>
      </c>
      <c r="D22" s="427">
        <v>13.6</v>
      </c>
      <c r="E22" s="427">
        <v>11.7</v>
      </c>
      <c r="F22" s="427">
        <v>9.9</v>
      </c>
      <c r="G22" s="427">
        <v>7</v>
      </c>
      <c r="H22" s="427">
        <v>6.8</v>
      </c>
      <c r="I22" s="427">
        <v>5.4</v>
      </c>
      <c r="J22" s="427">
        <v>4.9000000000000004</v>
      </c>
      <c r="K22" s="427">
        <v>4.4000000000000004</v>
      </c>
      <c r="L22" s="262"/>
      <c r="M22" s="232" t="s">
        <v>1645</v>
      </c>
    </row>
    <row r="23" spans="1:13" s="232" customFormat="1" ht="15" x14ac:dyDescent="0.2">
      <c r="A23" s="232" t="s">
        <v>1646</v>
      </c>
      <c r="B23" s="427"/>
      <c r="C23" s="427"/>
      <c r="D23" s="437"/>
      <c r="E23" s="437"/>
      <c r="F23" s="437"/>
      <c r="G23" s="437"/>
      <c r="H23" s="437"/>
      <c r="I23" s="437"/>
      <c r="J23" s="437"/>
      <c r="K23" s="437"/>
      <c r="L23" s="269"/>
      <c r="M23" s="232" t="s">
        <v>1647</v>
      </c>
    </row>
    <row r="24" spans="1:13" s="232" customFormat="1" ht="15" x14ac:dyDescent="0.2">
      <c r="A24" s="232" t="s">
        <v>1648</v>
      </c>
      <c r="B24" s="427">
        <v>66.7</v>
      </c>
      <c r="C24" s="427">
        <v>138.9</v>
      </c>
      <c r="D24" s="427">
        <v>59.8</v>
      </c>
      <c r="E24" s="427">
        <v>48.7</v>
      </c>
      <c r="F24" s="427">
        <v>29.8</v>
      </c>
      <c r="G24" s="427">
        <v>26.8</v>
      </c>
      <c r="H24" s="427">
        <v>35.1</v>
      </c>
      <c r="I24" s="427">
        <v>34.1</v>
      </c>
      <c r="J24" s="427">
        <v>139.69999999999999</v>
      </c>
      <c r="K24" s="427">
        <v>152.69999999999999</v>
      </c>
      <c r="L24" s="262"/>
      <c r="M24" s="232" t="s">
        <v>1649</v>
      </c>
    </row>
    <row r="25" spans="1:13" s="232" customFormat="1" ht="15" x14ac:dyDescent="0.2">
      <c r="B25" s="427"/>
      <c r="C25" s="427"/>
      <c r="D25" s="437"/>
      <c r="E25" s="437"/>
      <c r="F25" s="437"/>
      <c r="G25" s="437"/>
      <c r="H25" s="437"/>
      <c r="I25" s="437"/>
      <c r="J25" s="437"/>
      <c r="K25" s="437"/>
      <c r="L25" s="269"/>
    </row>
    <row r="26" spans="1:13" s="232" customFormat="1" ht="15" x14ac:dyDescent="0.2">
      <c r="A26" s="232" t="s">
        <v>1650</v>
      </c>
      <c r="B26" s="427"/>
      <c r="C26" s="427"/>
      <c r="D26" s="437"/>
      <c r="E26" s="437"/>
      <c r="F26" s="437"/>
      <c r="G26" s="437"/>
      <c r="H26" s="437"/>
      <c r="I26" s="437"/>
      <c r="J26" s="437"/>
      <c r="K26" s="437"/>
      <c r="L26" s="269"/>
      <c r="M26" s="232" t="s">
        <v>1651</v>
      </c>
    </row>
    <row r="27" spans="1:13" s="232" customFormat="1" ht="15" x14ac:dyDescent="0.2">
      <c r="A27" s="232" t="s">
        <v>1557</v>
      </c>
      <c r="B27" s="427">
        <v>9.4</v>
      </c>
      <c r="C27" s="427">
        <v>4.7</v>
      </c>
      <c r="D27" s="427">
        <v>6.6</v>
      </c>
      <c r="E27" s="427">
        <v>5.0999999999999996</v>
      </c>
      <c r="F27" s="427">
        <v>3.6</v>
      </c>
      <c r="G27" s="427">
        <v>3.1</v>
      </c>
      <c r="H27" s="427">
        <v>5.5</v>
      </c>
      <c r="I27" s="427">
        <v>1.8</v>
      </c>
      <c r="J27" s="427">
        <v>1.4</v>
      </c>
      <c r="K27" s="427">
        <v>6.6</v>
      </c>
      <c r="L27" s="262"/>
      <c r="M27" s="232" t="s">
        <v>1652</v>
      </c>
    </row>
    <row r="28" spans="1:13" s="232" customFormat="1" ht="15" x14ac:dyDescent="0.2">
      <c r="B28" s="427"/>
      <c r="C28" s="427"/>
      <c r="D28" s="437"/>
      <c r="E28" s="437"/>
      <c r="F28" s="437"/>
      <c r="G28" s="437"/>
      <c r="H28" s="437"/>
      <c r="I28" s="437"/>
      <c r="J28" s="437"/>
      <c r="K28" s="437"/>
      <c r="L28" s="269"/>
    </row>
    <row r="29" spans="1:13" s="232" customFormat="1" ht="15" x14ac:dyDescent="0.2">
      <c r="A29" s="232" t="s">
        <v>1560</v>
      </c>
      <c r="B29" s="427">
        <v>1678.9</v>
      </c>
      <c r="C29" s="427">
        <v>1150.9000000000001</v>
      </c>
      <c r="D29" s="427">
        <v>900.4</v>
      </c>
      <c r="E29" s="427">
        <v>838.6</v>
      </c>
      <c r="F29" s="427">
        <v>929.8</v>
      </c>
      <c r="G29" s="427">
        <v>1602.9</v>
      </c>
      <c r="H29" s="427">
        <v>2834.7</v>
      </c>
      <c r="I29" s="427">
        <v>2614.1999999999998</v>
      </c>
      <c r="J29" s="427">
        <v>2869.8</v>
      </c>
      <c r="K29" s="427">
        <v>2773</v>
      </c>
      <c r="L29" s="262"/>
      <c r="M29" s="232" t="s">
        <v>1653</v>
      </c>
    </row>
    <row r="30" spans="1:13" s="232" customFormat="1" ht="15" x14ac:dyDescent="0.2">
      <c r="A30" s="232" t="s">
        <v>1562</v>
      </c>
      <c r="B30" s="427">
        <v>292.2</v>
      </c>
      <c r="C30" s="427">
        <v>279</v>
      </c>
      <c r="D30" s="427">
        <v>268.10000000000002</v>
      </c>
      <c r="E30" s="427">
        <v>277.39999999999998</v>
      </c>
      <c r="F30" s="427">
        <v>284.8</v>
      </c>
      <c r="G30" s="427">
        <v>281</v>
      </c>
      <c r="H30" s="427">
        <v>292.60000000000002</v>
      </c>
      <c r="I30" s="427">
        <v>282.3</v>
      </c>
      <c r="J30" s="427">
        <v>266.5</v>
      </c>
      <c r="K30" s="427">
        <v>258.2</v>
      </c>
      <c r="L30" s="262"/>
      <c r="M30" s="232" t="s">
        <v>1654</v>
      </c>
    </row>
    <row r="31" spans="1:13" s="232" customFormat="1" ht="15" x14ac:dyDescent="0.2">
      <c r="A31" s="232" t="s">
        <v>1564</v>
      </c>
      <c r="B31" s="427">
        <v>54.1</v>
      </c>
      <c r="C31" s="427">
        <v>52.3</v>
      </c>
      <c r="D31" s="427">
        <v>50.2</v>
      </c>
      <c r="E31" s="427">
        <v>54.8</v>
      </c>
      <c r="F31" s="427">
        <v>53.9</v>
      </c>
      <c r="G31" s="427">
        <v>51.2</v>
      </c>
      <c r="H31" s="427">
        <v>52.7</v>
      </c>
      <c r="I31" s="427">
        <v>54.2</v>
      </c>
      <c r="J31" s="427">
        <v>46.9</v>
      </c>
      <c r="K31" s="427">
        <v>44.1</v>
      </c>
      <c r="L31" s="262"/>
      <c r="M31" s="232" t="s">
        <v>1655</v>
      </c>
    </row>
    <row r="32" spans="1:13" s="232" customFormat="1" ht="15" x14ac:dyDescent="0.2">
      <c r="A32" s="232" t="s">
        <v>1566</v>
      </c>
      <c r="B32" s="427">
        <v>219.4</v>
      </c>
      <c r="C32" s="427">
        <v>207.8</v>
      </c>
      <c r="D32" s="427">
        <v>198.9</v>
      </c>
      <c r="E32" s="427">
        <v>203.4</v>
      </c>
      <c r="F32" s="427">
        <v>211.8</v>
      </c>
      <c r="G32" s="427">
        <v>209.6</v>
      </c>
      <c r="H32" s="427">
        <v>217.1</v>
      </c>
      <c r="I32" s="427">
        <v>207.3</v>
      </c>
      <c r="J32" s="427">
        <v>195</v>
      </c>
      <c r="K32" s="427">
        <v>192.3</v>
      </c>
      <c r="L32" s="262"/>
      <c r="M32" s="232" t="s">
        <v>1656</v>
      </c>
    </row>
    <row r="33" spans="1:13" s="232" customFormat="1" ht="15" x14ac:dyDescent="0.2">
      <c r="A33" s="232" t="s">
        <v>1568</v>
      </c>
      <c r="B33" s="427">
        <v>18.7</v>
      </c>
      <c r="C33" s="427">
        <v>18.899999999999999</v>
      </c>
      <c r="D33" s="427">
        <v>19</v>
      </c>
      <c r="E33" s="427">
        <v>19.2</v>
      </c>
      <c r="F33" s="427">
        <v>19.100000000000001</v>
      </c>
      <c r="G33" s="427">
        <v>20.2</v>
      </c>
      <c r="H33" s="427">
        <v>22.8</v>
      </c>
      <c r="I33" s="427">
        <v>20.8</v>
      </c>
      <c r="J33" s="427">
        <v>24.7</v>
      </c>
      <c r="K33" s="427">
        <v>21.8</v>
      </c>
      <c r="L33" s="262"/>
      <c r="M33" s="232" t="s">
        <v>1657</v>
      </c>
    </row>
    <row r="34" spans="1:13" s="232" customFormat="1" ht="15" x14ac:dyDescent="0.2">
      <c r="A34" s="232" t="s">
        <v>1570</v>
      </c>
      <c r="B34" s="427">
        <v>1386.7</v>
      </c>
      <c r="C34" s="427">
        <v>871.9</v>
      </c>
      <c r="D34" s="427">
        <v>632.29999999999995</v>
      </c>
      <c r="E34" s="427">
        <v>561.20000000000005</v>
      </c>
      <c r="F34" s="427">
        <v>645</v>
      </c>
      <c r="G34" s="427">
        <v>1321.9</v>
      </c>
      <c r="H34" s="427">
        <v>2542.1</v>
      </c>
      <c r="I34" s="427">
        <v>2331.9</v>
      </c>
      <c r="J34" s="427">
        <v>2603.3000000000002</v>
      </c>
      <c r="K34" s="427">
        <v>2514.8000000000002</v>
      </c>
      <c r="L34" s="262"/>
      <c r="M34" s="232" t="s">
        <v>1658</v>
      </c>
    </row>
    <row r="35" spans="1:13" s="232" customFormat="1" ht="15" x14ac:dyDescent="0.2">
      <c r="A35" s="232" t="s">
        <v>1574</v>
      </c>
      <c r="B35" s="427">
        <v>5.0999999999999996</v>
      </c>
      <c r="C35" s="427">
        <v>6.2</v>
      </c>
      <c r="D35" s="427">
        <v>8.4</v>
      </c>
      <c r="E35" s="427">
        <v>4.3</v>
      </c>
      <c r="F35" s="427">
        <v>4.7</v>
      </c>
      <c r="G35" s="427">
        <v>4.2</v>
      </c>
      <c r="H35" s="427">
        <v>3.8</v>
      </c>
      <c r="I35" s="427">
        <v>4.4000000000000004</v>
      </c>
      <c r="J35" s="427">
        <v>30</v>
      </c>
      <c r="K35" s="427">
        <v>3.2</v>
      </c>
      <c r="L35" s="262"/>
      <c r="M35" s="232" t="s">
        <v>1659</v>
      </c>
    </row>
    <row r="36" spans="1:13" s="232" customFormat="1" ht="15" x14ac:dyDescent="0.2">
      <c r="A36" s="232" t="s">
        <v>1576</v>
      </c>
      <c r="B36" s="427">
        <v>135.30000000000001</v>
      </c>
      <c r="C36" s="427">
        <v>132.4</v>
      </c>
      <c r="D36" s="427">
        <v>119.1</v>
      </c>
      <c r="E36" s="427">
        <v>129.4</v>
      </c>
      <c r="F36" s="427">
        <v>182.5</v>
      </c>
      <c r="G36" s="427">
        <v>202</v>
      </c>
      <c r="H36" s="427">
        <v>172.2</v>
      </c>
      <c r="I36" s="427">
        <v>186.9</v>
      </c>
      <c r="J36" s="427">
        <v>171.1</v>
      </c>
      <c r="K36" s="427">
        <v>170.9</v>
      </c>
      <c r="L36" s="262"/>
      <c r="M36" s="232" t="s">
        <v>1660</v>
      </c>
    </row>
    <row r="37" spans="1:13" s="232" customFormat="1" ht="15" x14ac:dyDescent="0.2">
      <c r="A37" s="232" t="s">
        <v>1275</v>
      </c>
      <c r="B37" s="427">
        <v>534</v>
      </c>
      <c r="C37" s="427">
        <v>396.7</v>
      </c>
      <c r="D37" s="427">
        <v>366.3</v>
      </c>
      <c r="E37" s="427">
        <v>310.89999999999998</v>
      </c>
      <c r="F37" s="427">
        <v>350.8</v>
      </c>
      <c r="G37" s="427">
        <v>364.2</v>
      </c>
      <c r="H37" s="427">
        <v>386.5</v>
      </c>
      <c r="I37" s="427">
        <v>419.2</v>
      </c>
      <c r="J37" s="427">
        <v>392</v>
      </c>
      <c r="K37" s="427">
        <v>298.5</v>
      </c>
      <c r="L37" s="262"/>
      <c r="M37" s="232" t="s">
        <v>1276</v>
      </c>
    </row>
    <row r="38" spans="1:13" s="232" customFormat="1" ht="15" x14ac:dyDescent="0.2">
      <c r="A38" s="232" t="s">
        <v>1661</v>
      </c>
      <c r="B38" s="427">
        <v>551.70000000000005</v>
      </c>
      <c r="C38" s="427">
        <v>193.9</v>
      </c>
      <c r="D38" s="427">
        <v>0</v>
      </c>
      <c r="E38" s="427">
        <v>0</v>
      </c>
      <c r="F38" s="427">
        <v>0</v>
      </c>
      <c r="G38" s="427">
        <v>0</v>
      </c>
      <c r="H38" s="427">
        <v>0</v>
      </c>
      <c r="I38" s="427">
        <v>0</v>
      </c>
      <c r="J38" s="427">
        <v>0</v>
      </c>
      <c r="K38" s="427">
        <v>0</v>
      </c>
      <c r="L38" s="262"/>
      <c r="M38" s="232" t="s">
        <v>1662</v>
      </c>
    </row>
    <row r="39" spans="1:13" s="232" customFormat="1" ht="15" x14ac:dyDescent="0.2">
      <c r="A39" s="232" t="s">
        <v>1663</v>
      </c>
      <c r="B39" s="427">
        <v>0</v>
      </c>
      <c r="C39" s="427">
        <v>0</v>
      </c>
      <c r="D39" s="427">
        <v>0</v>
      </c>
      <c r="E39" s="427">
        <v>0</v>
      </c>
      <c r="F39" s="427">
        <v>0</v>
      </c>
      <c r="G39" s="427">
        <v>0</v>
      </c>
      <c r="H39" s="427">
        <v>0</v>
      </c>
      <c r="I39" s="427">
        <v>0</v>
      </c>
      <c r="J39" s="427">
        <v>0</v>
      </c>
      <c r="K39" s="427">
        <v>0</v>
      </c>
      <c r="L39" s="262"/>
      <c r="M39" s="232" t="s">
        <v>1664</v>
      </c>
    </row>
    <row r="40" spans="1:13" s="232" customFormat="1" ht="15" x14ac:dyDescent="0.2">
      <c r="A40" s="232" t="s">
        <v>1665</v>
      </c>
      <c r="B40" s="427">
        <v>0</v>
      </c>
      <c r="C40" s="427">
        <v>0</v>
      </c>
      <c r="D40" s="427">
        <v>0</v>
      </c>
      <c r="E40" s="427">
        <v>0</v>
      </c>
      <c r="F40" s="427">
        <v>0</v>
      </c>
      <c r="G40" s="427">
        <v>677.6</v>
      </c>
      <c r="H40" s="427">
        <v>1875.8</v>
      </c>
      <c r="I40" s="427">
        <v>1632.5</v>
      </c>
      <c r="J40" s="427">
        <v>1902.2</v>
      </c>
      <c r="K40" s="427">
        <v>1942.9</v>
      </c>
      <c r="L40" s="262"/>
      <c r="M40" s="232" t="s">
        <v>1666</v>
      </c>
    </row>
    <row r="41" spans="1:13" s="232" customFormat="1" ht="15" x14ac:dyDescent="0.2">
      <c r="A41" s="232" t="s">
        <v>1585</v>
      </c>
      <c r="B41" s="427">
        <v>160.6</v>
      </c>
      <c r="C41" s="427">
        <v>142.69999999999999</v>
      </c>
      <c r="D41" s="427">
        <v>138.5</v>
      </c>
      <c r="E41" s="427">
        <v>116.6</v>
      </c>
      <c r="F41" s="427">
        <v>107</v>
      </c>
      <c r="G41" s="427">
        <v>73.900000000000006</v>
      </c>
      <c r="H41" s="427">
        <v>103.8</v>
      </c>
      <c r="I41" s="427">
        <v>88.8</v>
      </c>
      <c r="J41" s="427">
        <v>107.9</v>
      </c>
      <c r="K41" s="427">
        <v>99.3</v>
      </c>
      <c r="L41" s="262"/>
      <c r="M41" s="232" t="s">
        <v>1667</v>
      </c>
    </row>
    <row r="42" spans="1:13" s="232" customFormat="1" ht="15" x14ac:dyDescent="0.2">
      <c r="B42" s="427"/>
      <c r="C42" s="427"/>
      <c r="D42" s="437"/>
      <c r="E42" s="437"/>
      <c r="F42" s="437"/>
      <c r="G42" s="437"/>
      <c r="H42" s="437"/>
      <c r="I42" s="437"/>
      <c r="J42" s="437"/>
      <c r="K42" s="437"/>
      <c r="L42" s="269"/>
    </row>
    <row r="43" spans="1:13" s="232" customFormat="1" ht="15" x14ac:dyDescent="0.2">
      <c r="A43" s="232" t="s">
        <v>1668</v>
      </c>
      <c r="B43" s="427">
        <v>0</v>
      </c>
      <c r="C43" s="427">
        <v>583.70000000000005</v>
      </c>
      <c r="D43" s="427">
        <v>914.3</v>
      </c>
      <c r="E43" s="427">
        <v>800.4</v>
      </c>
      <c r="F43" s="427">
        <v>543.6</v>
      </c>
      <c r="G43" s="427">
        <v>531.70000000000005</v>
      </c>
      <c r="H43" s="427">
        <v>543.29999999999995</v>
      </c>
      <c r="I43" s="427">
        <v>543.20000000000005</v>
      </c>
      <c r="J43" s="427">
        <v>598.5</v>
      </c>
      <c r="K43" s="427">
        <v>629.5</v>
      </c>
      <c r="L43" s="262"/>
      <c r="M43" s="232" t="s">
        <v>1669</v>
      </c>
    </row>
    <row r="44" spans="1:13" s="232" customFormat="1" ht="15" x14ac:dyDescent="0.2">
      <c r="B44" s="427"/>
      <c r="C44" s="427"/>
      <c r="D44" s="437"/>
      <c r="E44" s="437"/>
      <c r="F44" s="437"/>
      <c r="G44" s="437"/>
      <c r="H44" s="437"/>
      <c r="I44" s="437"/>
      <c r="J44" s="437"/>
      <c r="K44" s="437"/>
      <c r="L44" s="269"/>
    </row>
    <row r="45" spans="1:13" s="232" customFormat="1" ht="15" x14ac:dyDescent="0.2">
      <c r="A45" s="232" t="s">
        <v>1587</v>
      </c>
      <c r="B45" s="427">
        <v>116.1</v>
      </c>
      <c r="C45" s="427">
        <v>155.69999999999999</v>
      </c>
      <c r="D45" s="427">
        <v>150</v>
      </c>
      <c r="E45" s="427">
        <v>144.9</v>
      </c>
      <c r="F45" s="427">
        <v>145.19999999999999</v>
      </c>
      <c r="G45" s="427">
        <v>81.400000000000006</v>
      </c>
      <c r="H45" s="427">
        <v>140.69999999999999</v>
      </c>
      <c r="I45" s="427">
        <v>151.80000000000001</v>
      </c>
      <c r="J45" s="427">
        <v>90.8</v>
      </c>
      <c r="K45" s="427">
        <v>88.8</v>
      </c>
      <c r="L45" s="262"/>
      <c r="M45" s="232" t="s">
        <v>1670</v>
      </c>
    </row>
    <row r="46" spans="1:13" s="232" customFormat="1" ht="15" x14ac:dyDescent="0.2">
      <c r="A46" s="232" t="s">
        <v>1589</v>
      </c>
      <c r="B46" s="427">
        <v>61.5</v>
      </c>
      <c r="C46" s="427">
        <v>99</v>
      </c>
      <c r="D46" s="427">
        <v>87.4</v>
      </c>
      <c r="E46" s="427">
        <v>85.1</v>
      </c>
      <c r="F46" s="427">
        <v>87</v>
      </c>
      <c r="G46" s="427">
        <v>62.9</v>
      </c>
      <c r="H46" s="427">
        <v>93.7</v>
      </c>
      <c r="I46" s="427">
        <v>102.2</v>
      </c>
      <c r="J46" s="427">
        <v>40.299999999999997</v>
      </c>
      <c r="K46" s="427">
        <v>38.200000000000003</v>
      </c>
      <c r="L46" s="262"/>
      <c r="M46" s="232" t="s">
        <v>1671</v>
      </c>
    </row>
    <row r="47" spans="1:13" s="232" customFormat="1" ht="15" x14ac:dyDescent="0.2">
      <c r="A47" s="232" t="s">
        <v>1672</v>
      </c>
      <c r="B47" s="427">
        <v>4.9000000000000004</v>
      </c>
      <c r="C47" s="427">
        <v>5</v>
      </c>
      <c r="D47" s="427">
        <v>4.9000000000000004</v>
      </c>
      <c r="E47" s="427">
        <v>4.8</v>
      </c>
      <c r="F47" s="427">
        <v>4.7</v>
      </c>
      <c r="G47" s="427">
        <v>6.5</v>
      </c>
      <c r="H47" s="427">
        <v>4.3</v>
      </c>
      <c r="I47" s="427">
        <v>5</v>
      </c>
      <c r="J47" s="427">
        <v>5.0999999999999996</v>
      </c>
      <c r="K47" s="427">
        <v>5.5</v>
      </c>
      <c r="L47" s="262"/>
      <c r="M47" s="232" t="s">
        <v>1673</v>
      </c>
    </row>
    <row r="48" spans="1:13" s="232" customFormat="1" ht="15" x14ac:dyDescent="0.2">
      <c r="A48" s="232" t="s">
        <v>1674</v>
      </c>
      <c r="B48" s="427">
        <v>17</v>
      </c>
      <c r="C48" s="427">
        <v>16.899999999999999</v>
      </c>
      <c r="D48" s="427">
        <v>19.7</v>
      </c>
      <c r="E48" s="427">
        <v>19.3</v>
      </c>
      <c r="F48" s="427">
        <v>18.7</v>
      </c>
      <c r="G48" s="427">
        <v>0.3</v>
      </c>
      <c r="H48" s="427">
        <v>0.2</v>
      </c>
      <c r="I48" s="427">
        <v>0.1</v>
      </c>
      <c r="J48" s="427">
        <v>0</v>
      </c>
      <c r="K48" s="427">
        <v>0</v>
      </c>
      <c r="L48" s="262"/>
      <c r="M48" s="232" t="s">
        <v>1675</v>
      </c>
    </row>
    <row r="49" spans="1:13" s="232" customFormat="1" ht="15" x14ac:dyDescent="0.2">
      <c r="A49" s="232" t="s">
        <v>1676</v>
      </c>
      <c r="B49" s="427">
        <v>32.700000000000003</v>
      </c>
      <c r="C49" s="427">
        <v>34.9</v>
      </c>
      <c r="D49" s="427">
        <v>38</v>
      </c>
      <c r="E49" s="427">
        <v>35.700000000000003</v>
      </c>
      <c r="F49" s="427">
        <v>34.799999999999997</v>
      </c>
      <c r="G49" s="427">
        <v>11.7</v>
      </c>
      <c r="H49" s="427">
        <v>42.5</v>
      </c>
      <c r="I49" s="427">
        <v>44.5</v>
      </c>
      <c r="J49" s="427">
        <v>45.4</v>
      </c>
      <c r="K49" s="427">
        <v>45.1</v>
      </c>
      <c r="L49" s="262"/>
      <c r="M49" s="232" t="s">
        <v>1677</v>
      </c>
    </row>
    <row r="50" spans="1:13" s="237" customFormat="1" ht="15" x14ac:dyDescent="0.2">
      <c r="A50" s="422"/>
      <c r="B50" s="422"/>
      <c r="C50" s="422"/>
      <c r="D50" s="422"/>
      <c r="E50" s="422"/>
      <c r="F50" s="439"/>
      <c r="G50" s="439"/>
      <c r="M50" s="329"/>
    </row>
    <row r="51" spans="1:13" s="257" customFormat="1" x14ac:dyDescent="0.2">
      <c r="A51" s="357"/>
      <c r="B51" s="357"/>
      <c r="C51" s="440"/>
      <c r="D51" s="440"/>
      <c r="E51" s="440"/>
      <c r="F51" s="441"/>
      <c r="G51" s="441"/>
      <c r="H51" s="442"/>
      <c r="I51" s="442"/>
      <c r="J51" s="442"/>
      <c r="K51" s="442"/>
      <c r="L51" s="442"/>
      <c r="M51" s="443"/>
    </row>
    <row r="52" spans="1:13" x14ac:dyDescent="0.2">
      <c r="D52" s="444"/>
      <c r="M52" s="229" t="s">
        <v>106</v>
      </c>
    </row>
    <row r="54" spans="1:13" ht="15" x14ac:dyDescent="0.2">
      <c r="A54" s="232" t="s">
        <v>1678</v>
      </c>
    </row>
    <row r="55" spans="1:13" ht="15" x14ac:dyDescent="0.2">
      <c r="A55" s="232" t="s">
        <v>1679</v>
      </c>
    </row>
    <row r="56" spans="1:13" ht="14.25" x14ac:dyDescent="0.2">
      <c r="A56" s="247" t="s">
        <v>318</v>
      </c>
    </row>
    <row r="57" spans="1:13" x14ac:dyDescent="0.2">
      <c r="G57" s="430"/>
      <c r="H57" s="431"/>
      <c r="I57" s="431"/>
      <c r="J57" s="431"/>
      <c r="K57" s="431"/>
      <c r="L57" s="431"/>
    </row>
    <row r="58" spans="1:13" s="237" customFormat="1" ht="15" x14ac:dyDescent="0.2">
      <c r="A58" s="231"/>
      <c r="B58" s="231"/>
      <c r="C58" s="231"/>
      <c r="D58" s="231"/>
      <c r="E58" s="231"/>
      <c r="F58" s="445"/>
      <c r="G58" s="432"/>
      <c r="H58" s="445"/>
      <c r="I58" s="445"/>
      <c r="J58" s="445"/>
      <c r="K58" s="445"/>
      <c r="L58" s="445"/>
      <c r="M58" s="446"/>
    </row>
    <row r="59" spans="1:13" s="237" customFormat="1" ht="15" x14ac:dyDescent="0.2">
      <c r="A59" s="233"/>
      <c r="B59" s="296">
        <v>2006</v>
      </c>
      <c r="C59" s="296">
        <v>2007</v>
      </c>
      <c r="D59" s="296">
        <v>2008</v>
      </c>
      <c r="E59" s="296">
        <v>2009</v>
      </c>
      <c r="F59" s="296">
        <v>2010</v>
      </c>
      <c r="G59" s="296">
        <v>2011</v>
      </c>
      <c r="H59" s="296">
        <v>2012</v>
      </c>
      <c r="I59" s="296">
        <v>2013</v>
      </c>
      <c r="J59" s="296" t="s">
        <v>5</v>
      </c>
      <c r="K59" s="296" t="s">
        <v>6</v>
      </c>
      <c r="L59" s="433"/>
      <c r="M59" s="233"/>
    </row>
    <row r="60" spans="1:13" s="237" customFormat="1" ht="15" x14ac:dyDescent="0.2">
      <c r="A60" s="235"/>
      <c r="B60" s="236"/>
      <c r="C60" s="236"/>
      <c r="D60" s="236"/>
      <c r="E60" s="434"/>
      <c r="F60" s="434"/>
      <c r="G60" s="434"/>
      <c r="H60" s="434"/>
      <c r="I60" s="434"/>
      <c r="J60" s="434"/>
      <c r="K60" s="434"/>
      <c r="L60" s="434"/>
      <c r="M60" s="435"/>
    </row>
    <row r="61" spans="1:13" s="232" customFormat="1" ht="15" x14ac:dyDescent="0.2">
      <c r="B61" s="262"/>
      <c r="C61" s="262"/>
      <c r="D61" s="262"/>
      <c r="E61" s="262"/>
      <c r="F61" s="262"/>
      <c r="G61" s="262"/>
      <c r="H61" s="262"/>
      <c r="I61" s="262"/>
      <c r="L61" s="262"/>
    </row>
    <row r="62" spans="1:13" s="232" customFormat="1" ht="15" x14ac:dyDescent="0.2">
      <c r="A62" s="232" t="s">
        <v>1597</v>
      </c>
      <c r="B62" s="427">
        <v>726</v>
      </c>
      <c r="C62" s="427">
        <v>743.8</v>
      </c>
      <c r="D62" s="427">
        <v>887.4</v>
      </c>
      <c r="E62" s="427">
        <v>674.1</v>
      </c>
      <c r="F62" s="427">
        <v>655.4</v>
      </c>
      <c r="G62" s="427">
        <v>444.9</v>
      </c>
      <c r="H62" s="427">
        <v>571.9</v>
      </c>
      <c r="I62" s="427">
        <v>992.8</v>
      </c>
      <c r="J62" s="427">
        <v>967.1</v>
      </c>
      <c r="K62" s="427">
        <v>927.1</v>
      </c>
      <c r="L62" s="262"/>
      <c r="M62" s="232" t="s">
        <v>1680</v>
      </c>
    </row>
    <row r="63" spans="1:13" s="232" customFormat="1" ht="15" x14ac:dyDescent="0.2">
      <c r="A63" s="232" t="s">
        <v>1599</v>
      </c>
      <c r="B63" s="427">
        <v>62.7</v>
      </c>
      <c r="C63" s="427">
        <v>73</v>
      </c>
      <c r="D63" s="427">
        <v>46.6</v>
      </c>
      <c r="E63" s="427">
        <v>51.5</v>
      </c>
      <c r="F63" s="427">
        <v>42.8</v>
      </c>
      <c r="G63" s="427">
        <v>46.2</v>
      </c>
      <c r="H63" s="427">
        <v>38.200000000000003</v>
      </c>
      <c r="I63" s="427">
        <v>24.3</v>
      </c>
      <c r="J63" s="427">
        <v>81.8</v>
      </c>
      <c r="K63" s="427">
        <v>20.2</v>
      </c>
      <c r="L63" s="262"/>
      <c r="M63" s="232" t="s">
        <v>1681</v>
      </c>
    </row>
    <row r="64" spans="1:13" s="232" customFormat="1" ht="15" x14ac:dyDescent="0.2">
      <c r="A64" s="232" t="s">
        <v>1601</v>
      </c>
      <c r="B64" s="427">
        <v>55.2</v>
      </c>
      <c r="C64" s="427">
        <v>71.8</v>
      </c>
      <c r="D64" s="427">
        <v>105.3</v>
      </c>
      <c r="E64" s="427">
        <v>75.2</v>
      </c>
      <c r="F64" s="427">
        <v>80</v>
      </c>
      <c r="G64" s="427">
        <v>55.7</v>
      </c>
      <c r="H64" s="427">
        <v>56.2</v>
      </c>
      <c r="I64" s="427">
        <v>38.9</v>
      </c>
      <c r="J64" s="427">
        <v>72.3</v>
      </c>
      <c r="K64" s="427">
        <v>93.6</v>
      </c>
      <c r="L64" s="262"/>
      <c r="M64" s="232" t="s">
        <v>1682</v>
      </c>
    </row>
    <row r="65" spans="1:13" s="232" customFormat="1" ht="15" x14ac:dyDescent="0.2">
      <c r="A65" s="232" t="s">
        <v>1683</v>
      </c>
      <c r="B65" s="427"/>
      <c r="C65" s="427"/>
      <c r="D65" s="437"/>
      <c r="E65" s="437"/>
      <c r="F65" s="437"/>
      <c r="G65" s="437"/>
      <c r="H65" s="437"/>
      <c r="I65" s="437"/>
      <c r="J65" s="437"/>
      <c r="K65" s="437"/>
      <c r="L65" s="269"/>
      <c r="M65" s="232" t="s">
        <v>1684</v>
      </c>
    </row>
    <row r="66" spans="1:13" s="232" customFormat="1" ht="15" x14ac:dyDescent="0.2">
      <c r="A66" s="232" t="s">
        <v>1685</v>
      </c>
      <c r="B66" s="427">
        <v>55.3</v>
      </c>
      <c r="C66" s="427">
        <v>83.5</v>
      </c>
      <c r="D66" s="427">
        <v>253.6</v>
      </c>
      <c r="E66" s="427">
        <v>236.6</v>
      </c>
      <c r="F66" s="427">
        <v>100.1</v>
      </c>
      <c r="G66" s="427">
        <v>147.80000000000001</v>
      </c>
      <c r="H66" s="427">
        <v>134.80000000000001</v>
      </c>
      <c r="I66" s="427">
        <v>121.1</v>
      </c>
      <c r="J66" s="427">
        <v>161.80000000000001</v>
      </c>
      <c r="K66" s="427">
        <v>171.7</v>
      </c>
      <c r="L66" s="262"/>
      <c r="M66" s="232" t="s">
        <v>1686</v>
      </c>
    </row>
    <row r="67" spans="1:13" s="232" customFormat="1" ht="15" x14ac:dyDescent="0.2">
      <c r="A67" s="232" t="s">
        <v>1603</v>
      </c>
      <c r="B67" s="427">
        <v>552.79999999999995</v>
      </c>
      <c r="C67" s="427">
        <v>515.5</v>
      </c>
      <c r="D67" s="427">
        <v>336.7</v>
      </c>
      <c r="E67" s="427">
        <v>310.8</v>
      </c>
      <c r="F67" s="427">
        <v>432.4</v>
      </c>
      <c r="G67" s="427">
        <v>195.2</v>
      </c>
      <c r="H67" s="427">
        <v>342.7</v>
      </c>
      <c r="I67" s="427">
        <v>808.5</v>
      </c>
      <c r="J67" s="427">
        <v>651.20000000000005</v>
      </c>
      <c r="K67" s="427">
        <v>641.6</v>
      </c>
      <c r="L67" s="262"/>
      <c r="M67" s="232" t="s">
        <v>1687</v>
      </c>
    </row>
    <row r="68" spans="1:13" s="232" customFormat="1" ht="15" x14ac:dyDescent="0.2">
      <c r="A68" s="232" t="s">
        <v>1688</v>
      </c>
      <c r="B68" s="427">
        <v>0</v>
      </c>
      <c r="C68" s="427">
        <v>0</v>
      </c>
      <c r="D68" s="427">
        <v>145.19999999999999</v>
      </c>
      <c r="E68" s="427">
        <v>0</v>
      </c>
      <c r="F68" s="427">
        <v>0</v>
      </c>
      <c r="G68" s="427">
        <v>0</v>
      </c>
      <c r="H68" s="427">
        <v>0</v>
      </c>
      <c r="I68" s="427">
        <v>0</v>
      </c>
      <c r="J68" s="427">
        <v>0</v>
      </c>
      <c r="K68" s="427">
        <v>0</v>
      </c>
      <c r="L68" s="262"/>
      <c r="M68" s="232" t="s">
        <v>1689</v>
      </c>
    </row>
    <row r="69" spans="1:13" s="232" customFormat="1" ht="15" x14ac:dyDescent="0.2">
      <c r="A69" s="232" t="s">
        <v>1605</v>
      </c>
      <c r="B69" s="427"/>
      <c r="C69" s="427"/>
      <c r="D69" s="437"/>
      <c r="E69" s="437"/>
      <c r="F69" s="437"/>
      <c r="G69" s="437"/>
      <c r="H69" s="437"/>
      <c r="I69" s="437"/>
      <c r="J69" s="437"/>
      <c r="K69" s="437"/>
      <c r="L69" s="269"/>
      <c r="M69" s="232" t="s">
        <v>1690</v>
      </c>
    </row>
    <row r="70" spans="1:13" s="232" customFormat="1" ht="15" x14ac:dyDescent="0.2">
      <c r="A70" s="232" t="s">
        <v>1607</v>
      </c>
      <c r="B70" s="427">
        <v>0</v>
      </c>
      <c r="C70" s="427">
        <v>0</v>
      </c>
      <c r="D70" s="427">
        <v>0</v>
      </c>
      <c r="E70" s="427">
        <v>0</v>
      </c>
      <c r="F70" s="427">
        <v>0</v>
      </c>
      <c r="G70" s="427">
        <v>0</v>
      </c>
      <c r="H70" s="427">
        <v>0</v>
      </c>
      <c r="I70" s="427">
        <v>0</v>
      </c>
      <c r="J70" s="427">
        <v>0</v>
      </c>
      <c r="K70" s="427">
        <v>0</v>
      </c>
      <c r="L70" s="262"/>
      <c r="M70" s="232" t="s">
        <v>1691</v>
      </c>
    </row>
    <row r="71" spans="1:13" s="232" customFormat="1" ht="15" x14ac:dyDescent="0.2">
      <c r="A71" s="232" t="s">
        <v>1692</v>
      </c>
      <c r="B71" s="427"/>
      <c r="C71" s="427"/>
      <c r="D71" s="427"/>
      <c r="E71" s="427"/>
      <c r="F71" s="427"/>
      <c r="G71" s="427"/>
      <c r="H71" s="427"/>
      <c r="I71" s="427"/>
      <c r="J71" s="427"/>
      <c r="K71" s="427"/>
      <c r="L71" s="262"/>
    </row>
    <row r="72" spans="1:13" s="232" customFormat="1" ht="15" x14ac:dyDescent="0.2">
      <c r="A72" s="232" t="s">
        <v>1609</v>
      </c>
      <c r="B72" s="427">
        <v>4231.8999999999996</v>
      </c>
      <c r="C72" s="427">
        <v>4101.8</v>
      </c>
      <c r="D72" s="436">
        <v>3833.7</v>
      </c>
      <c r="E72" s="436">
        <v>4759</v>
      </c>
      <c r="F72" s="436">
        <v>5293.2</v>
      </c>
      <c r="G72" s="436">
        <v>5207.3999999999996</v>
      </c>
      <c r="H72" s="436">
        <v>5527.1</v>
      </c>
      <c r="I72" s="436">
        <v>5600.7</v>
      </c>
      <c r="J72" s="436">
        <v>5380.2</v>
      </c>
      <c r="K72" s="436">
        <v>5473.3</v>
      </c>
      <c r="L72" s="57"/>
      <c r="M72" s="232" t="s">
        <v>1610</v>
      </c>
    </row>
    <row r="73" spans="1:13" s="232" customFormat="1" ht="15" x14ac:dyDescent="0.2">
      <c r="B73" s="447"/>
      <c r="C73" s="447"/>
      <c r="D73" s="447"/>
      <c r="E73" s="447"/>
      <c r="F73" s="447"/>
      <c r="G73" s="447"/>
      <c r="H73" s="447"/>
      <c r="I73" s="447"/>
      <c r="J73" s="447"/>
      <c r="K73" s="447"/>
    </row>
    <row r="74" spans="1:13" s="232" customFormat="1" ht="15" x14ac:dyDescent="0.2">
      <c r="A74" s="232" t="s">
        <v>1693</v>
      </c>
      <c r="B74" s="427">
        <v>9.6</v>
      </c>
      <c r="C74" s="427">
        <v>14.5</v>
      </c>
      <c r="D74" s="427">
        <v>4.9000000000000004</v>
      </c>
      <c r="E74" s="427">
        <v>3.2</v>
      </c>
      <c r="F74" s="427">
        <v>0</v>
      </c>
      <c r="G74" s="427">
        <v>0</v>
      </c>
      <c r="H74" s="427">
        <v>7.7</v>
      </c>
      <c r="I74" s="427">
        <v>0</v>
      </c>
      <c r="J74" s="427">
        <v>0</v>
      </c>
      <c r="K74" s="436">
        <v>2.2999999999999998</v>
      </c>
      <c r="L74" s="262"/>
      <c r="M74" s="232" t="s">
        <v>1694</v>
      </c>
    </row>
    <row r="75" spans="1:13" s="232" customFormat="1" ht="15" x14ac:dyDescent="0.2">
      <c r="A75" s="232" t="s">
        <v>1695</v>
      </c>
      <c r="B75" s="447"/>
      <c r="C75" s="447"/>
      <c r="D75" s="447"/>
      <c r="E75" s="447"/>
      <c r="F75" s="447"/>
      <c r="G75" s="447"/>
      <c r="H75" s="447"/>
      <c r="I75" s="447"/>
      <c r="J75" s="447"/>
      <c r="K75" s="447"/>
      <c r="M75" s="232" t="s">
        <v>1696</v>
      </c>
    </row>
    <row r="76" spans="1:13" s="232" customFormat="1" ht="15" x14ac:dyDescent="0.2">
      <c r="A76" s="232" t="s">
        <v>1697</v>
      </c>
      <c r="B76" s="427">
        <v>346.3</v>
      </c>
      <c r="C76" s="427">
        <v>377.9</v>
      </c>
      <c r="D76" s="427">
        <v>356.8</v>
      </c>
      <c r="E76" s="427">
        <v>404.3</v>
      </c>
      <c r="F76" s="427">
        <v>352.3</v>
      </c>
      <c r="G76" s="427">
        <v>328.5</v>
      </c>
      <c r="H76" s="427">
        <v>302.3</v>
      </c>
      <c r="I76" s="427">
        <v>247.8</v>
      </c>
      <c r="J76" s="427">
        <v>248</v>
      </c>
      <c r="K76" s="436">
        <v>189.2</v>
      </c>
      <c r="L76" s="262"/>
      <c r="M76" s="232" t="s">
        <v>1698</v>
      </c>
    </row>
    <row r="77" spans="1:13" s="232" customFormat="1" ht="15" x14ac:dyDescent="0.2">
      <c r="A77" s="232" t="s">
        <v>1699</v>
      </c>
      <c r="B77" s="427">
        <v>3876</v>
      </c>
      <c r="C77" s="427">
        <v>3709.4</v>
      </c>
      <c r="D77" s="436">
        <v>3472</v>
      </c>
      <c r="E77" s="436">
        <v>4351.5</v>
      </c>
      <c r="F77" s="436">
        <v>4940.8999999999996</v>
      </c>
      <c r="G77" s="436">
        <v>4878.8999999999996</v>
      </c>
      <c r="H77" s="436">
        <v>5217.1000000000004</v>
      </c>
      <c r="I77" s="436">
        <v>5352.8</v>
      </c>
      <c r="J77" s="436">
        <v>5132.2</v>
      </c>
      <c r="K77" s="436">
        <v>5281.8</v>
      </c>
      <c r="L77" s="57"/>
      <c r="M77" s="232" t="s">
        <v>1700</v>
      </c>
    </row>
    <row r="78" spans="1:13" s="232" customFormat="1" ht="15" x14ac:dyDescent="0.2">
      <c r="B78" s="427"/>
      <c r="C78" s="427"/>
      <c r="D78" s="437"/>
      <c r="E78" s="437"/>
      <c r="F78" s="437"/>
      <c r="G78" s="437"/>
      <c r="H78" s="437"/>
      <c r="I78" s="437"/>
      <c r="J78" s="437"/>
      <c r="K78" s="437"/>
      <c r="L78" s="269"/>
    </row>
    <row r="79" spans="1:13" s="232" customFormat="1" ht="15" x14ac:dyDescent="0.2">
      <c r="A79" s="232" t="s">
        <v>1701</v>
      </c>
      <c r="B79" s="427">
        <v>0</v>
      </c>
      <c r="C79" s="427">
        <v>0</v>
      </c>
      <c r="D79" s="427">
        <v>0</v>
      </c>
      <c r="E79" s="427">
        <v>0</v>
      </c>
      <c r="F79" s="427">
        <v>0</v>
      </c>
      <c r="G79" s="427">
        <v>0</v>
      </c>
      <c r="H79" s="427">
        <v>0</v>
      </c>
      <c r="I79" s="427">
        <v>0</v>
      </c>
      <c r="J79" s="427">
        <v>0</v>
      </c>
      <c r="K79" s="427">
        <v>0</v>
      </c>
      <c r="L79" s="262"/>
      <c r="M79" s="232" t="s">
        <v>1702</v>
      </c>
    </row>
    <row r="80" spans="1:13" s="237" customFormat="1" ht="15" x14ac:dyDescent="0.2">
      <c r="A80" s="422"/>
      <c r="B80" s="422"/>
      <c r="C80" s="422"/>
      <c r="D80" s="422"/>
      <c r="E80" s="422"/>
      <c r="F80" s="439"/>
      <c r="G80" s="439"/>
      <c r="M80" s="329"/>
    </row>
    <row r="81" spans="1:13" x14ac:dyDescent="0.2">
      <c r="H81" s="448"/>
      <c r="I81" s="448"/>
      <c r="J81" s="448"/>
      <c r="K81" s="448"/>
      <c r="L81" s="448"/>
      <c r="M81" s="448"/>
    </row>
    <row r="82" spans="1:13" x14ac:dyDescent="0.2">
      <c r="A82" s="229" t="s">
        <v>82</v>
      </c>
      <c r="F82" s="229" t="s">
        <v>1703</v>
      </c>
      <c r="G82" s="229"/>
    </row>
    <row r="83" spans="1:13" x14ac:dyDescent="0.2">
      <c r="A83" s="229" t="s">
        <v>1704</v>
      </c>
      <c r="F83" s="229" t="s">
        <v>1705</v>
      </c>
      <c r="G83" s="229"/>
    </row>
    <row r="84" spans="1:13" x14ac:dyDescent="0.2">
      <c r="A84" s="229" t="s">
        <v>1622</v>
      </c>
      <c r="F84" s="229" t="s">
        <v>1706</v>
      </c>
      <c r="G84" s="229"/>
    </row>
    <row r="85" spans="1:13" x14ac:dyDescent="0.2">
      <c r="A85" s="229" t="s">
        <v>1624</v>
      </c>
      <c r="F85" s="229" t="s">
        <v>1707</v>
      </c>
      <c r="G85" s="229"/>
    </row>
    <row r="86" spans="1:13" x14ac:dyDescent="0.2">
      <c r="A86" s="229" t="s">
        <v>1626</v>
      </c>
      <c r="F86" s="229" t="s">
        <v>1708</v>
      </c>
      <c r="G86" s="229"/>
    </row>
    <row r="87" spans="1:13" x14ac:dyDescent="0.2">
      <c r="A87" s="229" t="s">
        <v>1709</v>
      </c>
      <c r="F87" s="229" t="s">
        <v>1710</v>
      </c>
      <c r="G87" s="229"/>
    </row>
    <row r="88" spans="1:13" x14ac:dyDescent="0.2">
      <c r="A88" s="229" t="s">
        <v>1711</v>
      </c>
      <c r="F88" s="229" t="s">
        <v>1712</v>
      </c>
      <c r="G88" s="229"/>
    </row>
    <row r="89" spans="1:13" x14ac:dyDescent="0.2">
      <c r="F89" s="229"/>
      <c r="G89" s="229"/>
    </row>
    <row r="90" spans="1:13" x14ac:dyDescent="0.2">
      <c r="F90" s="229"/>
      <c r="G90" s="229"/>
    </row>
    <row r="91" spans="1:13" ht="15" x14ac:dyDescent="0.25">
      <c r="A91" s="246" t="s">
        <v>1632</v>
      </c>
      <c r="B91" s="247"/>
      <c r="C91" s="247"/>
      <c r="D91" s="247"/>
      <c r="E91" s="247"/>
      <c r="F91" s="246" t="s">
        <v>1713</v>
      </c>
      <c r="G91" s="247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workbookViewId="0"/>
  </sheetViews>
  <sheetFormatPr defaultRowHeight="12.75" x14ac:dyDescent="0.2"/>
  <cols>
    <col min="1" max="1" width="41.7109375" style="281" customWidth="1"/>
    <col min="2" max="3" width="14" style="281" customWidth="1"/>
    <col min="4" max="4" width="13.28515625" style="281" customWidth="1"/>
    <col min="5" max="5" width="13.42578125" style="281" customWidth="1"/>
    <col min="6" max="6" width="13.28515625" style="281" customWidth="1"/>
    <col min="7" max="7" width="12.85546875" style="281" customWidth="1"/>
    <col min="8" max="8" width="14" style="281" customWidth="1"/>
    <col min="9" max="11" width="12.85546875" style="281" customWidth="1"/>
    <col min="12" max="12" width="43.5703125" style="281" customWidth="1"/>
    <col min="13" max="249" width="9.140625" style="281"/>
    <col min="250" max="250" width="40.7109375" style="281" customWidth="1"/>
    <col min="251" max="255" width="9.28515625" style="281" bestFit="1" customWidth="1"/>
    <col min="256" max="260" width="7.7109375" style="281" bestFit="1" customWidth="1"/>
    <col min="261" max="261" width="40.7109375" style="281" customWidth="1"/>
    <col min="262" max="505" width="9.140625" style="281"/>
    <col min="506" max="506" width="40.7109375" style="281" customWidth="1"/>
    <col min="507" max="511" width="9.28515625" style="281" bestFit="1" customWidth="1"/>
    <col min="512" max="516" width="7.7109375" style="281" bestFit="1" customWidth="1"/>
    <col min="517" max="517" width="40.7109375" style="281" customWidth="1"/>
    <col min="518" max="761" width="9.140625" style="281"/>
    <col min="762" max="762" width="40.7109375" style="281" customWidth="1"/>
    <col min="763" max="767" width="9.28515625" style="281" bestFit="1" customWidth="1"/>
    <col min="768" max="772" width="7.7109375" style="281" bestFit="1" customWidth="1"/>
    <col min="773" max="773" width="40.7109375" style="281" customWidth="1"/>
    <col min="774" max="1017" width="9.140625" style="281"/>
    <col min="1018" max="1018" width="40.7109375" style="281" customWidth="1"/>
    <col min="1019" max="1023" width="9.28515625" style="281" bestFit="1" customWidth="1"/>
    <col min="1024" max="1028" width="7.7109375" style="281" bestFit="1" customWidth="1"/>
    <col min="1029" max="1029" width="40.7109375" style="281" customWidth="1"/>
    <col min="1030" max="1273" width="9.140625" style="281"/>
    <col min="1274" max="1274" width="40.7109375" style="281" customWidth="1"/>
    <col min="1275" max="1279" width="9.28515625" style="281" bestFit="1" customWidth="1"/>
    <col min="1280" max="1284" width="7.7109375" style="281" bestFit="1" customWidth="1"/>
    <col min="1285" max="1285" width="40.7109375" style="281" customWidth="1"/>
    <col min="1286" max="1529" width="9.140625" style="281"/>
    <col min="1530" max="1530" width="40.7109375" style="281" customWidth="1"/>
    <col min="1531" max="1535" width="9.28515625" style="281" bestFit="1" customWidth="1"/>
    <col min="1536" max="1540" width="7.7109375" style="281" bestFit="1" customWidth="1"/>
    <col min="1541" max="1541" width="40.7109375" style="281" customWidth="1"/>
    <col min="1542" max="1785" width="9.140625" style="281"/>
    <col min="1786" max="1786" width="40.7109375" style="281" customWidth="1"/>
    <col min="1787" max="1791" width="9.28515625" style="281" bestFit="1" customWidth="1"/>
    <col min="1792" max="1796" width="7.7109375" style="281" bestFit="1" customWidth="1"/>
    <col min="1797" max="1797" width="40.7109375" style="281" customWidth="1"/>
    <col min="1798" max="2041" width="9.140625" style="281"/>
    <col min="2042" max="2042" width="40.7109375" style="281" customWidth="1"/>
    <col min="2043" max="2047" width="9.28515625" style="281" bestFit="1" customWidth="1"/>
    <col min="2048" max="2052" width="7.7109375" style="281" bestFit="1" customWidth="1"/>
    <col min="2053" max="2053" width="40.7109375" style="281" customWidth="1"/>
    <col min="2054" max="2297" width="9.140625" style="281"/>
    <col min="2298" max="2298" width="40.7109375" style="281" customWidth="1"/>
    <col min="2299" max="2303" width="9.28515625" style="281" bestFit="1" customWidth="1"/>
    <col min="2304" max="2308" width="7.7109375" style="281" bestFit="1" customWidth="1"/>
    <col min="2309" max="2309" width="40.7109375" style="281" customWidth="1"/>
    <col min="2310" max="2553" width="9.140625" style="281"/>
    <col min="2554" max="2554" width="40.7109375" style="281" customWidth="1"/>
    <col min="2555" max="2559" width="9.28515625" style="281" bestFit="1" customWidth="1"/>
    <col min="2560" max="2564" width="7.7109375" style="281" bestFit="1" customWidth="1"/>
    <col min="2565" max="2565" width="40.7109375" style="281" customWidth="1"/>
    <col min="2566" max="2809" width="9.140625" style="281"/>
    <col min="2810" max="2810" width="40.7109375" style="281" customWidth="1"/>
    <col min="2811" max="2815" width="9.28515625" style="281" bestFit="1" customWidth="1"/>
    <col min="2816" max="2820" width="7.7109375" style="281" bestFit="1" customWidth="1"/>
    <col min="2821" max="2821" width="40.7109375" style="281" customWidth="1"/>
    <col min="2822" max="3065" width="9.140625" style="281"/>
    <col min="3066" max="3066" width="40.7109375" style="281" customWidth="1"/>
    <col min="3067" max="3071" width="9.28515625" style="281" bestFit="1" customWidth="1"/>
    <col min="3072" max="3076" width="7.7109375" style="281" bestFit="1" customWidth="1"/>
    <col min="3077" max="3077" width="40.7109375" style="281" customWidth="1"/>
    <col min="3078" max="3321" width="9.140625" style="281"/>
    <col min="3322" max="3322" width="40.7109375" style="281" customWidth="1"/>
    <col min="3323" max="3327" width="9.28515625" style="281" bestFit="1" customWidth="1"/>
    <col min="3328" max="3332" width="7.7109375" style="281" bestFit="1" customWidth="1"/>
    <col min="3333" max="3333" width="40.7109375" style="281" customWidth="1"/>
    <col min="3334" max="3577" width="9.140625" style="281"/>
    <col min="3578" max="3578" width="40.7109375" style="281" customWidth="1"/>
    <col min="3579" max="3583" width="9.28515625" style="281" bestFit="1" customWidth="1"/>
    <col min="3584" max="3588" width="7.7109375" style="281" bestFit="1" customWidth="1"/>
    <col min="3589" max="3589" width="40.7109375" style="281" customWidth="1"/>
    <col min="3590" max="3833" width="9.140625" style="281"/>
    <col min="3834" max="3834" width="40.7109375" style="281" customWidth="1"/>
    <col min="3835" max="3839" width="9.28515625" style="281" bestFit="1" customWidth="1"/>
    <col min="3840" max="3844" width="7.7109375" style="281" bestFit="1" customWidth="1"/>
    <col min="3845" max="3845" width="40.7109375" style="281" customWidth="1"/>
    <col min="3846" max="4089" width="9.140625" style="281"/>
    <col min="4090" max="4090" width="40.7109375" style="281" customWidth="1"/>
    <col min="4091" max="4095" width="9.28515625" style="281" bestFit="1" customWidth="1"/>
    <col min="4096" max="4100" width="7.7109375" style="281" bestFit="1" customWidth="1"/>
    <col min="4101" max="4101" width="40.7109375" style="281" customWidth="1"/>
    <col min="4102" max="4345" width="9.140625" style="281"/>
    <col min="4346" max="4346" width="40.7109375" style="281" customWidth="1"/>
    <col min="4347" max="4351" width="9.28515625" style="281" bestFit="1" customWidth="1"/>
    <col min="4352" max="4356" width="7.7109375" style="281" bestFit="1" customWidth="1"/>
    <col min="4357" max="4357" width="40.7109375" style="281" customWidth="1"/>
    <col min="4358" max="4601" width="9.140625" style="281"/>
    <col min="4602" max="4602" width="40.7109375" style="281" customWidth="1"/>
    <col min="4603" max="4607" width="9.28515625" style="281" bestFit="1" customWidth="1"/>
    <col min="4608" max="4612" width="7.7109375" style="281" bestFit="1" customWidth="1"/>
    <col min="4613" max="4613" width="40.7109375" style="281" customWidth="1"/>
    <col min="4614" max="4857" width="9.140625" style="281"/>
    <col min="4858" max="4858" width="40.7109375" style="281" customWidth="1"/>
    <col min="4859" max="4863" width="9.28515625" style="281" bestFit="1" customWidth="1"/>
    <col min="4864" max="4868" width="7.7109375" style="281" bestFit="1" customWidth="1"/>
    <col min="4869" max="4869" width="40.7109375" style="281" customWidth="1"/>
    <col min="4870" max="5113" width="9.140625" style="281"/>
    <col min="5114" max="5114" width="40.7109375" style="281" customWidth="1"/>
    <col min="5115" max="5119" width="9.28515625" style="281" bestFit="1" customWidth="1"/>
    <col min="5120" max="5124" width="7.7109375" style="281" bestFit="1" customWidth="1"/>
    <col min="5125" max="5125" width="40.7109375" style="281" customWidth="1"/>
    <col min="5126" max="5369" width="9.140625" style="281"/>
    <col min="5370" max="5370" width="40.7109375" style="281" customWidth="1"/>
    <col min="5371" max="5375" width="9.28515625" style="281" bestFit="1" customWidth="1"/>
    <col min="5376" max="5380" width="7.7109375" style="281" bestFit="1" customWidth="1"/>
    <col min="5381" max="5381" width="40.7109375" style="281" customWidth="1"/>
    <col min="5382" max="5625" width="9.140625" style="281"/>
    <col min="5626" max="5626" width="40.7109375" style="281" customWidth="1"/>
    <col min="5627" max="5631" width="9.28515625" style="281" bestFit="1" customWidth="1"/>
    <col min="5632" max="5636" width="7.7109375" style="281" bestFit="1" customWidth="1"/>
    <col min="5637" max="5637" width="40.7109375" style="281" customWidth="1"/>
    <col min="5638" max="5881" width="9.140625" style="281"/>
    <col min="5882" max="5882" width="40.7109375" style="281" customWidth="1"/>
    <col min="5883" max="5887" width="9.28515625" style="281" bestFit="1" customWidth="1"/>
    <col min="5888" max="5892" width="7.7109375" style="281" bestFit="1" customWidth="1"/>
    <col min="5893" max="5893" width="40.7109375" style="281" customWidth="1"/>
    <col min="5894" max="6137" width="9.140625" style="281"/>
    <col min="6138" max="6138" width="40.7109375" style="281" customWidth="1"/>
    <col min="6139" max="6143" width="9.28515625" style="281" bestFit="1" customWidth="1"/>
    <col min="6144" max="6148" width="7.7109375" style="281" bestFit="1" customWidth="1"/>
    <col min="6149" max="6149" width="40.7109375" style="281" customWidth="1"/>
    <col min="6150" max="6393" width="9.140625" style="281"/>
    <col min="6394" max="6394" width="40.7109375" style="281" customWidth="1"/>
    <col min="6395" max="6399" width="9.28515625" style="281" bestFit="1" customWidth="1"/>
    <col min="6400" max="6404" width="7.7109375" style="281" bestFit="1" customWidth="1"/>
    <col min="6405" max="6405" width="40.7109375" style="281" customWidth="1"/>
    <col min="6406" max="6649" width="9.140625" style="281"/>
    <col min="6650" max="6650" width="40.7109375" style="281" customWidth="1"/>
    <col min="6651" max="6655" width="9.28515625" style="281" bestFit="1" customWidth="1"/>
    <col min="6656" max="6660" width="7.7109375" style="281" bestFit="1" customWidth="1"/>
    <col min="6661" max="6661" width="40.7109375" style="281" customWidth="1"/>
    <col min="6662" max="6905" width="9.140625" style="281"/>
    <col min="6906" max="6906" width="40.7109375" style="281" customWidth="1"/>
    <col min="6907" max="6911" width="9.28515625" style="281" bestFit="1" customWidth="1"/>
    <col min="6912" max="6916" width="7.7109375" style="281" bestFit="1" customWidth="1"/>
    <col min="6917" max="6917" width="40.7109375" style="281" customWidth="1"/>
    <col min="6918" max="7161" width="9.140625" style="281"/>
    <col min="7162" max="7162" width="40.7109375" style="281" customWidth="1"/>
    <col min="7163" max="7167" width="9.28515625" style="281" bestFit="1" customWidth="1"/>
    <col min="7168" max="7172" width="7.7109375" style="281" bestFit="1" customWidth="1"/>
    <col min="7173" max="7173" width="40.7109375" style="281" customWidth="1"/>
    <col min="7174" max="7417" width="9.140625" style="281"/>
    <col min="7418" max="7418" width="40.7109375" style="281" customWidth="1"/>
    <col min="7419" max="7423" width="9.28515625" style="281" bestFit="1" customWidth="1"/>
    <col min="7424" max="7428" width="7.7109375" style="281" bestFit="1" customWidth="1"/>
    <col min="7429" max="7429" width="40.7109375" style="281" customWidth="1"/>
    <col min="7430" max="7673" width="9.140625" style="281"/>
    <col min="7674" max="7674" width="40.7109375" style="281" customWidth="1"/>
    <col min="7675" max="7679" width="9.28515625" style="281" bestFit="1" customWidth="1"/>
    <col min="7680" max="7684" width="7.7109375" style="281" bestFit="1" customWidth="1"/>
    <col min="7685" max="7685" width="40.7109375" style="281" customWidth="1"/>
    <col min="7686" max="7929" width="9.140625" style="281"/>
    <col min="7930" max="7930" width="40.7109375" style="281" customWidth="1"/>
    <col min="7931" max="7935" width="9.28515625" style="281" bestFit="1" customWidth="1"/>
    <col min="7936" max="7940" width="7.7109375" style="281" bestFit="1" customWidth="1"/>
    <col min="7941" max="7941" width="40.7109375" style="281" customWidth="1"/>
    <col min="7942" max="8185" width="9.140625" style="281"/>
    <col min="8186" max="8186" width="40.7109375" style="281" customWidth="1"/>
    <col min="8187" max="8191" width="9.28515625" style="281" bestFit="1" customWidth="1"/>
    <col min="8192" max="8196" width="7.7109375" style="281" bestFit="1" customWidth="1"/>
    <col min="8197" max="8197" width="40.7109375" style="281" customWidth="1"/>
    <col min="8198" max="8441" width="9.140625" style="281"/>
    <col min="8442" max="8442" width="40.7109375" style="281" customWidth="1"/>
    <col min="8443" max="8447" width="9.28515625" style="281" bestFit="1" customWidth="1"/>
    <col min="8448" max="8452" width="7.7109375" style="281" bestFit="1" customWidth="1"/>
    <col min="8453" max="8453" width="40.7109375" style="281" customWidth="1"/>
    <col min="8454" max="8697" width="9.140625" style="281"/>
    <col min="8698" max="8698" width="40.7109375" style="281" customWidth="1"/>
    <col min="8699" max="8703" width="9.28515625" style="281" bestFit="1" customWidth="1"/>
    <col min="8704" max="8708" width="7.7109375" style="281" bestFit="1" customWidth="1"/>
    <col min="8709" max="8709" width="40.7109375" style="281" customWidth="1"/>
    <col min="8710" max="8953" width="9.140625" style="281"/>
    <col min="8954" max="8954" width="40.7109375" style="281" customWidth="1"/>
    <col min="8955" max="8959" width="9.28515625" style="281" bestFit="1" customWidth="1"/>
    <col min="8960" max="8964" width="7.7109375" style="281" bestFit="1" customWidth="1"/>
    <col min="8965" max="8965" width="40.7109375" style="281" customWidth="1"/>
    <col min="8966" max="9209" width="9.140625" style="281"/>
    <col min="9210" max="9210" width="40.7109375" style="281" customWidth="1"/>
    <col min="9211" max="9215" width="9.28515625" style="281" bestFit="1" customWidth="1"/>
    <col min="9216" max="9220" width="7.7109375" style="281" bestFit="1" customWidth="1"/>
    <col min="9221" max="9221" width="40.7109375" style="281" customWidth="1"/>
    <col min="9222" max="9465" width="9.140625" style="281"/>
    <col min="9466" max="9466" width="40.7109375" style="281" customWidth="1"/>
    <col min="9467" max="9471" width="9.28515625" style="281" bestFit="1" customWidth="1"/>
    <col min="9472" max="9476" width="7.7109375" style="281" bestFit="1" customWidth="1"/>
    <col min="9477" max="9477" width="40.7109375" style="281" customWidth="1"/>
    <col min="9478" max="9721" width="9.140625" style="281"/>
    <col min="9722" max="9722" width="40.7109375" style="281" customWidth="1"/>
    <col min="9723" max="9727" width="9.28515625" style="281" bestFit="1" customWidth="1"/>
    <col min="9728" max="9732" width="7.7109375" style="281" bestFit="1" customWidth="1"/>
    <col min="9733" max="9733" width="40.7109375" style="281" customWidth="1"/>
    <col min="9734" max="9977" width="9.140625" style="281"/>
    <col min="9978" max="9978" width="40.7109375" style="281" customWidth="1"/>
    <col min="9979" max="9983" width="9.28515625" style="281" bestFit="1" customWidth="1"/>
    <col min="9984" max="9988" width="7.7109375" style="281" bestFit="1" customWidth="1"/>
    <col min="9989" max="9989" width="40.7109375" style="281" customWidth="1"/>
    <col min="9990" max="10233" width="9.140625" style="281"/>
    <col min="10234" max="10234" width="40.7109375" style="281" customWidth="1"/>
    <col min="10235" max="10239" width="9.28515625" style="281" bestFit="1" customWidth="1"/>
    <col min="10240" max="10244" width="7.7109375" style="281" bestFit="1" customWidth="1"/>
    <col min="10245" max="10245" width="40.7109375" style="281" customWidth="1"/>
    <col min="10246" max="10489" width="9.140625" style="281"/>
    <col min="10490" max="10490" width="40.7109375" style="281" customWidth="1"/>
    <col min="10491" max="10495" width="9.28515625" style="281" bestFit="1" customWidth="1"/>
    <col min="10496" max="10500" width="7.7109375" style="281" bestFit="1" customWidth="1"/>
    <col min="10501" max="10501" width="40.7109375" style="281" customWidth="1"/>
    <col min="10502" max="10745" width="9.140625" style="281"/>
    <col min="10746" max="10746" width="40.7109375" style="281" customWidth="1"/>
    <col min="10747" max="10751" width="9.28515625" style="281" bestFit="1" customWidth="1"/>
    <col min="10752" max="10756" width="7.7109375" style="281" bestFit="1" customWidth="1"/>
    <col min="10757" max="10757" width="40.7109375" style="281" customWidth="1"/>
    <col min="10758" max="11001" width="9.140625" style="281"/>
    <col min="11002" max="11002" width="40.7109375" style="281" customWidth="1"/>
    <col min="11003" max="11007" width="9.28515625" style="281" bestFit="1" customWidth="1"/>
    <col min="11008" max="11012" width="7.7109375" style="281" bestFit="1" customWidth="1"/>
    <col min="11013" max="11013" width="40.7109375" style="281" customWidth="1"/>
    <col min="11014" max="11257" width="9.140625" style="281"/>
    <col min="11258" max="11258" width="40.7109375" style="281" customWidth="1"/>
    <col min="11259" max="11263" width="9.28515625" style="281" bestFit="1" customWidth="1"/>
    <col min="11264" max="11268" width="7.7109375" style="281" bestFit="1" customWidth="1"/>
    <col min="11269" max="11269" width="40.7109375" style="281" customWidth="1"/>
    <col min="11270" max="11513" width="9.140625" style="281"/>
    <col min="11514" max="11514" width="40.7109375" style="281" customWidth="1"/>
    <col min="11515" max="11519" width="9.28515625" style="281" bestFit="1" customWidth="1"/>
    <col min="11520" max="11524" width="7.7109375" style="281" bestFit="1" customWidth="1"/>
    <col min="11525" max="11525" width="40.7109375" style="281" customWidth="1"/>
    <col min="11526" max="11769" width="9.140625" style="281"/>
    <col min="11770" max="11770" width="40.7109375" style="281" customWidth="1"/>
    <col min="11771" max="11775" width="9.28515625" style="281" bestFit="1" customWidth="1"/>
    <col min="11776" max="11780" width="7.7109375" style="281" bestFit="1" customWidth="1"/>
    <col min="11781" max="11781" width="40.7109375" style="281" customWidth="1"/>
    <col min="11782" max="12025" width="9.140625" style="281"/>
    <col min="12026" max="12026" width="40.7109375" style="281" customWidth="1"/>
    <col min="12027" max="12031" width="9.28515625" style="281" bestFit="1" customWidth="1"/>
    <col min="12032" max="12036" width="7.7109375" style="281" bestFit="1" customWidth="1"/>
    <col min="12037" max="12037" width="40.7109375" style="281" customWidth="1"/>
    <col min="12038" max="12281" width="9.140625" style="281"/>
    <col min="12282" max="12282" width="40.7109375" style="281" customWidth="1"/>
    <col min="12283" max="12287" width="9.28515625" style="281" bestFit="1" customWidth="1"/>
    <col min="12288" max="12292" width="7.7109375" style="281" bestFit="1" customWidth="1"/>
    <col min="12293" max="12293" width="40.7109375" style="281" customWidth="1"/>
    <col min="12294" max="12537" width="9.140625" style="281"/>
    <col min="12538" max="12538" width="40.7109375" style="281" customWidth="1"/>
    <col min="12539" max="12543" width="9.28515625" style="281" bestFit="1" customWidth="1"/>
    <col min="12544" max="12548" width="7.7109375" style="281" bestFit="1" customWidth="1"/>
    <col min="12549" max="12549" width="40.7109375" style="281" customWidth="1"/>
    <col min="12550" max="12793" width="9.140625" style="281"/>
    <col min="12794" max="12794" width="40.7109375" style="281" customWidth="1"/>
    <col min="12795" max="12799" width="9.28515625" style="281" bestFit="1" customWidth="1"/>
    <col min="12800" max="12804" width="7.7109375" style="281" bestFit="1" customWidth="1"/>
    <col min="12805" max="12805" width="40.7109375" style="281" customWidth="1"/>
    <col min="12806" max="13049" width="9.140625" style="281"/>
    <col min="13050" max="13050" width="40.7109375" style="281" customWidth="1"/>
    <col min="13051" max="13055" width="9.28515625" style="281" bestFit="1" customWidth="1"/>
    <col min="13056" max="13060" width="7.7109375" style="281" bestFit="1" customWidth="1"/>
    <col min="13061" max="13061" width="40.7109375" style="281" customWidth="1"/>
    <col min="13062" max="13305" width="9.140625" style="281"/>
    <col min="13306" max="13306" width="40.7109375" style="281" customWidth="1"/>
    <col min="13307" max="13311" width="9.28515625" style="281" bestFit="1" customWidth="1"/>
    <col min="13312" max="13316" width="7.7109375" style="281" bestFit="1" customWidth="1"/>
    <col min="13317" max="13317" width="40.7109375" style="281" customWidth="1"/>
    <col min="13318" max="13561" width="9.140625" style="281"/>
    <col min="13562" max="13562" width="40.7109375" style="281" customWidth="1"/>
    <col min="13563" max="13567" width="9.28515625" style="281" bestFit="1" customWidth="1"/>
    <col min="13568" max="13572" width="7.7109375" style="281" bestFit="1" customWidth="1"/>
    <col min="13573" max="13573" width="40.7109375" style="281" customWidth="1"/>
    <col min="13574" max="13817" width="9.140625" style="281"/>
    <col min="13818" max="13818" width="40.7109375" style="281" customWidth="1"/>
    <col min="13819" max="13823" width="9.28515625" style="281" bestFit="1" customWidth="1"/>
    <col min="13824" max="13828" width="7.7109375" style="281" bestFit="1" customWidth="1"/>
    <col min="13829" max="13829" width="40.7109375" style="281" customWidth="1"/>
    <col min="13830" max="14073" width="9.140625" style="281"/>
    <col min="14074" max="14074" width="40.7109375" style="281" customWidth="1"/>
    <col min="14075" max="14079" width="9.28515625" style="281" bestFit="1" customWidth="1"/>
    <col min="14080" max="14084" width="7.7109375" style="281" bestFit="1" customWidth="1"/>
    <col min="14085" max="14085" width="40.7109375" style="281" customWidth="1"/>
    <col min="14086" max="14329" width="9.140625" style="281"/>
    <col min="14330" max="14330" width="40.7109375" style="281" customWidth="1"/>
    <col min="14331" max="14335" width="9.28515625" style="281" bestFit="1" customWidth="1"/>
    <col min="14336" max="14340" width="7.7109375" style="281" bestFit="1" customWidth="1"/>
    <col min="14341" max="14341" width="40.7109375" style="281" customWidth="1"/>
    <col min="14342" max="14585" width="9.140625" style="281"/>
    <col min="14586" max="14586" width="40.7109375" style="281" customWidth="1"/>
    <col min="14587" max="14591" width="9.28515625" style="281" bestFit="1" customWidth="1"/>
    <col min="14592" max="14596" width="7.7109375" style="281" bestFit="1" customWidth="1"/>
    <col min="14597" max="14597" width="40.7109375" style="281" customWidth="1"/>
    <col min="14598" max="14841" width="9.140625" style="281"/>
    <col min="14842" max="14842" width="40.7109375" style="281" customWidth="1"/>
    <col min="14843" max="14847" width="9.28515625" style="281" bestFit="1" customWidth="1"/>
    <col min="14848" max="14852" width="7.7109375" style="281" bestFit="1" customWidth="1"/>
    <col min="14853" max="14853" width="40.7109375" style="281" customWidth="1"/>
    <col min="14854" max="15097" width="9.140625" style="281"/>
    <col min="15098" max="15098" width="40.7109375" style="281" customWidth="1"/>
    <col min="15099" max="15103" width="9.28515625" style="281" bestFit="1" customWidth="1"/>
    <col min="15104" max="15108" width="7.7109375" style="281" bestFit="1" customWidth="1"/>
    <col min="15109" max="15109" width="40.7109375" style="281" customWidth="1"/>
    <col min="15110" max="15353" width="9.140625" style="281"/>
    <col min="15354" max="15354" width="40.7109375" style="281" customWidth="1"/>
    <col min="15355" max="15359" width="9.28515625" style="281" bestFit="1" customWidth="1"/>
    <col min="15360" max="15364" width="7.7109375" style="281" bestFit="1" customWidth="1"/>
    <col min="15365" max="15365" width="40.7109375" style="281" customWidth="1"/>
    <col min="15366" max="15609" width="9.140625" style="281"/>
    <col min="15610" max="15610" width="40.7109375" style="281" customWidth="1"/>
    <col min="15611" max="15615" width="9.28515625" style="281" bestFit="1" customWidth="1"/>
    <col min="15616" max="15620" width="7.7109375" style="281" bestFit="1" customWidth="1"/>
    <col min="15621" max="15621" width="40.7109375" style="281" customWidth="1"/>
    <col min="15622" max="15865" width="9.140625" style="281"/>
    <col min="15866" max="15866" width="40.7109375" style="281" customWidth="1"/>
    <col min="15867" max="15871" width="9.28515625" style="281" bestFit="1" customWidth="1"/>
    <col min="15872" max="15876" width="7.7109375" style="281" bestFit="1" customWidth="1"/>
    <col min="15877" max="15877" width="40.7109375" style="281" customWidth="1"/>
    <col min="15878" max="16121" width="9.140625" style="281"/>
    <col min="16122" max="16122" width="40.7109375" style="281" customWidth="1"/>
    <col min="16123" max="16127" width="9.28515625" style="281" bestFit="1" customWidth="1"/>
    <col min="16128" max="16132" width="7.7109375" style="281" bestFit="1" customWidth="1"/>
    <col min="16133" max="16133" width="40.7109375" style="281" customWidth="1"/>
    <col min="16134" max="16384" width="9.140625" style="281"/>
  </cols>
  <sheetData>
    <row r="1" spans="1:12" ht="15" x14ac:dyDescent="0.2">
      <c r="A1" s="269" t="s">
        <v>1530</v>
      </c>
    </row>
    <row r="2" spans="1:12" ht="15" x14ac:dyDescent="0.2">
      <c r="A2" s="269" t="s">
        <v>1531</v>
      </c>
    </row>
    <row r="3" spans="1:12" ht="14.25" x14ac:dyDescent="0.2">
      <c r="A3" s="280" t="s">
        <v>318</v>
      </c>
    </row>
    <row r="4" spans="1:12" x14ac:dyDescent="0.2">
      <c r="A4" s="287"/>
    </row>
    <row r="5" spans="1:12" s="269" customFormat="1" ht="15" x14ac:dyDescent="0.2">
      <c r="A5" s="326"/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</row>
    <row r="6" spans="1:12" s="269" customFormat="1" ht="15" x14ac:dyDescent="0.2">
      <c r="A6" s="233"/>
      <c r="B6" s="296">
        <v>2006</v>
      </c>
      <c r="C6" s="296">
        <v>2007</v>
      </c>
      <c r="D6" s="296">
        <v>2008</v>
      </c>
      <c r="E6" s="296">
        <v>2009</v>
      </c>
      <c r="F6" s="296">
        <v>2010</v>
      </c>
      <c r="G6" s="296">
        <v>2011</v>
      </c>
      <c r="H6" s="296">
        <v>2012</v>
      </c>
      <c r="I6" s="296">
        <v>2013</v>
      </c>
      <c r="J6" s="296">
        <v>2014</v>
      </c>
      <c r="K6" s="296" t="s">
        <v>6</v>
      </c>
      <c r="L6" s="233"/>
    </row>
    <row r="7" spans="1:12" s="269" customFormat="1" ht="15" x14ac:dyDescent="0.2">
      <c r="A7" s="235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5"/>
    </row>
    <row r="8" spans="1:12" s="269" customFormat="1" ht="15" x14ac:dyDescent="0.2">
      <c r="A8" s="329"/>
      <c r="B8" s="425"/>
      <c r="C8" s="425"/>
      <c r="D8" s="425"/>
      <c r="E8" s="425"/>
      <c r="F8" s="425"/>
      <c r="G8" s="425"/>
      <c r="H8" s="425"/>
      <c r="I8" s="425"/>
      <c r="L8" s="329"/>
    </row>
    <row r="9" spans="1:12" s="269" customFormat="1" ht="15" x14ac:dyDescent="0.2">
      <c r="A9" s="269" t="s">
        <v>1338</v>
      </c>
      <c r="B9" s="426">
        <v>8541.2000000000007</v>
      </c>
      <c r="C9" s="426">
        <v>8862.5</v>
      </c>
      <c r="D9" s="426">
        <v>8359.0310000000009</v>
      </c>
      <c r="E9" s="426">
        <v>7710.1869999999999</v>
      </c>
      <c r="F9" s="426">
        <v>7716.1</v>
      </c>
      <c r="G9" s="426">
        <v>8158.3</v>
      </c>
      <c r="H9" s="426">
        <v>8667.9</v>
      </c>
      <c r="I9" s="426">
        <v>8562.2000000000007</v>
      </c>
      <c r="J9" s="426">
        <v>9036.9</v>
      </c>
      <c r="K9" s="426">
        <v>8960.9</v>
      </c>
      <c r="L9" s="269" t="s">
        <v>1281</v>
      </c>
    </row>
    <row r="10" spans="1:12" s="269" customFormat="1" ht="15" x14ac:dyDescent="0.2">
      <c r="B10" s="426"/>
      <c r="C10" s="426"/>
      <c r="D10" s="426"/>
      <c r="E10" s="426"/>
      <c r="F10" s="426"/>
      <c r="G10" s="426"/>
      <c r="H10" s="426"/>
      <c r="I10" s="426"/>
      <c r="J10" s="426"/>
      <c r="K10" s="426"/>
    </row>
    <row r="11" spans="1:12" s="269" customFormat="1" ht="15" x14ac:dyDescent="0.2">
      <c r="A11" s="269" t="s">
        <v>1532</v>
      </c>
      <c r="B11" s="426">
        <v>8185.4129999999996</v>
      </c>
      <c r="C11" s="426">
        <v>8470.1</v>
      </c>
      <c r="D11" s="426">
        <v>7997.3580000000002</v>
      </c>
      <c r="E11" s="426">
        <v>7302.7</v>
      </c>
      <c r="F11" s="426">
        <v>7363.8</v>
      </c>
      <c r="G11" s="426">
        <v>7828.1</v>
      </c>
      <c r="H11" s="426">
        <v>8357.7999999999993</v>
      </c>
      <c r="I11" s="426">
        <v>8314.4</v>
      </c>
      <c r="J11" s="426">
        <v>8788.9</v>
      </c>
      <c r="K11" s="426">
        <v>8769.4</v>
      </c>
      <c r="L11" s="269" t="s">
        <v>1533</v>
      </c>
    </row>
    <row r="12" spans="1:12" s="269" customFormat="1" ht="15" x14ac:dyDescent="0.2">
      <c r="B12" s="426"/>
      <c r="C12" s="426"/>
      <c r="D12" s="426"/>
      <c r="E12" s="426"/>
      <c r="F12" s="426"/>
      <c r="G12" s="426"/>
      <c r="H12" s="426"/>
      <c r="I12" s="426"/>
      <c r="J12" s="426"/>
      <c r="K12" s="426"/>
    </row>
    <row r="13" spans="1:12" s="269" customFormat="1" ht="15" x14ac:dyDescent="0.2">
      <c r="A13" s="269" t="s">
        <v>1534</v>
      </c>
      <c r="B13" s="426">
        <v>7735.6689999999999</v>
      </c>
      <c r="C13" s="426">
        <v>7995.2</v>
      </c>
      <c r="D13" s="426">
        <v>7378.7</v>
      </c>
      <c r="E13" s="426">
        <v>6891.5</v>
      </c>
      <c r="F13" s="426">
        <v>6926.3</v>
      </c>
      <c r="G13" s="426">
        <v>7379.7</v>
      </c>
      <c r="H13" s="426">
        <v>8022.6</v>
      </c>
      <c r="I13" s="426">
        <v>7641.5</v>
      </c>
      <c r="J13" s="426">
        <v>8303.4</v>
      </c>
      <c r="K13" s="426">
        <v>8425</v>
      </c>
      <c r="L13" s="269" t="s">
        <v>1535</v>
      </c>
    </row>
    <row r="14" spans="1:12" s="269" customFormat="1" ht="15" x14ac:dyDescent="0.2">
      <c r="B14" s="426"/>
      <c r="C14" s="426"/>
      <c r="D14" s="426"/>
      <c r="E14" s="426"/>
      <c r="F14" s="426"/>
      <c r="G14" s="426"/>
      <c r="H14" s="426"/>
      <c r="I14" s="426"/>
      <c r="J14" s="426"/>
      <c r="K14" s="426"/>
    </row>
    <row r="15" spans="1:12" s="269" customFormat="1" ht="15" x14ac:dyDescent="0.2">
      <c r="A15" s="269" t="s">
        <v>1536</v>
      </c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269" t="s">
        <v>1537</v>
      </c>
    </row>
    <row r="16" spans="1:12" s="269" customFormat="1" ht="15" x14ac:dyDescent="0.2">
      <c r="A16" s="269" t="s">
        <v>1538</v>
      </c>
      <c r="B16" s="426">
        <v>1.1000000000000001</v>
      </c>
      <c r="C16" s="426">
        <v>0.8</v>
      </c>
      <c r="D16" s="426">
        <v>0</v>
      </c>
      <c r="E16" s="426">
        <v>1</v>
      </c>
      <c r="F16" s="426">
        <v>227.8</v>
      </c>
      <c r="G16" s="426">
        <v>246.6</v>
      </c>
      <c r="H16" s="426">
        <v>44.4</v>
      </c>
      <c r="I16" s="426">
        <v>52.6</v>
      </c>
      <c r="J16" s="426">
        <v>19.8</v>
      </c>
      <c r="K16" s="426">
        <v>21.4</v>
      </c>
      <c r="L16" s="269" t="s">
        <v>1539</v>
      </c>
    </row>
    <row r="17" spans="1:12" s="269" customFormat="1" ht="15" x14ac:dyDescent="0.2">
      <c r="B17" s="426"/>
      <c r="C17" s="426"/>
      <c r="D17" s="426"/>
      <c r="E17" s="426"/>
      <c r="F17" s="426"/>
      <c r="G17" s="426"/>
      <c r="H17" s="426"/>
      <c r="I17" s="426"/>
      <c r="J17" s="426"/>
      <c r="K17" s="426"/>
    </row>
    <row r="18" spans="1:12" s="269" customFormat="1" ht="15" x14ac:dyDescent="0.2">
      <c r="A18" s="269" t="s">
        <v>1540</v>
      </c>
      <c r="B18" s="426">
        <v>5989.9059999999999</v>
      </c>
      <c r="C18" s="426">
        <v>6187.17</v>
      </c>
      <c r="D18" s="426">
        <v>5509.7</v>
      </c>
      <c r="E18" s="426">
        <v>5187.2</v>
      </c>
      <c r="F18" s="426">
        <v>5162.7</v>
      </c>
      <c r="G18" s="426">
        <v>4914.5</v>
      </c>
      <c r="H18" s="426">
        <v>4551.5</v>
      </c>
      <c r="I18" s="426">
        <v>4373.2</v>
      </c>
      <c r="J18" s="426">
        <v>4846.1000000000004</v>
      </c>
      <c r="K18" s="426">
        <v>4978.2</v>
      </c>
      <c r="L18" s="269" t="s">
        <v>1541</v>
      </c>
    </row>
    <row r="19" spans="1:12" s="269" customFormat="1" ht="15" x14ac:dyDescent="0.2">
      <c r="A19" s="269" t="s">
        <v>1542</v>
      </c>
      <c r="B19" s="426">
        <v>3087.748</v>
      </c>
      <c r="C19" s="426">
        <v>3071.7</v>
      </c>
      <c r="D19" s="426">
        <v>2759.3049999999998</v>
      </c>
      <c r="E19" s="426">
        <v>2648.3</v>
      </c>
      <c r="F19" s="426">
        <v>2593.6</v>
      </c>
      <c r="G19" s="426">
        <v>2187.1</v>
      </c>
      <c r="H19" s="426">
        <v>2129.4</v>
      </c>
      <c r="I19" s="426">
        <v>2054.6999999999998</v>
      </c>
      <c r="J19" s="426">
        <v>1979.4</v>
      </c>
      <c r="K19" s="426">
        <v>2295.3000000000002</v>
      </c>
      <c r="L19" s="269" t="s">
        <v>1543</v>
      </c>
    </row>
    <row r="20" spans="1:12" s="269" customFormat="1" ht="15" x14ac:dyDescent="0.2">
      <c r="A20" s="269" t="s">
        <v>1544</v>
      </c>
      <c r="B20" s="426">
        <v>1875.2450000000001</v>
      </c>
      <c r="C20" s="426">
        <v>2005.7</v>
      </c>
      <c r="D20" s="426">
        <v>1567.5</v>
      </c>
      <c r="E20" s="426">
        <v>1377.4</v>
      </c>
      <c r="F20" s="426">
        <v>1684</v>
      </c>
      <c r="G20" s="426">
        <v>1680.5</v>
      </c>
      <c r="H20" s="426">
        <v>1461.7</v>
      </c>
      <c r="I20" s="426">
        <v>1287.3</v>
      </c>
      <c r="J20" s="426">
        <v>1915.1</v>
      </c>
      <c r="K20" s="426">
        <v>1738</v>
      </c>
      <c r="L20" s="269" t="s">
        <v>1545</v>
      </c>
    </row>
    <row r="21" spans="1:12" s="269" customFormat="1" ht="15" x14ac:dyDescent="0.2">
      <c r="A21" s="269" t="s">
        <v>1546</v>
      </c>
      <c r="B21" s="426">
        <v>921.26</v>
      </c>
      <c r="C21" s="426">
        <v>933.72799999999995</v>
      </c>
      <c r="D21" s="426">
        <v>1087.8</v>
      </c>
      <c r="E21" s="426">
        <v>1081.7</v>
      </c>
      <c r="F21" s="426">
        <v>830.4</v>
      </c>
      <c r="G21" s="426">
        <v>1000.4</v>
      </c>
      <c r="H21" s="426">
        <v>890.8</v>
      </c>
      <c r="I21" s="426">
        <v>982.9</v>
      </c>
      <c r="J21" s="426">
        <v>899.9</v>
      </c>
      <c r="K21" s="426">
        <v>784.1</v>
      </c>
      <c r="L21" s="269" t="s">
        <v>1547</v>
      </c>
    </row>
    <row r="22" spans="1:12" s="269" customFormat="1" ht="15" x14ac:dyDescent="0.2">
      <c r="A22" s="269" t="s">
        <v>1548</v>
      </c>
      <c r="B22" s="426">
        <v>27.4</v>
      </c>
      <c r="C22" s="426">
        <v>25.082999999999998</v>
      </c>
      <c r="D22" s="426">
        <v>21.6</v>
      </c>
      <c r="E22" s="426">
        <v>19.399999999999999</v>
      </c>
      <c r="F22" s="426">
        <v>15</v>
      </c>
      <c r="G22" s="426">
        <v>12.6</v>
      </c>
      <c r="H22" s="426">
        <v>27.7</v>
      </c>
      <c r="I22" s="426">
        <v>8.9</v>
      </c>
      <c r="J22" s="426">
        <v>7.1</v>
      </c>
      <c r="K22" s="426">
        <v>3.7</v>
      </c>
      <c r="L22" s="269" t="s">
        <v>1549</v>
      </c>
    </row>
    <row r="23" spans="1:12" s="269" customFormat="1" ht="15" x14ac:dyDescent="0.2">
      <c r="A23" s="269" t="s">
        <v>1550</v>
      </c>
      <c r="B23" s="426">
        <v>11.5</v>
      </c>
      <c r="C23" s="426">
        <v>12.1</v>
      </c>
      <c r="D23" s="426">
        <v>13.7</v>
      </c>
      <c r="E23" s="426">
        <v>11.7</v>
      </c>
      <c r="F23" s="426">
        <v>9.9</v>
      </c>
      <c r="G23" s="426">
        <v>7</v>
      </c>
      <c r="H23" s="426">
        <v>6.8</v>
      </c>
      <c r="I23" s="426">
        <v>5.4</v>
      </c>
      <c r="J23" s="426">
        <v>4.9000000000000004</v>
      </c>
      <c r="K23" s="426">
        <v>4.4000000000000004</v>
      </c>
      <c r="L23" s="269" t="s">
        <v>1551</v>
      </c>
    </row>
    <row r="24" spans="1:12" s="269" customFormat="1" ht="15" x14ac:dyDescent="0.2">
      <c r="A24" s="269" t="s">
        <v>1552</v>
      </c>
      <c r="B24" s="426"/>
      <c r="C24" s="426"/>
      <c r="D24" s="426"/>
      <c r="E24" s="426"/>
      <c r="F24" s="426"/>
      <c r="G24" s="426"/>
      <c r="H24" s="426"/>
      <c r="I24" s="426"/>
      <c r="J24" s="426"/>
      <c r="K24" s="426"/>
    </row>
    <row r="25" spans="1:12" s="269" customFormat="1" ht="15" x14ac:dyDescent="0.2">
      <c r="A25" s="269" t="s">
        <v>1553</v>
      </c>
      <c r="B25" s="426">
        <v>66.7</v>
      </c>
      <c r="C25" s="426">
        <v>138.86000000000001</v>
      </c>
      <c r="D25" s="426">
        <v>59.8</v>
      </c>
      <c r="E25" s="426">
        <v>48.7</v>
      </c>
      <c r="F25" s="426">
        <v>29.8</v>
      </c>
      <c r="G25" s="426">
        <v>26.8</v>
      </c>
      <c r="H25" s="426">
        <v>35.1</v>
      </c>
      <c r="I25" s="426">
        <v>34.1</v>
      </c>
      <c r="J25" s="426">
        <v>39.700000000000003</v>
      </c>
      <c r="K25" s="426">
        <v>152.69999999999999</v>
      </c>
      <c r="L25" s="269" t="s">
        <v>1554</v>
      </c>
    </row>
    <row r="26" spans="1:12" s="269" customFormat="1" ht="15" x14ac:dyDescent="0.2">
      <c r="B26" s="426"/>
      <c r="C26" s="426"/>
      <c r="D26" s="426"/>
      <c r="E26" s="426"/>
      <c r="F26" s="426"/>
      <c r="G26" s="426"/>
      <c r="H26" s="426"/>
      <c r="I26" s="426"/>
      <c r="J26" s="426"/>
      <c r="K26" s="426"/>
    </row>
    <row r="27" spans="1:12" s="269" customFormat="1" ht="15" x14ac:dyDescent="0.2">
      <c r="A27" s="269" t="s">
        <v>1555</v>
      </c>
      <c r="B27" s="426"/>
      <c r="C27" s="426"/>
      <c r="D27" s="426"/>
      <c r="E27" s="426"/>
      <c r="F27" s="426"/>
      <c r="G27" s="426"/>
      <c r="H27" s="426"/>
      <c r="I27" s="426"/>
      <c r="J27" s="426"/>
      <c r="K27" s="426"/>
      <c r="L27" s="269" t="s">
        <v>1556</v>
      </c>
    </row>
    <row r="28" spans="1:12" s="269" customFormat="1" ht="15" x14ac:dyDescent="0.2">
      <c r="A28" s="269" t="s">
        <v>1557</v>
      </c>
      <c r="B28" s="426">
        <v>9.5</v>
      </c>
      <c r="C28" s="426">
        <v>4.6630000000000003</v>
      </c>
      <c r="D28" s="426">
        <v>6.6</v>
      </c>
      <c r="E28" s="426">
        <v>5.0999999999999996</v>
      </c>
      <c r="F28" s="426">
        <v>3.6</v>
      </c>
      <c r="G28" s="426">
        <v>3.1</v>
      </c>
      <c r="H28" s="426">
        <v>5.5</v>
      </c>
      <c r="I28" s="426">
        <v>1.8</v>
      </c>
      <c r="J28" s="426">
        <v>1.4</v>
      </c>
      <c r="K28" s="426">
        <v>6.6</v>
      </c>
      <c r="L28" s="269" t="s">
        <v>1539</v>
      </c>
    </row>
    <row r="29" spans="1:12" s="269" customFormat="1" ht="15" x14ac:dyDescent="0.2">
      <c r="B29" s="426"/>
      <c r="C29" s="426"/>
      <c r="D29" s="426"/>
      <c r="E29" s="426"/>
      <c r="F29" s="426"/>
      <c r="G29" s="426"/>
      <c r="H29" s="426"/>
      <c r="I29" s="426"/>
      <c r="J29" s="426"/>
      <c r="K29" s="426"/>
    </row>
    <row r="30" spans="1:12" s="269" customFormat="1" ht="15" x14ac:dyDescent="0.2">
      <c r="A30" s="269" t="s">
        <v>1558</v>
      </c>
      <c r="B30" s="426">
        <v>0</v>
      </c>
      <c r="C30" s="426">
        <v>582.6</v>
      </c>
      <c r="D30" s="426">
        <v>911</v>
      </c>
      <c r="E30" s="426">
        <v>797.2</v>
      </c>
      <c r="F30" s="426">
        <v>540.29999999999995</v>
      </c>
      <c r="G30" s="426">
        <v>531.70000000000005</v>
      </c>
      <c r="H30" s="426">
        <v>540</v>
      </c>
      <c r="I30" s="426">
        <v>539.9</v>
      </c>
      <c r="J30" s="426">
        <v>595.29999999999995</v>
      </c>
      <c r="K30" s="426">
        <v>626.29999999999995</v>
      </c>
      <c r="L30" s="269" t="s">
        <v>1559</v>
      </c>
    </row>
    <row r="31" spans="1:12" s="269" customFormat="1" ht="15" x14ac:dyDescent="0.2">
      <c r="B31" s="426"/>
      <c r="C31" s="426"/>
      <c r="D31" s="426"/>
      <c r="E31" s="426"/>
      <c r="F31" s="426"/>
      <c r="G31" s="426"/>
      <c r="H31" s="426"/>
      <c r="I31" s="426"/>
      <c r="J31" s="426"/>
      <c r="K31" s="426"/>
    </row>
    <row r="32" spans="1:12" s="269" customFormat="1" ht="15" x14ac:dyDescent="0.2">
      <c r="A32" s="269" t="s">
        <v>1560</v>
      </c>
      <c r="B32" s="426">
        <v>1643.8810000000001</v>
      </c>
      <c r="C32" s="426">
        <v>1122.434</v>
      </c>
      <c r="D32" s="426">
        <v>863.57299999999998</v>
      </c>
      <c r="E32" s="426">
        <v>804.6</v>
      </c>
      <c r="F32" s="426">
        <v>896</v>
      </c>
      <c r="G32" s="426">
        <v>1602.3</v>
      </c>
      <c r="H32" s="426">
        <v>2804.6</v>
      </c>
      <c r="I32" s="426">
        <v>2592.8000000000002</v>
      </c>
      <c r="J32" s="426">
        <v>2821</v>
      </c>
      <c r="K32" s="426">
        <v>2773</v>
      </c>
      <c r="L32" s="269" t="s">
        <v>1561</v>
      </c>
    </row>
    <row r="33" spans="1:13" s="269" customFormat="1" ht="15" x14ac:dyDescent="0.2">
      <c r="A33" s="269" t="s">
        <v>1562</v>
      </c>
      <c r="B33" s="426">
        <v>292.18</v>
      </c>
      <c r="C33" s="426">
        <v>279.02800000000002</v>
      </c>
      <c r="D33" s="426">
        <v>268.10000000000002</v>
      </c>
      <c r="E33" s="426">
        <v>277.39999999999998</v>
      </c>
      <c r="F33" s="426">
        <v>284.8</v>
      </c>
      <c r="G33" s="426">
        <v>281</v>
      </c>
      <c r="H33" s="426">
        <v>292.60000000000002</v>
      </c>
      <c r="I33" s="426">
        <v>282.3</v>
      </c>
      <c r="J33" s="426">
        <v>266.5</v>
      </c>
      <c r="K33" s="426">
        <v>258.2</v>
      </c>
      <c r="L33" s="269" t="s">
        <v>1563</v>
      </c>
    </row>
    <row r="34" spans="1:13" s="269" customFormat="1" ht="15" x14ac:dyDescent="0.2">
      <c r="A34" s="269" t="s">
        <v>1564</v>
      </c>
      <c r="B34" s="426">
        <v>54.1</v>
      </c>
      <c r="C34" s="426">
        <v>52.283000000000001</v>
      </c>
      <c r="D34" s="426">
        <v>50.2</v>
      </c>
      <c r="E34" s="426">
        <v>54.8</v>
      </c>
      <c r="F34" s="426">
        <v>53.9</v>
      </c>
      <c r="G34" s="426">
        <v>51.2</v>
      </c>
      <c r="H34" s="426">
        <v>52.7</v>
      </c>
      <c r="I34" s="426">
        <v>54.2</v>
      </c>
      <c r="J34" s="426">
        <v>46.9</v>
      </c>
      <c r="K34" s="426">
        <v>44.1</v>
      </c>
      <c r="L34" s="269" t="s">
        <v>1565</v>
      </c>
    </row>
    <row r="35" spans="1:13" s="269" customFormat="1" ht="15" x14ac:dyDescent="0.2">
      <c r="A35" s="269" t="s">
        <v>1566</v>
      </c>
      <c r="B35" s="426">
        <v>219.4</v>
      </c>
      <c r="C35" s="426">
        <v>207.8</v>
      </c>
      <c r="D35" s="426">
        <v>198.9</v>
      </c>
      <c r="E35" s="426">
        <v>203.4</v>
      </c>
      <c r="F35" s="426">
        <v>211.8</v>
      </c>
      <c r="G35" s="426">
        <v>209.6</v>
      </c>
      <c r="H35" s="426">
        <v>217.1</v>
      </c>
      <c r="I35" s="426">
        <v>207.3</v>
      </c>
      <c r="J35" s="426">
        <v>195</v>
      </c>
      <c r="K35" s="426">
        <v>192.3</v>
      </c>
      <c r="L35" s="269" t="s">
        <v>1567</v>
      </c>
    </row>
    <row r="36" spans="1:13" s="269" customFormat="1" ht="15" x14ac:dyDescent="0.2">
      <c r="A36" s="269" t="s">
        <v>1568</v>
      </c>
      <c r="B36" s="426">
        <v>18.7</v>
      </c>
      <c r="C36" s="426">
        <v>18.931999999999999</v>
      </c>
      <c r="D36" s="426">
        <v>19</v>
      </c>
      <c r="E36" s="426">
        <v>19.2</v>
      </c>
      <c r="F36" s="426">
        <v>19.100000000000001</v>
      </c>
      <c r="G36" s="426">
        <v>20.2</v>
      </c>
      <c r="H36" s="426">
        <v>22.8</v>
      </c>
      <c r="I36" s="426">
        <v>20.8</v>
      </c>
      <c r="J36" s="426">
        <v>24.7</v>
      </c>
      <c r="K36" s="426">
        <v>21.8</v>
      </c>
      <c r="L36" s="269" t="s">
        <v>1569</v>
      </c>
    </row>
    <row r="37" spans="1:13" s="269" customFormat="1" ht="15" x14ac:dyDescent="0.2">
      <c r="A37" s="269" t="s">
        <v>1570</v>
      </c>
      <c r="B37" s="426">
        <v>1351.701</v>
      </c>
      <c r="C37" s="426">
        <v>843.30499999999984</v>
      </c>
      <c r="D37" s="426">
        <v>595.5</v>
      </c>
      <c r="E37" s="426">
        <v>527.20000000000005</v>
      </c>
      <c r="F37" s="426">
        <v>611.20000000000005</v>
      </c>
      <c r="G37" s="426">
        <v>1321.4</v>
      </c>
      <c r="H37" s="426">
        <v>2512</v>
      </c>
      <c r="I37" s="426">
        <v>2310.4</v>
      </c>
      <c r="J37" s="426">
        <v>2554.5</v>
      </c>
      <c r="K37" s="426">
        <v>2514.8000000000002</v>
      </c>
      <c r="L37" s="269" t="s">
        <v>1571</v>
      </c>
    </row>
    <row r="38" spans="1:13" s="269" customFormat="1" ht="15" x14ac:dyDescent="0.2">
      <c r="A38" s="232" t="s">
        <v>1572</v>
      </c>
      <c r="B38" s="427">
        <v>0</v>
      </c>
      <c r="C38" s="427">
        <v>0</v>
      </c>
      <c r="D38" s="427">
        <v>0</v>
      </c>
      <c r="E38" s="427">
        <v>0</v>
      </c>
      <c r="F38" s="427">
        <v>0</v>
      </c>
      <c r="G38" s="427">
        <v>677.6</v>
      </c>
      <c r="H38" s="427">
        <v>1875.8</v>
      </c>
      <c r="I38" s="427">
        <v>1632.5</v>
      </c>
      <c r="J38" s="427">
        <v>1902.2</v>
      </c>
      <c r="K38" s="427">
        <v>1942.9</v>
      </c>
      <c r="L38" s="232" t="s">
        <v>1573</v>
      </c>
    </row>
    <row r="39" spans="1:13" s="269" customFormat="1" ht="15" x14ac:dyDescent="0.2">
      <c r="A39" s="269" t="s">
        <v>1574</v>
      </c>
      <c r="B39" s="426">
        <v>5.1459999999999999</v>
      </c>
      <c r="C39" s="426">
        <v>6</v>
      </c>
      <c r="D39" s="426">
        <v>8.4</v>
      </c>
      <c r="E39" s="426">
        <v>4.3</v>
      </c>
      <c r="F39" s="426">
        <v>4.7</v>
      </c>
      <c r="G39" s="426">
        <v>4.2</v>
      </c>
      <c r="H39" s="426">
        <v>3.8</v>
      </c>
      <c r="I39" s="426">
        <v>4.4000000000000004</v>
      </c>
      <c r="J39" s="426">
        <v>4</v>
      </c>
      <c r="K39" s="426">
        <v>3.2</v>
      </c>
      <c r="L39" s="269" t="s">
        <v>1575</v>
      </c>
    </row>
    <row r="40" spans="1:13" s="269" customFormat="1" ht="15" x14ac:dyDescent="0.2">
      <c r="A40" s="269" t="s">
        <v>1576</v>
      </c>
      <c r="B40" s="426">
        <v>135.267</v>
      </c>
      <c r="C40" s="426">
        <v>132.398</v>
      </c>
      <c r="D40" s="426">
        <v>119.1</v>
      </c>
      <c r="E40" s="426">
        <v>129.4</v>
      </c>
      <c r="F40" s="426">
        <v>182.5</v>
      </c>
      <c r="G40" s="426">
        <v>202</v>
      </c>
      <c r="H40" s="426">
        <v>172.2</v>
      </c>
      <c r="I40" s="426">
        <v>186.9</v>
      </c>
      <c r="J40" s="426">
        <v>171.1</v>
      </c>
      <c r="K40" s="426">
        <v>170.9</v>
      </c>
      <c r="L40" s="269" t="s">
        <v>1577</v>
      </c>
    </row>
    <row r="41" spans="1:13" s="269" customFormat="1" ht="15" x14ac:dyDescent="0.2">
      <c r="A41" s="269" t="s">
        <v>1275</v>
      </c>
      <c r="B41" s="426">
        <v>533.95699999999999</v>
      </c>
      <c r="C41" s="426">
        <v>396.66699999999997</v>
      </c>
      <c r="D41" s="426">
        <v>366.3</v>
      </c>
      <c r="E41" s="426">
        <v>310.89999999999998</v>
      </c>
      <c r="F41" s="426">
        <v>350.8</v>
      </c>
      <c r="G41" s="426">
        <v>364.2</v>
      </c>
      <c r="H41" s="426">
        <v>386.5</v>
      </c>
      <c r="I41" s="426">
        <v>419.2</v>
      </c>
      <c r="J41" s="426">
        <v>392</v>
      </c>
      <c r="K41" s="426">
        <v>298.5</v>
      </c>
      <c r="L41" s="269" t="s">
        <v>1578</v>
      </c>
      <c r="M41" s="286"/>
    </row>
    <row r="42" spans="1:13" s="269" customFormat="1" ht="15" x14ac:dyDescent="0.2">
      <c r="A42" s="269" t="s">
        <v>1579</v>
      </c>
      <c r="B42" s="426">
        <v>551.72299999999996</v>
      </c>
      <c r="C42" s="426">
        <v>193.94</v>
      </c>
      <c r="D42" s="426">
        <v>0</v>
      </c>
      <c r="E42" s="426">
        <v>0</v>
      </c>
      <c r="F42" s="426">
        <v>0</v>
      </c>
      <c r="G42" s="426">
        <v>0</v>
      </c>
      <c r="H42" s="426">
        <v>0</v>
      </c>
      <c r="I42" s="426">
        <v>0</v>
      </c>
      <c r="J42" s="426">
        <v>0</v>
      </c>
      <c r="K42" s="426">
        <v>0</v>
      </c>
      <c r="L42" s="269" t="s">
        <v>1580</v>
      </c>
    </row>
    <row r="43" spans="1:13" s="269" customFormat="1" ht="15" x14ac:dyDescent="0.2">
      <c r="A43" s="269" t="s">
        <v>1581</v>
      </c>
      <c r="B43" s="426"/>
      <c r="C43" s="426"/>
      <c r="D43" s="426"/>
      <c r="E43" s="426"/>
      <c r="F43" s="426"/>
      <c r="G43" s="426"/>
      <c r="H43" s="426"/>
      <c r="I43" s="426"/>
      <c r="J43" s="426"/>
      <c r="K43" s="426"/>
      <c r="L43" s="269" t="s">
        <v>1582</v>
      </c>
    </row>
    <row r="44" spans="1:13" s="269" customFormat="1" ht="15" x14ac:dyDescent="0.2">
      <c r="A44" s="269" t="s">
        <v>1583</v>
      </c>
      <c r="B44" s="426">
        <v>0</v>
      </c>
      <c r="C44" s="426">
        <v>0</v>
      </c>
      <c r="D44" s="426">
        <v>0</v>
      </c>
      <c r="E44" s="426">
        <v>0</v>
      </c>
      <c r="F44" s="426">
        <v>0</v>
      </c>
      <c r="G44" s="426">
        <v>0</v>
      </c>
      <c r="H44" s="426">
        <v>0</v>
      </c>
      <c r="I44" s="426">
        <v>0</v>
      </c>
      <c r="J44" s="426">
        <v>0</v>
      </c>
      <c r="K44" s="426">
        <v>0</v>
      </c>
      <c r="L44" s="269" t="s">
        <v>1584</v>
      </c>
    </row>
    <row r="45" spans="1:13" s="269" customFormat="1" ht="15" x14ac:dyDescent="0.2">
      <c r="A45" s="269" t="s">
        <v>1585</v>
      </c>
      <c r="B45" s="426">
        <v>125.608</v>
      </c>
      <c r="C45" s="426">
        <v>114.3</v>
      </c>
      <c r="D45" s="427">
        <v>101.6</v>
      </c>
      <c r="E45" s="427">
        <v>82.5</v>
      </c>
      <c r="F45" s="427">
        <v>73.3</v>
      </c>
      <c r="G45" s="427">
        <v>73.400000000000006</v>
      </c>
      <c r="H45" s="427">
        <v>73.7</v>
      </c>
      <c r="I45" s="427">
        <v>67.400000000000006</v>
      </c>
      <c r="J45" s="426">
        <v>85.2</v>
      </c>
      <c r="K45" s="426">
        <v>99.3</v>
      </c>
      <c r="L45" s="269" t="s">
        <v>1586</v>
      </c>
    </row>
    <row r="46" spans="1:13" s="269" customFormat="1" ht="15" x14ac:dyDescent="0.2">
      <c r="B46" s="426"/>
      <c r="C46" s="426"/>
      <c r="D46" s="426"/>
      <c r="E46" s="426"/>
      <c r="F46" s="426"/>
      <c r="G46" s="426"/>
      <c r="H46" s="426"/>
      <c r="I46" s="426"/>
      <c r="J46" s="426"/>
      <c r="K46" s="426"/>
    </row>
    <row r="47" spans="1:13" s="269" customFormat="1" ht="15" x14ac:dyDescent="0.2">
      <c r="A47" s="269" t="s">
        <v>1587</v>
      </c>
      <c r="B47" s="426">
        <v>91.31</v>
      </c>
      <c r="C47" s="426">
        <v>97.600000000000009</v>
      </c>
      <c r="D47" s="426">
        <v>87.7</v>
      </c>
      <c r="E47" s="426">
        <v>96.4</v>
      </c>
      <c r="F47" s="426">
        <v>95.8</v>
      </c>
      <c r="G47" s="426">
        <v>81.400000000000006</v>
      </c>
      <c r="H47" s="426">
        <v>76.599999999999994</v>
      </c>
      <c r="I47" s="426">
        <v>81.099999999999994</v>
      </c>
      <c r="J47" s="426">
        <v>19.8</v>
      </c>
      <c r="K47" s="426">
        <v>19.5</v>
      </c>
      <c r="L47" s="269" t="s">
        <v>1588</v>
      </c>
    </row>
    <row r="48" spans="1:13" s="269" customFormat="1" ht="15" x14ac:dyDescent="0.2">
      <c r="A48" s="269" t="s">
        <v>1589</v>
      </c>
      <c r="B48" s="426">
        <v>59.524999999999999</v>
      </c>
      <c r="C48" s="426">
        <v>65.5</v>
      </c>
      <c r="D48" s="426">
        <v>51.994</v>
      </c>
      <c r="E48" s="426">
        <v>62.9</v>
      </c>
      <c r="F48" s="426">
        <v>61.7</v>
      </c>
      <c r="G48" s="426">
        <v>62.9</v>
      </c>
      <c r="H48" s="426">
        <v>62.5</v>
      </c>
      <c r="I48" s="426">
        <v>64.3</v>
      </c>
      <c r="J48" s="426">
        <v>2.2650000000000001</v>
      </c>
      <c r="K48" s="426">
        <v>2.2999999999999998</v>
      </c>
      <c r="L48" s="269" t="s">
        <v>1590</v>
      </c>
    </row>
    <row r="49" spans="1:12" s="269" customFormat="1" ht="15" x14ac:dyDescent="0.2">
      <c r="A49" s="269" t="s">
        <v>1591</v>
      </c>
      <c r="B49" s="426">
        <v>16.981000000000002</v>
      </c>
      <c r="C49" s="426">
        <v>16.899999999999999</v>
      </c>
      <c r="D49" s="426">
        <v>19.7</v>
      </c>
      <c r="E49" s="426">
        <v>19.3</v>
      </c>
      <c r="F49" s="426">
        <v>18.7</v>
      </c>
      <c r="G49" s="426">
        <v>0.3</v>
      </c>
      <c r="H49" s="426">
        <v>0.2</v>
      </c>
      <c r="I49" s="426">
        <v>0.1</v>
      </c>
      <c r="J49" s="426">
        <v>0</v>
      </c>
      <c r="K49" s="426">
        <v>0</v>
      </c>
      <c r="L49" s="269" t="s">
        <v>1592</v>
      </c>
    </row>
    <row r="50" spans="1:12" s="269" customFormat="1" ht="15" x14ac:dyDescent="0.2">
      <c r="A50" s="269" t="s">
        <v>1593</v>
      </c>
      <c r="B50" s="426">
        <v>14.804</v>
      </c>
      <c r="C50" s="426">
        <v>15.2</v>
      </c>
      <c r="D50" s="426">
        <v>16</v>
      </c>
      <c r="E50" s="426">
        <v>14.3</v>
      </c>
      <c r="F50" s="426">
        <v>15.3</v>
      </c>
      <c r="G50" s="426">
        <v>18.2</v>
      </c>
      <c r="H50" s="426">
        <v>13.9</v>
      </c>
      <c r="I50" s="426">
        <v>16.7</v>
      </c>
      <c r="J50" s="426">
        <v>17.600000000000001</v>
      </c>
      <c r="K50" s="426">
        <v>17.2</v>
      </c>
      <c r="L50" s="269" t="s">
        <v>1594</v>
      </c>
    </row>
    <row r="51" spans="1:12" s="269" customFormat="1" ht="15" x14ac:dyDescent="0.2">
      <c r="A51" s="422"/>
      <c r="B51" s="422"/>
      <c r="C51" s="422"/>
      <c r="D51" s="422"/>
      <c r="E51" s="422"/>
      <c r="F51" s="422"/>
      <c r="G51" s="422"/>
      <c r="H51" s="422"/>
      <c r="I51" s="422"/>
      <c r="J51" s="422"/>
      <c r="K51" s="422"/>
      <c r="L51" s="422"/>
    </row>
    <row r="52" spans="1:12" s="269" customFormat="1" ht="15" x14ac:dyDescent="0.2"/>
    <row r="53" spans="1:12" s="269" customFormat="1" ht="15" x14ac:dyDescent="0.2">
      <c r="L53" s="269" t="s">
        <v>1020</v>
      </c>
    </row>
    <row r="54" spans="1:12" s="269" customFormat="1" ht="15" x14ac:dyDescent="0.2"/>
    <row r="55" spans="1:12" s="269" customFormat="1" ht="15" x14ac:dyDescent="0.2"/>
    <row r="56" spans="1:12" s="269" customFormat="1" ht="15" x14ac:dyDescent="0.2">
      <c r="A56" s="269" t="s">
        <v>1595</v>
      </c>
      <c r="B56" s="281"/>
      <c r="C56" s="281"/>
    </row>
    <row r="57" spans="1:12" s="269" customFormat="1" ht="15" x14ac:dyDescent="0.2">
      <c r="A57" s="269" t="s">
        <v>1596</v>
      </c>
      <c r="B57" s="281"/>
      <c r="C57" s="281"/>
    </row>
    <row r="58" spans="1:12" ht="14.25" x14ac:dyDescent="0.2">
      <c r="A58" s="280" t="s">
        <v>318</v>
      </c>
    </row>
    <row r="60" spans="1:12" s="269" customFormat="1" ht="15" x14ac:dyDescent="0.2">
      <c r="A60" s="231"/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</row>
    <row r="61" spans="1:12" s="269" customFormat="1" ht="15" x14ac:dyDescent="0.2">
      <c r="A61" s="233"/>
      <c r="B61" s="296">
        <v>2006</v>
      </c>
      <c r="C61" s="296">
        <v>2007</v>
      </c>
      <c r="D61" s="296">
        <v>2008</v>
      </c>
      <c r="E61" s="296">
        <v>2009</v>
      </c>
      <c r="F61" s="296">
        <v>2010</v>
      </c>
      <c r="G61" s="296">
        <v>2011</v>
      </c>
      <c r="H61" s="296">
        <v>2012</v>
      </c>
      <c r="I61" s="296">
        <v>2013</v>
      </c>
      <c r="J61" s="296">
        <v>2014</v>
      </c>
      <c r="K61" s="296" t="s">
        <v>6</v>
      </c>
      <c r="L61" s="326"/>
    </row>
    <row r="62" spans="1:12" s="269" customFormat="1" ht="15" x14ac:dyDescent="0.2">
      <c r="A62" s="235"/>
      <c r="B62" s="236"/>
      <c r="C62" s="236"/>
      <c r="D62" s="236"/>
      <c r="E62" s="236"/>
      <c r="F62" s="236"/>
      <c r="G62" s="236"/>
      <c r="H62" s="236"/>
      <c r="I62" s="236"/>
      <c r="J62" s="236"/>
      <c r="K62" s="236"/>
      <c r="L62" s="235"/>
    </row>
    <row r="63" spans="1:12" s="269" customFormat="1" ht="15" x14ac:dyDescent="0.2"/>
    <row r="64" spans="1:12" s="269" customFormat="1" ht="15" x14ac:dyDescent="0.2">
      <c r="A64" s="269" t="s">
        <v>1597</v>
      </c>
      <c r="B64" s="426">
        <v>449.7</v>
      </c>
      <c r="C64" s="426">
        <v>474.9</v>
      </c>
      <c r="D64" s="426">
        <v>618.6</v>
      </c>
      <c r="E64" s="426">
        <v>411.1</v>
      </c>
      <c r="F64" s="426">
        <v>437.6</v>
      </c>
      <c r="G64" s="426">
        <v>448.4</v>
      </c>
      <c r="H64" s="426">
        <v>335.2</v>
      </c>
      <c r="I64" s="426">
        <v>672.9</v>
      </c>
      <c r="J64" s="426">
        <v>485.5</v>
      </c>
      <c r="K64" s="426">
        <v>344.4</v>
      </c>
      <c r="L64" s="269" t="s">
        <v>1598</v>
      </c>
    </row>
    <row r="65" spans="1:12" s="269" customFormat="1" ht="15" x14ac:dyDescent="0.2">
      <c r="B65" s="426"/>
      <c r="C65" s="426"/>
      <c r="D65" s="426"/>
      <c r="E65" s="426"/>
      <c r="F65" s="426"/>
      <c r="G65" s="426"/>
      <c r="H65" s="426"/>
      <c r="I65" s="426"/>
      <c r="J65" s="426"/>
      <c r="K65" s="426"/>
    </row>
    <row r="66" spans="1:12" s="269" customFormat="1" ht="15" x14ac:dyDescent="0.2">
      <c r="A66" s="269" t="s">
        <v>1599</v>
      </c>
      <c r="B66" s="426">
        <v>62.728999999999999</v>
      </c>
      <c r="C66" s="426">
        <v>73</v>
      </c>
      <c r="D66" s="426">
        <v>46.6</v>
      </c>
      <c r="E66" s="426">
        <v>51.5</v>
      </c>
      <c r="F66" s="426">
        <v>42.8</v>
      </c>
      <c r="G66" s="426">
        <v>46.2</v>
      </c>
      <c r="H66" s="426">
        <v>38.200000000000003</v>
      </c>
      <c r="I66" s="426">
        <v>24.3</v>
      </c>
      <c r="J66" s="426">
        <v>81.8</v>
      </c>
      <c r="K66" s="426">
        <v>20.2</v>
      </c>
      <c r="L66" s="269" t="s">
        <v>1600</v>
      </c>
    </row>
    <row r="67" spans="1:12" s="269" customFormat="1" ht="15" x14ac:dyDescent="0.2">
      <c r="A67" s="269" t="s">
        <v>1601</v>
      </c>
      <c r="B67" s="426">
        <v>55.212000000000003</v>
      </c>
      <c r="C67" s="426">
        <v>71.8</v>
      </c>
      <c r="D67" s="426">
        <v>105.3</v>
      </c>
      <c r="E67" s="426">
        <v>75.2</v>
      </c>
      <c r="F67" s="426">
        <v>80</v>
      </c>
      <c r="G67" s="426">
        <v>55.7</v>
      </c>
      <c r="H67" s="426">
        <v>56.2</v>
      </c>
      <c r="I67" s="426">
        <v>38.9</v>
      </c>
      <c r="J67" s="426">
        <v>72.3</v>
      </c>
      <c r="K67" s="426">
        <v>93.6</v>
      </c>
      <c r="L67" s="269" t="s">
        <v>1602</v>
      </c>
    </row>
    <row r="68" spans="1:12" s="269" customFormat="1" ht="15" x14ac:dyDescent="0.2">
      <c r="A68" s="269" t="s">
        <v>1603</v>
      </c>
      <c r="B68" s="426">
        <v>331.803</v>
      </c>
      <c r="C68" s="426">
        <v>330.1</v>
      </c>
      <c r="D68" s="426">
        <v>466.74200000000002</v>
      </c>
      <c r="E68" s="426">
        <v>284.39999999999998</v>
      </c>
      <c r="F68" s="426">
        <v>314.8</v>
      </c>
      <c r="G68" s="426">
        <v>346.6</v>
      </c>
      <c r="H68" s="426">
        <v>240.9</v>
      </c>
      <c r="I68" s="426">
        <v>609.70000000000005</v>
      </c>
      <c r="J68" s="426">
        <v>331.4</v>
      </c>
      <c r="K68" s="426">
        <v>230.6</v>
      </c>
      <c r="L68" s="269" t="s">
        <v>1604</v>
      </c>
    </row>
    <row r="69" spans="1:12" s="269" customFormat="1" ht="15" x14ac:dyDescent="0.2">
      <c r="A69" s="269" t="s">
        <v>1605</v>
      </c>
      <c r="B69" s="426"/>
      <c r="C69" s="426"/>
      <c r="D69" s="426"/>
      <c r="E69" s="426"/>
      <c r="F69" s="426"/>
      <c r="G69" s="426"/>
      <c r="H69" s="426"/>
      <c r="I69" s="426"/>
      <c r="J69" s="426"/>
      <c r="K69" s="426"/>
      <c r="L69" s="269" t="s">
        <v>1606</v>
      </c>
    </row>
    <row r="70" spans="1:12" s="269" customFormat="1" ht="15" x14ac:dyDescent="0.2">
      <c r="A70" s="269" t="s">
        <v>1607</v>
      </c>
      <c r="B70" s="426">
        <v>0</v>
      </c>
      <c r="C70" s="426">
        <v>0</v>
      </c>
      <c r="D70" s="426">
        <v>0</v>
      </c>
      <c r="E70" s="426">
        <v>0</v>
      </c>
      <c r="F70" s="426">
        <v>0</v>
      </c>
      <c r="G70" s="426">
        <v>0</v>
      </c>
      <c r="H70" s="426">
        <v>0</v>
      </c>
      <c r="I70" s="426">
        <v>0</v>
      </c>
      <c r="J70" s="426">
        <v>0</v>
      </c>
      <c r="K70" s="426">
        <v>0</v>
      </c>
      <c r="L70" s="269" t="s">
        <v>1608</v>
      </c>
    </row>
    <row r="71" spans="1:12" s="269" customFormat="1" ht="15" x14ac:dyDescent="0.2">
      <c r="B71" s="426"/>
      <c r="C71" s="426"/>
      <c r="D71" s="426"/>
      <c r="E71" s="426"/>
      <c r="F71" s="426"/>
      <c r="G71" s="426"/>
      <c r="H71" s="426"/>
      <c r="I71" s="426"/>
      <c r="J71" s="426"/>
      <c r="K71" s="426"/>
    </row>
    <row r="72" spans="1:12" s="269" customFormat="1" ht="15" x14ac:dyDescent="0.2">
      <c r="A72" s="269" t="s">
        <v>1609</v>
      </c>
      <c r="B72" s="426">
        <v>355.8</v>
      </c>
      <c r="C72" s="426">
        <v>392.40299999999996</v>
      </c>
      <c r="D72" s="426">
        <v>361.6</v>
      </c>
      <c r="E72" s="426">
        <v>407.5</v>
      </c>
      <c r="F72" s="426">
        <v>352.3</v>
      </c>
      <c r="G72" s="426">
        <v>330.2</v>
      </c>
      <c r="H72" s="426">
        <v>310</v>
      </c>
      <c r="I72" s="426">
        <v>247.8</v>
      </c>
      <c r="J72" s="426">
        <v>248</v>
      </c>
      <c r="K72" s="426">
        <v>191.5</v>
      </c>
      <c r="L72" s="269" t="s">
        <v>1610</v>
      </c>
    </row>
    <row r="73" spans="1:12" s="269" customFormat="1" ht="15" x14ac:dyDescent="0.2">
      <c r="B73" s="426"/>
      <c r="C73" s="426"/>
      <c r="D73" s="426"/>
      <c r="E73" s="426"/>
      <c r="F73" s="426"/>
      <c r="G73" s="426"/>
      <c r="H73" s="426"/>
      <c r="I73" s="426"/>
      <c r="J73" s="426"/>
      <c r="K73" s="426"/>
    </row>
    <row r="74" spans="1:12" s="269" customFormat="1" ht="15" x14ac:dyDescent="0.2">
      <c r="A74" s="269" t="s">
        <v>1611</v>
      </c>
      <c r="B74" s="426">
        <v>9.5530000000000008</v>
      </c>
      <c r="C74" s="426">
        <v>14.503</v>
      </c>
      <c r="D74" s="426">
        <v>4.8</v>
      </c>
      <c r="E74" s="426">
        <v>3.2690000000000001</v>
      </c>
      <c r="F74" s="426">
        <v>0</v>
      </c>
      <c r="G74" s="426">
        <v>0</v>
      </c>
      <c r="H74" s="426">
        <v>7.7</v>
      </c>
      <c r="I74" s="426">
        <v>0</v>
      </c>
      <c r="J74" s="426">
        <v>0</v>
      </c>
      <c r="K74" s="426">
        <v>2.2999999999999998</v>
      </c>
      <c r="L74" s="269" t="s">
        <v>1612</v>
      </c>
    </row>
    <row r="75" spans="1:12" s="269" customFormat="1" ht="15" x14ac:dyDescent="0.2">
      <c r="A75" s="269" t="s">
        <v>1613</v>
      </c>
      <c r="B75" s="426"/>
      <c r="C75" s="426"/>
      <c r="D75" s="426"/>
      <c r="E75" s="426"/>
      <c r="F75" s="426"/>
      <c r="G75" s="426"/>
      <c r="H75" s="426"/>
      <c r="I75" s="426"/>
      <c r="J75" s="426"/>
      <c r="K75" s="426"/>
      <c r="L75" s="269" t="s">
        <v>1614</v>
      </c>
    </row>
    <row r="76" spans="1:12" s="269" customFormat="1" ht="15" x14ac:dyDescent="0.2">
      <c r="A76" s="269" t="s">
        <v>1615</v>
      </c>
      <c r="B76" s="426">
        <v>346.27199999999999</v>
      </c>
      <c r="C76" s="426">
        <v>377.9</v>
      </c>
      <c r="D76" s="426">
        <v>356.827</v>
      </c>
      <c r="E76" s="426">
        <v>404.3</v>
      </c>
      <c r="F76" s="426">
        <v>352.3</v>
      </c>
      <c r="G76" s="426">
        <v>330.2</v>
      </c>
      <c r="H76" s="426">
        <v>302.3</v>
      </c>
      <c r="I76" s="426">
        <v>247.8</v>
      </c>
      <c r="J76" s="426">
        <v>248</v>
      </c>
      <c r="K76" s="426">
        <v>189.2</v>
      </c>
      <c r="L76" s="269" t="s">
        <v>1616</v>
      </c>
    </row>
    <row r="77" spans="1:12" s="269" customFormat="1" ht="15" x14ac:dyDescent="0.2">
      <c r="B77" s="426"/>
      <c r="C77" s="426"/>
      <c r="D77" s="426"/>
      <c r="E77" s="426"/>
      <c r="F77" s="426"/>
      <c r="G77" s="426"/>
      <c r="H77" s="426"/>
      <c r="I77" s="426"/>
      <c r="J77" s="426"/>
      <c r="K77" s="426"/>
    </row>
    <row r="78" spans="1:12" s="269" customFormat="1" ht="15" x14ac:dyDescent="0.2">
      <c r="A78" s="269" t="s">
        <v>1617</v>
      </c>
      <c r="B78" s="426">
        <v>0</v>
      </c>
      <c r="C78" s="426">
        <v>0</v>
      </c>
      <c r="D78" s="426">
        <v>0</v>
      </c>
      <c r="E78" s="426">
        <v>0</v>
      </c>
      <c r="F78" s="426">
        <v>0</v>
      </c>
      <c r="G78" s="426">
        <v>0</v>
      </c>
      <c r="H78" s="426">
        <v>0</v>
      </c>
      <c r="I78" s="426">
        <v>0</v>
      </c>
      <c r="J78" s="426">
        <v>0</v>
      </c>
      <c r="K78" s="426">
        <v>0</v>
      </c>
      <c r="L78" s="269" t="s">
        <v>1618</v>
      </c>
    </row>
    <row r="79" spans="1:12" ht="14.25" x14ac:dyDescent="0.2">
      <c r="A79" s="428"/>
      <c r="B79" s="428"/>
      <c r="C79" s="428"/>
      <c r="D79" s="428"/>
      <c r="E79" s="428"/>
      <c r="F79" s="428"/>
      <c r="G79" s="428"/>
      <c r="H79" s="428"/>
      <c r="I79" s="428"/>
      <c r="J79" s="428"/>
      <c r="K79" s="428"/>
      <c r="L79" s="428"/>
    </row>
    <row r="81" spans="1:8" x14ac:dyDescent="0.2">
      <c r="A81" s="281" t="s">
        <v>1619</v>
      </c>
      <c r="F81" s="281" t="s">
        <v>1620</v>
      </c>
    </row>
    <row r="82" spans="1:8" x14ac:dyDescent="0.2">
      <c r="A82" s="281" t="s">
        <v>261</v>
      </c>
      <c r="F82" s="281" t="s">
        <v>1621</v>
      </c>
    </row>
    <row r="83" spans="1:8" x14ac:dyDescent="0.2">
      <c r="A83" s="281" t="s">
        <v>1622</v>
      </c>
      <c r="F83" s="281" t="s">
        <v>1623</v>
      </c>
    </row>
    <row r="84" spans="1:8" x14ac:dyDescent="0.2">
      <c r="A84" s="281" t="s">
        <v>1624</v>
      </c>
      <c r="F84" s="281" t="s">
        <v>1625</v>
      </c>
    </row>
    <row r="85" spans="1:8" x14ac:dyDescent="0.2">
      <c r="A85" s="281" t="s">
        <v>1626</v>
      </c>
      <c r="F85" s="281" t="s">
        <v>1627</v>
      </c>
    </row>
    <row r="86" spans="1:8" x14ac:dyDescent="0.2">
      <c r="A86" s="281" t="s">
        <v>1628</v>
      </c>
      <c r="F86" s="429" t="s">
        <v>1629</v>
      </c>
    </row>
    <row r="87" spans="1:8" x14ac:dyDescent="0.2">
      <c r="A87" s="281" t="s">
        <v>1630</v>
      </c>
      <c r="G87" s="281" t="s">
        <v>1631</v>
      </c>
    </row>
    <row r="90" spans="1:8" ht="15" x14ac:dyDescent="0.25">
      <c r="A90" s="279" t="s">
        <v>1632</v>
      </c>
      <c r="B90" s="280"/>
      <c r="C90" s="280"/>
      <c r="D90" s="280"/>
      <c r="E90" s="280"/>
      <c r="F90" s="279" t="s">
        <v>1633</v>
      </c>
      <c r="G90" s="279"/>
      <c r="H90" s="280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/>
  </sheetViews>
  <sheetFormatPr defaultColWidth="9.28515625" defaultRowHeight="12.75" x14ac:dyDescent="0.2"/>
  <cols>
    <col min="1" max="1" width="21.7109375" style="419" customWidth="1"/>
    <col min="2" max="11" width="10.7109375" style="419" customWidth="1"/>
    <col min="12" max="12" width="27" style="419" bestFit="1" customWidth="1"/>
    <col min="13" max="16384" width="9.28515625" style="419"/>
  </cols>
  <sheetData>
    <row r="1" spans="1:12" ht="15" x14ac:dyDescent="0.2">
      <c r="A1" s="227" t="s">
        <v>1512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5" x14ac:dyDescent="0.2">
      <c r="A2" s="227" t="s">
        <v>1513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4.25" x14ac:dyDescent="0.2">
      <c r="A3" s="230" t="s">
        <v>318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s="232" customFormat="1" ht="15" x14ac:dyDescent="0.2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</row>
    <row r="5" spans="1:12" s="232" customFormat="1" ht="15" x14ac:dyDescent="0.2">
      <c r="A5" s="231"/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</row>
    <row r="6" spans="1:12" s="232" customFormat="1" ht="15" x14ac:dyDescent="0.2">
      <c r="A6" s="233"/>
      <c r="B6" s="234">
        <v>2006</v>
      </c>
      <c r="C6" s="234">
        <v>2007</v>
      </c>
      <c r="D6" s="234">
        <v>2008</v>
      </c>
      <c r="E6" s="234">
        <v>2009</v>
      </c>
      <c r="F6" s="234">
        <v>2010</v>
      </c>
      <c r="G6" s="234">
        <v>2011</v>
      </c>
      <c r="H6" s="234">
        <v>2012</v>
      </c>
      <c r="I6" s="234">
        <v>2013</v>
      </c>
      <c r="J6" s="234">
        <v>2014</v>
      </c>
      <c r="K6" s="234" t="s">
        <v>6</v>
      </c>
      <c r="L6" s="233"/>
    </row>
    <row r="7" spans="1:12" s="237" customFormat="1" ht="15" x14ac:dyDescent="0.2">
      <c r="A7" s="235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5"/>
    </row>
    <row r="8" spans="1:12" s="237" customFormat="1" ht="15" customHeight="1" x14ac:dyDescent="0.2">
      <c r="A8" s="238"/>
      <c r="B8" s="238"/>
      <c r="C8" s="238"/>
      <c r="D8" s="238"/>
      <c r="E8" s="238"/>
      <c r="F8" s="238"/>
      <c r="G8" s="238"/>
      <c r="H8" s="238"/>
      <c r="I8" s="238"/>
      <c r="L8" s="238"/>
    </row>
    <row r="9" spans="1:12" s="232" customFormat="1" ht="15" customHeight="1" x14ac:dyDescent="0.2">
      <c r="A9" s="238" t="s">
        <v>1514</v>
      </c>
      <c r="B9" s="420">
        <v>39933.300000000003</v>
      </c>
      <c r="C9" s="420">
        <v>42818.3</v>
      </c>
      <c r="D9" s="420">
        <v>46932.2</v>
      </c>
      <c r="E9" s="420">
        <v>52980.1</v>
      </c>
      <c r="F9" s="420">
        <v>56823.1</v>
      </c>
      <c r="G9" s="420">
        <v>58942</v>
      </c>
      <c r="H9" s="420">
        <v>64760.3</v>
      </c>
      <c r="I9" s="420">
        <v>64957.1</v>
      </c>
      <c r="J9" s="420">
        <v>67272.899999999994</v>
      </c>
      <c r="K9" s="420">
        <v>66182.600000000006</v>
      </c>
      <c r="L9" s="238" t="s">
        <v>1515</v>
      </c>
    </row>
    <row r="10" spans="1:12" s="232" customFormat="1" ht="15" customHeight="1" x14ac:dyDescent="0.2">
      <c r="A10" s="238"/>
      <c r="B10" s="420"/>
      <c r="C10" s="420"/>
      <c r="D10" s="420"/>
      <c r="E10" s="420"/>
      <c r="F10" s="420"/>
      <c r="G10" s="420"/>
      <c r="H10" s="420"/>
      <c r="I10" s="420"/>
      <c r="J10" s="420"/>
      <c r="K10" s="420"/>
      <c r="L10" s="238"/>
    </row>
    <row r="11" spans="1:12" s="232" customFormat="1" ht="15" customHeight="1" x14ac:dyDescent="0.2">
      <c r="A11" s="238"/>
      <c r="B11" s="421"/>
      <c r="C11" s="421"/>
      <c r="D11" s="421"/>
      <c r="E11" s="421"/>
      <c r="F11" s="421"/>
      <c r="G11" s="421"/>
      <c r="H11" s="421"/>
      <c r="I11" s="421"/>
      <c r="J11" s="421"/>
      <c r="K11" s="421"/>
      <c r="L11" s="238"/>
    </row>
    <row r="12" spans="1:12" s="232" customFormat="1" ht="15" customHeight="1" x14ac:dyDescent="0.2">
      <c r="A12" s="238"/>
      <c r="B12" s="420"/>
      <c r="C12" s="420"/>
      <c r="D12" s="420"/>
      <c r="E12" s="420"/>
      <c r="F12" s="420"/>
      <c r="G12" s="420"/>
      <c r="H12" s="420"/>
      <c r="I12" s="420"/>
      <c r="J12" s="420"/>
      <c r="K12" s="420"/>
      <c r="L12" s="238"/>
    </row>
    <row r="13" spans="1:12" s="232" customFormat="1" ht="15" customHeight="1" x14ac:dyDescent="0.2">
      <c r="A13" s="238"/>
      <c r="B13" s="420"/>
      <c r="C13" s="420"/>
      <c r="D13" s="420"/>
      <c r="E13" s="420"/>
      <c r="F13" s="420"/>
      <c r="G13" s="420"/>
      <c r="H13" s="420"/>
      <c r="I13" s="420"/>
      <c r="J13" s="420"/>
      <c r="K13" s="420"/>
      <c r="L13" s="238"/>
    </row>
    <row r="14" spans="1:12" s="232" customFormat="1" ht="15" customHeight="1" x14ac:dyDescent="0.2">
      <c r="A14" s="238" t="s">
        <v>1146</v>
      </c>
      <c r="B14" s="420">
        <v>27209.7</v>
      </c>
      <c r="C14" s="420">
        <v>29796.400000000001</v>
      </c>
      <c r="D14" s="420">
        <v>34320.6</v>
      </c>
      <c r="E14" s="420">
        <v>40044</v>
      </c>
      <c r="F14" s="420">
        <v>43288.3</v>
      </c>
      <c r="G14" s="420">
        <v>45042.2</v>
      </c>
      <c r="H14" s="420">
        <v>49044.7</v>
      </c>
      <c r="I14" s="420">
        <v>48746.400000000001</v>
      </c>
      <c r="J14" s="420">
        <v>48744</v>
      </c>
      <c r="K14" s="420">
        <v>47979.6</v>
      </c>
      <c r="L14" s="238" t="s">
        <v>1147</v>
      </c>
    </row>
    <row r="15" spans="1:12" s="232" customFormat="1" ht="15" customHeight="1" x14ac:dyDescent="0.2">
      <c r="A15" s="238"/>
      <c r="B15" s="420"/>
      <c r="C15" s="420"/>
      <c r="D15" s="420"/>
      <c r="E15" s="420"/>
      <c r="F15" s="420"/>
      <c r="G15" s="420"/>
      <c r="H15" s="420"/>
      <c r="I15" s="420"/>
      <c r="J15" s="420"/>
      <c r="K15" s="420"/>
      <c r="L15" s="238"/>
    </row>
    <row r="16" spans="1:12" s="232" customFormat="1" ht="15" customHeight="1" x14ac:dyDescent="0.2">
      <c r="A16" s="238"/>
      <c r="B16" s="420"/>
      <c r="C16" s="420"/>
      <c r="D16" s="420"/>
      <c r="E16" s="420"/>
      <c r="F16" s="420"/>
      <c r="G16" s="420"/>
      <c r="H16" s="420"/>
      <c r="I16" s="420"/>
      <c r="J16" s="420"/>
      <c r="K16" s="420"/>
      <c r="L16" s="238"/>
    </row>
    <row r="17" spans="1:13" s="232" customFormat="1" ht="15" customHeight="1" x14ac:dyDescent="0.2">
      <c r="A17" s="238"/>
      <c r="B17" s="420"/>
      <c r="C17" s="420"/>
      <c r="D17" s="420"/>
      <c r="E17" s="420"/>
      <c r="F17" s="420"/>
      <c r="G17" s="420"/>
      <c r="H17" s="420"/>
      <c r="I17" s="420"/>
      <c r="J17" s="420"/>
      <c r="K17" s="420"/>
      <c r="L17" s="238"/>
    </row>
    <row r="18" spans="1:13" s="232" customFormat="1" ht="15" customHeight="1" x14ac:dyDescent="0.2">
      <c r="A18" s="238" t="s">
        <v>1516</v>
      </c>
      <c r="B18" s="420"/>
      <c r="C18" s="420"/>
      <c r="D18" s="420"/>
      <c r="E18" s="420"/>
      <c r="F18" s="420"/>
      <c r="G18" s="420"/>
      <c r="H18" s="420"/>
      <c r="I18" s="420"/>
      <c r="J18" s="420"/>
      <c r="K18" s="420"/>
      <c r="L18" s="238" t="s">
        <v>1517</v>
      </c>
    </row>
    <row r="19" spans="1:13" s="232" customFormat="1" ht="15" customHeight="1" x14ac:dyDescent="0.2">
      <c r="A19" s="238" t="s">
        <v>1518</v>
      </c>
      <c r="B19" s="420">
        <v>10393.299999999999</v>
      </c>
      <c r="C19" s="420">
        <v>10558.9</v>
      </c>
      <c r="D19" s="420">
        <v>9792.2000000000007</v>
      </c>
      <c r="E19" s="420">
        <v>9938.7999999999993</v>
      </c>
      <c r="F19" s="420">
        <v>10303.4</v>
      </c>
      <c r="G19" s="420">
        <v>10362.799999999999</v>
      </c>
      <c r="H19" s="420">
        <v>11844.1</v>
      </c>
      <c r="I19" s="420">
        <v>12328.7</v>
      </c>
      <c r="J19" s="420">
        <v>14336</v>
      </c>
      <c r="K19" s="420">
        <v>14076.9</v>
      </c>
      <c r="L19" s="238" t="s">
        <v>1519</v>
      </c>
    </row>
    <row r="20" spans="1:13" s="232" customFormat="1" ht="15" customHeight="1" x14ac:dyDescent="0.2">
      <c r="A20" s="238"/>
      <c r="B20" s="420"/>
      <c r="C20" s="420"/>
      <c r="D20" s="420"/>
      <c r="E20" s="420"/>
      <c r="F20" s="420"/>
      <c r="G20" s="420"/>
      <c r="H20" s="420"/>
      <c r="I20" s="420"/>
      <c r="J20" s="420"/>
      <c r="K20" s="420"/>
      <c r="L20" s="238"/>
    </row>
    <row r="21" spans="1:13" s="232" customFormat="1" ht="15" customHeight="1" x14ac:dyDescent="0.2">
      <c r="A21" s="238"/>
      <c r="B21" s="420"/>
      <c r="C21" s="420"/>
      <c r="D21" s="420"/>
      <c r="E21" s="420"/>
      <c r="F21" s="420"/>
      <c r="G21" s="420"/>
      <c r="H21" s="420"/>
      <c r="I21" s="420"/>
      <c r="J21" s="420"/>
      <c r="K21" s="420"/>
      <c r="L21" s="238"/>
    </row>
    <row r="22" spans="1:13" s="232" customFormat="1" ht="15" customHeight="1" x14ac:dyDescent="0.2">
      <c r="A22" s="238"/>
      <c r="B22" s="420"/>
      <c r="C22" s="420"/>
      <c r="D22" s="420"/>
      <c r="E22" s="420"/>
      <c r="F22" s="420"/>
      <c r="G22" s="420"/>
      <c r="H22" s="420"/>
      <c r="I22" s="420"/>
      <c r="J22" s="420"/>
      <c r="K22" s="420"/>
      <c r="L22" s="238"/>
    </row>
    <row r="23" spans="1:13" s="232" customFormat="1" ht="15" customHeight="1" x14ac:dyDescent="0.2">
      <c r="A23" s="238"/>
      <c r="B23" s="420"/>
      <c r="C23" s="420"/>
      <c r="D23" s="420"/>
      <c r="E23" s="420"/>
      <c r="F23" s="420"/>
      <c r="G23" s="420"/>
      <c r="H23" s="420"/>
      <c r="I23" s="420"/>
      <c r="J23" s="420"/>
      <c r="K23" s="420"/>
      <c r="L23" s="238"/>
    </row>
    <row r="24" spans="1:13" s="232" customFormat="1" ht="15" customHeight="1" x14ac:dyDescent="0.2">
      <c r="A24" s="238" t="s">
        <v>1167</v>
      </c>
      <c r="B24" s="420">
        <v>2330.3000000000002</v>
      </c>
      <c r="C24" s="420">
        <v>2463</v>
      </c>
      <c r="D24" s="420">
        <v>2819.4</v>
      </c>
      <c r="E24" s="420">
        <v>2997.3</v>
      </c>
      <c r="F24" s="420">
        <v>3231.4</v>
      </c>
      <c r="G24" s="420">
        <v>3537</v>
      </c>
      <c r="H24" s="420">
        <v>3871.5</v>
      </c>
      <c r="I24" s="420">
        <v>3882</v>
      </c>
      <c r="J24" s="420">
        <v>4192.8999999999996</v>
      </c>
      <c r="K24" s="420">
        <v>4126.1000000000004</v>
      </c>
      <c r="L24" s="238" t="s">
        <v>1167</v>
      </c>
    </row>
    <row r="25" spans="1:13" s="232" customFormat="1" ht="15" customHeight="1" x14ac:dyDescent="0.2">
      <c r="A25" s="422"/>
      <c r="B25" s="423"/>
      <c r="C25" s="423"/>
      <c r="D25" s="423"/>
      <c r="E25" s="423"/>
      <c r="F25" s="423"/>
      <c r="G25" s="423"/>
      <c r="H25" s="423"/>
      <c r="I25" s="423"/>
      <c r="J25" s="423"/>
      <c r="K25" s="423"/>
      <c r="L25" s="422"/>
      <c r="M25" s="237"/>
    </row>
    <row r="26" spans="1:13" x14ac:dyDescent="0.2">
      <c r="A26" s="245"/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</row>
    <row r="27" spans="1:13" x14ac:dyDescent="0.2">
      <c r="A27" s="229" t="s">
        <v>260</v>
      </c>
      <c r="B27" s="229"/>
      <c r="C27" s="229"/>
      <c r="D27" s="229"/>
      <c r="E27" s="229"/>
      <c r="F27" s="229" t="s">
        <v>1520</v>
      </c>
      <c r="G27" s="229"/>
      <c r="H27" s="245"/>
      <c r="I27" s="245"/>
    </row>
    <row r="28" spans="1:13" x14ac:dyDescent="0.2">
      <c r="A28" s="229" t="s">
        <v>186</v>
      </c>
      <c r="B28" s="229"/>
      <c r="C28" s="229"/>
      <c r="D28" s="229"/>
      <c r="E28" s="229"/>
      <c r="F28" s="229" t="s">
        <v>1521</v>
      </c>
      <c r="G28" s="229"/>
      <c r="H28" s="229"/>
      <c r="I28" s="229"/>
    </row>
    <row r="29" spans="1:13" x14ac:dyDescent="0.2">
      <c r="A29" s="229" t="s">
        <v>1522</v>
      </c>
      <c r="B29" s="229"/>
      <c r="C29" s="229"/>
      <c r="D29" s="229"/>
      <c r="E29" s="229"/>
      <c r="F29" s="229" t="s">
        <v>1523</v>
      </c>
      <c r="G29" s="229"/>
      <c r="H29" s="229"/>
      <c r="I29" s="229"/>
    </row>
    <row r="30" spans="1:13" x14ac:dyDescent="0.2">
      <c r="A30" s="229" t="s">
        <v>1524</v>
      </c>
      <c r="B30" s="229"/>
      <c r="C30" s="229"/>
      <c r="D30" s="229"/>
      <c r="E30" s="229"/>
      <c r="F30" s="229" t="s">
        <v>1525</v>
      </c>
      <c r="G30" s="229"/>
      <c r="H30" s="229"/>
      <c r="I30" s="229"/>
    </row>
    <row r="31" spans="1:13" x14ac:dyDescent="0.2">
      <c r="A31" s="229" t="s">
        <v>1526</v>
      </c>
      <c r="B31" s="229"/>
      <c r="C31" s="229"/>
      <c r="D31" s="229"/>
      <c r="E31" s="229"/>
      <c r="F31" s="229" t="s">
        <v>1527</v>
      </c>
      <c r="G31" s="229"/>
      <c r="H31" s="229"/>
      <c r="I31" s="229"/>
    </row>
    <row r="32" spans="1:13" x14ac:dyDescent="0.2">
      <c r="A32" s="229"/>
      <c r="B32" s="229"/>
      <c r="C32" s="229"/>
      <c r="D32" s="229"/>
      <c r="E32" s="229"/>
      <c r="F32" s="229"/>
      <c r="G32" s="229"/>
      <c r="H32" s="229"/>
      <c r="I32" s="229"/>
    </row>
    <row r="33" spans="1:11" ht="15" x14ac:dyDescent="0.25">
      <c r="A33" s="246" t="s">
        <v>1528</v>
      </c>
      <c r="B33" s="247"/>
      <c r="C33" s="247"/>
      <c r="D33" s="247"/>
      <c r="E33" s="247"/>
      <c r="F33" s="246" t="s">
        <v>1529</v>
      </c>
      <c r="G33" s="247"/>
      <c r="H33" s="247"/>
      <c r="I33" s="229"/>
      <c r="J33" s="424"/>
      <c r="K33" s="424"/>
    </row>
    <row r="34" spans="1:11" ht="15" x14ac:dyDescent="0.2">
      <c r="I34" s="424"/>
      <c r="J34" s="424"/>
      <c r="K34" s="424"/>
    </row>
    <row r="35" spans="1:11" ht="15" x14ac:dyDescent="0.2">
      <c r="I35" s="424"/>
      <c r="J35" s="424"/>
      <c r="K35" s="424"/>
    </row>
    <row r="36" spans="1:11" ht="15" x14ac:dyDescent="0.2">
      <c r="I36" s="424"/>
      <c r="J36" s="424"/>
      <c r="K36" s="4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workbookViewId="0"/>
  </sheetViews>
  <sheetFormatPr defaultColWidth="12.5703125" defaultRowHeight="12.75" x14ac:dyDescent="0.2"/>
  <cols>
    <col min="1" max="1" width="40.42578125" style="34" customWidth="1"/>
    <col min="2" max="4" width="10.7109375" style="34" customWidth="1"/>
    <col min="5" max="5" width="10.5703125" style="34" customWidth="1"/>
    <col min="6" max="11" width="10.7109375" style="34" customWidth="1"/>
    <col min="12" max="12" width="44.5703125" style="34" customWidth="1"/>
    <col min="13" max="13" width="12.5703125" style="34"/>
    <col min="14" max="14" width="13.7109375" style="34" customWidth="1"/>
    <col min="15" max="16384" width="12.5703125" style="34"/>
  </cols>
  <sheetData>
    <row r="1" spans="1:19" ht="15" x14ac:dyDescent="0.2">
      <c r="A1" s="32" t="s">
        <v>178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5" x14ac:dyDescent="0.2">
      <c r="A2" s="32" t="s">
        <v>179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4.25" x14ac:dyDescent="0.2">
      <c r="A3" s="35" t="s">
        <v>118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s="37" customFormat="1" ht="15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2"/>
      <c r="N5" s="32"/>
      <c r="O5" s="32"/>
      <c r="P5" s="32"/>
      <c r="Q5" s="32"/>
      <c r="R5" s="32"/>
      <c r="S5" s="32"/>
    </row>
    <row r="6" spans="1:19" s="39" customFormat="1" ht="15" x14ac:dyDescent="0.2">
      <c r="A6" s="38"/>
      <c r="B6" s="5">
        <v>2006</v>
      </c>
      <c r="C6" s="5">
        <v>2007</v>
      </c>
      <c r="D6" s="5">
        <v>2008</v>
      </c>
      <c r="E6" s="5">
        <v>2009</v>
      </c>
      <c r="F6" s="5">
        <v>2010</v>
      </c>
      <c r="G6" s="5">
        <v>2011</v>
      </c>
      <c r="H6" s="5">
        <v>2012</v>
      </c>
      <c r="I6" s="5" t="s">
        <v>4</v>
      </c>
      <c r="J6" s="5" t="s">
        <v>5</v>
      </c>
      <c r="K6" s="5" t="s">
        <v>6</v>
      </c>
      <c r="L6" s="38"/>
      <c r="M6" s="52"/>
      <c r="N6" s="52"/>
      <c r="O6" s="52"/>
      <c r="P6" s="52"/>
      <c r="Q6" s="52"/>
      <c r="R6" s="52"/>
      <c r="S6" s="52"/>
    </row>
    <row r="7" spans="1:19" s="42" customFormat="1" ht="12" customHeight="1" x14ac:dyDescent="0.2">
      <c r="A7" s="40"/>
      <c r="B7" s="41"/>
      <c r="C7" s="41"/>
      <c r="D7" s="41"/>
      <c r="E7" s="16"/>
      <c r="F7" s="16"/>
      <c r="G7" s="16"/>
      <c r="H7" s="16"/>
      <c r="I7" s="16"/>
      <c r="J7" s="16"/>
      <c r="K7" s="16"/>
      <c r="L7" s="40"/>
      <c r="M7" s="43"/>
      <c r="N7" s="43"/>
      <c r="O7" s="43"/>
      <c r="P7" s="43"/>
      <c r="Q7" s="43"/>
      <c r="R7" s="43"/>
      <c r="S7" s="43"/>
    </row>
    <row r="8" spans="1:19" s="37" customFormat="1" ht="15" customHeight="1" x14ac:dyDescent="0.2">
      <c r="A8" s="43"/>
      <c r="B8" s="53"/>
      <c r="C8" s="53"/>
      <c r="D8" s="53"/>
      <c r="L8" s="43"/>
      <c r="M8" s="32"/>
      <c r="N8" s="32"/>
      <c r="O8" s="32"/>
      <c r="P8" s="54"/>
      <c r="Q8" s="54"/>
      <c r="R8" s="54"/>
      <c r="S8" s="54"/>
    </row>
    <row r="9" spans="1:19" s="37" customFormat="1" ht="15" customHeight="1" x14ac:dyDescent="0.2">
      <c r="A9" s="43" t="s">
        <v>119</v>
      </c>
      <c r="B9" s="44">
        <v>7350.5805188734676</v>
      </c>
      <c r="C9" s="44">
        <v>7261.5781956423398</v>
      </c>
      <c r="D9" s="44">
        <v>7054.2041359932027</v>
      </c>
      <c r="E9" s="44">
        <v>6784.2111213254684</v>
      </c>
      <c r="F9" s="44">
        <v>6541.7962672662406</v>
      </c>
      <c r="G9" s="44">
        <v>6431.6749980017948</v>
      </c>
      <c r="H9" s="44">
        <v>6466.2027489379489</v>
      </c>
      <c r="I9" s="44">
        <v>6457.6</v>
      </c>
      <c r="J9" s="44">
        <v>6347.6</v>
      </c>
      <c r="K9" s="44">
        <v>6312.4</v>
      </c>
      <c r="L9" s="43" t="s">
        <v>120</v>
      </c>
      <c r="M9" s="32"/>
      <c r="N9" s="32"/>
      <c r="O9" s="32"/>
      <c r="P9" s="55"/>
      <c r="Q9" s="55"/>
      <c r="R9" s="55"/>
      <c r="S9" s="55"/>
    </row>
    <row r="10" spans="1:19" s="37" customFormat="1" ht="15" customHeight="1" x14ac:dyDescent="0.2">
      <c r="A10" s="43"/>
      <c r="B10" s="45"/>
      <c r="C10" s="45"/>
      <c r="H10" s="56"/>
      <c r="I10" s="56"/>
      <c r="J10" s="56"/>
      <c r="K10" s="56"/>
      <c r="L10" s="43"/>
      <c r="M10" s="32"/>
      <c r="N10" s="32"/>
      <c r="O10" s="32"/>
      <c r="P10" s="54"/>
      <c r="Q10" s="54"/>
      <c r="R10" s="54"/>
      <c r="S10" s="54"/>
    </row>
    <row r="11" spans="1:19" s="37" customFormat="1" ht="15" customHeight="1" x14ac:dyDescent="0.2">
      <c r="A11" s="43" t="s">
        <v>19</v>
      </c>
      <c r="B11" s="45">
        <v>9551.1980000000003</v>
      </c>
      <c r="C11" s="45">
        <v>9680.0910000000003</v>
      </c>
      <c r="D11" s="45">
        <v>9567.0519999999997</v>
      </c>
      <c r="E11" s="45">
        <v>9292.5910000000003</v>
      </c>
      <c r="F11" s="45">
        <v>9427.1329999999998</v>
      </c>
      <c r="G11" s="45">
        <v>9570.51</v>
      </c>
      <c r="H11" s="45">
        <v>9801.4510000000009</v>
      </c>
      <c r="I11" s="45">
        <v>9967</v>
      </c>
      <c r="J11" s="45">
        <v>9701.1</v>
      </c>
      <c r="K11" s="45">
        <v>9675.6</v>
      </c>
      <c r="L11" s="43" t="s">
        <v>20</v>
      </c>
      <c r="M11" s="32"/>
      <c r="N11" s="32"/>
      <c r="O11" s="32"/>
      <c r="P11" s="55"/>
      <c r="Q11" s="55"/>
      <c r="R11" s="55"/>
      <c r="S11" s="54"/>
    </row>
    <row r="12" spans="1:19" s="37" customFormat="1" ht="15" customHeight="1" x14ac:dyDescent="0.2">
      <c r="A12" s="43" t="s">
        <v>121</v>
      </c>
      <c r="B12" s="44">
        <v>1750.134</v>
      </c>
      <c r="C12" s="44">
        <v>1745.2660000000001</v>
      </c>
      <c r="D12" s="56">
        <v>1665.71</v>
      </c>
      <c r="E12" s="56">
        <v>1626.2940000000001</v>
      </c>
      <c r="F12" s="56">
        <v>1609.9269999999999</v>
      </c>
      <c r="G12" s="56">
        <v>1703.325</v>
      </c>
      <c r="H12" s="56">
        <v>1788.683</v>
      </c>
      <c r="I12" s="56">
        <v>1859</v>
      </c>
      <c r="J12" s="56">
        <v>1684.3</v>
      </c>
      <c r="K12" s="56">
        <v>1784.3</v>
      </c>
      <c r="L12" s="43" t="s">
        <v>122</v>
      </c>
      <c r="M12" s="32"/>
      <c r="N12" s="32"/>
      <c r="O12" s="32"/>
      <c r="P12" s="55"/>
      <c r="Q12" s="55"/>
      <c r="R12" s="55"/>
      <c r="S12" s="55"/>
    </row>
    <row r="13" spans="1:19" s="37" customFormat="1" ht="15" customHeight="1" x14ac:dyDescent="0.2">
      <c r="A13" s="43" t="s">
        <v>123</v>
      </c>
      <c r="B13" s="44">
        <v>3630.5520000000001</v>
      </c>
      <c r="C13" s="44">
        <v>3769.6840000000002</v>
      </c>
      <c r="D13" s="56">
        <v>3732.6889999999999</v>
      </c>
      <c r="E13" s="56">
        <v>3541.3760000000002</v>
      </c>
      <c r="F13" s="56">
        <v>3554.681</v>
      </c>
      <c r="G13" s="56">
        <v>3795.2629999999999</v>
      </c>
      <c r="H13" s="56">
        <v>3897.6729999999998</v>
      </c>
      <c r="I13" s="56">
        <v>3968.4</v>
      </c>
      <c r="J13" s="56">
        <v>3769.4</v>
      </c>
      <c r="K13" s="56">
        <v>3710.9</v>
      </c>
      <c r="L13" s="43" t="s">
        <v>124</v>
      </c>
      <c r="M13" s="32"/>
      <c r="N13" s="32"/>
      <c r="O13" s="32"/>
      <c r="P13" s="55"/>
      <c r="Q13" s="55"/>
      <c r="R13" s="55"/>
      <c r="S13" s="55"/>
    </row>
    <row r="14" spans="1:19" s="37" customFormat="1" ht="15" customHeight="1" x14ac:dyDescent="0.2">
      <c r="A14" s="43" t="s">
        <v>125</v>
      </c>
      <c r="B14" s="44">
        <v>4170.5119999999997</v>
      </c>
      <c r="C14" s="44">
        <v>4165.1409999999996</v>
      </c>
      <c r="D14" s="56">
        <v>4168.6530000000002</v>
      </c>
      <c r="E14" s="56">
        <v>4124.9210000000003</v>
      </c>
      <c r="F14" s="56">
        <v>4262.5249999999996</v>
      </c>
      <c r="G14" s="56">
        <v>4071.922</v>
      </c>
      <c r="H14" s="56">
        <v>4115.0950000000003</v>
      </c>
      <c r="I14" s="56">
        <v>4139.5</v>
      </c>
      <c r="J14" s="56">
        <v>4247.5</v>
      </c>
      <c r="K14" s="56">
        <v>4180.3999999999996</v>
      </c>
      <c r="L14" s="43" t="s">
        <v>126</v>
      </c>
      <c r="M14" s="32"/>
      <c r="N14" s="32"/>
      <c r="O14" s="32"/>
      <c r="P14" s="55"/>
      <c r="Q14" s="55"/>
      <c r="R14" s="55"/>
      <c r="S14" s="55"/>
    </row>
    <row r="15" spans="1:19" s="37" customFormat="1" ht="15" customHeight="1" x14ac:dyDescent="0.2">
      <c r="A15" s="43"/>
      <c r="B15" s="45"/>
      <c r="C15" s="45"/>
      <c r="H15" s="56"/>
      <c r="I15" s="56"/>
      <c r="J15" s="56"/>
      <c r="K15" s="56"/>
      <c r="L15" s="43"/>
      <c r="M15" s="32"/>
      <c r="N15" s="32"/>
      <c r="O15" s="32"/>
      <c r="P15" s="54"/>
      <c r="Q15" s="54"/>
      <c r="R15" s="54"/>
      <c r="S15" s="54"/>
    </row>
    <row r="16" spans="1:19" s="37" customFormat="1" ht="15" customHeight="1" x14ac:dyDescent="0.2">
      <c r="A16" s="43"/>
      <c r="B16" s="45"/>
      <c r="C16" s="45"/>
      <c r="L16" s="43"/>
      <c r="M16" s="32"/>
      <c r="N16" s="32"/>
      <c r="O16" s="32"/>
      <c r="P16" s="54"/>
      <c r="Q16" s="54"/>
      <c r="R16" s="54"/>
      <c r="S16" s="54"/>
    </row>
    <row r="17" spans="1:19" s="37" customFormat="1" ht="15" customHeight="1" x14ac:dyDescent="0.2">
      <c r="A17" s="43" t="s">
        <v>127</v>
      </c>
      <c r="B17" s="44">
        <v>1926.4059999999999</v>
      </c>
      <c r="C17" s="44">
        <v>1910.3040000000001</v>
      </c>
      <c r="D17" s="44">
        <v>1820.7</v>
      </c>
      <c r="E17" s="44">
        <v>1866.4879716168225</v>
      </c>
      <c r="F17" s="44">
        <v>1803.7716569625475</v>
      </c>
      <c r="G17" s="44">
        <v>1764.7625339544497</v>
      </c>
      <c r="H17" s="56">
        <v>1787.0285370244796</v>
      </c>
      <c r="I17" s="56">
        <v>1748.8</v>
      </c>
      <c r="J17" s="56">
        <v>1867</v>
      </c>
      <c r="K17" s="56">
        <v>1700.3</v>
      </c>
      <c r="L17" s="43" t="s">
        <v>128</v>
      </c>
      <c r="M17" s="32"/>
      <c r="N17" s="32"/>
      <c r="O17" s="32"/>
      <c r="P17" s="55"/>
      <c r="Q17" s="55"/>
      <c r="R17" s="55"/>
      <c r="S17" s="55"/>
    </row>
    <row r="18" spans="1:19" s="37" customFormat="1" ht="15" customHeight="1" x14ac:dyDescent="0.2">
      <c r="A18" s="43" t="s">
        <v>129</v>
      </c>
      <c r="B18" s="44">
        <v>1487.7829999999999</v>
      </c>
      <c r="C18" s="44">
        <v>1437.6610000000001</v>
      </c>
      <c r="D18" s="57">
        <v>1344</v>
      </c>
      <c r="E18" s="57">
        <v>1365.3473720643035</v>
      </c>
      <c r="F18" s="57">
        <v>1282.8562314882499</v>
      </c>
      <c r="G18" s="57">
        <v>1248.3289892233893</v>
      </c>
      <c r="H18" s="44">
        <v>1259.6829307011294</v>
      </c>
      <c r="I18" s="44">
        <v>1230</v>
      </c>
      <c r="J18" s="44">
        <v>1346.6</v>
      </c>
      <c r="K18" s="44">
        <v>1181.8</v>
      </c>
      <c r="L18" s="43" t="s">
        <v>130</v>
      </c>
      <c r="M18" s="32"/>
      <c r="N18" s="32"/>
      <c r="O18" s="32"/>
      <c r="P18" s="55"/>
      <c r="Q18" s="55"/>
      <c r="R18" s="55"/>
      <c r="S18" s="55"/>
    </row>
    <row r="19" spans="1:19" s="37" customFormat="1" ht="15" customHeight="1" x14ac:dyDescent="0.2">
      <c r="A19" s="43" t="s">
        <v>131</v>
      </c>
      <c r="B19" s="44">
        <v>438.62299999999999</v>
      </c>
      <c r="C19" s="44">
        <v>472.58199999999999</v>
      </c>
      <c r="D19" s="57">
        <v>476.7</v>
      </c>
      <c r="E19" s="57">
        <v>501.14059955251889</v>
      </c>
      <c r="F19" s="57">
        <v>520.91542547429765</v>
      </c>
      <c r="G19" s="57">
        <v>516.43354473106046</v>
      </c>
      <c r="H19" s="58">
        <v>527.34560632335024</v>
      </c>
      <c r="I19" s="58">
        <v>518.79999999999995</v>
      </c>
      <c r="J19" s="58">
        <v>520.4</v>
      </c>
      <c r="K19" s="58">
        <v>518.5</v>
      </c>
      <c r="L19" s="43" t="s">
        <v>132</v>
      </c>
      <c r="M19" s="32"/>
      <c r="N19" s="32"/>
      <c r="O19" s="32"/>
      <c r="P19" s="55"/>
      <c r="Q19" s="55"/>
      <c r="R19" s="55"/>
      <c r="S19" s="55"/>
    </row>
    <row r="20" spans="1:19" s="37" customFormat="1" ht="15" customHeight="1" x14ac:dyDescent="0.2">
      <c r="A20" s="43"/>
      <c r="B20" s="45"/>
      <c r="C20" s="45"/>
      <c r="H20" s="58"/>
      <c r="I20" s="58"/>
      <c r="J20" s="58"/>
      <c r="K20" s="58"/>
      <c r="L20" s="43"/>
      <c r="M20" s="32"/>
      <c r="N20" s="32"/>
      <c r="O20" s="32"/>
      <c r="P20" s="54"/>
      <c r="Q20" s="54"/>
      <c r="R20" s="54"/>
      <c r="S20" s="54"/>
    </row>
    <row r="21" spans="1:19" s="37" customFormat="1" ht="15" customHeight="1" x14ac:dyDescent="0.2">
      <c r="A21" s="43" t="s">
        <v>133</v>
      </c>
      <c r="B21" s="45">
        <v>1928.808</v>
      </c>
      <c r="C21" s="45">
        <v>1851.7760000000001</v>
      </c>
      <c r="D21" s="45">
        <v>1705.8475973760369</v>
      </c>
      <c r="E21" s="45">
        <v>1492.6944998914771</v>
      </c>
      <c r="F21" s="45">
        <v>1376.6327034587011</v>
      </c>
      <c r="G21" s="45">
        <v>1488.3235734641771</v>
      </c>
      <c r="H21" s="56">
        <v>1574.2969038530932</v>
      </c>
      <c r="I21" s="56">
        <v>1434.9</v>
      </c>
      <c r="J21" s="56">
        <v>1366.5</v>
      </c>
      <c r="K21" s="56">
        <v>1360.6</v>
      </c>
      <c r="L21" s="43" t="s">
        <v>134</v>
      </c>
      <c r="M21" s="32"/>
      <c r="N21" s="32"/>
      <c r="O21" s="32"/>
      <c r="P21" s="55"/>
      <c r="Q21" s="55"/>
      <c r="R21" s="55"/>
      <c r="S21" s="55"/>
    </row>
    <row r="22" spans="1:19" s="37" customFormat="1" ht="15" customHeight="1" x14ac:dyDescent="0.2">
      <c r="A22" s="43" t="s">
        <v>135</v>
      </c>
      <c r="B22" s="44">
        <v>84.164000000000001</v>
      </c>
      <c r="C22" s="44">
        <v>54.122</v>
      </c>
      <c r="D22" s="57">
        <v>73.599999999999994</v>
      </c>
      <c r="E22" s="57">
        <v>64.738</v>
      </c>
      <c r="F22" s="57">
        <v>40.006999999999998</v>
      </c>
      <c r="G22" s="57">
        <v>23.527999999999999</v>
      </c>
      <c r="H22" s="45">
        <v>32.011000000000003</v>
      </c>
      <c r="I22" s="45">
        <v>10.9</v>
      </c>
      <c r="J22" s="45">
        <v>12.1</v>
      </c>
      <c r="K22" s="45">
        <v>95</v>
      </c>
      <c r="L22" s="43" t="s">
        <v>136</v>
      </c>
      <c r="M22" s="32"/>
      <c r="N22" s="32"/>
      <c r="O22" s="32"/>
      <c r="P22" s="55"/>
      <c r="Q22" s="55"/>
      <c r="R22" s="55"/>
      <c r="S22" s="55"/>
    </row>
    <row r="23" spans="1:19" s="37" customFormat="1" ht="15" customHeight="1" x14ac:dyDescent="0.2">
      <c r="A23" s="43" t="s">
        <v>137</v>
      </c>
      <c r="B23" s="45"/>
      <c r="C23" s="45"/>
      <c r="D23" s="59"/>
      <c r="H23" s="58"/>
      <c r="I23" s="58"/>
      <c r="J23" s="58"/>
      <c r="K23" s="58"/>
      <c r="L23" s="43" t="s">
        <v>138</v>
      </c>
      <c r="M23" s="32"/>
      <c r="N23" s="32"/>
      <c r="O23" s="32"/>
      <c r="P23" s="54"/>
      <c r="Q23" s="54"/>
      <c r="R23" s="54"/>
      <c r="S23" s="54"/>
    </row>
    <row r="24" spans="1:19" s="37" customFormat="1" ht="15" customHeight="1" x14ac:dyDescent="0.2">
      <c r="A24" s="43" t="s">
        <v>139</v>
      </c>
      <c r="B24" s="44">
        <v>1844.644</v>
      </c>
      <c r="C24" s="44">
        <v>1797.654</v>
      </c>
      <c r="D24" s="44">
        <v>1632.247597376037</v>
      </c>
      <c r="E24" s="44">
        <v>1427.9564998914771</v>
      </c>
      <c r="F24" s="44">
        <v>1336.6257034587011</v>
      </c>
      <c r="G24" s="44">
        <v>1464.7955734641771</v>
      </c>
      <c r="H24" s="56">
        <v>1542.2859038530933</v>
      </c>
      <c r="I24" s="56">
        <v>1424</v>
      </c>
      <c r="J24" s="56">
        <v>1354.4</v>
      </c>
      <c r="K24" s="56">
        <v>1265.5999999999999</v>
      </c>
      <c r="L24" s="43" t="s">
        <v>140</v>
      </c>
      <c r="M24" s="32"/>
      <c r="N24" s="32"/>
      <c r="O24" s="32"/>
      <c r="P24" s="55"/>
      <c r="Q24" s="55"/>
      <c r="R24" s="55"/>
      <c r="S24" s="55"/>
    </row>
    <row r="25" spans="1:19" s="37" customFormat="1" ht="15" customHeight="1" x14ac:dyDescent="0.2">
      <c r="A25" s="43"/>
      <c r="B25" s="45"/>
      <c r="C25" s="45"/>
      <c r="H25" s="44"/>
      <c r="I25" s="44"/>
      <c r="J25" s="44"/>
      <c r="K25" s="44"/>
      <c r="L25" s="43"/>
      <c r="M25" s="32"/>
      <c r="N25" s="32"/>
      <c r="O25" s="32"/>
      <c r="P25" s="54"/>
      <c r="Q25" s="54"/>
      <c r="R25" s="54"/>
      <c r="S25" s="54"/>
    </row>
    <row r="26" spans="1:19" s="37" customFormat="1" ht="15" customHeight="1" x14ac:dyDescent="0.2">
      <c r="A26" s="43" t="s">
        <v>141</v>
      </c>
      <c r="B26" s="44">
        <v>760.07500000000005</v>
      </c>
      <c r="C26" s="44">
        <v>702.25700000000006</v>
      </c>
      <c r="D26" s="44">
        <v>635.98759737603712</v>
      </c>
      <c r="E26" s="44">
        <v>494.8114998914769</v>
      </c>
      <c r="F26" s="44">
        <v>425.11070345870098</v>
      </c>
      <c r="G26" s="44">
        <v>435.74757346417709</v>
      </c>
      <c r="H26" s="56">
        <v>503.67107046004412</v>
      </c>
      <c r="I26" s="56">
        <v>429</v>
      </c>
      <c r="J26" s="56">
        <v>357.2</v>
      </c>
      <c r="K26" s="56">
        <v>323.10000000000002</v>
      </c>
      <c r="L26" s="43" t="s">
        <v>142</v>
      </c>
      <c r="M26" s="32"/>
      <c r="N26" s="32"/>
      <c r="O26" s="32"/>
      <c r="P26" s="55"/>
      <c r="Q26" s="55"/>
      <c r="R26" s="55"/>
      <c r="S26" s="55"/>
    </row>
    <row r="27" spans="1:19" s="37" customFormat="1" ht="15" customHeight="1" x14ac:dyDescent="0.2">
      <c r="A27" s="43" t="s">
        <v>143</v>
      </c>
      <c r="B27" s="44">
        <v>419.12200000000001</v>
      </c>
      <c r="C27" s="44">
        <v>400.42599999999999</v>
      </c>
      <c r="D27" s="56">
        <v>316.97968314873492</v>
      </c>
      <c r="E27" s="56">
        <v>223.57153314778739</v>
      </c>
      <c r="F27" s="56">
        <v>212.13242573943137</v>
      </c>
      <c r="G27" s="56">
        <v>203.37204553893562</v>
      </c>
      <c r="H27" s="44">
        <v>227.19962680612795</v>
      </c>
      <c r="I27" s="44">
        <v>207.2</v>
      </c>
      <c r="J27" s="44">
        <v>194.3</v>
      </c>
      <c r="K27" s="44">
        <v>193.2</v>
      </c>
      <c r="L27" s="43" t="s">
        <v>144</v>
      </c>
      <c r="M27" s="32"/>
      <c r="N27" s="32"/>
      <c r="O27" s="32"/>
      <c r="P27" s="55"/>
      <c r="Q27" s="55"/>
      <c r="R27" s="55"/>
      <c r="S27" s="55"/>
    </row>
    <row r="28" spans="1:19" s="37" customFormat="1" ht="15" customHeight="1" x14ac:dyDescent="0.2">
      <c r="A28" s="43" t="s">
        <v>145</v>
      </c>
      <c r="B28" s="44">
        <v>213.221</v>
      </c>
      <c r="C28" s="44">
        <v>203.71299999999999</v>
      </c>
      <c r="D28" s="56">
        <v>196.94948468092105</v>
      </c>
      <c r="E28" s="56">
        <v>176.62791171766736</v>
      </c>
      <c r="F28" s="56">
        <v>139.5457724244653</v>
      </c>
      <c r="G28" s="56">
        <v>132.11664057080921</v>
      </c>
      <c r="H28" s="56">
        <v>161.85003707293365</v>
      </c>
      <c r="I28" s="56">
        <v>137.4</v>
      </c>
      <c r="J28" s="56">
        <v>98.8</v>
      </c>
      <c r="K28" s="56">
        <v>76.7</v>
      </c>
      <c r="L28" s="43" t="s">
        <v>146</v>
      </c>
      <c r="M28" s="32"/>
      <c r="N28" s="32"/>
      <c r="O28" s="32"/>
      <c r="P28" s="55"/>
      <c r="Q28" s="55"/>
      <c r="R28" s="55"/>
      <c r="S28" s="55"/>
    </row>
    <row r="29" spans="1:19" s="37" customFormat="1" ht="15" customHeight="1" x14ac:dyDescent="0.2">
      <c r="A29" s="43" t="s">
        <v>147</v>
      </c>
      <c r="B29" s="60">
        <v>127.732</v>
      </c>
      <c r="C29" s="60">
        <v>98.117999999999995</v>
      </c>
      <c r="D29" s="60">
        <v>122.05842954638119</v>
      </c>
      <c r="E29" s="60">
        <v>94.612055026022119</v>
      </c>
      <c r="F29" s="60">
        <v>73.432505294804315</v>
      </c>
      <c r="G29" s="60">
        <v>100.25888735443226</v>
      </c>
      <c r="H29" s="56">
        <v>114.62140658098254</v>
      </c>
      <c r="I29" s="56">
        <v>84.4</v>
      </c>
      <c r="J29" s="56">
        <v>64.099999999999994</v>
      </c>
      <c r="K29" s="56">
        <v>53.199999999999996</v>
      </c>
      <c r="L29" s="43" t="s">
        <v>148</v>
      </c>
      <c r="M29" s="32"/>
      <c r="N29" s="32"/>
      <c r="O29" s="32"/>
      <c r="P29" s="55"/>
      <c r="Q29" s="55"/>
      <c r="R29" s="55"/>
      <c r="S29" s="55"/>
    </row>
    <row r="30" spans="1:19" s="37" customFormat="1" ht="15" customHeight="1" x14ac:dyDescent="0.2">
      <c r="A30" s="43" t="s">
        <v>149</v>
      </c>
      <c r="B30" s="44">
        <v>74.965000000000003</v>
      </c>
      <c r="C30" s="44">
        <v>48.040999999999997</v>
      </c>
      <c r="D30" s="56">
        <v>58.848196815049953</v>
      </c>
      <c r="E30" s="56">
        <v>48.31627661607186</v>
      </c>
      <c r="F30" s="56">
        <v>40.90216502629832</v>
      </c>
      <c r="G30" s="56">
        <v>63.50419602407348</v>
      </c>
      <c r="H30" s="60">
        <v>78.135967509686651</v>
      </c>
      <c r="I30" s="60">
        <v>53.8</v>
      </c>
      <c r="J30" s="60">
        <v>39.5</v>
      </c>
      <c r="K30" s="60">
        <v>32.299999999999997</v>
      </c>
      <c r="L30" s="43" t="s">
        <v>180</v>
      </c>
      <c r="M30" s="32"/>
      <c r="N30" s="32"/>
      <c r="O30" s="32"/>
      <c r="P30" s="55"/>
      <c r="Q30" s="55"/>
      <c r="R30" s="55"/>
      <c r="S30" s="55"/>
    </row>
    <row r="31" spans="1:19" s="37" customFormat="1" ht="15" customHeight="1" x14ac:dyDescent="0.2">
      <c r="A31" s="43" t="s">
        <v>151</v>
      </c>
      <c r="B31" s="44">
        <v>52.767000000000003</v>
      </c>
      <c r="C31" s="44">
        <v>50.076999999999998</v>
      </c>
      <c r="D31" s="56">
        <v>63.210232731331239</v>
      </c>
      <c r="E31" s="56">
        <v>46.295778409950266</v>
      </c>
      <c r="F31" s="56">
        <v>32.530340268505988</v>
      </c>
      <c r="G31" s="56">
        <v>36.754691330358781</v>
      </c>
      <c r="H31" s="56">
        <v>36.485439071295886</v>
      </c>
      <c r="I31" s="56">
        <v>30.6</v>
      </c>
      <c r="J31" s="56">
        <v>24.6</v>
      </c>
      <c r="K31" s="56">
        <v>20.9</v>
      </c>
      <c r="L31" s="43" t="s">
        <v>181</v>
      </c>
      <c r="M31" s="32"/>
      <c r="N31" s="32"/>
      <c r="O31" s="32"/>
      <c r="P31" s="55"/>
      <c r="Q31" s="55"/>
      <c r="R31" s="55"/>
      <c r="S31" s="55"/>
    </row>
    <row r="32" spans="1:19" s="37" customFormat="1" ht="15" customHeight="1" x14ac:dyDescent="0.2">
      <c r="A32" s="43"/>
      <c r="B32" s="45"/>
      <c r="C32" s="45"/>
      <c r="D32" s="56"/>
      <c r="E32" s="56"/>
      <c r="F32" s="56"/>
      <c r="G32" s="56"/>
      <c r="H32" s="56"/>
      <c r="I32" s="56"/>
      <c r="J32" s="56"/>
      <c r="K32" s="56"/>
      <c r="L32" s="43"/>
      <c r="M32" s="32"/>
      <c r="N32" s="32"/>
      <c r="O32" s="32"/>
      <c r="P32" s="54"/>
      <c r="Q32" s="54"/>
      <c r="R32" s="54"/>
      <c r="S32" s="54"/>
    </row>
    <row r="33" spans="1:19" s="37" customFormat="1" ht="15" customHeight="1" x14ac:dyDescent="0.2">
      <c r="A33" s="43" t="s">
        <v>153</v>
      </c>
      <c r="B33" s="44">
        <v>1084.569</v>
      </c>
      <c r="C33" s="44">
        <v>1095.3969999999999</v>
      </c>
      <c r="D33" s="44">
        <v>996.26</v>
      </c>
      <c r="E33" s="44">
        <v>933.1450000000001</v>
      </c>
      <c r="F33" s="44">
        <v>911.51499999999999</v>
      </c>
      <c r="G33" s="44">
        <v>1029.048</v>
      </c>
      <c r="H33" s="56">
        <v>1038.6148333930491</v>
      </c>
      <c r="I33" s="56">
        <v>995</v>
      </c>
      <c r="J33" s="56">
        <v>997.2</v>
      </c>
      <c r="K33" s="56">
        <v>942.5</v>
      </c>
      <c r="L33" s="43" t="s">
        <v>154</v>
      </c>
      <c r="M33" s="32"/>
      <c r="N33" s="32"/>
      <c r="O33" s="32"/>
      <c r="P33" s="55"/>
      <c r="Q33" s="55"/>
      <c r="R33" s="55"/>
      <c r="S33" s="55"/>
    </row>
    <row r="34" spans="1:19" s="37" customFormat="1" ht="15" customHeight="1" x14ac:dyDescent="0.2">
      <c r="A34" s="43" t="s">
        <v>143</v>
      </c>
      <c r="B34" s="44">
        <v>1054.3869999999999</v>
      </c>
      <c r="C34" s="44">
        <v>1056.221</v>
      </c>
      <c r="D34" s="56">
        <v>962.99900000000002</v>
      </c>
      <c r="E34" s="56">
        <v>897.9553891650952</v>
      </c>
      <c r="F34" s="56">
        <v>878.21343750000005</v>
      </c>
      <c r="G34" s="56">
        <v>977.79652229983878</v>
      </c>
      <c r="H34" s="44">
        <v>990.48638480831244</v>
      </c>
      <c r="I34" s="44">
        <v>957.9</v>
      </c>
      <c r="J34" s="44">
        <v>963.6</v>
      </c>
      <c r="K34" s="44">
        <v>905.1</v>
      </c>
      <c r="L34" s="43" t="s">
        <v>144</v>
      </c>
      <c r="M34" s="32"/>
      <c r="N34" s="32"/>
      <c r="O34" s="32"/>
      <c r="P34" s="55"/>
      <c r="Q34" s="55"/>
      <c r="R34" s="55"/>
      <c r="S34" s="55"/>
    </row>
    <row r="35" spans="1:19" s="37" customFormat="1" ht="15" customHeight="1" x14ac:dyDescent="0.2">
      <c r="A35" s="43" t="s">
        <v>155</v>
      </c>
      <c r="B35" s="44">
        <v>11</v>
      </c>
      <c r="C35" s="44">
        <v>15.923</v>
      </c>
      <c r="D35" s="56">
        <v>14.760999999999999</v>
      </c>
      <c r="E35" s="56">
        <v>12.21652665866621</v>
      </c>
      <c r="F35" s="56">
        <v>13.776388888888889</v>
      </c>
      <c r="G35" s="56">
        <v>16.256492924950741</v>
      </c>
      <c r="H35" s="56">
        <v>15.076137585094948</v>
      </c>
      <c r="I35" s="56">
        <v>9.6</v>
      </c>
      <c r="J35" s="56">
        <v>8.1999999999999993</v>
      </c>
      <c r="K35" s="56">
        <v>8.6999999999999993</v>
      </c>
      <c r="L35" s="43" t="s">
        <v>156</v>
      </c>
      <c r="M35" s="32"/>
      <c r="N35" s="32"/>
      <c r="O35" s="32"/>
      <c r="P35" s="55"/>
      <c r="Q35" s="55"/>
      <c r="R35" s="55"/>
      <c r="S35" s="55"/>
    </row>
    <row r="36" spans="1:19" s="37" customFormat="1" ht="15" customHeight="1" x14ac:dyDescent="0.2">
      <c r="A36" s="43" t="s">
        <v>147</v>
      </c>
      <c r="B36" s="60">
        <v>19.181999999999999</v>
      </c>
      <c r="C36" s="60">
        <v>23.253</v>
      </c>
      <c r="D36" s="60">
        <v>18.5</v>
      </c>
      <c r="E36" s="60">
        <v>22.973084176238643</v>
      </c>
      <c r="F36" s="60">
        <v>19.525173611111114</v>
      </c>
      <c r="G36" s="60">
        <v>34.994984775210455</v>
      </c>
      <c r="H36" s="56">
        <v>33.052310999641705</v>
      </c>
      <c r="I36" s="56">
        <v>27.5</v>
      </c>
      <c r="J36" s="56">
        <v>25.4</v>
      </c>
      <c r="K36" s="56">
        <v>28.6</v>
      </c>
      <c r="L36" s="43" t="s">
        <v>148</v>
      </c>
      <c r="M36" s="32"/>
      <c r="N36" s="32"/>
      <c r="O36" s="32"/>
      <c r="P36" s="55"/>
      <c r="Q36" s="55"/>
      <c r="R36" s="55"/>
      <c r="S36" s="55"/>
    </row>
    <row r="37" spans="1:19" s="37" customFormat="1" ht="15" customHeight="1" x14ac:dyDescent="0.2">
      <c r="A37" s="43" t="s">
        <v>149</v>
      </c>
      <c r="B37" s="44">
        <v>11.782999999999999</v>
      </c>
      <c r="C37" s="44">
        <v>15.43</v>
      </c>
      <c r="D37" s="56">
        <v>10.337</v>
      </c>
      <c r="E37" s="56">
        <v>14.7251842962455</v>
      </c>
      <c r="F37" s="56">
        <v>11.127777777777778</v>
      </c>
      <c r="G37" s="56">
        <v>26.221923696937129</v>
      </c>
      <c r="H37" s="60">
        <v>23.908634897886063</v>
      </c>
      <c r="I37" s="60">
        <v>18.7</v>
      </c>
      <c r="J37" s="60">
        <v>16.7</v>
      </c>
      <c r="K37" s="60">
        <v>20.3</v>
      </c>
      <c r="L37" s="43" t="s">
        <v>182</v>
      </c>
      <c r="M37" s="32"/>
      <c r="N37" s="32"/>
      <c r="O37" s="32"/>
      <c r="P37" s="55"/>
      <c r="Q37" s="55"/>
      <c r="R37" s="55"/>
      <c r="S37" s="55"/>
    </row>
    <row r="38" spans="1:19" s="37" customFormat="1" ht="15" customHeight="1" x14ac:dyDescent="0.2">
      <c r="A38" s="43" t="s">
        <v>151</v>
      </c>
      <c r="B38" s="44">
        <v>7.399</v>
      </c>
      <c r="C38" s="44">
        <v>7.8319999999999999</v>
      </c>
      <c r="D38" s="56">
        <v>8.2001784121320256</v>
      </c>
      <c r="E38" s="56">
        <v>8.2478998799931418</v>
      </c>
      <c r="F38" s="56">
        <v>8.3973958333333343</v>
      </c>
      <c r="G38" s="56">
        <v>8.7730610782733294</v>
      </c>
      <c r="H38" s="56">
        <v>9.1436761017556432</v>
      </c>
      <c r="I38" s="56">
        <v>8.8000000000000007</v>
      </c>
      <c r="J38" s="56">
        <v>8.6999999999999993</v>
      </c>
      <c r="K38" s="56">
        <v>8.3000000000000007</v>
      </c>
      <c r="L38" s="43" t="s">
        <v>152</v>
      </c>
      <c r="M38" s="32"/>
      <c r="N38" s="32"/>
      <c r="O38" s="32"/>
      <c r="P38" s="55"/>
      <c r="Q38" s="55"/>
      <c r="R38" s="55"/>
      <c r="S38" s="55"/>
    </row>
    <row r="39" spans="1:19" s="37" customFormat="1" ht="15" customHeight="1" x14ac:dyDescent="0.2">
      <c r="A39" s="43"/>
      <c r="B39" s="45"/>
      <c r="C39" s="45"/>
      <c r="H39" s="56"/>
      <c r="I39" s="56"/>
      <c r="J39" s="56"/>
      <c r="K39" s="56"/>
      <c r="L39" s="43"/>
      <c r="M39" s="32"/>
      <c r="N39" s="32"/>
      <c r="O39" s="32"/>
      <c r="P39" s="54"/>
      <c r="Q39" s="54"/>
      <c r="R39" s="54"/>
      <c r="S39" s="54"/>
    </row>
    <row r="40" spans="1:19" s="37" customFormat="1" ht="15" customHeight="1" x14ac:dyDescent="0.2">
      <c r="A40" s="43" t="s">
        <v>157</v>
      </c>
      <c r="B40" s="44">
        <v>-6055.8314811265327</v>
      </c>
      <c r="C40" s="44">
        <v>-6180.5928043576605</v>
      </c>
      <c r="D40" s="44">
        <v>-6039.3454613828335</v>
      </c>
      <c r="E40" s="44">
        <v>-5867.5623501828304</v>
      </c>
      <c r="F40" s="44">
        <v>-6065.7410931550085</v>
      </c>
      <c r="G40" s="44">
        <v>-6391.9211094168322</v>
      </c>
      <c r="H40" s="56">
        <v>-6696.5736919396259</v>
      </c>
      <c r="I40" s="56">
        <v>-6693.1</v>
      </c>
      <c r="J40" s="56">
        <v>-6587.1</v>
      </c>
      <c r="K40" s="56">
        <v>-6424.1</v>
      </c>
      <c r="L40" s="43" t="s">
        <v>158</v>
      </c>
      <c r="M40" s="32"/>
      <c r="N40" s="32"/>
      <c r="O40" s="32"/>
      <c r="P40" s="55"/>
      <c r="Q40" s="55"/>
      <c r="R40" s="55"/>
      <c r="S40" s="55"/>
    </row>
    <row r="41" spans="1:19" s="37" customFormat="1" ht="15" customHeight="1" x14ac:dyDescent="0.2">
      <c r="A41" s="43"/>
      <c r="B41" s="45"/>
      <c r="C41" s="45"/>
      <c r="D41" s="56"/>
      <c r="E41" s="56"/>
      <c r="F41" s="56"/>
      <c r="G41" s="56"/>
      <c r="H41" s="44"/>
      <c r="I41" s="44"/>
      <c r="J41" s="44"/>
      <c r="K41" s="44"/>
      <c r="L41" s="43"/>
      <c r="M41" s="32"/>
      <c r="N41" s="32"/>
      <c r="O41" s="32"/>
      <c r="P41" s="54"/>
      <c r="Q41" s="54"/>
      <c r="R41" s="54"/>
      <c r="S41" s="54"/>
    </row>
    <row r="42" spans="1:19" s="37" customFormat="1" ht="15" customHeight="1" x14ac:dyDescent="0.2">
      <c r="A42" s="43" t="s">
        <v>159</v>
      </c>
      <c r="B42" s="44">
        <v>7641.7734358741391</v>
      </c>
      <c r="C42" s="44">
        <v>7036.8343514834851</v>
      </c>
      <c r="D42" s="44">
        <v>6946.9414492798123</v>
      </c>
      <c r="E42" s="44">
        <v>6698.8774922480534</v>
      </c>
      <c r="F42" s="44">
        <v>6439.6051182583424</v>
      </c>
      <c r="G42" s="44">
        <v>6380.0294418729727</v>
      </c>
      <c r="H42" s="56">
        <v>5956.2608012817054</v>
      </c>
      <c r="I42" s="56">
        <v>5839.8</v>
      </c>
      <c r="J42" s="56">
        <v>5699.5</v>
      </c>
      <c r="K42" s="56">
        <v>5896.8</v>
      </c>
      <c r="L42" s="43" t="s">
        <v>160</v>
      </c>
      <c r="M42" s="32"/>
      <c r="N42" s="32"/>
      <c r="O42" s="32"/>
      <c r="P42" s="55"/>
      <c r="Q42" s="55"/>
      <c r="R42" s="55"/>
      <c r="S42" s="54"/>
    </row>
    <row r="43" spans="1:19" s="37" customFormat="1" ht="15" customHeight="1" x14ac:dyDescent="0.2">
      <c r="A43" s="43" t="s">
        <v>161</v>
      </c>
      <c r="B43" s="44">
        <v>286.60940773186059</v>
      </c>
      <c r="C43" s="44">
        <v>243.68351607507898</v>
      </c>
      <c r="D43" s="56">
        <v>278.69922834093296</v>
      </c>
      <c r="E43" s="56">
        <v>301.17481456507079</v>
      </c>
      <c r="F43" s="56">
        <v>303.1216605425227</v>
      </c>
      <c r="G43" s="56">
        <v>290.51357710946093</v>
      </c>
      <c r="H43" s="44">
        <v>315.72969178206546</v>
      </c>
      <c r="I43" s="44">
        <v>313.2</v>
      </c>
      <c r="J43" s="44">
        <v>301.8</v>
      </c>
      <c r="K43" s="44">
        <v>312</v>
      </c>
      <c r="L43" s="43" t="s">
        <v>183</v>
      </c>
      <c r="M43" s="32"/>
      <c r="N43" s="32"/>
      <c r="O43" s="32"/>
      <c r="P43" s="55"/>
      <c r="Q43" s="55"/>
      <c r="R43" s="55"/>
      <c r="S43" s="55"/>
    </row>
    <row r="44" spans="1:19" s="37" customFormat="1" ht="15" customHeight="1" x14ac:dyDescent="0.2">
      <c r="A44" s="43" t="s">
        <v>163</v>
      </c>
      <c r="B44" s="44">
        <v>7355.1640281422788</v>
      </c>
      <c r="C44" s="44">
        <v>6793.1508354084062</v>
      </c>
      <c r="D44" s="56">
        <v>6668.2422209388797</v>
      </c>
      <c r="E44" s="56">
        <v>6397.7026776829825</v>
      </c>
      <c r="F44" s="56">
        <v>6136.4834577158199</v>
      </c>
      <c r="G44" s="56">
        <v>6089.5158647635117</v>
      </c>
      <c r="H44" s="56">
        <v>5640.5311094996396</v>
      </c>
      <c r="I44" s="56">
        <v>5526.6</v>
      </c>
      <c r="J44" s="56">
        <v>5397.7</v>
      </c>
      <c r="K44" s="56">
        <v>5584.8</v>
      </c>
      <c r="L44" s="43" t="s">
        <v>184</v>
      </c>
      <c r="M44" s="32"/>
      <c r="N44" s="32"/>
      <c r="O44" s="32"/>
      <c r="P44" s="55"/>
      <c r="Q44" s="55"/>
      <c r="R44" s="55"/>
      <c r="S44" s="55"/>
    </row>
    <row r="45" spans="1:19" s="37" customFormat="1" ht="15" customHeight="1" x14ac:dyDescent="0.2">
      <c r="A45" s="43"/>
      <c r="B45" s="45"/>
      <c r="C45" s="45"/>
      <c r="D45" s="56"/>
      <c r="E45" s="56"/>
      <c r="F45" s="56"/>
      <c r="G45" s="56"/>
      <c r="H45" s="56"/>
      <c r="I45" s="56"/>
      <c r="J45" s="56"/>
      <c r="K45" s="56"/>
      <c r="L45" s="43"/>
      <c r="M45" s="32"/>
      <c r="N45" s="32"/>
      <c r="O45" s="32"/>
      <c r="P45" s="54"/>
      <c r="Q45" s="54"/>
      <c r="R45" s="54"/>
      <c r="S45" s="54"/>
    </row>
    <row r="46" spans="1:19" s="37" customFormat="1" ht="15" customHeight="1" x14ac:dyDescent="0.2">
      <c r="A46" s="43" t="s">
        <v>165</v>
      </c>
      <c r="B46" s="44">
        <v>13697.604917000672</v>
      </c>
      <c r="C46" s="44">
        <v>13217.427155841146</v>
      </c>
      <c r="D46" s="44">
        <v>12986.286910662646</v>
      </c>
      <c r="E46" s="44">
        <v>12566.439842430884</v>
      </c>
      <c r="F46" s="44">
        <v>12505.346211413351</v>
      </c>
      <c r="G46" s="44">
        <v>12771.950551289805</v>
      </c>
      <c r="H46" s="56">
        <v>12652.834493221331</v>
      </c>
      <c r="I46" s="56">
        <v>12532.9</v>
      </c>
      <c r="J46" s="56">
        <v>12286.6</v>
      </c>
      <c r="K46" s="56">
        <v>12320.9</v>
      </c>
      <c r="L46" s="43" t="s">
        <v>166</v>
      </c>
      <c r="M46" s="32"/>
      <c r="N46" s="32"/>
      <c r="O46" s="32"/>
      <c r="P46" s="55"/>
      <c r="Q46" s="55"/>
      <c r="R46" s="55"/>
      <c r="S46" s="55"/>
    </row>
    <row r="47" spans="1:19" s="37" customFormat="1" ht="15" customHeight="1" x14ac:dyDescent="0.2">
      <c r="A47" s="43" t="s">
        <v>161</v>
      </c>
      <c r="B47" s="44">
        <v>74.466387354789561</v>
      </c>
      <c r="C47" s="44">
        <v>62.877903735365173</v>
      </c>
      <c r="D47" s="56">
        <v>60.850929498421607</v>
      </c>
      <c r="E47" s="56">
        <v>63.057147673634525</v>
      </c>
      <c r="F47" s="56">
        <v>57.268877525270042</v>
      </c>
      <c r="G47" s="56">
        <v>58.798614860718779</v>
      </c>
      <c r="H47" s="44">
        <v>42.982396237539362</v>
      </c>
      <c r="I47" s="44">
        <v>42.4</v>
      </c>
      <c r="J47" s="44">
        <v>42.5</v>
      </c>
      <c r="K47" s="44">
        <v>41.9</v>
      </c>
      <c r="L47" s="43" t="s">
        <v>183</v>
      </c>
      <c r="M47" s="32"/>
      <c r="N47" s="32"/>
      <c r="O47" s="32"/>
      <c r="P47" s="55"/>
      <c r="Q47" s="55"/>
      <c r="R47" s="55"/>
      <c r="S47" s="55"/>
    </row>
    <row r="48" spans="1:19" s="37" customFormat="1" ht="15" customHeight="1" x14ac:dyDescent="0.2">
      <c r="A48" s="43" t="s">
        <v>163</v>
      </c>
      <c r="B48" s="44">
        <v>13623.138529645883</v>
      </c>
      <c r="C48" s="44">
        <v>13154.54925210578</v>
      </c>
      <c r="D48" s="56">
        <v>12925.435981164224</v>
      </c>
      <c r="E48" s="56">
        <v>12503.382694757249</v>
      </c>
      <c r="F48" s="56">
        <v>12448.077333888081</v>
      </c>
      <c r="G48" s="56">
        <v>12713.151936429085</v>
      </c>
      <c r="H48" s="56">
        <v>12609.852096983792</v>
      </c>
      <c r="I48" s="56">
        <v>12490.5</v>
      </c>
      <c r="J48" s="56">
        <v>12244.1</v>
      </c>
      <c r="K48" s="56">
        <v>12279</v>
      </c>
      <c r="L48" s="43" t="s">
        <v>184</v>
      </c>
      <c r="M48" s="32"/>
      <c r="N48" s="32"/>
      <c r="O48" s="32"/>
      <c r="P48" s="55"/>
      <c r="Q48" s="55"/>
      <c r="R48" s="55"/>
      <c r="S48" s="55"/>
    </row>
    <row r="49" spans="1:19" s="63" customFormat="1" ht="15" customHeight="1" x14ac:dyDescent="0.2">
      <c r="A49" s="61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1"/>
      <c r="M49" s="48"/>
      <c r="N49" s="48"/>
      <c r="O49" s="48"/>
      <c r="P49" s="48"/>
      <c r="Q49" s="48"/>
      <c r="R49" s="48"/>
      <c r="S49" s="48"/>
    </row>
    <row r="50" spans="1:19" ht="12" customHeight="1" x14ac:dyDescent="0.2">
      <c r="A50" s="33"/>
      <c r="C50" s="33"/>
      <c r="D50" s="33"/>
      <c r="E50" s="33"/>
      <c r="F50" s="33"/>
      <c r="G50" s="64"/>
      <c r="H50" s="64"/>
      <c r="I50" s="64"/>
      <c r="J50" s="64"/>
      <c r="K50" s="64"/>
      <c r="L50" s="33"/>
      <c r="M50" s="33"/>
      <c r="N50" s="33"/>
      <c r="O50" s="33"/>
      <c r="P50" s="33"/>
      <c r="Q50" s="33"/>
      <c r="R50" s="33"/>
      <c r="S50" s="33"/>
    </row>
    <row r="51" spans="1:19" ht="12" customHeight="1" x14ac:dyDescent="0.25">
      <c r="A51" s="65" t="s">
        <v>185</v>
      </c>
      <c r="B51" s="50"/>
      <c r="C51" s="50"/>
      <c r="D51" s="33"/>
      <c r="E51" s="50"/>
      <c r="G51" s="33" t="s">
        <v>168</v>
      </c>
      <c r="I51" s="64"/>
      <c r="J51" s="64"/>
      <c r="K51" s="64"/>
      <c r="L51" s="64"/>
      <c r="N51" s="33"/>
      <c r="O51" s="33"/>
      <c r="P51" s="33"/>
      <c r="Q51" s="33"/>
      <c r="R51" s="33"/>
      <c r="S51" s="33"/>
    </row>
    <row r="52" spans="1:19" ht="12" customHeight="1" x14ac:dyDescent="0.25">
      <c r="A52" s="65" t="s">
        <v>186</v>
      </c>
      <c r="B52" s="50"/>
      <c r="C52" s="50"/>
      <c r="D52" s="33"/>
      <c r="E52" s="50"/>
      <c r="G52" s="33" t="s">
        <v>170</v>
      </c>
      <c r="I52" s="33"/>
      <c r="J52" s="33"/>
      <c r="N52" s="33"/>
      <c r="O52" s="33"/>
      <c r="P52" s="33"/>
      <c r="Q52" s="33"/>
      <c r="R52" s="33"/>
      <c r="S52" s="33"/>
    </row>
    <row r="53" spans="1:19" ht="12" customHeight="1" x14ac:dyDescent="0.25">
      <c r="A53" s="65" t="s">
        <v>187</v>
      </c>
      <c r="B53" s="50"/>
      <c r="C53" s="50"/>
      <c r="D53" s="33"/>
      <c r="E53" s="50"/>
      <c r="G53" s="33" t="s">
        <v>172</v>
      </c>
      <c r="I53" s="33"/>
      <c r="J53" s="33"/>
      <c r="N53" s="33"/>
      <c r="O53" s="33"/>
      <c r="P53" s="33"/>
      <c r="Q53" s="33"/>
      <c r="R53" s="33"/>
      <c r="S53" s="33"/>
    </row>
    <row r="54" spans="1:19" ht="12" customHeight="1" x14ac:dyDescent="0.25">
      <c r="A54" s="65" t="s">
        <v>188</v>
      </c>
      <c r="B54" s="50"/>
      <c r="C54" s="50"/>
      <c r="D54" s="66"/>
      <c r="E54" s="50"/>
      <c r="G54" s="66" t="s">
        <v>189</v>
      </c>
      <c r="I54" s="33"/>
      <c r="J54" s="33"/>
      <c r="N54" s="33"/>
      <c r="O54" s="33"/>
      <c r="P54" s="33"/>
      <c r="Q54" s="33"/>
      <c r="R54" s="33"/>
      <c r="S54" s="33"/>
    </row>
    <row r="55" spans="1:19" ht="12" customHeight="1" x14ac:dyDescent="0.25">
      <c r="A55" s="65" t="s">
        <v>190</v>
      </c>
      <c r="B55" s="50"/>
      <c r="C55" s="50"/>
      <c r="D55" s="65"/>
      <c r="E55" s="50"/>
      <c r="G55" s="65" t="s">
        <v>191</v>
      </c>
      <c r="I55" s="33"/>
      <c r="J55" s="33"/>
      <c r="N55" s="33"/>
      <c r="O55" s="33"/>
      <c r="P55" s="33"/>
      <c r="Q55" s="33"/>
      <c r="R55" s="33"/>
      <c r="S55" s="33"/>
    </row>
    <row r="56" spans="1:19" ht="12" customHeight="1" x14ac:dyDescent="0.25">
      <c r="A56" s="33" t="s">
        <v>192</v>
      </c>
      <c r="B56" s="50"/>
      <c r="C56" s="50"/>
      <c r="D56" s="33"/>
      <c r="E56" s="50"/>
      <c r="G56" s="33" t="s">
        <v>193</v>
      </c>
      <c r="I56" s="33"/>
      <c r="J56" s="33"/>
      <c r="N56" s="33"/>
      <c r="O56" s="33"/>
      <c r="P56" s="33"/>
      <c r="Q56" s="33"/>
      <c r="R56" s="33"/>
      <c r="S56" s="33"/>
    </row>
    <row r="57" spans="1:19" ht="12" customHeight="1" x14ac:dyDescent="0.25">
      <c r="A57" s="33"/>
      <c r="B57" s="50"/>
      <c r="C57" s="50"/>
      <c r="D57" s="33"/>
      <c r="E57" s="50"/>
      <c r="G57" s="33"/>
      <c r="I57" s="33"/>
      <c r="J57" s="33"/>
      <c r="N57" s="33"/>
      <c r="O57" s="33"/>
      <c r="P57" s="33"/>
      <c r="Q57" s="33"/>
      <c r="R57" s="33"/>
      <c r="S57" s="33"/>
    </row>
    <row r="58" spans="1:19" ht="12" customHeight="1" x14ac:dyDescent="0.25">
      <c r="A58" s="67" t="s">
        <v>102</v>
      </c>
      <c r="B58" s="50"/>
      <c r="C58" s="50"/>
      <c r="D58" s="33"/>
      <c r="E58" s="50"/>
      <c r="G58" s="29" t="s">
        <v>104</v>
      </c>
      <c r="H58" s="29"/>
      <c r="I58" s="33"/>
      <c r="J58" s="33"/>
      <c r="N58" s="33"/>
      <c r="O58" s="33"/>
      <c r="P58" s="33"/>
      <c r="Q58" s="33"/>
      <c r="R58" s="33"/>
      <c r="S58" s="33"/>
    </row>
    <row r="59" spans="1:19" ht="12" customHeight="1" x14ac:dyDescent="0.25">
      <c r="A59" s="67" t="s">
        <v>194</v>
      </c>
      <c r="B59" s="50"/>
      <c r="C59" s="50"/>
      <c r="D59" s="33"/>
      <c r="E59" s="50"/>
      <c r="G59" s="29" t="s">
        <v>105</v>
      </c>
      <c r="H59" s="29"/>
      <c r="I59" s="33"/>
      <c r="J59" s="33"/>
      <c r="N59" s="33"/>
      <c r="O59" s="33"/>
      <c r="P59" s="33"/>
      <c r="Q59" s="33"/>
      <c r="R59" s="33"/>
      <c r="S59" s="33"/>
    </row>
    <row r="60" spans="1:19" ht="12" customHeight="1" x14ac:dyDescent="0.25">
      <c r="A60" s="50"/>
      <c r="B60" s="50"/>
      <c r="C60" s="50"/>
      <c r="D60" s="50"/>
      <c r="E60" s="50"/>
      <c r="F60" s="50"/>
      <c r="G60" s="50"/>
      <c r="H60" s="50"/>
      <c r="I60" s="50"/>
    </row>
    <row r="62" spans="1:19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/>
  </sheetViews>
  <sheetFormatPr defaultColWidth="12.5703125" defaultRowHeight="12.75" x14ac:dyDescent="0.2"/>
  <cols>
    <col min="1" max="1" width="88.140625" style="374" customWidth="1"/>
    <col min="2" max="7" width="18.85546875" style="410" customWidth="1"/>
    <col min="8" max="8" width="91.5703125" style="417" customWidth="1"/>
    <col min="9" max="246" width="12.5703125" style="374"/>
    <col min="247" max="247" width="32" style="374" customWidth="1"/>
    <col min="248" max="252" width="10" style="374" customWidth="1"/>
    <col min="253" max="257" width="9" style="374" bestFit="1" customWidth="1"/>
    <col min="258" max="258" width="32" style="374" customWidth="1"/>
    <col min="259" max="502" width="12.5703125" style="374"/>
    <col min="503" max="503" width="32" style="374" customWidth="1"/>
    <col min="504" max="508" width="10" style="374" customWidth="1"/>
    <col min="509" max="513" width="9" style="374" bestFit="1" customWidth="1"/>
    <col min="514" max="514" width="32" style="374" customWidth="1"/>
    <col min="515" max="758" width="12.5703125" style="374"/>
    <col min="759" max="759" width="32" style="374" customWidth="1"/>
    <col min="760" max="764" width="10" style="374" customWidth="1"/>
    <col min="765" max="769" width="9" style="374" bestFit="1" customWidth="1"/>
    <col min="770" max="770" width="32" style="374" customWidth="1"/>
    <col min="771" max="1014" width="12.5703125" style="374"/>
    <col min="1015" max="1015" width="32" style="374" customWidth="1"/>
    <col min="1016" max="1020" width="10" style="374" customWidth="1"/>
    <col min="1021" max="1025" width="9" style="374" bestFit="1" customWidth="1"/>
    <col min="1026" max="1026" width="32" style="374" customWidth="1"/>
    <col min="1027" max="1270" width="12.5703125" style="374"/>
    <col min="1271" max="1271" width="32" style="374" customWidth="1"/>
    <col min="1272" max="1276" width="10" style="374" customWidth="1"/>
    <col min="1277" max="1281" width="9" style="374" bestFit="1" customWidth="1"/>
    <col min="1282" max="1282" width="32" style="374" customWidth="1"/>
    <col min="1283" max="1526" width="12.5703125" style="374"/>
    <col min="1527" max="1527" width="32" style="374" customWidth="1"/>
    <col min="1528" max="1532" width="10" style="374" customWidth="1"/>
    <col min="1533" max="1537" width="9" style="374" bestFit="1" customWidth="1"/>
    <col min="1538" max="1538" width="32" style="374" customWidth="1"/>
    <col min="1539" max="1782" width="12.5703125" style="374"/>
    <col min="1783" max="1783" width="32" style="374" customWidth="1"/>
    <col min="1784" max="1788" width="10" style="374" customWidth="1"/>
    <col min="1789" max="1793" width="9" style="374" bestFit="1" customWidth="1"/>
    <col min="1794" max="1794" width="32" style="374" customWidth="1"/>
    <col min="1795" max="2038" width="12.5703125" style="374"/>
    <col min="2039" max="2039" width="32" style="374" customWidth="1"/>
    <col min="2040" max="2044" width="10" style="374" customWidth="1"/>
    <col min="2045" max="2049" width="9" style="374" bestFit="1" customWidth="1"/>
    <col min="2050" max="2050" width="32" style="374" customWidth="1"/>
    <col min="2051" max="2294" width="12.5703125" style="374"/>
    <col min="2295" max="2295" width="32" style="374" customWidth="1"/>
    <col min="2296" max="2300" width="10" style="374" customWidth="1"/>
    <col min="2301" max="2305" width="9" style="374" bestFit="1" customWidth="1"/>
    <col min="2306" max="2306" width="32" style="374" customWidth="1"/>
    <col min="2307" max="2550" width="12.5703125" style="374"/>
    <col min="2551" max="2551" width="32" style="374" customWidth="1"/>
    <col min="2552" max="2556" width="10" style="374" customWidth="1"/>
    <col min="2557" max="2561" width="9" style="374" bestFit="1" customWidth="1"/>
    <col min="2562" max="2562" width="32" style="374" customWidth="1"/>
    <col min="2563" max="2806" width="12.5703125" style="374"/>
    <col min="2807" max="2807" width="32" style="374" customWidth="1"/>
    <col min="2808" max="2812" width="10" style="374" customWidth="1"/>
    <col min="2813" max="2817" width="9" style="374" bestFit="1" customWidth="1"/>
    <col min="2818" max="2818" width="32" style="374" customWidth="1"/>
    <col min="2819" max="3062" width="12.5703125" style="374"/>
    <col min="3063" max="3063" width="32" style="374" customWidth="1"/>
    <col min="3064" max="3068" width="10" style="374" customWidth="1"/>
    <col min="3069" max="3073" width="9" style="374" bestFit="1" customWidth="1"/>
    <col min="3074" max="3074" width="32" style="374" customWidth="1"/>
    <col min="3075" max="3318" width="12.5703125" style="374"/>
    <col min="3319" max="3319" width="32" style="374" customWidth="1"/>
    <col min="3320" max="3324" width="10" style="374" customWidth="1"/>
    <col min="3325" max="3329" width="9" style="374" bestFit="1" customWidth="1"/>
    <col min="3330" max="3330" width="32" style="374" customWidth="1"/>
    <col min="3331" max="3574" width="12.5703125" style="374"/>
    <col min="3575" max="3575" width="32" style="374" customWidth="1"/>
    <col min="3576" max="3580" width="10" style="374" customWidth="1"/>
    <col min="3581" max="3585" width="9" style="374" bestFit="1" customWidth="1"/>
    <col min="3586" max="3586" width="32" style="374" customWidth="1"/>
    <col min="3587" max="3830" width="12.5703125" style="374"/>
    <col min="3831" max="3831" width="32" style="374" customWidth="1"/>
    <col min="3832" max="3836" width="10" style="374" customWidth="1"/>
    <col min="3837" max="3841" width="9" style="374" bestFit="1" customWidth="1"/>
    <col min="3842" max="3842" width="32" style="374" customWidth="1"/>
    <col min="3843" max="4086" width="12.5703125" style="374"/>
    <col min="4087" max="4087" width="32" style="374" customWidth="1"/>
    <col min="4088" max="4092" width="10" style="374" customWidth="1"/>
    <col min="4093" max="4097" width="9" style="374" bestFit="1" customWidth="1"/>
    <col min="4098" max="4098" width="32" style="374" customWidth="1"/>
    <col min="4099" max="4342" width="12.5703125" style="374"/>
    <col min="4343" max="4343" width="32" style="374" customWidth="1"/>
    <col min="4344" max="4348" width="10" style="374" customWidth="1"/>
    <col min="4349" max="4353" width="9" style="374" bestFit="1" customWidth="1"/>
    <col min="4354" max="4354" width="32" style="374" customWidth="1"/>
    <col min="4355" max="4598" width="12.5703125" style="374"/>
    <col min="4599" max="4599" width="32" style="374" customWidth="1"/>
    <col min="4600" max="4604" width="10" style="374" customWidth="1"/>
    <col min="4605" max="4609" width="9" style="374" bestFit="1" customWidth="1"/>
    <col min="4610" max="4610" width="32" style="374" customWidth="1"/>
    <col min="4611" max="4854" width="12.5703125" style="374"/>
    <col min="4855" max="4855" width="32" style="374" customWidth="1"/>
    <col min="4856" max="4860" width="10" style="374" customWidth="1"/>
    <col min="4861" max="4865" width="9" style="374" bestFit="1" customWidth="1"/>
    <col min="4866" max="4866" width="32" style="374" customWidth="1"/>
    <col min="4867" max="5110" width="12.5703125" style="374"/>
    <col min="5111" max="5111" width="32" style="374" customWidth="1"/>
    <col min="5112" max="5116" width="10" style="374" customWidth="1"/>
    <col min="5117" max="5121" width="9" style="374" bestFit="1" customWidth="1"/>
    <col min="5122" max="5122" width="32" style="374" customWidth="1"/>
    <col min="5123" max="5366" width="12.5703125" style="374"/>
    <col min="5367" max="5367" width="32" style="374" customWidth="1"/>
    <col min="5368" max="5372" width="10" style="374" customWidth="1"/>
    <col min="5373" max="5377" width="9" style="374" bestFit="1" customWidth="1"/>
    <col min="5378" max="5378" width="32" style="374" customWidth="1"/>
    <col min="5379" max="5622" width="12.5703125" style="374"/>
    <col min="5623" max="5623" width="32" style="374" customWidth="1"/>
    <col min="5624" max="5628" width="10" style="374" customWidth="1"/>
    <col min="5629" max="5633" width="9" style="374" bestFit="1" customWidth="1"/>
    <col min="5634" max="5634" width="32" style="374" customWidth="1"/>
    <col min="5635" max="5878" width="12.5703125" style="374"/>
    <col min="5879" max="5879" width="32" style="374" customWidth="1"/>
    <col min="5880" max="5884" width="10" style="374" customWidth="1"/>
    <col min="5885" max="5889" width="9" style="374" bestFit="1" customWidth="1"/>
    <col min="5890" max="5890" width="32" style="374" customWidth="1"/>
    <col min="5891" max="6134" width="12.5703125" style="374"/>
    <col min="6135" max="6135" width="32" style="374" customWidth="1"/>
    <col min="6136" max="6140" width="10" style="374" customWidth="1"/>
    <col min="6141" max="6145" width="9" style="374" bestFit="1" customWidth="1"/>
    <col min="6146" max="6146" width="32" style="374" customWidth="1"/>
    <col min="6147" max="6390" width="12.5703125" style="374"/>
    <col min="6391" max="6391" width="32" style="374" customWidth="1"/>
    <col min="6392" max="6396" width="10" style="374" customWidth="1"/>
    <col min="6397" max="6401" width="9" style="374" bestFit="1" customWidth="1"/>
    <col min="6402" max="6402" width="32" style="374" customWidth="1"/>
    <col min="6403" max="6646" width="12.5703125" style="374"/>
    <col min="6647" max="6647" width="32" style="374" customWidth="1"/>
    <col min="6648" max="6652" width="10" style="374" customWidth="1"/>
    <col min="6653" max="6657" width="9" style="374" bestFit="1" customWidth="1"/>
    <col min="6658" max="6658" width="32" style="374" customWidth="1"/>
    <col min="6659" max="6902" width="12.5703125" style="374"/>
    <col min="6903" max="6903" width="32" style="374" customWidth="1"/>
    <col min="6904" max="6908" width="10" style="374" customWidth="1"/>
    <col min="6909" max="6913" width="9" style="374" bestFit="1" customWidth="1"/>
    <col min="6914" max="6914" width="32" style="374" customWidth="1"/>
    <col min="6915" max="7158" width="12.5703125" style="374"/>
    <col min="7159" max="7159" width="32" style="374" customWidth="1"/>
    <col min="7160" max="7164" width="10" style="374" customWidth="1"/>
    <col min="7165" max="7169" width="9" style="374" bestFit="1" customWidth="1"/>
    <col min="7170" max="7170" width="32" style="374" customWidth="1"/>
    <col min="7171" max="7414" width="12.5703125" style="374"/>
    <col min="7415" max="7415" width="32" style="374" customWidth="1"/>
    <col min="7416" max="7420" width="10" style="374" customWidth="1"/>
    <col min="7421" max="7425" width="9" style="374" bestFit="1" customWidth="1"/>
    <col min="7426" max="7426" width="32" style="374" customWidth="1"/>
    <col min="7427" max="7670" width="12.5703125" style="374"/>
    <col min="7671" max="7671" width="32" style="374" customWidth="1"/>
    <col min="7672" max="7676" width="10" style="374" customWidth="1"/>
    <col min="7677" max="7681" width="9" style="374" bestFit="1" customWidth="1"/>
    <col min="7682" max="7682" width="32" style="374" customWidth="1"/>
    <col min="7683" max="7926" width="12.5703125" style="374"/>
    <col min="7927" max="7927" width="32" style="374" customWidth="1"/>
    <col min="7928" max="7932" width="10" style="374" customWidth="1"/>
    <col min="7933" max="7937" width="9" style="374" bestFit="1" customWidth="1"/>
    <col min="7938" max="7938" width="32" style="374" customWidth="1"/>
    <col min="7939" max="8182" width="12.5703125" style="374"/>
    <col min="8183" max="8183" width="32" style="374" customWidth="1"/>
    <col min="8184" max="8188" width="10" style="374" customWidth="1"/>
    <col min="8189" max="8193" width="9" style="374" bestFit="1" customWidth="1"/>
    <col min="8194" max="8194" width="32" style="374" customWidth="1"/>
    <col min="8195" max="8438" width="12.5703125" style="374"/>
    <col min="8439" max="8439" width="32" style="374" customWidth="1"/>
    <col min="8440" max="8444" width="10" style="374" customWidth="1"/>
    <col min="8445" max="8449" width="9" style="374" bestFit="1" customWidth="1"/>
    <col min="8450" max="8450" width="32" style="374" customWidth="1"/>
    <col min="8451" max="8694" width="12.5703125" style="374"/>
    <col min="8695" max="8695" width="32" style="374" customWidth="1"/>
    <col min="8696" max="8700" width="10" style="374" customWidth="1"/>
    <col min="8701" max="8705" width="9" style="374" bestFit="1" customWidth="1"/>
    <col min="8706" max="8706" width="32" style="374" customWidth="1"/>
    <col min="8707" max="8950" width="12.5703125" style="374"/>
    <col min="8951" max="8951" width="32" style="374" customWidth="1"/>
    <col min="8952" max="8956" width="10" style="374" customWidth="1"/>
    <col min="8957" max="8961" width="9" style="374" bestFit="1" customWidth="1"/>
    <col min="8962" max="8962" width="32" style="374" customWidth="1"/>
    <col min="8963" max="9206" width="12.5703125" style="374"/>
    <col min="9207" max="9207" width="32" style="374" customWidth="1"/>
    <col min="9208" max="9212" width="10" style="374" customWidth="1"/>
    <col min="9213" max="9217" width="9" style="374" bestFit="1" customWidth="1"/>
    <col min="9218" max="9218" width="32" style="374" customWidth="1"/>
    <col min="9219" max="9462" width="12.5703125" style="374"/>
    <col min="9463" max="9463" width="32" style="374" customWidth="1"/>
    <col min="9464" max="9468" width="10" style="374" customWidth="1"/>
    <col min="9469" max="9473" width="9" style="374" bestFit="1" customWidth="1"/>
    <col min="9474" max="9474" width="32" style="374" customWidth="1"/>
    <col min="9475" max="9718" width="12.5703125" style="374"/>
    <col min="9719" max="9719" width="32" style="374" customWidth="1"/>
    <col min="9720" max="9724" width="10" style="374" customWidth="1"/>
    <col min="9725" max="9729" width="9" style="374" bestFit="1" customWidth="1"/>
    <col min="9730" max="9730" width="32" style="374" customWidth="1"/>
    <col min="9731" max="9974" width="12.5703125" style="374"/>
    <col min="9975" max="9975" width="32" style="374" customWidth="1"/>
    <col min="9976" max="9980" width="10" style="374" customWidth="1"/>
    <col min="9981" max="9985" width="9" style="374" bestFit="1" customWidth="1"/>
    <col min="9986" max="9986" width="32" style="374" customWidth="1"/>
    <col min="9987" max="10230" width="12.5703125" style="374"/>
    <col min="10231" max="10231" width="32" style="374" customWidth="1"/>
    <col min="10232" max="10236" width="10" style="374" customWidth="1"/>
    <col min="10237" max="10241" width="9" style="374" bestFit="1" customWidth="1"/>
    <col min="10242" max="10242" width="32" style="374" customWidth="1"/>
    <col min="10243" max="10486" width="12.5703125" style="374"/>
    <col min="10487" max="10487" width="32" style="374" customWidth="1"/>
    <col min="10488" max="10492" width="10" style="374" customWidth="1"/>
    <col min="10493" max="10497" width="9" style="374" bestFit="1" customWidth="1"/>
    <col min="10498" max="10498" width="32" style="374" customWidth="1"/>
    <col min="10499" max="10742" width="12.5703125" style="374"/>
    <col min="10743" max="10743" width="32" style="374" customWidth="1"/>
    <col min="10744" max="10748" width="10" style="374" customWidth="1"/>
    <col min="10749" max="10753" width="9" style="374" bestFit="1" customWidth="1"/>
    <col min="10754" max="10754" width="32" style="374" customWidth="1"/>
    <col min="10755" max="10998" width="12.5703125" style="374"/>
    <col min="10999" max="10999" width="32" style="374" customWidth="1"/>
    <col min="11000" max="11004" width="10" style="374" customWidth="1"/>
    <col min="11005" max="11009" width="9" style="374" bestFit="1" customWidth="1"/>
    <col min="11010" max="11010" width="32" style="374" customWidth="1"/>
    <col min="11011" max="11254" width="12.5703125" style="374"/>
    <col min="11255" max="11255" width="32" style="374" customWidth="1"/>
    <col min="11256" max="11260" width="10" style="374" customWidth="1"/>
    <col min="11261" max="11265" width="9" style="374" bestFit="1" customWidth="1"/>
    <col min="11266" max="11266" width="32" style="374" customWidth="1"/>
    <col min="11267" max="11510" width="12.5703125" style="374"/>
    <col min="11511" max="11511" width="32" style="374" customWidth="1"/>
    <col min="11512" max="11516" width="10" style="374" customWidth="1"/>
    <col min="11517" max="11521" width="9" style="374" bestFit="1" customWidth="1"/>
    <col min="11522" max="11522" width="32" style="374" customWidth="1"/>
    <col min="11523" max="11766" width="12.5703125" style="374"/>
    <col min="11767" max="11767" width="32" style="374" customWidth="1"/>
    <col min="11768" max="11772" width="10" style="374" customWidth="1"/>
    <col min="11773" max="11777" width="9" style="374" bestFit="1" customWidth="1"/>
    <col min="11778" max="11778" width="32" style="374" customWidth="1"/>
    <col min="11779" max="12022" width="12.5703125" style="374"/>
    <col min="12023" max="12023" width="32" style="374" customWidth="1"/>
    <col min="12024" max="12028" width="10" style="374" customWidth="1"/>
    <col min="12029" max="12033" width="9" style="374" bestFit="1" customWidth="1"/>
    <col min="12034" max="12034" width="32" style="374" customWidth="1"/>
    <col min="12035" max="12278" width="12.5703125" style="374"/>
    <col min="12279" max="12279" width="32" style="374" customWidth="1"/>
    <col min="12280" max="12284" width="10" style="374" customWidth="1"/>
    <col min="12285" max="12289" width="9" style="374" bestFit="1" customWidth="1"/>
    <col min="12290" max="12290" width="32" style="374" customWidth="1"/>
    <col min="12291" max="12534" width="12.5703125" style="374"/>
    <col min="12535" max="12535" width="32" style="374" customWidth="1"/>
    <col min="12536" max="12540" width="10" style="374" customWidth="1"/>
    <col min="12541" max="12545" width="9" style="374" bestFit="1" customWidth="1"/>
    <col min="12546" max="12546" width="32" style="374" customWidth="1"/>
    <col min="12547" max="12790" width="12.5703125" style="374"/>
    <col min="12791" max="12791" width="32" style="374" customWidth="1"/>
    <col min="12792" max="12796" width="10" style="374" customWidth="1"/>
    <col min="12797" max="12801" width="9" style="374" bestFit="1" customWidth="1"/>
    <col min="12802" max="12802" width="32" style="374" customWidth="1"/>
    <col min="12803" max="13046" width="12.5703125" style="374"/>
    <col min="13047" max="13047" width="32" style="374" customWidth="1"/>
    <col min="13048" max="13052" width="10" style="374" customWidth="1"/>
    <col min="13053" max="13057" width="9" style="374" bestFit="1" customWidth="1"/>
    <col min="13058" max="13058" width="32" style="374" customWidth="1"/>
    <col min="13059" max="13302" width="12.5703125" style="374"/>
    <col min="13303" max="13303" width="32" style="374" customWidth="1"/>
    <col min="13304" max="13308" width="10" style="374" customWidth="1"/>
    <col min="13309" max="13313" width="9" style="374" bestFit="1" customWidth="1"/>
    <col min="13314" max="13314" width="32" style="374" customWidth="1"/>
    <col min="13315" max="13558" width="12.5703125" style="374"/>
    <col min="13559" max="13559" width="32" style="374" customWidth="1"/>
    <col min="13560" max="13564" width="10" style="374" customWidth="1"/>
    <col min="13565" max="13569" width="9" style="374" bestFit="1" customWidth="1"/>
    <col min="13570" max="13570" width="32" style="374" customWidth="1"/>
    <col min="13571" max="13814" width="12.5703125" style="374"/>
    <col min="13815" max="13815" width="32" style="374" customWidth="1"/>
    <col min="13816" max="13820" width="10" style="374" customWidth="1"/>
    <col min="13821" max="13825" width="9" style="374" bestFit="1" customWidth="1"/>
    <col min="13826" max="13826" width="32" style="374" customWidth="1"/>
    <col min="13827" max="14070" width="12.5703125" style="374"/>
    <col min="14071" max="14071" width="32" style="374" customWidth="1"/>
    <col min="14072" max="14076" width="10" style="374" customWidth="1"/>
    <col min="14077" max="14081" width="9" style="374" bestFit="1" customWidth="1"/>
    <col min="14082" max="14082" width="32" style="374" customWidth="1"/>
    <col min="14083" max="14326" width="12.5703125" style="374"/>
    <col min="14327" max="14327" width="32" style="374" customWidth="1"/>
    <col min="14328" max="14332" width="10" style="374" customWidth="1"/>
    <col min="14333" max="14337" width="9" style="374" bestFit="1" customWidth="1"/>
    <col min="14338" max="14338" width="32" style="374" customWidth="1"/>
    <col min="14339" max="14582" width="12.5703125" style="374"/>
    <col min="14583" max="14583" width="32" style="374" customWidth="1"/>
    <col min="14584" max="14588" width="10" style="374" customWidth="1"/>
    <col min="14589" max="14593" width="9" style="374" bestFit="1" customWidth="1"/>
    <col min="14594" max="14594" width="32" style="374" customWidth="1"/>
    <col min="14595" max="14838" width="12.5703125" style="374"/>
    <col min="14839" max="14839" width="32" style="374" customWidth="1"/>
    <col min="14840" max="14844" width="10" style="374" customWidth="1"/>
    <col min="14845" max="14849" width="9" style="374" bestFit="1" customWidth="1"/>
    <col min="14850" max="14850" width="32" style="374" customWidth="1"/>
    <col min="14851" max="15094" width="12.5703125" style="374"/>
    <col min="15095" max="15095" width="32" style="374" customWidth="1"/>
    <col min="15096" max="15100" width="10" style="374" customWidth="1"/>
    <col min="15101" max="15105" width="9" style="374" bestFit="1" customWidth="1"/>
    <col min="15106" max="15106" width="32" style="374" customWidth="1"/>
    <col min="15107" max="15350" width="12.5703125" style="374"/>
    <col min="15351" max="15351" width="32" style="374" customWidth="1"/>
    <col min="15352" max="15356" width="10" style="374" customWidth="1"/>
    <col min="15357" max="15361" width="9" style="374" bestFit="1" customWidth="1"/>
    <col min="15362" max="15362" width="32" style="374" customWidth="1"/>
    <col min="15363" max="15606" width="12.5703125" style="374"/>
    <col min="15607" max="15607" width="32" style="374" customWidth="1"/>
    <col min="15608" max="15612" width="10" style="374" customWidth="1"/>
    <col min="15613" max="15617" width="9" style="374" bestFit="1" customWidth="1"/>
    <col min="15618" max="15618" width="32" style="374" customWidth="1"/>
    <col min="15619" max="15862" width="12.5703125" style="374"/>
    <col min="15863" max="15863" width="32" style="374" customWidth="1"/>
    <col min="15864" max="15868" width="10" style="374" customWidth="1"/>
    <col min="15869" max="15873" width="9" style="374" bestFit="1" customWidth="1"/>
    <col min="15874" max="15874" width="32" style="374" customWidth="1"/>
    <col min="15875" max="16118" width="12.5703125" style="374"/>
    <col min="16119" max="16119" width="32" style="374" customWidth="1"/>
    <col min="16120" max="16124" width="10" style="374" customWidth="1"/>
    <col min="16125" max="16129" width="9" style="374" bestFit="1" customWidth="1"/>
    <col min="16130" max="16130" width="32" style="374" customWidth="1"/>
    <col min="16131" max="16384" width="12.5703125" style="374"/>
  </cols>
  <sheetData>
    <row r="1" spans="1:8" ht="15" x14ac:dyDescent="0.2">
      <c r="A1" s="371" t="s">
        <v>1420</v>
      </c>
      <c r="B1" s="372"/>
      <c r="C1" s="372"/>
      <c r="D1" s="372"/>
      <c r="E1" s="372"/>
      <c r="F1" s="372"/>
      <c r="G1" s="372"/>
      <c r="H1" s="373"/>
    </row>
    <row r="2" spans="1:8" ht="15" x14ac:dyDescent="0.2">
      <c r="A2" s="371" t="s">
        <v>1421</v>
      </c>
      <c r="B2" s="372"/>
      <c r="C2" s="372"/>
      <c r="D2" s="372"/>
      <c r="E2" s="372"/>
      <c r="F2" s="372"/>
      <c r="G2" s="372"/>
      <c r="H2" s="373"/>
    </row>
    <row r="3" spans="1:8" ht="14.25" x14ac:dyDescent="0.2">
      <c r="A3" s="375" t="s">
        <v>1422</v>
      </c>
      <c r="B3" s="372"/>
      <c r="C3" s="372"/>
      <c r="D3" s="372"/>
      <c r="E3" s="372"/>
      <c r="F3" s="372"/>
      <c r="G3" s="372"/>
      <c r="H3" s="373"/>
    </row>
    <row r="4" spans="1:8" x14ac:dyDescent="0.2">
      <c r="A4" s="376"/>
      <c r="B4" s="372"/>
      <c r="C4" s="372"/>
      <c r="D4" s="372"/>
      <c r="E4" s="372"/>
      <c r="F4" s="372"/>
      <c r="G4" s="372"/>
      <c r="H4" s="373"/>
    </row>
    <row r="5" spans="1:8" s="380" customFormat="1" ht="18" x14ac:dyDescent="0.2">
      <c r="A5" s="377"/>
      <c r="B5" s="378"/>
      <c r="C5" s="378"/>
      <c r="D5" s="378"/>
      <c r="E5" s="378"/>
      <c r="F5" s="378"/>
      <c r="G5" s="378"/>
      <c r="H5" s="379"/>
    </row>
    <row r="6" spans="1:8" s="384" customFormat="1" ht="18" x14ac:dyDescent="0.2">
      <c r="A6" s="381"/>
      <c r="B6" s="382">
        <v>2010</v>
      </c>
      <c r="C6" s="382">
        <v>2011</v>
      </c>
      <c r="D6" s="382">
        <v>2012</v>
      </c>
      <c r="E6" s="382">
        <v>2013</v>
      </c>
      <c r="F6" s="382">
        <v>2014</v>
      </c>
      <c r="G6" s="382" t="s">
        <v>6</v>
      </c>
      <c r="H6" s="383"/>
    </row>
    <row r="7" spans="1:8" s="384" customFormat="1" ht="18" x14ac:dyDescent="0.2">
      <c r="A7" s="385"/>
      <c r="B7" s="386"/>
      <c r="C7" s="386"/>
      <c r="D7" s="386"/>
      <c r="E7" s="386"/>
      <c r="F7" s="386"/>
      <c r="G7" s="386"/>
      <c r="H7" s="387"/>
    </row>
    <row r="8" spans="1:8" s="380" customFormat="1" ht="18" x14ac:dyDescent="0.25">
      <c r="A8" s="388"/>
      <c r="B8" s="389"/>
      <c r="C8" s="389"/>
      <c r="D8" s="389"/>
      <c r="E8" s="389"/>
      <c r="F8" s="389"/>
      <c r="G8" s="389"/>
      <c r="H8" s="390"/>
    </row>
    <row r="9" spans="1:8" s="380" customFormat="1" ht="18" x14ac:dyDescent="0.25">
      <c r="A9" s="388" t="s">
        <v>1423</v>
      </c>
      <c r="B9" s="391"/>
      <c r="C9" s="391"/>
      <c r="D9" s="391"/>
      <c r="E9" s="391"/>
      <c r="F9" s="391"/>
      <c r="G9" s="391"/>
      <c r="H9" s="390" t="s">
        <v>1424</v>
      </c>
    </row>
    <row r="10" spans="1:8" s="380" customFormat="1" ht="18" x14ac:dyDescent="0.25">
      <c r="A10" s="388"/>
      <c r="B10" s="391"/>
      <c r="C10" s="391"/>
      <c r="D10" s="391"/>
      <c r="E10" s="391"/>
      <c r="F10" s="391"/>
      <c r="G10" s="391"/>
      <c r="H10" s="390"/>
    </row>
    <row r="11" spans="1:8" s="380" customFormat="1" ht="18" x14ac:dyDescent="0.25">
      <c r="A11" s="388" t="s">
        <v>1425</v>
      </c>
      <c r="B11" s="392">
        <v>853.72604090763809</v>
      </c>
      <c r="C11" s="393">
        <v>839.06061393416428</v>
      </c>
      <c r="D11" s="393">
        <v>915</v>
      </c>
      <c r="E11" s="393">
        <v>933</v>
      </c>
      <c r="F11" s="393">
        <v>864</v>
      </c>
      <c r="G11" s="393">
        <v>746</v>
      </c>
      <c r="H11" s="390" t="s">
        <v>1426</v>
      </c>
    </row>
    <row r="12" spans="1:8" s="380" customFormat="1" ht="18" x14ac:dyDescent="0.25">
      <c r="A12" s="388" t="s">
        <v>1427</v>
      </c>
      <c r="B12" s="394">
        <v>31.29</v>
      </c>
      <c r="C12" s="394">
        <v>31.29</v>
      </c>
      <c r="D12" s="394">
        <v>31.29</v>
      </c>
      <c r="E12" s="394">
        <v>31.29</v>
      </c>
      <c r="F12" s="394">
        <v>31.29</v>
      </c>
      <c r="G12" s="394">
        <v>31.29</v>
      </c>
      <c r="H12" s="390" t="s">
        <v>1428</v>
      </c>
    </row>
    <row r="13" spans="1:8" s="380" customFormat="1" ht="18" x14ac:dyDescent="0.25">
      <c r="A13" s="388" t="s">
        <v>1429</v>
      </c>
      <c r="B13" s="393">
        <v>1800.0496104497354</v>
      </c>
      <c r="C13" s="393">
        <v>1652.3118121693124</v>
      </c>
      <c r="D13" s="393">
        <v>1095</v>
      </c>
      <c r="E13" s="393">
        <v>583</v>
      </c>
      <c r="F13" s="393">
        <v>536</v>
      </c>
      <c r="G13" s="393">
        <v>1141</v>
      </c>
      <c r="H13" s="390" t="s">
        <v>1430</v>
      </c>
    </row>
    <row r="14" spans="1:8" s="380" customFormat="1" ht="18" x14ac:dyDescent="0.25">
      <c r="A14" s="388" t="s">
        <v>1431</v>
      </c>
      <c r="B14" s="395">
        <v>15.12</v>
      </c>
      <c r="C14" s="395">
        <v>15.12</v>
      </c>
      <c r="D14" s="395">
        <v>15.12</v>
      </c>
      <c r="E14" s="395">
        <v>15.12</v>
      </c>
      <c r="F14" s="395">
        <v>15.12</v>
      </c>
      <c r="G14" s="395">
        <v>15.12</v>
      </c>
      <c r="H14" s="390" t="s">
        <v>1432</v>
      </c>
    </row>
    <row r="15" spans="1:8" s="380" customFormat="1" ht="18" x14ac:dyDescent="0.25">
      <c r="A15" s="388" t="s">
        <v>1433</v>
      </c>
      <c r="B15" s="396">
        <v>0</v>
      </c>
      <c r="C15" s="396">
        <v>0</v>
      </c>
      <c r="D15" s="397">
        <v>617</v>
      </c>
      <c r="E15" s="398">
        <v>1387</v>
      </c>
      <c r="F15" s="398">
        <v>1429</v>
      </c>
      <c r="G15" s="398">
        <v>1034</v>
      </c>
      <c r="H15" s="390" t="s">
        <v>1434</v>
      </c>
    </row>
    <row r="16" spans="1:8" s="380" customFormat="1" ht="18" x14ac:dyDescent="0.25">
      <c r="A16" s="388" t="s">
        <v>1435</v>
      </c>
      <c r="B16" s="399">
        <v>0</v>
      </c>
      <c r="C16" s="399">
        <v>0</v>
      </c>
      <c r="D16" s="400" t="s">
        <v>1436</v>
      </c>
      <c r="E16" s="400" t="s">
        <v>1436</v>
      </c>
      <c r="F16" s="400" t="s">
        <v>1436</v>
      </c>
      <c r="G16" s="400" t="s">
        <v>1436</v>
      </c>
      <c r="H16" s="390" t="s">
        <v>1437</v>
      </c>
    </row>
    <row r="17" spans="1:8" s="380" customFormat="1" ht="18" x14ac:dyDescent="0.25">
      <c r="A17" s="388" t="s">
        <v>1438</v>
      </c>
      <c r="B17" s="395"/>
      <c r="C17" s="395"/>
      <c r="D17" s="395"/>
      <c r="E17" s="395"/>
      <c r="F17" s="395"/>
      <c r="G17" s="395"/>
      <c r="H17" s="390" t="s">
        <v>1439</v>
      </c>
    </row>
    <row r="18" spans="1:8" s="380" customFormat="1" ht="18" x14ac:dyDescent="0.25">
      <c r="A18" s="388" t="s">
        <v>1440</v>
      </c>
      <c r="B18" s="401">
        <v>0</v>
      </c>
      <c r="C18" s="401">
        <v>0</v>
      </c>
      <c r="D18" s="401">
        <v>3</v>
      </c>
      <c r="E18" s="401">
        <v>11</v>
      </c>
      <c r="F18" s="401">
        <v>11</v>
      </c>
      <c r="G18" s="401">
        <v>13</v>
      </c>
      <c r="H18" s="390" t="s">
        <v>1441</v>
      </c>
    </row>
    <row r="19" spans="1:8" s="380" customFormat="1" ht="18" x14ac:dyDescent="0.25">
      <c r="A19" s="388" t="s">
        <v>1442</v>
      </c>
      <c r="B19" s="395"/>
      <c r="C19" s="395"/>
      <c r="D19" s="395"/>
      <c r="E19" s="395"/>
      <c r="F19" s="395"/>
      <c r="G19" s="395"/>
      <c r="H19" s="390" t="s">
        <v>1443</v>
      </c>
    </row>
    <row r="20" spans="1:8" s="380" customFormat="1" ht="18" x14ac:dyDescent="0.25">
      <c r="A20" s="388" t="s">
        <v>1440</v>
      </c>
      <c r="B20" s="395">
        <v>0</v>
      </c>
      <c r="C20" s="395">
        <v>0</v>
      </c>
      <c r="D20" s="395">
        <v>6.3</v>
      </c>
      <c r="E20" s="395">
        <v>6.3</v>
      </c>
      <c r="F20" s="395">
        <v>6.3</v>
      </c>
      <c r="G20" s="395">
        <v>6.3</v>
      </c>
      <c r="H20" s="390" t="s">
        <v>1444</v>
      </c>
    </row>
    <row r="21" spans="1:8" s="380" customFormat="1" ht="18" x14ac:dyDescent="0.25">
      <c r="A21" s="388"/>
      <c r="B21" s="393"/>
      <c r="C21" s="393"/>
      <c r="D21" s="393"/>
      <c r="E21" s="393"/>
      <c r="F21" s="393"/>
      <c r="G21" s="393"/>
    </row>
    <row r="22" spans="1:8" s="380" customFormat="1" ht="18" x14ac:dyDescent="0.25">
      <c r="A22" s="389" t="s">
        <v>1445</v>
      </c>
      <c r="B22" s="393">
        <v>2653.7756513573731</v>
      </c>
      <c r="C22" s="393">
        <v>2491.3724261034763</v>
      </c>
      <c r="D22" s="393">
        <v>2630.1</v>
      </c>
      <c r="E22" s="393">
        <v>2914</v>
      </c>
      <c r="F22" s="393">
        <v>2840</v>
      </c>
      <c r="G22" s="393">
        <v>2934</v>
      </c>
      <c r="H22" s="389" t="s">
        <v>1446</v>
      </c>
    </row>
    <row r="23" spans="1:8" s="380" customFormat="1" ht="18" x14ac:dyDescent="0.25">
      <c r="A23" s="388"/>
      <c r="B23" s="393"/>
      <c r="C23" s="393"/>
      <c r="D23" s="393"/>
      <c r="E23" s="393"/>
      <c r="F23" s="393"/>
      <c r="G23" s="393"/>
      <c r="H23" s="390"/>
    </row>
    <row r="24" spans="1:8" s="380" customFormat="1" ht="18" x14ac:dyDescent="0.25">
      <c r="A24" s="388" t="s">
        <v>1447</v>
      </c>
      <c r="B24" s="393"/>
      <c r="C24" s="393"/>
      <c r="D24" s="393"/>
      <c r="E24" s="393"/>
      <c r="F24" s="393"/>
      <c r="G24" s="393"/>
      <c r="H24" s="390"/>
    </row>
    <row r="25" spans="1:8" s="380" customFormat="1" ht="18" x14ac:dyDescent="0.25">
      <c r="A25" s="388" t="s">
        <v>1448</v>
      </c>
      <c r="B25" s="393"/>
      <c r="C25" s="393"/>
      <c r="D25" s="393"/>
      <c r="E25" s="393"/>
      <c r="F25" s="393"/>
      <c r="G25" s="393"/>
      <c r="H25" s="390" t="s">
        <v>1449</v>
      </c>
    </row>
    <row r="26" spans="1:8" s="380" customFormat="1" ht="18" x14ac:dyDescent="0.25">
      <c r="A26" s="388"/>
      <c r="B26" s="393"/>
      <c r="C26" s="393"/>
      <c r="D26" s="393"/>
      <c r="E26" s="393"/>
      <c r="F26" s="393"/>
      <c r="G26" s="393"/>
      <c r="H26" s="390"/>
    </row>
    <row r="27" spans="1:8" s="380" customFormat="1" ht="18" x14ac:dyDescent="0.25">
      <c r="A27" s="388" t="s">
        <v>1450</v>
      </c>
      <c r="B27" s="393">
        <v>1215.9560066390043</v>
      </c>
      <c r="C27" s="393">
        <v>1252.8056091286305</v>
      </c>
      <c r="D27" s="393">
        <v>1365</v>
      </c>
      <c r="E27" s="393">
        <v>1313</v>
      </c>
      <c r="F27" s="393">
        <v>1599</v>
      </c>
      <c r="G27" s="393">
        <v>1307</v>
      </c>
      <c r="H27" s="390" t="s">
        <v>1451</v>
      </c>
    </row>
    <row r="28" spans="1:8" s="380" customFormat="1" ht="18" x14ac:dyDescent="0.25">
      <c r="A28" s="388" t="s">
        <v>1452</v>
      </c>
      <c r="B28" s="395">
        <v>12.05</v>
      </c>
      <c r="C28" s="395">
        <v>12.05</v>
      </c>
      <c r="D28" s="395">
        <v>12.05</v>
      </c>
      <c r="E28" s="395">
        <v>12.05</v>
      </c>
      <c r="F28" s="395">
        <v>12.05</v>
      </c>
      <c r="G28" s="395">
        <v>12.05</v>
      </c>
      <c r="H28" s="390" t="s">
        <v>1453</v>
      </c>
    </row>
    <row r="29" spans="1:8" s="380" customFormat="1" ht="18" x14ac:dyDescent="0.25">
      <c r="A29" s="388" t="s">
        <v>1454</v>
      </c>
      <c r="B29" s="393">
        <v>11.303191964285714</v>
      </c>
      <c r="C29" s="393">
        <v>8.6630535714285699</v>
      </c>
      <c r="D29" s="393">
        <v>16</v>
      </c>
      <c r="E29" s="393">
        <v>16</v>
      </c>
      <c r="F29" s="393">
        <v>6</v>
      </c>
      <c r="G29" s="393">
        <v>28</v>
      </c>
      <c r="H29" s="390" t="s">
        <v>1455</v>
      </c>
    </row>
    <row r="30" spans="1:8" s="380" customFormat="1" ht="18" x14ac:dyDescent="0.25">
      <c r="A30" s="388" t="s">
        <v>1456</v>
      </c>
      <c r="B30" s="395">
        <v>4.4800000000000004</v>
      </c>
      <c r="C30" s="395">
        <v>4.4800000000000004</v>
      </c>
      <c r="D30" s="395">
        <v>7</v>
      </c>
      <c r="E30" s="395">
        <v>7</v>
      </c>
      <c r="F30" s="395">
        <v>7</v>
      </c>
      <c r="G30" s="395">
        <v>7</v>
      </c>
      <c r="H30" s="390" t="s">
        <v>1457</v>
      </c>
    </row>
    <row r="31" spans="1:8" s="380" customFormat="1" ht="18" x14ac:dyDescent="0.25">
      <c r="A31" s="388" t="s">
        <v>1458</v>
      </c>
      <c r="B31" s="393">
        <v>1485.6298850000003</v>
      </c>
      <c r="C31" s="393">
        <v>1322.4803449999999</v>
      </c>
      <c r="D31" s="393">
        <v>1206</v>
      </c>
      <c r="E31" s="393">
        <v>1336</v>
      </c>
      <c r="F31" s="393">
        <v>1301</v>
      </c>
      <c r="G31" s="393">
        <v>1038</v>
      </c>
      <c r="H31" s="390" t="s">
        <v>1459</v>
      </c>
    </row>
    <row r="32" spans="1:8" s="380" customFormat="1" ht="18" x14ac:dyDescent="0.25">
      <c r="A32" s="388" t="s">
        <v>1431</v>
      </c>
      <c r="B32" s="395">
        <v>2</v>
      </c>
      <c r="C32" s="395">
        <v>2</v>
      </c>
      <c r="D32" s="395">
        <v>2</v>
      </c>
      <c r="E32" s="395">
        <v>2</v>
      </c>
      <c r="F32" s="395">
        <v>2</v>
      </c>
      <c r="G32" s="395">
        <v>2</v>
      </c>
      <c r="H32" s="390" t="s">
        <v>1460</v>
      </c>
    </row>
    <row r="33" spans="1:8" s="380" customFormat="1" ht="18" x14ac:dyDescent="0.25">
      <c r="A33" s="388" t="s">
        <v>1461</v>
      </c>
      <c r="B33" s="393">
        <v>118.27667010309278</v>
      </c>
      <c r="C33" s="393">
        <v>169.13846391752577</v>
      </c>
      <c r="D33" s="393">
        <v>344</v>
      </c>
      <c r="E33" s="393">
        <v>110</v>
      </c>
      <c r="F33" s="393">
        <v>197</v>
      </c>
      <c r="G33" s="393">
        <v>1336</v>
      </c>
      <c r="H33" s="390" t="s">
        <v>1462</v>
      </c>
    </row>
    <row r="34" spans="1:8" s="380" customFormat="1" ht="18" x14ac:dyDescent="0.25">
      <c r="A34" s="388" t="s">
        <v>1463</v>
      </c>
      <c r="B34" s="395">
        <v>0.97</v>
      </c>
      <c r="C34" s="395">
        <v>0.97</v>
      </c>
      <c r="D34" s="395">
        <v>0.97</v>
      </c>
      <c r="E34" s="395">
        <v>0.97</v>
      </c>
      <c r="F34" s="395">
        <v>0.97</v>
      </c>
      <c r="G34" s="395">
        <v>0.97</v>
      </c>
      <c r="H34" s="390" t="s">
        <v>1464</v>
      </c>
    </row>
    <row r="35" spans="1:8" s="380" customFormat="1" ht="18" x14ac:dyDescent="0.25">
      <c r="A35" s="388" t="s">
        <v>1465</v>
      </c>
      <c r="B35" s="393">
        <v>117.45674186851211</v>
      </c>
      <c r="C35" s="393">
        <v>134.93726297577857</v>
      </c>
      <c r="D35" s="393">
        <v>142</v>
      </c>
      <c r="E35" s="393">
        <v>139</v>
      </c>
      <c r="F35" s="393">
        <v>176</v>
      </c>
      <c r="G35" s="393">
        <v>168</v>
      </c>
      <c r="H35" s="390" t="s">
        <v>1466</v>
      </c>
    </row>
    <row r="36" spans="1:8" s="380" customFormat="1" ht="18" x14ac:dyDescent="0.25">
      <c r="A36" s="388" t="s">
        <v>1467</v>
      </c>
      <c r="B36" s="395">
        <v>14.45</v>
      </c>
      <c r="C36" s="395">
        <v>14.45</v>
      </c>
      <c r="D36" s="395">
        <v>14.45</v>
      </c>
      <c r="E36" s="395">
        <v>14.45</v>
      </c>
      <c r="F36" s="395">
        <v>14.45</v>
      </c>
      <c r="G36" s="395">
        <v>14.45</v>
      </c>
      <c r="H36" s="390" t="s">
        <v>1468</v>
      </c>
    </row>
    <row r="37" spans="1:8" s="380" customFormat="1" ht="18" x14ac:dyDescent="0.25">
      <c r="A37" s="388" t="s">
        <v>1469</v>
      </c>
      <c r="B37" s="393">
        <v>1.8521215686274515</v>
      </c>
      <c r="C37" s="393">
        <v>1.7855254901960786</v>
      </c>
      <c r="D37" s="393">
        <v>0.7</v>
      </c>
      <c r="E37" s="393">
        <v>8</v>
      </c>
      <c r="F37" s="393">
        <v>1</v>
      </c>
      <c r="G37" s="393">
        <v>2</v>
      </c>
      <c r="H37" s="390" t="s">
        <v>1470</v>
      </c>
    </row>
    <row r="38" spans="1:8" s="380" customFormat="1" ht="18" x14ac:dyDescent="0.25">
      <c r="A38" s="388" t="s">
        <v>1471</v>
      </c>
      <c r="B38" s="395">
        <v>2.5499999999999998</v>
      </c>
      <c r="C38" s="395">
        <v>2.5499999999999998</v>
      </c>
      <c r="D38" s="395">
        <v>2.5499999999999998</v>
      </c>
      <c r="E38" s="395">
        <v>2.5499999999999998</v>
      </c>
      <c r="F38" s="395">
        <v>2.5499999999999998</v>
      </c>
      <c r="G38" s="395">
        <v>2.5499999999999998</v>
      </c>
      <c r="H38" s="390" t="s">
        <v>1472</v>
      </c>
    </row>
    <row r="39" spans="1:8" s="380" customFormat="1" ht="18" x14ac:dyDescent="0.25">
      <c r="A39" s="388" t="s">
        <v>1473</v>
      </c>
      <c r="B39" s="393"/>
      <c r="C39" s="393"/>
      <c r="D39" s="393"/>
      <c r="E39" s="393"/>
      <c r="F39" s="393"/>
      <c r="G39" s="393"/>
      <c r="H39" s="390" t="s">
        <v>1474</v>
      </c>
    </row>
    <row r="40" spans="1:8" s="380" customFormat="1" ht="18" x14ac:dyDescent="0.25">
      <c r="A40" s="388" t="s">
        <v>1475</v>
      </c>
      <c r="B40" s="393" t="s">
        <v>1344</v>
      </c>
      <c r="C40" s="393">
        <v>0</v>
      </c>
      <c r="D40" s="393" t="s">
        <v>1476</v>
      </c>
      <c r="E40" s="393" t="s">
        <v>1476</v>
      </c>
      <c r="F40" s="393" t="s">
        <v>1476</v>
      </c>
      <c r="G40" s="393" t="s">
        <v>1476</v>
      </c>
      <c r="H40" s="390" t="s">
        <v>1477</v>
      </c>
    </row>
    <row r="41" spans="1:8" s="380" customFormat="1" ht="18" x14ac:dyDescent="0.25">
      <c r="A41" s="388" t="s">
        <v>1478</v>
      </c>
      <c r="B41" s="393"/>
      <c r="C41" s="393"/>
      <c r="D41" s="393"/>
      <c r="E41" s="393"/>
      <c r="F41" s="393"/>
      <c r="G41" s="393"/>
      <c r="H41" s="390" t="s">
        <v>1479</v>
      </c>
    </row>
    <row r="42" spans="1:8" s="380" customFormat="1" ht="18" x14ac:dyDescent="0.25">
      <c r="A42" s="388" t="s">
        <v>1475</v>
      </c>
      <c r="B42" s="395">
        <v>5.5</v>
      </c>
      <c r="C42" s="395">
        <v>5.5</v>
      </c>
      <c r="D42" s="395">
        <v>5.5</v>
      </c>
      <c r="E42" s="395">
        <v>5.5</v>
      </c>
      <c r="F42" s="395">
        <v>5.5</v>
      </c>
      <c r="G42" s="395">
        <v>5.85</v>
      </c>
      <c r="H42" s="390" t="s">
        <v>1477</v>
      </c>
    </row>
    <row r="43" spans="1:8" s="380" customFormat="1" ht="18" x14ac:dyDescent="0.25">
      <c r="A43" s="388"/>
      <c r="B43" s="393"/>
      <c r="C43" s="393"/>
      <c r="D43" s="393"/>
      <c r="E43" s="393"/>
      <c r="F43" s="393"/>
      <c r="G43" s="393"/>
      <c r="H43" s="390"/>
    </row>
    <row r="44" spans="1:8" s="380" customFormat="1" ht="18" x14ac:dyDescent="0.25">
      <c r="A44" s="389" t="s">
        <v>1445</v>
      </c>
      <c r="B44" s="393">
        <v>2950.6399662344315</v>
      </c>
      <c r="C44" s="393">
        <v>2889.81026008356</v>
      </c>
      <c r="D44" s="393">
        <v>3073</v>
      </c>
      <c r="E44" s="393">
        <v>2922</v>
      </c>
      <c r="F44" s="393">
        <v>3280</v>
      </c>
      <c r="G44" s="393">
        <v>3879</v>
      </c>
      <c r="H44" s="389" t="s">
        <v>1446</v>
      </c>
    </row>
    <row r="45" spans="1:8" s="380" customFormat="1" ht="18" x14ac:dyDescent="0.25">
      <c r="A45" s="388"/>
      <c r="B45" s="393"/>
      <c r="C45" s="393"/>
      <c r="D45" s="393"/>
      <c r="E45" s="393"/>
      <c r="F45" s="393"/>
      <c r="G45" s="393"/>
      <c r="H45" s="390"/>
    </row>
    <row r="46" spans="1:8" s="380" customFormat="1" ht="18" x14ac:dyDescent="0.25">
      <c r="A46" s="388" t="s">
        <v>1480</v>
      </c>
      <c r="B46" s="393"/>
      <c r="C46" s="393"/>
      <c r="D46" s="393"/>
      <c r="E46" s="393"/>
      <c r="F46" s="393"/>
      <c r="G46" s="393"/>
      <c r="H46" s="390" t="s">
        <v>1481</v>
      </c>
    </row>
    <row r="47" spans="1:8" s="380" customFormat="1" ht="18" x14ac:dyDescent="0.25">
      <c r="A47" s="388"/>
      <c r="B47" s="393"/>
      <c r="C47" s="393"/>
      <c r="D47" s="393"/>
      <c r="E47" s="393"/>
      <c r="F47" s="393"/>
      <c r="G47" s="393"/>
      <c r="H47" s="390"/>
    </row>
    <row r="48" spans="1:8" s="380" customFormat="1" ht="18" x14ac:dyDescent="0.25">
      <c r="A48" s="388" t="s">
        <v>1482</v>
      </c>
      <c r="B48" s="393">
        <v>8524.6994666666669</v>
      </c>
      <c r="C48" s="393">
        <v>8645.9757372549029</v>
      </c>
      <c r="D48" s="393">
        <v>9108</v>
      </c>
      <c r="E48" s="393">
        <v>8616</v>
      </c>
      <c r="F48" s="393">
        <v>9440</v>
      </c>
      <c r="G48" s="393">
        <v>9158</v>
      </c>
      <c r="H48" s="390" t="s">
        <v>1483</v>
      </c>
    </row>
    <row r="49" spans="1:8" s="380" customFormat="1" ht="18" x14ac:dyDescent="0.25">
      <c r="A49" s="388" t="s">
        <v>1484</v>
      </c>
      <c r="B49" s="395">
        <v>2.5499999999999998</v>
      </c>
      <c r="C49" s="395">
        <v>2.5499999999999998</v>
      </c>
      <c r="D49" s="395">
        <v>2.5499999999999998</v>
      </c>
      <c r="E49" s="395">
        <v>2.5499999999999998</v>
      </c>
      <c r="F49" s="395">
        <v>2.5499999999999998</v>
      </c>
      <c r="G49" s="395">
        <v>2.5499999999999998</v>
      </c>
      <c r="H49" s="390" t="s">
        <v>1485</v>
      </c>
    </row>
    <row r="50" spans="1:8" s="380" customFormat="1" ht="18" x14ac:dyDescent="0.25">
      <c r="A50" s="388" t="s">
        <v>1486</v>
      </c>
      <c r="B50" s="393">
        <v>937.24276811594211</v>
      </c>
      <c r="C50" s="393">
        <v>406.04285869565223</v>
      </c>
      <c r="D50" s="393">
        <v>1252</v>
      </c>
      <c r="E50" s="393">
        <v>915</v>
      </c>
      <c r="F50" s="393">
        <v>1082</v>
      </c>
      <c r="G50" s="393">
        <v>1670</v>
      </c>
      <c r="H50" s="390" t="s">
        <v>1487</v>
      </c>
    </row>
    <row r="51" spans="1:8" s="380" customFormat="1" ht="18" x14ac:dyDescent="0.25">
      <c r="A51" s="388" t="s">
        <v>1488</v>
      </c>
      <c r="B51" s="395">
        <v>2.76</v>
      </c>
      <c r="C51" s="395">
        <v>2.76</v>
      </c>
      <c r="D51" s="395">
        <v>2.76</v>
      </c>
      <c r="E51" s="395">
        <v>2.76</v>
      </c>
      <c r="F51" s="395">
        <v>2.76</v>
      </c>
      <c r="G51" s="395">
        <v>2.76</v>
      </c>
      <c r="H51" s="390" t="s">
        <v>1489</v>
      </c>
    </row>
    <row r="52" spans="1:8" s="380" customFormat="1" ht="18" x14ac:dyDescent="0.25">
      <c r="A52" s="388" t="s">
        <v>1490</v>
      </c>
      <c r="B52" s="393">
        <v>625.99295286195286</v>
      </c>
      <c r="C52" s="393">
        <v>990.05498989898979</v>
      </c>
      <c r="D52" s="393">
        <v>1000</v>
      </c>
      <c r="E52" s="393">
        <v>929</v>
      </c>
      <c r="F52" s="393">
        <v>1000</v>
      </c>
      <c r="G52" s="393">
        <v>510</v>
      </c>
      <c r="H52" s="390" t="s">
        <v>1491</v>
      </c>
    </row>
    <row r="53" spans="1:8" s="380" customFormat="1" ht="18" x14ac:dyDescent="0.25">
      <c r="A53" s="388" t="s">
        <v>1492</v>
      </c>
      <c r="B53" s="395">
        <v>2.97</v>
      </c>
      <c r="C53" s="395">
        <v>2.97</v>
      </c>
      <c r="D53" s="395">
        <v>2.97</v>
      </c>
      <c r="E53" s="395">
        <v>2.97</v>
      </c>
      <c r="F53" s="395">
        <v>2.97</v>
      </c>
      <c r="G53" s="395">
        <v>2.97</v>
      </c>
      <c r="H53" s="390" t="s">
        <v>1493</v>
      </c>
    </row>
    <row r="54" spans="1:8" s="380" customFormat="1" ht="18" x14ac:dyDescent="0.25">
      <c r="A54" s="388" t="s">
        <v>1494</v>
      </c>
      <c r="B54" s="393">
        <v>845.7928553459119</v>
      </c>
      <c r="C54" s="393">
        <v>1001.6502295597484</v>
      </c>
      <c r="D54" s="393">
        <v>1000</v>
      </c>
      <c r="E54" s="393">
        <v>999</v>
      </c>
      <c r="F54" s="393">
        <v>1012</v>
      </c>
      <c r="G54" s="393">
        <v>0</v>
      </c>
      <c r="H54" s="390" t="s">
        <v>1495</v>
      </c>
    </row>
    <row r="55" spans="1:8" s="380" customFormat="1" ht="18" x14ac:dyDescent="0.25">
      <c r="A55" s="388" t="s">
        <v>1496</v>
      </c>
      <c r="B55" s="395">
        <v>3.18</v>
      </c>
      <c r="C55" s="395">
        <v>3.18</v>
      </c>
      <c r="D55" s="395">
        <v>3.18</v>
      </c>
      <c r="E55" s="395">
        <v>3.18</v>
      </c>
      <c r="F55" s="395">
        <v>3.18</v>
      </c>
      <c r="G55" s="395">
        <v>3.18</v>
      </c>
      <c r="H55" s="390" t="s">
        <v>1497</v>
      </c>
    </row>
    <row r="56" spans="1:8" s="380" customFormat="1" ht="18" x14ac:dyDescent="0.25">
      <c r="A56" s="388" t="s">
        <v>1498</v>
      </c>
      <c r="B56" s="393">
        <v>8666.3780560471969</v>
      </c>
      <c r="C56" s="393">
        <v>6672.6430825958696</v>
      </c>
      <c r="D56" s="393">
        <v>6701</v>
      </c>
      <c r="E56" s="393">
        <v>7417</v>
      </c>
      <c r="F56" s="393">
        <v>7426</v>
      </c>
      <c r="G56" s="393">
        <v>6784</v>
      </c>
      <c r="H56" s="390" t="s">
        <v>1499</v>
      </c>
    </row>
    <row r="57" spans="1:8" s="380" customFormat="1" ht="18" x14ac:dyDescent="0.25">
      <c r="A57" s="388" t="s">
        <v>1500</v>
      </c>
      <c r="B57" s="395">
        <v>3.39</v>
      </c>
      <c r="C57" s="395">
        <v>3.39</v>
      </c>
      <c r="D57" s="395">
        <v>3.39</v>
      </c>
      <c r="E57" s="395">
        <v>3.39</v>
      </c>
      <c r="F57" s="395">
        <v>3.39</v>
      </c>
      <c r="G57" s="395">
        <v>3.39</v>
      </c>
      <c r="H57" s="390" t="s">
        <v>1501</v>
      </c>
    </row>
    <row r="58" spans="1:8" s="380" customFormat="1" ht="18" x14ac:dyDescent="0.25">
      <c r="A58" s="388" t="s">
        <v>1502</v>
      </c>
      <c r="B58" s="393">
        <v>35294.785266666673</v>
      </c>
      <c r="C58" s="393">
        <v>36111.644411494257</v>
      </c>
      <c r="D58" s="393">
        <v>37145</v>
      </c>
      <c r="E58" s="393">
        <v>34756</v>
      </c>
      <c r="F58" s="393">
        <v>31399</v>
      </c>
      <c r="G58" s="393">
        <v>33742</v>
      </c>
      <c r="H58" s="390" t="s">
        <v>1503</v>
      </c>
    </row>
    <row r="59" spans="1:8" s="380" customFormat="1" ht="18" x14ac:dyDescent="0.25">
      <c r="A59" s="388" t="s">
        <v>1504</v>
      </c>
      <c r="B59" s="395">
        <v>4.3499999999999996</v>
      </c>
      <c r="C59" s="395">
        <v>4.3499999999999996</v>
      </c>
      <c r="D59" s="395">
        <v>4.3499999999999996</v>
      </c>
      <c r="E59" s="395">
        <v>4.3499999999999996</v>
      </c>
      <c r="F59" s="395">
        <v>4.3499999999999996</v>
      </c>
      <c r="G59" s="395">
        <v>4.3499999999999996</v>
      </c>
      <c r="H59" s="390" t="s">
        <v>1505</v>
      </c>
    </row>
    <row r="60" spans="1:8" s="380" customFormat="1" ht="18" x14ac:dyDescent="0.25">
      <c r="A60" s="388"/>
      <c r="B60" s="395"/>
      <c r="C60" s="395"/>
      <c r="D60" s="395"/>
      <c r="E60" s="395"/>
      <c r="F60" s="395"/>
      <c r="G60" s="395"/>
    </row>
    <row r="61" spans="1:8" s="380" customFormat="1" ht="18" x14ac:dyDescent="0.25">
      <c r="A61" s="389" t="s">
        <v>1445</v>
      </c>
      <c r="B61" s="393">
        <v>54894.891365704345</v>
      </c>
      <c r="C61" s="393">
        <v>53828.011309499416</v>
      </c>
      <c r="D61" s="393">
        <v>56205</v>
      </c>
      <c r="E61" s="393">
        <v>53632</v>
      </c>
      <c r="F61" s="393">
        <v>51359</v>
      </c>
      <c r="G61" s="393">
        <v>51864</v>
      </c>
      <c r="H61" s="389" t="s">
        <v>1446</v>
      </c>
    </row>
    <row r="62" spans="1:8" s="384" customFormat="1" ht="18" x14ac:dyDescent="0.2">
      <c r="A62" s="402"/>
      <c r="B62" s="403"/>
      <c r="C62" s="403"/>
      <c r="D62" s="403"/>
      <c r="E62" s="403"/>
      <c r="F62" s="403"/>
      <c r="G62" s="403"/>
      <c r="H62" s="404"/>
    </row>
    <row r="63" spans="1:8" ht="18" x14ac:dyDescent="0.25">
      <c r="A63" s="388"/>
      <c r="B63" s="389"/>
      <c r="C63" s="389"/>
      <c r="D63" s="389"/>
      <c r="E63" s="389"/>
      <c r="F63" s="389"/>
      <c r="G63" s="389"/>
      <c r="H63" s="390"/>
    </row>
    <row r="64" spans="1:8" s="406" customFormat="1" ht="18" x14ac:dyDescent="0.25">
      <c r="A64" s="388" t="s">
        <v>82</v>
      </c>
      <c r="B64" s="405"/>
      <c r="H64" s="390" t="s">
        <v>655</v>
      </c>
    </row>
    <row r="65" spans="1:8" s="406" customFormat="1" ht="18" x14ac:dyDescent="0.25">
      <c r="A65" s="407" t="s">
        <v>186</v>
      </c>
      <c r="B65" s="408"/>
      <c r="H65" s="409" t="s">
        <v>170</v>
      </c>
    </row>
    <row r="66" spans="1:8" ht="18" x14ac:dyDescent="0.25">
      <c r="A66" s="407" t="s">
        <v>1506</v>
      </c>
      <c r="B66" s="408"/>
      <c r="D66" s="374"/>
      <c r="E66" s="374"/>
      <c r="F66" s="374"/>
      <c r="G66" s="374"/>
      <c r="H66" s="409" t="s">
        <v>1507</v>
      </c>
    </row>
    <row r="67" spans="1:8" ht="18" x14ac:dyDescent="0.25">
      <c r="A67" s="407" t="s">
        <v>1508</v>
      </c>
      <c r="B67" s="408"/>
      <c r="D67" s="374"/>
      <c r="E67" s="374"/>
      <c r="F67" s="374"/>
      <c r="G67" s="374"/>
      <c r="H67" s="409" t="s">
        <v>1509</v>
      </c>
    </row>
    <row r="68" spans="1:8" ht="18" x14ac:dyDescent="0.25">
      <c r="A68" s="407"/>
      <c r="B68" s="408"/>
      <c r="D68" s="374"/>
      <c r="E68" s="374"/>
      <c r="F68" s="374"/>
      <c r="G68" s="374"/>
      <c r="H68" s="409"/>
    </row>
    <row r="69" spans="1:8" ht="18" x14ac:dyDescent="0.25">
      <c r="A69" s="411" t="s">
        <v>1510</v>
      </c>
      <c r="B69" s="408"/>
      <c r="C69" s="412"/>
      <c r="D69" s="413"/>
      <c r="E69" s="413"/>
      <c r="F69" s="413"/>
      <c r="G69" s="413"/>
      <c r="H69" s="414" t="s">
        <v>1511</v>
      </c>
    </row>
    <row r="70" spans="1:8" ht="15" x14ac:dyDescent="0.25">
      <c r="A70" s="415"/>
      <c r="B70" s="416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/>
  </sheetViews>
  <sheetFormatPr defaultRowHeight="12.75" x14ac:dyDescent="0.2"/>
  <cols>
    <col min="1" max="1" width="37.7109375" style="359" customWidth="1"/>
    <col min="2" max="11" width="9.7109375" style="359" customWidth="1"/>
    <col min="12" max="12" width="46.5703125" style="359" customWidth="1"/>
    <col min="13" max="244" width="9.140625" style="359"/>
    <col min="245" max="245" width="31.42578125" style="359" customWidth="1"/>
    <col min="246" max="257" width="10.7109375" style="359" customWidth="1"/>
    <col min="258" max="258" width="36.7109375" style="359" customWidth="1"/>
    <col min="259" max="500" width="9.140625" style="359"/>
    <col min="501" max="501" width="31.42578125" style="359" customWidth="1"/>
    <col min="502" max="513" width="10.7109375" style="359" customWidth="1"/>
    <col min="514" max="514" width="36.7109375" style="359" customWidth="1"/>
    <col min="515" max="756" width="9.140625" style="359"/>
    <col min="757" max="757" width="31.42578125" style="359" customWidth="1"/>
    <col min="758" max="769" width="10.7109375" style="359" customWidth="1"/>
    <col min="770" max="770" width="36.7109375" style="359" customWidth="1"/>
    <col min="771" max="1012" width="9.140625" style="359"/>
    <col min="1013" max="1013" width="31.42578125" style="359" customWidth="1"/>
    <col min="1014" max="1025" width="10.7109375" style="359" customWidth="1"/>
    <col min="1026" max="1026" width="36.7109375" style="359" customWidth="1"/>
    <col min="1027" max="1268" width="9.140625" style="359"/>
    <col min="1269" max="1269" width="31.42578125" style="359" customWidth="1"/>
    <col min="1270" max="1281" width="10.7109375" style="359" customWidth="1"/>
    <col min="1282" max="1282" width="36.7109375" style="359" customWidth="1"/>
    <col min="1283" max="1524" width="9.140625" style="359"/>
    <col min="1525" max="1525" width="31.42578125" style="359" customWidth="1"/>
    <col min="1526" max="1537" width="10.7109375" style="359" customWidth="1"/>
    <col min="1538" max="1538" width="36.7109375" style="359" customWidth="1"/>
    <col min="1539" max="1780" width="9.140625" style="359"/>
    <col min="1781" max="1781" width="31.42578125" style="359" customWidth="1"/>
    <col min="1782" max="1793" width="10.7109375" style="359" customWidth="1"/>
    <col min="1794" max="1794" width="36.7109375" style="359" customWidth="1"/>
    <col min="1795" max="2036" width="9.140625" style="359"/>
    <col min="2037" max="2037" width="31.42578125" style="359" customWidth="1"/>
    <col min="2038" max="2049" width="10.7109375" style="359" customWidth="1"/>
    <col min="2050" max="2050" width="36.7109375" style="359" customWidth="1"/>
    <col min="2051" max="2292" width="9.140625" style="359"/>
    <col min="2293" max="2293" width="31.42578125" style="359" customWidth="1"/>
    <col min="2294" max="2305" width="10.7109375" style="359" customWidth="1"/>
    <col min="2306" max="2306" width="36.7109375" style="359" customWidth="1"/>
    <col min="2307" max="2548" width="9.140625" style="359"/>
    <col min="2549" max="2549" width="31.42578125" style="359" customWidth="1"/>
    <col min="2550" max="2561" width="10.7109375" style="359" customWidth="1"/>
    <col min="2562" max="2562" width="36.7109375" style="359" customWidth="1"/>
    <col min="2563" max="2804" width="9.140625" style="359"/>
    <col min="2805" max="2805" width="31.42578125" style="359" customWidth="1"/>
    <col min="2806" max="2817" width="10.7109375" style="359" customWidth="1"/>
    <col min="2818" max="2818" width="36.7109375" style="359" customWidth="1"/>
    <col min="2819" max="3060" width="9.140625" style="359"/>
    <col min="3061" max="3061" width="31.42578125" style="359" customWidth="1"/>
    <col min="3062" max="3073" width="10.7109375" style="359" customWidth="1"/>
    <col min="3074" max="3074" width="36.7109375" style="359" customWidth="1"/>
    <col min="3075" max="3316" width="9.140625" style="359"/>
    <col min="3317" max="3317" width="31.42578125" style="359" customWidth="1"/>
    <col min="3318" max="3329" width="10.7109375" style="359" customWidth="1"/>
    <col min="3330" max="3330" width="36.7109375" style="359" customWidth="1"/>
    <col min="3331" max="3572" width="9.140625" style="359"/>
    <col min="3573" max="3573" width="31.42578125" style="359" customWidth="1"/>
    <col min="3574" max="3585" width="10.7109375" style="359" customWidth="1"/>
    <col min="3586" max="3586" width="36.7109375" style="359" customWidth="1"/>
    <col min="3587" max="3828" width="9.140625" style="359"/>
    <col min="3829" max="3829" width="31.42578125" style="359" customWidth="1"/>
    <col min="3830" max="3841" width="10.7109375" style="359" customWidth="1"/>
    <col min="3842" max="3842" width="36.7109375" style="359" customWidth="1"/>
    <col min="3843" max="4084" width="9.140625" style="359"/>
    <col min="4085" max="4085" width="31.42578125" style="359" customWidth="1"/>
    <col min="4086" max="4097" width="10.7109375" style="359" customWidth="1"/>
    <col min="4098" max="4098" width="36.7109375" style="359" customWidth="1"/>
    <col min="4099" max="4340" width="9.140625" style="359"/>
    <col min="4341" max="4341" width="31.42578125" style="359" customWidth="1"/>
    <col min="4342" max="4353" width="10.7109375" style="359" customWidth="1"/>
    <col min="4354" max="4354" width="36.7109375" style="359" customWidth="1"/>
    <col min="4355" max="4596" width="9.140625" style="359"/>
    <col min="4597" max="4597" width="31.42578125" style="359" customWidth="1"/>
    <col min="4598" max="4609" width="10.7109375" style="359" customWidth="1"/>
    <col min="4610" max="4610" width="36.7109375" style="359" customWidth="1"/>
    <col min="4611" max="4852" width="9.140625" style="359"/>
    <col min="4853" max="4853" width="31.42578125" style="359" customWidth="1"/>
    <col min="4854" max="4865" width="10.7109375" style="359" customWidth="1"/>
    <col min="4866" max="4866" width="36.7109375" style="359" customWidth="1"/>
    <col min="4867" max="5108" width="9.140625" style="359"/>
    <col min="5109" max="5109" width="31.42578125" style="359" customWidth="1"/>
    <col min="5110" max="5121" width="10.7109375" style="359" customWidth="1"/>
    <col min="5122" max="5122" width="36.7109375" style="359" customWidth="1"/>
    <col min="5123" max="5364" width="9.140625" style="359"/>
    <col min="5365" max="5365" width="31.42578125" style="359" customWidth="1"/>
    <col min="5366" max="5377" width="10.7109375" style="359" customWidth="1"/>
    <col min="5378" max="5378" width="36.7109375" style="359" customWidth="1"/>
    <col min="5379" max="5620" width="9.140625" style="359"/>
    <col min="5621" max="5621" width="31.42578125" style="359" customWidth="1"/>
    <col min="5622" max="5633" width="10.7109375" style="359" customWidth="1"/>
    <col min="5634" max="5634" width="36.7109375" style="359" customWidth="1"/>
    <col min="5635" max="5876" width="9.140625" style="359"/>
    <col min="5877" max="5877" width="31.42578125" style="359" customWidth="1"/>
    <col min="5878" max="5889" width="10.7109375" style="359" customWidth="1"/>
    <col min="5890" max="5890" width="36.7109375" style="359" customWidth="1"/>
    <col min="5891" max="6132" width="9.140625" style="359"/>
    <col min="6133" max="6133" width="31.42578125" style="359" customWidth="1"/>
    <col min="6134" max="6145" width="10.7109375" style="359" customWidth="1"/>
    <col min="6146" max="6146" width="36.7109375" style="359" customWidth="1"/>
    <col min="6147" max="6388" width="9.140625" style="359"/>
    <col min="6389" max="6389" width="31.42578125" style="359" customWidth="1"/>
    <col min="6390" max="6401" width="10.7109375" style="359" customWidth="1"/>
    <col min="6402" max="6402" width="36.7109375" style="359" customWidth="1"/>
    <col min="6403" max="6644" width="9.140625" style="359"/>
    <col min="6645" max="6645" width="31.42578125" style="359" customWidth="1"/>
    <col min="6646" max="6657" width="10.7109375" style="359" customWidth="1"/>
    <col min="6658" max="6658" width="36.7109375" style="359" customWidth="1"/>
    <col min="6659" max="6900" width="9.140625" style="359"/>
    <col min="6901" max="6901" width="31.42578125" style="359" customWidth="1"/>
    <col min="6902" max="6913" width="10.7109375" style="359" customWidth="1"/>
    <col min="6914" max="6914" width="36.7109375" style="359" customWidth="1"/>
    <col min="6915" max="7156" width="9.140625" style="359"/>
    <col min="7157" max="7157" width="31.42578125" style="359" customWidth="1"/>
    <col min="7158" max="7169" width="10.7109375" style="359" customWidth="1"/>
    <col min="7170" max="7170" width="36.7109375" style="359" customWidth="1"/>
    <col min="7171" max="7412" width="9.140625" style="359"/>
    <col min="7413" max="7413" width="31.42578125" style="359" customWidth="1"/>
    <col min="7414" max="7425" width="10.7109375" style="359" customWidth="1"/>
    <col min="7426" max="7426" width="36.7109375" style="359" customWidth="1"/>
    <col min="7427" max="7668" width="9.140625" style="359"/>
    <col min="7669" max="7669" width="31.42578125" style="359" customWidth="1"/>
    <col min="7670" max="7681" width="10.7109375" style="359" customWidth="1"/>
    <col min="7682" max="7682" width="36.7109375" style="359" customWidth="1"/>
    <col min="7683" max="7924" width="9.140625" style="359"/>
    <col min="7925" max="7925" width="31.42578125" style="359" customWidth="1"/>
    <col min="7926" max="7937" width="10.7109375" style="359" customWidth="1"/>
    <col min="7938" max="7938" width="36.7109375" style="359" customWidth="1"/>
    <col min="7939" max="8180" width="9.140625" style="359"/>
    <col min="8181" max="8181" width="31.42578125" style="359" customWidth="1"/>
    <col min="8182" max="8193" width="10.7109375" style="359" customWidth="1"/>
    <col min="8194" max="8194" width="36.7109375" style="359" customWidth="1"/>
    <col min="8195" max="8436" width="9.140625" style="359"/>
    <col min="8437" max="8437" width="31.42578125" style="359" customWidth="1"/>
    <col min="8438" max="8449" width="10.7109375" style="359" customWidth="1"/>
    <col min="8450" max="8450" width="36.7109375" style="359" customWidth="1"/>
    <col min="8451" max="8692" width="9.140625" style="359"/>
    <col min="8693" max="8693" width="31.42578125" style="359" customWidth="1"/>
    <col min="8694" max="8705" width="10.7109375" style="359" customWidth="1"/>
    <col min="8706" max="8706" width="36.7109375" style="359" customWidth="1"/>
    <col min="8707" max="8948" width="9.140625" style="359"/>
    <col min="8949" max="8949" width="31.42578125" style="359" customWidth="1"/>
    <col min="8950" max="8961" width="10.7109375" style="359" customWidth="1"/>
    <col min="8962" max="8962" width="36.7109375" style="359" customWidth="1"/>
    <col min="8963" max="9204" width="9.140625" style="359"/>
    <col min="9205" max="9205" width="31.42578125" style="359" customWidth="1"/>
    <col min="9206" max="9217" width="10.7109375" style="359" customWidth="1"/>
    <col min="9218" max="9218" width="36.7109375" style="359" customWidth="1"/>
    <col min="9219" max="9460" width="9.140625" style="359"/>
    <col min="9461" max="9461" width="31.42578125" style="359" customWidth="1"/>
    <col min="9462" max="9473" width="10.7109375" style="359" customWidth="1"/>
    <col min="9474" max="9474" width="36.7109375" style="359" customWidth="1"/>
    <col min="9475" max="9716" width="9.140625" style="359"/>
    <col min="9717" max="9717" width="31.42578125" style="359" customWidth="1"/>
    <col min="9718" max="9729" width="10.7109375" style="359" customWidth="1"/>
    <col min="9730" max="9730" width="36.7109375" style="359" customWidth="1"/>
    <col min="9731" max="9972" width="9.140625" style="359"/>
    <col min="9973" max="9973" width="31.42578125" style="359" customWidth="1"/>
    <col min="9974" max="9985" width="10.7109375" style="359" customWidth="1"/>
    <col min="9986" max="9986" width="36.7109375" style="359" customWidth="1"/>
    <col min="9987" max="10228" width="9.140625" style="359"/>
    <col min="10229" max="10229" width="31.42578125" style="359" customWidth="1"/>
    <col min="10230" max="10241" width="10.7109375" style="359" customWidth="1"/>
    <col min="10242" max="10242" width="36.7109375" style="359" customWidth="1"/>
    <col min="10243" max="10484" width="9.140625" style="359"/>
    <col min="10485" max="10485" width="31.42578125" style="359" customWidth="1"/>
    <col min="10486" max="10497" width="10.7109375" style="359" customWidth="1"/>
    <col min="10498" max="10498" width="36.7109375" style="359" customWidth="1"/>
    <col min="10499" max="10740" width="9.140625" style="359"/>
    <col min="10741" max="10741" width="31.42578125" style="359" customWidth="1"/>
    <col min="10742" max="10753" width="10.7109375" style="359" customWidth="1"/>
    <col min="10754" max="10754" width="36.7109375" style="359" customWidth="1"/>
    <col min="10755" max="10996" width="9.140625" style="359"/>
    <col min="10997" max="10997" width="31.42578125" style="359" customWidth="1"/>
    <col min="10998" max="11009" width="10.7109375" style="359" customWidth="1"/>
    <col min="11010" max="11010" width="36.7109375" style="359" customWidth="1"/>
    <col min="11011" max="11252" width="9.140625" style="359"/>
    <col min="11253" max="11253" width="31.42578125" style="359" customWidth="1"/>
    <col min="11254" max="11265" width="10.7109375" style="359" customWidth="1"/>
    <col min="11266" max="11266" width="36.7109375" style="359" customWidth="1"/>
    <col min="11267" max="11508" width="9.140625" style="359"/>
    <col min="11509" max="11509" width="31.42578125" style="359" customWidth="1"/>
    <col min="11510" max="11521" width="10.7109375" style="359" customWidth="1"/>
    <col min="11522" max="11522" width="36.7109375" style="359" customWidth="1"/>
    <col min="11523" max="11764" width="9.140625" style="359"/>
    <col min="11765" max="11765" width="31.42578125" style="359" customWidth="1"/>
    <col min="11766" max="11777" width="10.7109375" style="359" customWidth="1"/>
    <col min="11778" max="11778" width="36.7109375" style="359" customWidth="1"/>
    <col min="11779" max="12020" width="9.140625" style="359"/>
    <col min="12021" max="12021" width="31.42578125" style="359" customWidth="1"/>
    <col min="12022" max="12033" width="10.7109375" style="359" customWidth="1"/>
    <col min="12034" max="12034" width="36.7109375" style="359" customWidth="1"/>
    <col min="12035" max="12276" width="9.140625" style="359"/>
    <col min="12277" max="12277" width="31.42578125" style="359" customWidth="1"/>
    <col min="12278" max="12289" width="10.7109375" style="359" customWidth="1"/>
    <col min="12290" max="12290" width="36.7109375" style="359" customWidth="1"/>
    <col min="12291" max="12532" width="9.140625" style="359"/>
    <col min="12533" max="12533" width="31.42578125" style="359" customWidth="1"/>
    <col min="12534" max="12545" width="10.7109375" style="359" customWidth="1"/>
    <col min="12546" max="12546" width="36.7109375" style="359" customWidth="1"/>
    <col min="12547" max="12788" width="9.140625" style="359"/>
    <col min="12789" max="12789" width="31.42578125" style="359" customWidth="1"/>
    <col min="12790" max="12801" width="10.7109375" style="359" customWidth="1"/>
    <col min="12802" max="12802" width="36.7109375" style="359" customWidth="1"/>
    <col min="12803" max="13044" width="9.140625" style="359"/>
    <col min="13045" max="13045" width="31.42578125" style="359" customWidth="1"/>
    <col min="13046" max="13057" width="10.7109375" style="359" customWidth="1"/>
    <col min="13058" max="13058" width="36.7109375" style="359" customWidth="1"/>
    <col min="13059" max="13300" width="9.140625" style="359"/>
    <col min="13301" max="13301" width="31.42578125" style="359" customWidth="1"/>
    <col min="13302" max="13313" width="10.7109375" style="359" customWidth="1"/>
    <col min="13314" max="13314" width="36.7109375" style="359" customWidth="1"/>
    <col min="13315" max="13556" width="9.140625" style="359"/>
    <col min="13557" max="13557" width="31.42578125" style="359" customWidth="1"/>
    <col min="13558" max="13569" width="10.7109375" style="359" customWidth="1"/>
    <col min="13570" max="13570" width="36.7109375" style="359" customWidth="1"/>
    <col min="13571" max="13812" width="9.140625" style="359"/>
    <col min="13813" max="13813" width="31.42578125" style="359" customWidth="1"/>
    <col min="13814" max="13825" width="10.7109375" style="359" customWidth="1"/>
    <col min="13826" max="13826" width="36.7109375" style="359" customWidth="1"/>
    <col min="13827" max="14068" width="9.140625" style="359"/>
    <col min="14069" max="14069" width="31.42578125" style="359" customWidth="1"/>
    <col min="14070" max="14081" width="10.7109375" style="359" customWidth="1"/>
    <col min="14082" max="14082" width="36.7109375" style="359" customWidth="1"/>
    <col min="14083" max="14324" width="9.140625" style="359"/>
    <col min="14325" max="14325" width="31.42578125" style="359" customWidth="1"/>
    <col min="14326" max="14337" width="10.7109375" style="359" customWidth="1"/>
    <col min="14338" max="14338" width="36.7109375" style="359" customWidth="1"/>
    <col min="14339" max="14580" width="9.140625" style="359"/>
    <col min="14581" max="14581" width="31.42578125" style="359" customWidth="1"/>
    <col min="14582" max="14593" width="10.7109375" style="359" customWidth="1"/>
    <col min="14594" max="14594" width="36.7109375" style="359" customWidth="1"/>
    <col min="14595" max="14836" width="9.140625" style="359"/>
    <col min="14837" max="14837" width="31.42578125" style="359" customWidth="1"/>
    <col min="14838" max="14849" width="10.7109375" style="359" customWidth="1"/>
    <col min="14850" max="14850" width="36.7109375" style="359" customWidth="1"/>
    <col min="14851" max="15092" width="9.140625" style="359"/>
    <col min="15093" max="15093" width="31.42578125" style="359" customWidth="1"/>
    <col min="15094" max="15105" width="10.7109375" style="359" customWidth="1"/>
    <col min="15106" max="15106" width="36.7109375" style="359" customWidth="1"/>
    <col min="15107" max="15348" width="9.140625" style="359"/>
    <col min="15349" max="15349" width="31.42578125" style="359" customWidth="1"/>
    <col min="15350" max="15361" width="10.7109375" style="359" customWidth="1"/>
    <col min="15362" max="15362" width="36.7109375" style="359" customWidth="1"/>
    <col min="15363" max="15604" width="9.140625" style="359"/>
    <col min="15605" max="15605" width="31.42578125" style="359" customWidth="1"/>
    <col min="15606" max="15617" width="10.7109375" style="359" customWidth="1"/>
    <col min="15618" max="15618" width="36.7109375" style="359" customWidth="1"/>
    <col min="15619" max="15860" width="9.140625" style="359"/>
    <col min="15861" max="15861" width="31.42578125" style="359" customWidth="1"/>
    <col min="15862" max="15873" width="10.7109375" style="359" customWidth="1"/>
    <col min="15874" max="15874" width="36.7109375" style="359" customWidth="1"/>
    <col min="15875" max="16116" width="9.140625" style="359"/>
    <col min="16117" max="16117" width="31.42578125" style="359" customWidth="1"/>
    <col min="16118" max="16129" width="10.7109375" style="359" customWidth="1"/>
    <col min="16130" max="16130" width="36.7109375" style="359" customWidth="1"/>
    <col min="16131" max="16384" width="9.140625" style="359"/>
  </cols>
  <sheetData>
    <row r="1" spans="1:13" ht="15" x14ac:dyDescent="0.2">
      <c r="A1" s="358" t="s">
        <v>1398</v>
      </c>
    </row>
    <row r="2" spans="1:13" ht="15" x14ac:dyDescent="0.2">
      <c r="A2" s="358" t="s">
        <v>1399</v>
      </c>
      <c r="M2" s="360"/>
    </row>
    <row r="3" spans="1:13" x14ac:dyDescent="0.2">
      <c r="M3" s="360"/>
    </row>
    <row r="4" spans="1:13" s="358" customFormat="1" ht="15" x14ac:dyDescent="0.2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361"/>
    </row>
    <row r="5" spans="1:13" s="358" customFormat="1" ht="15" x14ac:dyDescent="0.2">
      <c r="A5" s="146"/>
      <c r="B5" s="191">
        <v>2006</v>
      </c>
      <c r="C5" s="191">
        <v>2007</v>
      </c>
      <c r="D5" s="191">
        <v>2008</v>
      </c>
      <c r="E5" s="191">
        <v>2009</v>
      </c>
      <c r="F5" s="191" t="s">
        <v>113</v>
      </c>
      <c r="G5" s="191" t="s">
        <v>2</v>
      </c>
      <c r="H5" s="191" t="s">
        <v>3</v>
      </c>
      <c r="I5" s="191" t="s">
        <v>4</v>
      </c>
      <c r="J5" s="191" t="s">
        <v>5</v>
      </c>
      <c r="K5" s="191" t="s">
        <v>6</v>
      </c>
      <c r="L5" s="146"/>
      <c r="M5" s="361"/>
    </row>
    <row r="6" spans="1:13" s="358" customFormat="1" ht="15" x14ac:dyDescent="0.2">
      <c r="A6" s="362"/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2"/>
      <c r="M6" s="361"/>
    </row>
    <row r="7" spans="1:13" s="358" customFormat="1" ht="15" customHeight="1" x14ac:dyDescent="0.2">
      <c r="M7" s="361"/>
    </row>
    <row r="8" spans="1:13" s="358" customFormat="1" ht="15" customHeight="1" x14ac:dyDescent="0.2">
      <c r="A8" s="364" t="s">
        <v>1400</v>
      </c>
      <c r="B8" s="365">
        <v>3805</v>
      </c>
      <c r="C8" s="365">
        <v>3783</v>
      </c>
      <c r="D8" s="365">
        <v>3761</v>
      </c>
      <c r="E8" s="365">
        <v>3740</v>
      </c>
      <c r="F8" s="365">
        <v>3722</v>
      </c>
      <c r="G8" s="365">
        <v>3679</v>
      </c>
      <c r="H8" s="365">
        <v>3634</v>
      </c>
      <c r="I8" s="365">
        <v>3593</v>
      </c>
      <c r="J8" s="365">
        <v>3535</v>
      </c>
      <c r="K8" s="365">
        <v>3474</v>
      </c>
      <c r="L8" s="358" t="s">
        <v>1401</v>
      </c>
      <c r="M8" s="361"/>
    </row>
    <row r="9" spans="1:13" s="358" customFormat="1" ht="15" customHeight="1" x14ac:dyDescent="0.2">
      <c r="A9" s="366"/>
      <c r="B9" s="365"/>
      <c r="C9" s="365"/>
      <c r="D9" s="365"/>
      <c r="E9" s="365"/>
      <c r="F9" s="365"/>
      <c r="G9" s="365"/>
      <c r="H9" s="365"/>
      <c r="I9" s="365"/>
      <c r="J9" s="365"/>
      <c r="K9" s="365"/>
    </row>
    <row r="10" spans="1:13" s="358" customFormat="1" ht="15" customHeight="1" x14ac:dyDescent="0.2">
      <c r="A10" s="366"/>
    </row>
    <row r="11" spans="1:13" s="358" customFormat="1" ht="15" customHeight="1" x14ac:dyDescent="0.2">
      <c r="A11" s="366" t="s">
        <v>1402</v>
      </c>
      <c r="B11" s="358">
        <v>49</v>
      </c>
      <c r="C11" s="358">
        <v>47</v>
      </c>
      <c r="D11" s="358">
        <v>46</v>
      </c>
      <c r="E11" s="358">
        <v>45</v>
      </c>
      <c r="F11" s="358">
        <v>42</v>
      </c>
      <c r="G11" s="358">
        <v>41</v>
      </c>
      <c r="H11" s="358">
        <v>39</v>
      </c>
      <c r="I11" s="358">
        <v>37</v>
      </c>
      <c r="J11" s="358">
        <v>34</v>
      </c>
      <c r="K11" s="358">
        <v>34</v>
      </c>
      <c r="L11" s="358" t="s">
        <v>1403</v>
      </c>
    </row>
    <row r="12" spans="1:13" s="358" customFormat="1" ht="15" customHeight="1" x14ac:dyDescent="0.2">
      <c r="A12" s="366"/>
    </row>
    <row r="13" spans="1:13" s="358" customFormat="1" ht="15" customHeight="1" x14ac:dyDescent="0.2">
      <c r="A13" s="366"/>
      <c r="M13" s="361"/>
    </row>
    <row r="14" spans="1:13" s="358" customFormat="1" ht="15" customHeight="1" x14ac:dyDescent="0.2">
      <c r="A14" s="366" t="s">
        <v>1404</v>
      </c>
      <c r="B14" s="358">
        <v>29</v>
      </c>
      <c r="C14" s="358">
        <v>29</v>
      </c>
      <c r="D14" s="358">
        <v>29</v>
      </c>
      <c r="E14" s="358">
        <v>29</v>
      </c>
      <c r="F14" s="358">
        <v>30</v>
      </c>
      <c r="G14" s="358">
        <v>30</v>
      </c>
      <c r="H14" s="358">
        <v>30</v>
      </c>
      <c r="I14" s="358">
        <v>29</v>
      </c>
      <c r="J14" s="358">
        <v>30</v>
      </c>
      <c r="K14" s="358">
        <v>30</v>
      </c>
      <c r="L14" s="358" t="s">
        <v>1405</v>
      </c>
      <c r="M14" s="361"/>
    </row>
    <row r="15" spans="1:13" s="358" customFormat="1" ht="15" customHeight="1" x14ac:dyDescent="0.2">
      <c r="A15" s="366"/>
      <c r="M15" s="361"/>
    </row>
    <row r="16" spans="1:13" s="358" customFormat="1" ht="15" customHeight="1" x14ac:dyDescent="0.2">
      <c r="A16" s="366"/>
      <c r="M16" s="361"/>
    </row>
    <row r="17" spans="1:13" s="358" customFormat="1" ht="15" customHeight="1" x14ac:dyDescent="0.2">
      <c r="A17" s="366" t="s">
        <v>1406</v>
      </c>
      <c r="L17" s="358" t="s">
        <v>1407</v>
      </c>
      <c r="M17" s="361"/>
    </row>
    <row r="18" spans="1:13" s="358" customFormat="1" ht="15" customHeight="1" x14ac:dyDescent="0.2">
      <c r="A18" s="366" t="s">
        <v>1408</v>
      </c>
      <c r="B18" s="367">
        <v>12.8</v>
      </c>
      <c r="C18" s="367">
        <v>12.4</v>
      </c>
      <c r="D18" s="367">
        <v>12.1</v>
      </c>
      <c r="E18" s="367">
        <v>12</v>
      </c>
      <c r="F18" s="367">
        <v>11.3</v>
      </c>
      <c r="G18" s="367">
        <v>11.1</v>
      </c>
      <c r="H18" s="367">
        <v>10.7</v>
      </c>
      <c r="I18" s="367">
        <v>10.3</v>
      </c>
      <c r="J18" s="367">
        <v>9.6</v>
      </c>
      <c r="K18" s="367">
        <v>9.8000000000000007</v>
      </c>
      <c r="L18" s="358" t="s">
        <v>1409</v>
      </c>
      <c r="M18" s="361"/>
    </row>
    <row r="19" spans="1:13" s="358" customFormat="1" ht="15" customHeight="1" x14ac:dyDescent="0.2">
      <c r="A19" s="366"/>
      <c r="M19" s="361"/>
    </row>
    <row r="20" spans="1:13" s="358" customFormat="1" ht="15" customHeight="1" x14ac:dyDescent="0.2">
      <c r="M20" s="361"/>
    </row>
    <row r="21" spans="1:13" s="358" customFormat="1" ht="15" customHeight="1" x14ac:dyDescent="0.2">
      <c r="A21" s="366" t="s">
        <v>1410</v>
      </c>
      <c r="L21" s="358" t="s">
        <v>1411</v>
      </c>
      <c r="M21" s="361"/>
    </row>
    <row r="22" spans="1:13" s="358" customFormat="1" ht="15" customHeight="1" x14ac:dyDescent="0.2">
      <c r="A22" s="366" t="s">
        <v>1408</v>
      </c>
      <c r="B22" s="358">
        <v>7.5</v>
      </c>
      <c r="C22" s="358">
        <v>7.8</v>
      </c>
      <c r="D22" s="358">
        <v>7.7</v>
      </c>
      <c r="E22" s="358">
        <v>7.8</v>
      </c>
      <c r="F22" s="358">
        <v>8.1</v>
      </c>
      <c r="G22" s="358">
        <v>8.1999999999999993</v>
      </c>
      <c r="H22" s="358">
        <v>8.3000000000000007</v>
      </c>
      <c r="I22" s="358">
        <v>8.1</v>
      </c>
      <c r="J22" s="358">
        <v>8.5</v>
      </c>
      <c r="K22" s="358">
        <v>8.6</v>
      </c>
      <c r="L22" s="358" t="s">
        <v>1409</v>
      </c>
      <c r="M22" s="361"/>
    </row>
    <row r="23" spans="1:13" s="358" customFormat="1" ht="15" customHeight="1" x14ac:dyDescent="0.2">
      <c r="A23" s="366"/>
      <c r="M23" s="361"/>
    </row>
    <row r="24" spans="1:13" s="358" customFormat="1" ht="15" customHeight="1" x14ac:dyDescent="0.2">
      <c r="M24" s="361"/>
    </row>
    <row r="25" spans="1:13" s="358" customFormat="1" ht="15" customHeight="1" x14ac:dyDescent="0.2">
      <c r="A25" s="366" t="s">
        <v>1412</v>
      </c>
      <c r="L25" s="358" t="s">
        <v>1413</v>
      </c>
      <c r="M25" s="361"/>
    </row>
    <row r="26" spans="1:13" s="358" customFormat="1" ht="15" customHeight="1" x14ac:dyDescent="0.2">
      <c r="A26" s="366" t="s">
        <v>1408</v>
      </c>
      <c r="B26" s="367">
        <v>5.3</v>
      </c>
      <c r="C26" s="367">
        <v>4.5999999999999996</v>
      </c>
      <c r="D26" s="367">
        <v>4.4000000000000004</v>
      </c>
      <c r="E26" s="367">
        <v>4.3</v>
      </c>
      <c r="F26" s="367">
        <v>3.2</v>
      </c>
      <c r="G26" s="367">
        <v>3</v>
      </c>
      <c r="H26" s="367">
        <v>2.5</v>
      </c>
      <c r="I26" s="367">
        <v>2.2000000000000002</v>
      </c>
      <c r="J26" s="367">
        <v>1.1000000000000001</v>
      </c>
      <c r="K26" s="367">
        <v>1.2</v>
      </c>
      <c r="L26" s="358" t="s">
        <v>1409</v>
      </c>
      <c r="M26" s="361"/>
    </row>
    <row r="27" spans="1:13" s="361" customFormat="1" ht="15" customHeight="1" x14ac:dyDescent="0.2">
      <c r="A27" s="368"/>
      <c r="B27" s="368"/>
      <c r="C27" s="368"/>
      <c r="D27" s="368"/>
      <c r="E27" s="368"/>
      <c r="F27" s="368"/>
      <c r="G27" s="368"/>
      <c r="H27" s="368"/>
      <c r="I27" s="368"/>
      <c r="J27" s="368"/>
      <c r="K27" s="368"/>
      <c r="L27" s="368"/>
    </row>
    <row r="28" spans="1:13" x14ac:dyDescent="0.2">
      <c r="M28" s="360"/>
    </row>
    <row r="29" spans="1:13" ht="15" x14ac:dyDescent="0.25">
      <c r="A29" s="369" t="s">
        <v>186</v>
      </c>
      <c r="B29" s="369"/>
      <c r="C29" s="369"/>
      <c r="G29" s="369" t="s">
        <v>1070</v>
      </c>
      <c r="H29" s="369"/>
      <c r="I29" s="369"/>
    </row>
    <row r="30" spans="1:13" ht="15" x14ac:dyDescent="0.25">
      <c r="A30" s="369"/>
      <c r="B30" s="369"/>
      <c r="C30" s="369"/>
      <c r="G30" s="369"/>
      <c r="H30" s="369"/>
      <c r="I30" s="369"/>
    </row>
    <row r="31" spans="1:13" ht="15" x14ac:dyDescent="0.25">
      <c r="A31" s="370" t="s">
        <v>1414</v>
      </c>
      <c r="B31" s="369"/>
      <c r="C31" s="369"/>
      <c r="G31" s="370" t="s">
        <v>1415</v>
      </c>
      <c r="H31" s="369"/>
      <c r="I31" s="369"/>
    </row>
    <row r="32" spans="1:13" ht="15" x14ac:dyDescent="0.25">
      <c r="A32" s="370" t="s">
        <v>1416</v>
      </c>
      <c r="B32" s="369"/>
      <c r="C32" s="369"/>
      <c r="G32" s="370" t="s">
        <v>1417</v>
      </c>
      <c r="H32" s="369"/>
      <c r="I32" s="369"/>
    </row>
    <row r="33" spans="1:9" ht="15" x14ac:dyDescent="0.25">
      <c r="A33" s="370" t="s">
        <v>1418</v>
      </c>
      <c r="B33" s="369"/>
      <c r="C33" s="369"/>
      <c r="G33" s="370" t="s">
        <v>1419</v>
      </c>
      <c r="H33" s="369"/>
      <c r="I33" s="369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/>
  </sheetViews>
  <sheetFormatPr defaultColWidth="12.5703125" defaultRowHeight="12.75" x14ac:dyDescent="0.2"/>
  <cols>
    <col min="1" max="1" width="31.28515625" style="229" customWidth="1"/>
    <col min="2" max="11" width="9.7109375" style="229" customWidth="1"/>
    <col min="12" max="12" width="33.28515625" style="229" customWidth="1"/>
    <col min="13" max="250" width="12.5703125" style="229"/>
    <col min="251" max="251" width="32" style="229" customWidth="1"/>
    <col min="252" max="261" width="10" style="229" customWidth="1"/>
    <col min="262" max="262" width="32" style="229" customWidth="1"/>
    <col min="263" max="506" width="12.5703125" style="229"/>
    <col min="507" max="507" width="32" style="229" customWidth="1"/>
    <col min="508" max="517" width="10" style="229" customWidth="1"/>
    <col min="518" max="518" width="32" style="229" customWidth="1"/>
    <col min="519" max="762" width="12.5703125" style="229"/>
    <col min="763" max="763" width="32" style="229" customWidth="1"/>
    <col min="764" max="773" width="10" style="229" customWidth="1"/>
    <col min="774" max="774" width="32" style="229" customWidth="1"/>
    <col min="775" max="1018" width="12.5703125" style="229"/>
    <col min="1019" max="1019" width="32" style="229" customWidth="1"/>
    <col min="1020" max="1029" width="10" style="229" customWidth="1"/>
    <col min="1030" max="1030" width="32" style="229" customWidth="1"/>
    <col min="1031" max="1274" width="12.5703125" style="229"/>
    <col min="1275" max="1275" width="32" style="229" customWidth="1"/>
    <col min="1276" max="1285" width="10" style="229" customWidth="1"/>
    <col min="1286" max="1286" width="32" style="229" customWidth="1"/>
    <col min="1287" max="1530" width="12.5703125" style="229"/>
    <col min="1531" max="1531" width="32" style="229" customWidth="1"/>
    <col min="1532" max="1541" width="10" style="229" customWidth="1"/>
    <col min="1542" max="1542" width="32" style="229" customWidth="1"/>
    <col min="1543" max="1786" width="12.5703125" style="229"/>
    <col min="1787" max="1787" width="32" style="229" customWidth="1"/>
    <col min="1788" max="1797" width="10" style="229" customWidth="1"/>
    <col min="1798" max="1798" width="32" style="229" customWidth="1"/>
    <col min="1799" max="2042" width="12.5703125" style="229"/>
    <col min="2043" max="2043" width="32" style="229" customWidth="1"/>
    <col min="2044" max="2053" width="10" style="229" customWidth="1"/>
    <col min="2054" max="2054" width="32" style="229" customWidth="1"/>
    <col min="2055" max="2298" width="12.5703125" style="229"/>
    <col min="2299" max="2299" width="32" style="229" customWidth="1"/>
    <col min="2300" max="2309" width="10" style="229" customWidth="1"/>
    <col min="2310" max="2310" width="32" style="229" customWidth="1"/>
    <col min="2311" max="2554" width="12.5703125" style="229"/>
    <col min="2555" max="2555" width="32" style="229" customWidth="1"/>
    <col min="2556" max="2565" width="10" style="229" customWidth="1"/>
    <col min="2566" max="2566" width="32" style="229" customWidth="1"/>
    <col min="2567" max="2810" width="12.5703125" style="229"/>
    <col min="2811" max="2811" width="32" style="229" customWidth="1"/>
    <col min="2812" max="2821" width="10" style="229" customWidth="1"/>
    <col min="2822" max="2822" width="32" style="229" customWidth="1"/>
    <col min="2823" max="3066" width="12.5703125" style="229"/>
    <col min="3067" max="3067" width="32" style="229" customWidth="1"/>
    <col min="3068" max="3077" width="10" style="229" customWidth="1"/>
    <col min="3078" max="3078" width="32" style="229" customWidth="1"/>
    <col min="3079" max="3322" width="12.5703125" style="229"/>
    <col min="3323" max="3323" width="32" style="229" customWidth="1"/>
    <col min="3324" max="3333" width="10" style="229" customWidth="1"/>
    <col min="3334" max="3334" width="32" style="229" customWidth="1"/>
    <col min="3335" max="3578" width="12.5703125" style="229"/>
    <col min="3579" max="3579" width="32" style="229" customWidth="1"/>
    <col min="3580" max="3589" width="10" style="229" customWidth="1"/>
    <col min="3590" max="3590" width="32" style="229" customWidth="1"/>
    <col min="3591" max="3834" width="12.5703125" style="229"/>
    <col min="3835" max="3835" width="32" style="229" customWidth="1"/>
    <col min="3836" max="3845" width="10" style="229" customWidth="1"/>
    <col min="3846" max="3846" width="32" style="229" customWidth="1"/>
    <col min="3847" max="4090" width="12.5703125" style="229"/>
    <col min="4091" max="4091" width="32" style="229" customWidth="1"/>
    <col min="4092" max="4101" width="10" style="229" customWidth="1"/>
    <col min="4102" max="4102" width="32" style="229" customWidth="1"/>
    <col min="4103" max="4346" width="12.5703125" style="229"/>
    <col min="4347" max="4347" width="32" style="229" customWidth="1"/>
    <col min="4348" max="4357" width="10" style="229" customWidth="1"/>
    <col min="4358" max="4358" width="32" style="229" customWidth="1"/>
    <col min="4359" max="4602" width="12.5703125" style="229"/>
    <col min="4603" max="4603" width="32" style="229" customWidth="1"/>
    <col min="4604" max="4613" width="10" style="229" customWidth="1"/>
    <col min="4614" max="4614" width="32" style="229" customWidth="1"/>
    <col min="4615" max="4858" width="12.5703125" style="229"/>
    <col min="4859" max="4859" width="32" style="229" customWidth="1"/>
    <col min="4860" max="4869" width="10" style="229" customWidth="1"/>
    <col min="4870" max="4870" width="32" style="229" customWidth="1"/>
    <col min="4871" max="5114" width="12.5703125" style="229"/>
    <col min="5115" max="5115" width="32" style="229" customWidth="1"/>
    <col min="5116" max="5125" width="10" style="229" customWidth="1"/>
    <col min="5126" max="5126" width="32" style="229" customWidth="1"/>
    <col min="5127" max="5370" width="12.5703125" style="229"/>
    <col min="5371" max="5371" width="32" style="229" customWidth="1"/>
    <col min="5372" max="5381" width="10" style="229" customWidth="1"/>
    <col min="5382" max="5382" width="32" style="229" customWidth="1"/>
    <col min="5383" max="5626" width="12.5703125" style="229"/>
    <col min="5627" max="5627" width="32" style="229" customWidth="1"/>
    <col min="5628" max="5637" width="10" style="229" customWidth="1"/>
    <col min="5638" max="5638" width="32" style="229" customWidth="1"/>
    <col min="5639" max="5882" width="12.5703125" style="229"/>
    <col min="5883" max="5883" width="32" style="229" customWidth="1"/>
    <col min="5884" max="5893" width="10" style="229" customWidth="1"/>
    <col min="5894" max="5894" width="32" style="229" customWidth="1"/>
    <col min="5895" max="6138" width="12.5703125" style="229"/>
    <col min="6139" max="6139" width="32" style="229" customWidth="1"/>
    <col min="6140" max="6149" width="10" style="229" customWidth="1"/>
    <col min="6150" max="6150" width="32" style="229" customWidth="1"/>
    <col min="6151" max="6394" width="12.5703125" style="229"/>
    <col min="6395" max="6395" width="32" style="229" customWidth="1"/>
    <col min="6396" max="6405" width="10" style="229" customWidth="1"/>
    <col min="6406" max="6406" width="32" style="229" customWidth="1"/>
    <col min="6407" max="6650" width="12.5703125" style="229"/>
    <col min="6651" max="6651" width="32" style="229" customWidth="1"/>
    <col min="6652" max="6661" width="10" style="229" customWidth="1"/>
    <col min="6662" max="6662" width="32" style="229" customWidth="1"/>
    <col min="6663" max="6906" width="12.5703125" style="229"/>
    <col min="6907" max="6907" width="32" style="229" customWidth="1"/>
    <col min="6908" max="6917" width="10" style="229" customWidth="1"/>
    <col min="6918" max="6918" width="32" style="229" customWidth="1"/>
    <col min="6919" max="7162" width="12.5703125" style="229"/>
    <col min="7163" max="7163" width="32" style="229" customWidth="1"/>
    <col min="7164" max="7173" width="10" style="229" customWidth="1"/>
    <col min="7174" max="7174" width="32" style="229" customWidth="1"/>
    <col min="7175" max="7418" width="12.5703125" style="229"/>
    <col min="7419" max="7419" width="32" style="229" customWidth="1"/>
    <col min="7420" max="7429" width="10" style="229" customWidth="1"/>
    <col min="7430" max="7430" width="32" style="229" customWidth="1"/>
    <col min="7431" max="7674" width="12.5703125" style="229"/>
    <col min="7675" max="7675" width="32" style="229" customWidth="1"/>
    <col min="7676" max="7685" width="10" style="229" customWidth="1"/>
    <col min="7686" max="7686" width="32" style="229" customWidth="1"/>
    <col min="7687" max="7930" width="12.5703125" style="229"/>
    <col min="7931" max="7931" width="32" style="229" customWidth="1"/>
    <col min="7932" max="7941" width="10" style="229" customWidth="1"/>
    <col min="7942" max="7942" width="32" style="229" customWidth="1"/>
    <col min="7943" max="8186" width="12.5703125" style="229"/>
    <col min="8187" max="8187" width="32" style="229" customWidth="1"/>
    <col min="8188" max="8197" width="10" style="229" customWidth="1"/>
    <col min="8198" max="8198" width="32" style="229" customWidth="1"/>
    <col min="8199" max="8442" width="12.5703125" style="229"/>
    <col min="8443" max="8443" width="32" style="229" customWidth="1"/>
    <col min="8444" max="8453" width="10" style="229" customWidth="1"/>
    <col min="8454" max="8454" width="32" style="229" customWidth="1"/>
    <col min="8455" max="8698" width="12.5703125" style="229"/>
    <col min="8699" max="8699" width="32" style="229" customWidth="1"/>
    <col min="8700" max="8709" width="10" style="229" customWidth="1"/>
    <col min="8710" max="8710" width="32" style="229" customWidth="1"/>
    <col min="8711" max="8954" width="12.5703125" style="229"/>
    <col min="8955" max="8955" width="32" style="229" customWidth="1"/>
    <col min="8956" max="8965" width="10" style="229" customWidth="1"/>
    <col min="8966" max="8966" width="32" style="229" customWidth="1"/>
    <col min="8967" max="9210" width="12.5703125" style="229"/>
    <col min="9211" max="9211" width="32" style="229" customWidth="1"/>
    <col min="9212" max="9221" width="10" style="229" customWidth="1"/>
    <col min="9222" max="9222" width="32" style="229" customWidth="1"/>
    <col min="9223" max="9466" width="12.5703125" style="229"/>
    <col min="9467" max="9467" width="32" style="229" customWidth="1"/>
    <col min="9468" max="9477" width="10" style="229" customWidth="1"/>
    <col min="9478" max="9478" width="32" style="229" customWidth="1"/>
    <col min="9479" max="9722" width="12.5703125" style="229"/>
    <col min="9723" max="9723" width="32" style="229" customWidth="1"/>
    <col min="9724" max="9733" width="10" style="229" customWidth="1"/>
    <col min="9734" max="9734" width="32" style="229" customWidth="1"/>
    <col min="9735" max="9978" width="12.5703125" style="229"/>
    <col min="9979" max="9979" width="32" style="229" customWidth="1"/>
    <col min="9980" max="9989" width="10" style="229" customWidth="1"/>
    <col min="9990" max="9990" width="32" style="229" customWidth="1"/>
    <col min="9991" max="10234" width="12.5703125" style="229"/>
    <col min="10235" max="10235" width="32" style="229" customWidth="1"/>
    <col min="10236" max="10245" width="10" style="229" customWidth="1"/>
    <col min="10246" max="10246" width="32" style="229" customWidth="1"/>
    <col min="10247" max="10490" width="12.5703125" style="229"/>
    <col min="10491" max="10491" width="32" style="229" customWidth="1"/>
    <col min="10492" max="10501" width="10" style="229" customWidth="1"/>
    <col min="10502" max="10502" width="32" style="229" customWidth="1"/>
    <col min="10503" max="10746" width="12.5703125" style="229"/>
    <col min="10747" max="10747" width="32" style="229" customWidth="1"/>
    <col min="10748" max="10757" width="10" style="229" customWidth="1"/>
    <col min="10758" max="10758" width="32" style="229" customWidth="1"/>
    <col min="10759" max="11002" width="12.5703125" style="229"/>
    <col min="11003" max="11003" width="32" style="229" customWidth="1"/>
    <col min="11004" max="11013" width="10" style="229" customWidth="1"/>
    <col min="11014" max="11014" width="32" style="229" customWidth="1"/>
    <col min="11015" max="11258" width="12.5703125" style="229"/>
    <col min="11259" max="11259" width="32" style="229" customWidth="1"/>
    <col min="11260" max="11269" width="10" style="229" customWidth="1"/>
    <col min="11270" max="11270" width="32" style="229" customWidth="1"/>
    <col min="11271" max="11514" width="12.5703125" style="229"/>
    <col min="11515" max="11515" width="32" style="229" customWidth="1"/>
    <col min="11516" max="11525" width="10" style="229" customWidth="1"/>
    <col min="11526" max="11526" width="32" style="229" customWidth="1"/>
    <col min="11527" max="11770" width="12.5703125" style="229"/>
    <col min="11771" max="11771" width="32" style="229" customWidth="1"/>
    <col min="11772" max="11781" width="10" style="229" customWidth="1"/>
    <col min="11782" max="11782" width="32" style="229" customWidth="1"/>
    <col min="11783" max="12026" width="12.5703125" style="229"/>
    <col min="12027" max="12027" width="32" style="229" customWidth="1"/>
    <col min="12028" max="12037" width="10" style="229" customWidth="1"/>
    <col min="12038" max="12038" width="32" style="229" customWidth="1"/>
    <col min="12039" max="12282" width="12.5703125" style="229"/>
    <col min="12283" max="12283" width="32" style="229" customWidth="1"/>
    <col min="12284" max="12293" width="10" style="229" customWidth="1"/>
    <col min="12294" max="12294" width="32" style="229" customWidth="1"/>
    <col min="12295" max="12538" width="12.5703125" style="229"/>
    <col min="12539" max="12539" width="32" style="229" customWidth="1"/>
    <col min="12540" max="12549" width="10" style="229" customWidth="1"/>
    <col min="12550" max="12550" width="32" style="229" customWidth="1"/>
    <col min="12551" max="12794" width="12.5703125" style="229"/>
    <col min="12795" max="12795" width="32" style="229" customWidth="1"/>
    <col min="12796" max="12805" width="10" style="229" customWidth="1"/>
    <col min="12806" max="12806" width="32" style="229" customWidth="1"/>
    <col min="12807" max="13050" width="12.5703125" style="229"/>
    <col min="13051" max="13051" width="32" style="229" customWidth="1"/>
    <col min="13052" max="13061" width="10" style="229" customWidth="1"/>
    <col min="13062" max="13062" width="32" style="229" customWidth="1"/>
    <col min="13063" max="13306" width="12.5703125" style="229"/>
    <col min="13307" max="13307" width="32" style="229" customWidth="1"/>
    <col min="13308" max="13317" width="10" style="229" customWidth="1"/>
    <col min="13318" max="13318" width="32" style="229" customWidth="1"/>
    <col min="13319" max="13562" width="12.5703125" style="229"/>
    <col min="13563" max="13563" width="32" style="229" customWidth="1"/>
    <col min="13564" max="13573" width="10" style="229" customWidth="1"/>
    <col min="13574" max="13574" width="32" style="229" customWidth="1"/>
    <col min="13575" max="13818" width="12.5703125" style="229"/>
    <col min="13819" max="13819" width="32" style="229" customWidth="1"/>
    <col min="13820" max="13829" width="10" style="229" customWidth="1"/>
    <col min="13830" max="13830" width="32" style="229" customWidth="1"/>
    <col min="13831" max="14074" width="12.5703125" style="229"/>
    <col min="14075" max="14075" width="32" style="229" customWidth="1"/>
    <col min="14076" max="14085" width="10" style="229" customWidth="1"/>
    <col min="14086" max="14086" width="32" style="229" customWidth="1"/>
    <col min="14087" max="14330" width="12.5703125" style="229"/>
    <col min="14331" max="14331" width="32" style="229" customWidth="1"/>
    <col min="14332" max="14341" width="10" style="229" customWidth="1"/>
    <col min="14342" max="14342" width="32" style="229" customWidth="1"/>
    <col min="14343" max="14586" width="12.5703125" style="229"/>
    <col min="14587" max="14587" width="32" style="229" customWidth="1"/>
    <col min="14588" max="14597" width="10" style="229" customWidth="1"/>
    <col min="14598" max="14598" width="32" style="229" customWidth="1"/>
    <col min="14599" max="14842" width="12.5703125" style="229"/>
    <col min="14843" max="14843" width="32" style="229" customWidth="1"/>
    <col min="14844" max="14853" width="10" style="229" customWidth="1"/>
    <col min="14854" max="14854" width="32" style="229" customWidth="1"/>
    <col min="14855" max="15098" width="12.5703125" style="229"/>
    <col min="15099" max="15099" width="32" style="229" customWidth="1"/>
    <col min="15100" max="15109" width="10" style="229" customWidth="1"/>
    <col min="15110" max="15110" width="32" style="229" customWidth="1"/>
    <col min="15111" max="15354" width="12.5703125" style="229"/>
    <col min="15355" max="15355" width="32" style="229" customWidth="1"/>
    <col min="15356" max="15365" width="10" style="229" customWidth="1"/>
    <col min="15366" max="15366" width="32" style="229" customWidth="1"/>
    <col min="15367" max="15610" width="12.5703125" style="229"/>
    <col min="15611" max="15611" width="32" style="229" customWidth="1"/>
    <col min="15612" max="15621" width="10" style="229" customWidth="1"/>
    <col min="15622" max="15622" width="32" style="229" customWidth="1"/>
    <col min="15623" max="15866" width="12.5703125" style="229"/>
    <col min="15867" max="15867" width="32" style="229" customWidth="1"/>
    <col min="15868" max="15877" width="10" style="229" customWidth="1"/>
    <col min="15878" max="15878" width="32" style="229" customWidth="1"/>
    <col min="15879" max="16122" width="12.5703125" style="229"/>
    <col min="16123" max="16123" width="32" style="229" customWidth="1"/>
    <col min="16124" max="16133" width="10" style="229" customWidth="1"/>
    <col min="16134" max="16134" width="32" style="229" customWidth="1"/>
    <col min="16135" max="16384" width="12.5703125" style="229"/>
  </cols>
  <sheetData>
    <row r="1" spans="1:12" ht="15" x14ac:dyDescent="0.2">
      <c r="A1" s="227" t="s">
        <v>1377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5" x14ac:dyDescent="0.2">
      <c r="A2" s="227" t="s">
        <v>1378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2" ht="14.25" x14ac:dyDescent="0.2">
      <c r="A3" s="230" t="s">
        <v>1379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</row>
    <row r="4" spans="1:12" x14ac:dyDescent="0.2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1:12" s="237" customFormat="1" ht="15" x14ac:dyDescent="0.2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</row>
    <row r="6" spans="1:12" s="232" customFormat="1" ht="15" x14ac:dyDescent="0.2">
      <c r="A6" s="233"/>
      <c r="B6" s="234">
        <v>2006</v>
      </c>
      <c r="C6" s="234">
        <v>2007</v>
      </c>
      <c r="D6" s="234">
        <v>2008</v>
      </c>
      <c r="E6" s="234">
        <v>2009</v>
      </c>
      <c r="F6" s="234" t="s">
        <v>113</v>
      </c>
      <c r="G6" s="234" t="s">
        <v>2</v>
      </c>
      <c r="H6" s="234" t="s">
        <v>3</v>
      </c>
      <c r="I6" s="234" t="s">
        <v>4</v>
      </c>
      <c r="J6" s="234" t="s">
        <v>5</v>
      </c>
      <c r="K6" s="234" t="s">
        <v>6</v>
      </c>
      <c r="L6" s="233"/>
    </row>
    <row r="7" spans="1:12" s="232" customFormat="1" ht="15" x14ac:dyDescent="0.2">
      <c r="A7" s="327"/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7"/>
    </row>
    <row r="8" spans="1:12" s="237" customFormat="1" ht="15" customHeight="1" x14ac:dyDescent="0.2">
      <c r="A8" s="238"/>
      <c r="B8" s="238"/>
      <c r="C8" s="238"/>
      <c r="D8" s="238"/>
      <c r="E8" s="238"/>
      <c r="F8" s="238"/>
      <c r="G8" s="238"/>
      <c r="H8" s="238"/>
      <c r="I8" s="238"/>
      <c r="L8" s="238"/>
    </row>
    <row r="9" spans="1:12" s="232" customFormat="1" ht="15" customHeight="1" x14ac:dyDescent="0.2">
      <c r="A9" s="238" t="s">
        <v>1380</v>
      </c>
      <c r="B9" s="342">
        <v>2899</v>
      </c>
      <c r="C9" s="342">
        <v>2906</v>
      </c>
      <c r="D9" s="342">
        <v>2908</v>
      </c>
      <c r="E9" s="342">
        <v>2910</v>
      </c>
      <c r="F9" s="342">
        <v>2915</v>
      </c>
      <c r="G9" s="342">
        <v>2911</v>
      </c>
      <c r="H9" s="342">
        <v>2895</v>
      </c>
      <c r="I9" s="342">
        <v>2880</v>
      </c>
      <c r="J9" s="342">
        <v>2861</v>
      </c>
      <c r="K9" s="342">
        <v>2836</v>
      </c>
      <c r="L9" s="238" t="s">
        <v>1381</v>
      </c>
    </row>
    <row r="10" spans="1:12" s="232" customFormat="1" ht="15" customHeight="1" x14ac:dyDescent="0.2">
      <c r="A10" s="238"/>
      <c r="B10" s="342"/>
      <c r="C10" s="342"/>
      <c r="D10" s="342"/>
      <c r="E10" s="342"/>
      <c r="F10" s="342"/>
      <c r="G10" s="342"/>
      <c r="H10" s="342"/>
      <c r="I10" s="342"/>
      <c r="J10" s="352"/>
      <c r="K10" s="352"/>
      <c r="L10" s="342"/>
    </row>
    <row r="11" spans="1:12" s="232" customFormat="1" ht="15" customHeight="1" x14ac:dyDescent="0.2">
      <c r="A11" s="238"/>
      <c r="B11" s="342"/>
      <c r="C11" s="342"/>
      <c r="D11" s="342"/>
      <c r="E11" s="342"/>
      <c r="F11" s="342"/>
      <c r="G11" s="342"/>
      <c r="H11" s="342"/>
      <c r="I11" s="342"/>
      <c r="L11" s="238"/>
    </row>
    <row r="12" spans="1:12" s="232" customFormat="1" ht="15" customHeight="1" x14ac:dyDescent="0.2">
      <c r="A12" s="238" t="s">
        <v>1382</v>
      </c>
      <c r="B12" s="342">
        <v>1410</v>
      </c>
      <c r="C12" s="342">
        <v>1413</v>
      </c>
      <c r="D12" s="342">
        <v>1355</v>
      </c>
      <c r="E12" s="342">
        <v>1325</v>
      </c>
      <c r="F12" s="342">
        <v>1285</v>
      </c>
      <c r="G12" s="342">
        <v>1245</v>
      </c>
      <c r="H12" s="342">
        <v>1208</v>
      </c>
      <c r="I12" s="342">
        <v>1180</v>
      </c>
      <c r="J12" s="342">
        <v>1159</v>
      </c>
      <c r="K12" s="342">
        <v>1130</v>
      </c>
      <c r="L12" s="238" t="s">
        <v>1383</v>
      </c>
    </row>
    <row r="13" spans="1:12" s="232" customFormat="1" ht="15" customHeight="1" x14ac:dyDescent="0.2">
      <c r="A13" s="238"/>
      <c r="B13" s="342"/>
      <c r="C13" s="342"/>
      <c r="D13" s="342"/>
      <c r="E13" s="342"/>
      <c r="F13" s="342"/>
      <c r="G13" s="342"/>
      <c r="H13" s="342"/>
      <c r="I13" s="342"/>
      <c r="J13" s="352"/>
      <c r="K13" s="352"/>
      <c r="L13" s="342"/>
    </row>
    <row r="14" spans="1:12" s="232" customFormat="1" ht="15" customHeight="1" x14ac:dyDescent="0.2">
      <c r="A14" s="238"/>
      <c r="B14" s="342"/>
      <c r="C14" s="342"/>
      <c r="D14" s="342"/>
      <c r="E14" s="342"/>
      <c r="F14" s="342"/>
      <c r="G14" s="342"/>
      <c r="H14" s="342"/>
      <c r="I14" s="342"/>
      <c r="L14" s="238"/>
    </row>
    <row r="15" spans="1:12" s="232" customFormat="1" ht="15" customHeight="1" x14ac:dyDescent="0.2">
      <c r="A15" s="238" t="s">
        <v>1384</v>
      </c>
      <c r="B15" s="342">
        <v>1254</v>
      </c>
      <c r="C15" s="342">
        <v>1263</v>
      </c>
      <c r="D15" s="342">
        <v>1203</v>
      </c>
      <c r="E15" s="342">
        <v>1144</v>
      </c>
      <c r="F15" s="342">
        <v>1075</v>
      </c>
      <c r="G15" s="342">
        <v>1043</v>
      </c>
      <c r="H15" s="342">
        <v>1025</v>
      </c>
      <c r="I15" s="342">
        <v>1015</v>
      </c>
      <c r="J15" s="342">
        <v>993</v>
      </c>
      <c r="K15" s="342">
        <v>984</v>
      </c>
      <c r="L15" s="238" t="s">
        <v>1385</v>
      </c>
    </row>
    <row r="16" spans="1:12" s="232" customFormat="1" ht="15" customHeight="1" x14ac:dyDescent="0.2">
      <c r="A16" s="238"/>
      <c r="B16" s="342"/>
      <c r="C16" s="342"/>
      <c r="D16" s="342"/>
      <c r="E16" s="342"/>
      <c r="F16" s="342"/>
      <c r="G16" s="342"/>
      <c r="H16" s="342"/>
      <c r="I16" s="342"/>
      <c r="J16" s="352"/>
      <c r="K16" s="352"/>
      <c r="L16" s="238"/>
    </row>
    <row r="17" spans="1:12" s="232" customFormat="1" ht="15" customHeight="1" x14ac:dyDescent="0.2">
      <c r="A17" s="238"/>
      <c r="B17" s="342"/>
      <c r="C17" s="342"/>
      <c r="D17" s="342"/>
      <c r="E17" s="342"/>
      <c r="F17" s="342"/>
      <c r="G17" s="342"/>
      <c r="H17" s="342"/>
      <c r="I17" s="342"/>
      <c r="L17" s="238"/>
    </row>
    <row r="18" spans="1:12" s="232" customFormat="1" ht="15" customHeight="1" x14ac:dyDescent="0.2">
      <c r="A18" s="238" t="s">
        <v>1386</v>
      </c>
      <c r="B18" s="342">
        <v>156</v>
      </c>
      <c r="C18" s="342">
        <v>150</v>
      </c>
      <c r="D18" s="342">
        <v>152</v>
      </c>
      <c r="E18" s="342">
        <v>181</v>
      </c>
      <c r="F18" s="342">
        <v>210</v>
      </c>
      <c r="G18" s="342">
        <v>201</v>
      </c>
      <c r="H18" s="342">
        <v>183</v>
      </c>
      <c r="I18" s="342">
        <v>165</v>
      </c>
      <c r="J18" s="342">
        <v>166</v>
      </c>
      <c r="K18" s="342">
        <v>147</v>
      </c>
      <c r="L18" s="238" t="s">
        <v>1387</v>
      </c>
    </row>
    <row r="19" spans="1:12" s="232" customFormat="1" ht="15" customHeight="1" x14ac:dyDescent="0.2">
      <c r="A19" s="238"/>
      <c r="B19" s="342"/>
      <c r="C19" s="342"/>
      <c r="D19" s="342"/>
      <c r="E19" s="342"/>
      <c r="F19" s="342"/>
      <c r="G19" s="342"/>
      <c r="H19" s="342"/>
      <c r="I19" s="342"/>
      <c r="J19" s="352"/>
      <c r="K19" s="352"/>
      <c r="L19" s="238"/>
    </row>
    <row r="20" spans="1:12" s="232" customFormat="1" ht="15" customHeight="1" x14ac:dyDescent="0.2">
      <c r="A20" s="238"/>
      <c r="B20" s="238"/>
      <c r="C20" s="238"/>
      <c r="D20" s="238"/>
      <c r="E20" s="238"/>
      <c r="F20" s="238"/>
      <c r="G20" s="238"/>
      <c r="H20" s="238"/>
      <c r="I20" s="238"/>
      <c r="L20" s="238"/>
    </row>
    <row r="21" spans="1:12" s="232" customFormat="1" ht="15" customHeight="1" x14ac:dyDescent="0.2">
      <c r="A21" s="238" t="s">
        <v>1388</v>
      </c>
      <c r="B21" s="353">
        <v>48.6</v>
      </c>
      <c r="C21" s="353">
        <v>48.6</v>
      </c>
      <c r="D21" s="353">
        <v>46.6</v>
      </c>
      <c r="E21" s="353">
        <v>45.5</v>
      </c>
      <c r="F21" s="353">
        <v>44.1</v>
      </c>
      <c r="G21" s="353">
        <v>42.8</v>
      </c>
      <c r="H21" s="353">
        <v>41.7</v>
      </c>
      <c r="I21" s="353">
        <v>41</v>
      </c>
      <c r="J21" s="353">
        <v>40.5</v>
      </c>
      <c r="K21" s="353">
        <v>39.9</v>
      </c>
      <c r="L21" s="238" t="s">
        <v>1389</v>
      </c>
    </row>
    <row r="22" spans="1:12" s="232" customFormat="1" ht="15" customHeight="1" x14ac:dyDescent="0.2">
      <c r="A22" s="238"/>
      <c r="B22" s="353"/>
      <c r="C22" s="353"/>
      <c r="D22" s="353"/>
      <c r="E22" s="353"/>
      <c r="F22" s="353"/>
      <c r="G22" s="353"/>
      <c r="H22" s="353"/>
      <c r="I22" s="353"/>
      <c r="J22" s="354"/>
      <c r="K22" s="354"/>
      <c r="L22" s="238"/>
    </row>
    <row r="23" spans="1:12" s="232" customFormat="1" ht="15" customHeight="1" x14ac:dyDescent="0.2">
      <c r="A23" s="238"/>
      <c r="B23" s="238"/>
      <c r="C23" s="238"/>
      <c r="D23" s="238"/>
      <c r="E23" s="238"/>
      <c r="F23" s="238"/>
      <c r="G23" s="238"/>
      <c r="H23" s="238"/>
      <c r="I23" s="238"/>
      <c r="L23" s="238"/>
    </row>
    <row r="24" spans="1:12" s="232" customFormat="1" ht="15" customHeight="1" x14ac:dyDescent="0.2">
      <c r="A24" s="238" t="s">
        <v>1390</v>
      </c>
      <c r="B24" s="353">
        <v>11</v>
      </c>
      <c r="C24" s="353">
        <v>10.6</v>
      </c>
      <c r="D24" s="353">
        <v>11.2</v>
      </c>
      <c r="E24" s="353">
        <v>13.7</v>
      </c>
      <c r="F24" s="353">
        <v>16.3</v>
      </c>
      <c r="G24" s="353">
        <v>16.2</v>
      </c>
      <c r="H24" s="353">
        <v>15.2</v>
      </c>
      <c r="I24" s="353">
        <v>14</v>
      </c>
      <c r="J24" s="353">
        <v>14.3</v>
      </c>
      <c r="K24" s="353">
        <v>13</v>
      </c>
      <c r="L24" s="238" t="s">
        <v>1391</v>
      </c>
    </row>
    <row r="25" spans="1:12" x14ac:dyDescent="0.2">
      <c r="A25" s="244"/>
      <c r="B25" s="355"/>
      <c r="C25" s="355"/>
      <c r="D25" s="355"/>
      <c r="E25" s="355"/>
      <c r="F25" s="355"/>
      <c r="G25" s="355"/>
      <c r="H25" s="356"/>
      <c r="I25" s="356"/>
      <c r="J25" s="356"/>
      <c r="K25" s="356"/>
      <c r="L25" s="244"/>
    </row>
    <row r="26" spans="1:12" x14ac:dyDescent="0.2">
      <c r="A26" s="357"/>
      <c r="B26" s="357"/>
      <c r="C26" s="357"/>
      <c r="D26" s="357"/>
      <c r="E26" s="357"/>
      <c r="F26" s="357"/>
      <c r="G26" s="357"/>
      <c r="H26" s="357"/>
      <c r="I26" s="357"/>
      <c r="J26" s="357"/>
      <c r="K26" s="357"/>
      <c r="L26" s="357"/>
    </row>
    <row r="27" spans="1:12" s="257" customFormat="1" x14ac:dyDescent="0.2">
      <c r="A27" s="229" t="s">
        <v>167</v>
      </c>
      <c r="B27" s="245"/>
      <c r="C27" s="245"/>
      <c r="D27" s="245"/>
      <c r="E27" s="245"/>
      <c r="G27" s="229" t="s">
        <v>1392</v>
      </c>
      <c r="H27" s="245"/>
      <c r="I27" s="245"/>
      <c r="J27" s="245"/>
      <c r="K27" s="245"/>
      <c r="L27" s="245"/>
    </row>
    <row r="28" spans="1:12" x14ac:dyDescent="0.2">
      <c r="A28" s="228" t="s">
        <v>169</v>
      </c>
      <c r="B28" s="228"/>
      <c r="G28" s="228" t="s">
        <v>1393</v>
      </c>
      <c r="H28" s="228"/>
    </row>
    <row r="29" spans="1:12" x14ac:dyDescent="0.2">
      <c r="A29" s="228"/>
      <c r="B29" s="228"/>
      <c r="G29" s="228"/>
      <c r="H29" s="228"/>
    </row>
    <row r="30" spans="1:12" x14ac:dyDescent="0.2">
      <c r="A30" s="228"/>
      <c r="B30" s="228"/>
      <c r="G30" s="228"/>
      <c r="H30" s="228"/>
      <c r="I30" s="228"/>
      <c r="J30" s="228"/>
      <c r="K30" s="228"/>
      <c r="L30" s="228"/>
    </row>
    <row r="31" spans="1:12" ht="15" x14ac:dyDescent="0.25">
      <c r="A31" s="268" t="s">
        <v>1394</v>
      </c>
      <c r="B31" s="268"/>
      <c r="C31" s="246"/>
      <c r="D31" s="246"/>
      <c r="E31" s="246"/>
      <c r="G31" s="268" t="s">
        <v>1395</v>
      </c>
      <c r="H31" s="268"/>
      <c r="I31" s="228"/>
      <c r="J31" s="228"/>
      <c r="K31" s="228"/>
      <c r="L31" s="228"/>
    </row>
    <row r="32" spans="1:12" ht="15" x14ac:dyDescent="0.25">
      <c r="A32" s="268" t="s">
        <v>1396</v>
      </c>
      <c r="B32" s="268"/>
      <c r="C32" s="246"/>
      <c r="D32" s="246"/>
      <c r="E32" s="246"/>
      <c r="G32" s="268" t="s">
        <v>1397</v>
      </c>
      <c r="H32" s="268"/>
      <c r="I32" s="228"/>
      <c r="J32" s="228"/>
      <c r="K32" s="228"/>
      <c r="L32" s="228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/>
  </sheetViews>
  <sheetFormatPr defaultColWidth="12.5703125" defaultRowHeight="12.75" x14ac:dyDescent="0.2"/>
  <cols>
    <col min="1" max="1" width="30.140625" style="229" customWidth="1"/>
    <col min="2" max="11" width="9.7109375" style="229" customWidth="1"/>
    <col min="12" max="12" width="36.28515625" style="229" customWidth="1"/>
    <col min="13" max="256" width="12.5703125" style="229"/>
    <col min="257" max="257" width="31.7109375" style="229" customWidth="1"/>
    <col min="258" max="267" width="10" style="229" customWidth="1"/>
    <col min="268" max="268" width="35.7109375" style="229" customWidth="1"/>
    <col min="269" max="512" width="12.5703125" style="229"/>
    <col min="513" max="513" width="31.7109375" style="229" customWidth="1"/>
    <col min="514" max="523" width="10" style="229" customWidth="1"/>
    <col min="524" max="524" width="35.7109375" style="229" customWidth="1"/>
    <col min="525" max="768" width="12.5703125" style="229"/>
    <col min="769" max="769" width="31.7109375" style="229" customWidth="1"/>
    <col min="770" max="779" width="10" style="229" customWidth="1"/>
    <col min="780" max="780" width="35.7109375" style="229" customWidth="1"/>
    <col min="781" max="1024" width="12.5703125" style="229"/>
    <col min="1025" max="1025" width="31.7109375" style="229" customWidth="1"/>
    <col min="1026" max="1035" width="10" style="229" customWidth="1"/>
    <col min="1036" max="1036" width="35.7109375" style="229" customWidth="1"/>
    <col min="1037" max="1280" width="12.5703125" style="229"/>
    <col min="1281" max="1281" width="31.7109375" style="229" customWidth="1"/>
    <col min="1282" max="1291" width="10" style="229" customWidth="1"/>
    <col min="1292" max="1292" width="35.7109375" style="229" customWidth="1"/>
    <col min="1293" max="1536" width="12.5703125" style="229"/>
    <col min="1537" max="1537" width="31.7109375" style="229" customWidth="1"/>
    <col min="1538" max="1547" width="10" style="229" customWidth="1"/>
    <col min="1548" max="1548" width="35.7109375" style="229" customWidth="1"/>
    <col min="1549" max="1792" width="12.5703125" style="229"/>
    <col min="1793" max="1793" width="31.7109375" style="229" customWidth="1"/>
    <col min="1794" max="1803" width="10" style="229" customWidth="1"/>
    <col min="1804" max="1804" width="35.7109375" style="229" customWidth="1"/>
    <col min="1805" max="2048" width="12.5703125" style="229"/>
    <col min="2049" max="2049" width="31.7109375" style="229" customWidth="1"/>
    <col min="2050" max="2059" width="10" style="229" customWidth="1"/>
    <col min="2060" max="2060" width="35.7109375" style="229" customWidth="1"/>
    <col min="2061" max="2304" width="12.5703125" style="229"/>
    <col min="2305" max="2305" width="31.7109375" style="229" customWidth="1"/>
    <col min="2306" max="2315" width="10" style="229" customWidth="1"/>
    <col min="2316" max="2316" width="35.7109375" style="229" customWidth="1"/>
    <col min="2317" max="2560" width="12.5703125" style="229"/>
    <col min="2561" max="2561" width="31.7109375" style="229" customWidth="1"/>
    <col min="2562" max="2571" width="10" style="229" customWidth="1"/>
    <col min="2572" max="2572" width="35.7109375" style="229" customWidth="1"/>
    <col min="2573" max="2816" width="12.5703125" style="229"/>
    <col min="2817" max="2817" width="31.7109375" style="229" customWidth="1"/>
    <col min="2818" max="2827" width="10" style="229" customWidth="1"/>
    <col min="2828" max="2828" width="35.7109375" style="229" customWidth="1"/>
    <col min="2829" max="3072" width="12.5703125" style="229"/>
    <col min="3073" max="3073" width="31.7109375" style="229" customWidth="1"/>
    <col min="3074" max="3083" width="10" style="229" customWidth="1"/>
    <col min="3084" max="3084" width="35.7109375" style="229" customWidth="1"/>
    <col min="3085" max="3328" width="12.5703125" style="229"/>
    <col min="3329" max="3329" width="31.7109375" style="229" customWidth="1"/>
    <col min="3330" max="3339" width="10" style="229" customWidth="1"/>
    <col min="3340" max="3340" width="35.7109375" style="229" customWidth="1"/>
    <col min="3341" max="3584" width="12.5703125" style="229"/>
    <col min="3585" max="3585" width="31.7109375" style="229" customWidth="1"/>
    <col min="3586" max="3595" width="10" style="229" customWidth="1"/>
    <col min="3596" max="3596" width="35.7109375" style="229" customWidth="1"/>
    <col min="3597" max="3840" width="12.5703125" style="229"/>
    <col min="3841" max="3841" width="31.7109375" style="229" customWidth="1"/>
    <col min="3842" max="3851" width="10" style="229" customWidth="1"/>
    <col min="3852" max="3852" width="35.7109375" style="229" customWidth="1"/>
    <col min="3853" max="4096" width="12.5703125" style="229"/>
    <col min="4097" max="4097" width="31.7109375" style="229" customWidth="1"/>
    <col min="4098" max="4107" width="10" style="229" customWidth="1"/>
    <col min="4108" max="4108" width="35.7109375" style="229" customWidth="1"/>
    <col min="4109" max="4352" width="12.5703125" style="229"/>
    <col min="4353" max="4353" width="31.7109375" style="229" customWidth="1"/>
    <col min="4354" max="4363" width="10" style="229" customWidth="1"/>
    <col min="4364" max="4364" width="35.7109375" style="229" customWidth="1"/>
    <col min="4365" max="4608" width="12.5703125" style="229"/>
    <col min="4609" max="4609" width="31.7109375" style="229" customWidth="1"/>
    <col min="4610" max="4619" width="10" style="229" customWidth="1"/>
    <col min="4620" max="4620" width="35.7109375" style="229" customWidth="1"/>
    <col min="4621" max="4864" width="12.5703125" style="229"/>
    <col min="4865" max="4865" width="31.7109375" style="229" customWidth="1"/>
    <col min="4866" max="4875" width="10" style="229" customWidth="1"/>
    <col min="4876" max="4876" width="35.7109375" style="229" customWidth="1"/>
    <col min="4877" max="5120" width="12.5703125" style="229"/>
    <col min="5121" max="5121" width="31.7109375" style="229" customWidth="1"/>
    <col min="5122" max="5131" width="10" style="229" customWidth="1"/>
    <col min="5132" max="5132" width="35.7109375" style="229" customWidth="1"/>
    <col min="5133" max="5376" width="12.5703125" style="229"/>
    <col min="5377" max="5377" width="31.7109375" style="229" customWidth="1"/>
    <col min="5378" max="5387" width="10" style="229" customWidth="1"/>
    <col min="5388" max="5388" width="35.7109375" style="229" customWidth="1"/>
    <col min="5389" max="5632" width="12.5703125" style="229"/>
    <col min="5633" max="5633" width="31.7109375" style="229" customWidth="1"/>
    <col min="5634" max="5643" width="10" style="229" customWidth="1"/>
    <col min="5644" max="5644" width="35.7109375" style="229" customWidth="1"/>
    <col min="5645" max="5888" width="12.5703125" style="229"/>
    <col min="5889" max="5889" width="31.7109375" style="229" customWidth="1"/>
    <col min="5890" max="5899" width="10" style="229" customWidth="1"/>
    <col min="5900" max="5900" width="35.7109375" style="229" customWidth="1"/>
    <col min="5901" max="6144" width="12.5703125" style="229"/>
    <col min="6145" max="6145" width="31.7109375" style="229" customWidth="1"/>
    <col min="6146" max="6155" width="10" style="229" customWidth="1"/>
    <col min="6156" max="6156" width="35.7109375" style="229" customWidth="1"/>
    <col min="6157" max="6400" width="12.5703125" style="229"/>
    <col min="6401" max="6401" width="31.7109375" style="229" customWidth="1"/>
    <col min="6402" max="6411" width="10" style="229" customWidth="1"/>
    <col min="6412" max="6412" width="35.7109375" style="229" customWidth="1"/>
    <col min="6413" max="6656" width="12.5703125" style="229"/>
    <col min="6657" max="6657" width="31.7109375" style="229" customWidth="1"/>
    <col min="6658" max="6667" width="10" style="229" customWidth="1"/>
    <col min="6668" max="6668" width="35.7109375" style="229" customWidth="1"/>
    <col min="6669" max="6912" width="12.5703125" style="229"/>
    <col min="6913" max="6913" width="31.7109375" style="229" customWidth="1"/>
    <col min="6914" max="6923" width="10" style="229" customWidth="1"/>
    <col min="6924" max="6924" width="35.7109375" style="229" customWidth="1"/>
    <col min="6925" max="7168" width="12.5703125" style="229"/>
    <col min="7169" max="7169" width="31.7109375" style="229" customWidth="1"/>
    <col min="7170" max="7179" width="10" style="229" customWidth="1"/>
    <col min="7180" max="7180" width="35.7109375" style="229" customWidth="1"/>
    <col min="7181" max="7424" width="12.5703125" style="229"/>
    <col min="7425" max="7425" width="31.7109375" style="229" customWidth="1"/>
    <col min="7426" max="7435" width="10" style="229" customWidth="1"/>
    <col min="7436" max="7436" width="35.7109375" style="229" customWidth="1"/>
    <col min="7437" max="7680" width="12.5703125" style="229"/>
    <col min="7681" max="7681" width="31.7109375" style="229" customWidth="1"/>
    <col min="7682" max="7691" width="10" style="229" customWidth="1"/>
    <col min="7692" max="7692" width="35.7109375" style="229" customWidth="1"/>
    <col min="7693" max="7936" width="12.5703125" style="229"/>
    <col min="7937" max="7937" width="31.7109375" style="229" customWidth="1"/>
    <col min="7938" max="7947" width="10" style="229" customWidth="1"/>
    <col min="7948" max="7948" width="35.7109375" style="229" customWidth="1"/>
    <col min="7949" max="8192" width="12.5703125" style="229"/>
    <col min="8193" max="8193" width="31.7109375" style="229" customWidth="1"/>
    <col min="8194" max="8203" width="10" style="229" customWidth="1"/>
    <col min="8204" max="8204" width="35.7109375" style="229" customWidth="1"/>
    <col min="8205" max="8448" width="12.5703125" style="229"/>
    <col min="8449" max="8449" width="31.7109375" style="229" customWidth="1"/>
    <col min="8450" max="8459" width="10" style="229" customWidth="1"/>
    <col min="8460" max="8460" width="35.7109375" style="229" customWidth="1"/>
    <col min="8461" max="8704" width="12.5703125" style="229"/>
    <col min="8705" max="8705" width="31.7109375" style="229" customWidth="1"/>
    <col min="8706" max="8715" width="10" style="229" customWidth="1"/>
    <col min="8716" max="8716" width="35.7109375" style="229" customWidth="1"/>
    <col min="8717" max="8960" width="12.5703125" style="229"/>
    <col min="8961" max="8961" width="31.7109375" style="229" customWidth="1"/>
    <col min="8962" max="8971" width="10" style="229" customWidth="1"/>
    <col min="8972" max="8972" width="35.7109375" style="229" customWidth="1"/>
    <col min="8973" max="9216" width="12.5703125" style="229"/>
    <col min="9217" max="9217" width="31.7109375" style="229" customWidth="1"/>
    <col min="9218" max="9227" width="10" style="229" customWidth="1"/>
    <col min="9228" max="9228" width="35.7109375" style="229" customWidth="1"/>
    <col min="9229" max="9472" width="12.5703125" style="229"/>
    <col min="9473" max="9473" width="31.7109375" style="229" customWidth="1"/>
    <col min="9474" max="9483" width="10" style="229" customWidth="1"/>
    <col min="9484" max="9484" width="35.7109375" style="229" customWidth="1"/>
    <col min="9485" max="9728" width="12.5703125" style="229"/>
    <col min="9729" max="9729" width="31.7109375" style="229" customWidth="1"/>
    <col min="9730" max="9739" width="10" style="229" customWidth="1"/>
    <col min="9740" max="9740" width="35.7109375" style="229" customWidth="1"/>
    <col min="9741" max="9984" width="12.5703125" style="229"/>
    <col min="9985" max="9985" width="31.7109375" style="229" customWidth="1"/>
    <col min="9986" max="9995" width="10" style="229" customWidth="1"/>
    <col min="9996" max="9996" width="35.7109375" style="229" customWidth="1"/>
    <col min="9997" max="10240" width="12.5703125" style="229"/>
    <col min="10241" max="10241" width="31.7109375" style="229" customWidth="1"/>
    <col min="10242" max="10251" width="10" style="229" customWidth="1"/>
    <col min="10252" max="10252" width="35.7109375" style="229" customWidth="1"/>
    <col min="10253" max="10496" width="12.5703125" style="229"/>
    <col min="10497" max="10497" width="31.7109375" style="229" customWidth="1"/>
    <col min="10498" max="10507" width="10" style="229" customWidth="1"/>
    <col min="10508" max="10508" width="35.7109375" style="229" customWidth="1"/>
    <col min="10509" max="10752" width="12.5703125" style="229"/>
    <col min="10753" max="10753" width="31.7109375" style="229" customWidth="1"/>
    <col min="10754" max="10763" width="10" style="229" customWidth="1"/>
    <col min="10764" max="10764" width="35.7109375" style="229" customWidth="1"/>
    <col min="10765" max="11008" width="12.5703125" style="229"/>
    <col min="11009" max="11009" width="31.7109375" style="229" customWidth="1"/>
    <col min="11010" max="11019" width="10" style="229" customWidth="1"/>
    <col min="11020" max="11020" width="35.7109375" style="229" customWidth="1"/>
    <col min="11021" max="11264" width="12.5703125" style="229"/>
    <col min="11265" max="11265" width="31.7109375" style="229" customWidth="1"/>
    <col min="11266" max="11275" width="10" style="229" customWidth="1"/>
    <col min="11276" max="11276" width="35.7109375" style="229" customWidth="1"/>
    <col min="11277" max="11520" width="12.5703125" style="229"/>
    <col min="11521" max="11521" width="31.7109375" style="229" customWidth="1"/>
    <col min="11522" max="11531" width="10" style="229" customWidth="1"/>
    <col min="11532" max="11532" width="35.7109375" style="229" customWidth="1"/>
    <col min="11533" max="11776" width="12.5703125" style="229"/>
    <col min="11777" max="11777" width="31.7109375" style="229" customWidth="1"/>
    <col min="11778" max="11787" width="10" style="229" customWidth="1"/>
    <col min="11788" max="11788" width="35.7109375" style="229" customWidth="1"/>
    <col min="11789" max="12032" width="12.5703125" style="229"/>
    <col min="12033" max="12033" width="31.7109375" style="229" customWidth="1"/>
    <col min="12034" max="12043" width="10" style="229" customWidth="1"/>
    <col min="12044" max="12044" width="35.7109375" style="229" customWidth="1"/>
    <col min="12045" max="12288" width="12.5703125" style="229"/>
    <col min="12289" max="12289" width="31.7109375" style="229" customWidth="1"/>
    <col min="12290" max="12299" width="10" style="229" customWidth="1"/>
    <col min="12300" max="12300" width="35.7109375" style="229" customWidth="1"/>
    <col min="12301" max="12544" width="12.5703125" style="229"/>
    <col min="12545" max="12545" width="31.7109375" style="229" customWidth="1"/>
    <col min="12546" max="12555" width="10" style="229" customWidth="1"/>
    <col min="12556" max="12556" width="35.7109375" style="229" customWidth="1"/>
    <col min="12557" max="12800" width="12.5703125" style="229"/>
    <col min="12801" max="12801" width="31.7109375" style="229" customWidth="1"/>
    <col min="12802" max="12811" width="10" style="229" customWidth="1"/>
    <col min="12812" max="12812" width="35.7109375" style="229" customWidth="1"/>
    <col min="12813" max="13056" width="12.5703125" style="229"/>
    <col min="13057" max="13057" width="31.7109375" style="229" customWidth="1"/>
    <col min="13058" max="13067" width="10" style="229" customWidth="1"/>
    <col min="13068" max="13068" width="35.7109375" style="229" customWidth="1"/>
    <col min="13069" max="13312" width="12.5703125" style="229"/>
    <col min="13313" max="13313" width="31.7109375" style="229" customWidth="1"/>
    <col min="13314" max="13323" width="10" style="229" customWidth="1"/>
    <col min="13324" max="13324" width="35.7109375" style="229" customWidth="1"/>
    <col min="13325" max="13568" width="12.5703125" style="229"/>
    <col min="13569" max="13569" width="31.7109375" style="229" customWidth="1"/>
    <col min="13570" max="13579" width="10" style="229" customWidth="1"/>
    <col min="13580" max="13580" width="35.7109375" style="229" customWidth="1"/>
    <col min="13581" max="13824" width="12.5703125" style="229"/>
    <col min="13825" max="13825" width="31.7109375" style="229" customWidth="1"/>
    <col min="13826" max="13835" width="10" style="229" customWidth="1"/>
    <col min="13836" max="13836" width="35.7109375" style="229" customWidth="1"/>
    <col min="13837" max="14080" width="12.5703125" style="229"/>
    <col min="14081" max="14081" width="31.7109375" style="229" customWidth="1"/>
    <col min="14082" max="14091" width="10" style="229" customWidth="1"/>
    <col min="14092" max="14092" width="35.7109375" style="229" customWidth="1"/>
    <col min="14093" max="14336" width="12.5703125" style="229"/>
    <col min="14337" max="14337" width="31.7109375" style="229" customWidth="1"/>
    <col min="14338" max="14347" width="10" style="229" customWidth="1"/>
    <col min="14348" max="14348" width="35.7109375" style="229" customWidth="1"/>
    <col min="14349" max="14592" width="12.5703125" style="229"/>
    <col min="14593" max="14593" width="31.7109375" style="229" customWidth="1"/>
    <col min="14594" max="14603" width="10" style="229" customWidth="1"/>
    <col min="14604" max="14604" width="35.7109375" style="229" customWidth="1"/>
    <col min="14605" max="14848" width="12.5703125" style="229"/>
    <col min="14849" max="14849" width="31.7109375" style="229" customWidth="1"/>
    <col min="14850" max="14859" width="10" style="229" customWidth="1"/>
    <col min="14860" max="14860" width="35.7109375" style="229" customWidth="1"/>
    <col min="14861" max="15104" width="12.5703125" style="229"/>
    <col min="15105" max="15105" width="31.7109375" style="229" customWidth="1"/>
    <col min="15106" max="15115" width="10" style="229" customWidth="1"/>
    <col min="15116" max="15116" width="35.7109375" style="229" customWidth="1"/>
    <col min="15117" max="15360" width="12.5703125" style="229"/>
    <col min="15361" max="15361" width="31.7109375" style="229" customWidth="1"/>
    <col min="15362" max="15371" width="10" style="229" customWidth="1"/>
    <col min="15372" max="15372" width="35.7109375" style="229" customWidth="1"/>
    <col min="15373" max="15616" width="12.5703125" style="229"/>
    <col min="15617" max="15617" width="31.7109375" style="229" customWidth="1"/>
    <col min="15618" max="15627" width="10" style="229" customWidth="1"/>
    <col min="15628" max="15628" width="35.7109375" style="229" customWidth="1"/>
    <col min="15629" max="15872" width="12.5703125" style="229"/>
    <col min="15873" max="15873" width="31.7109375" style="229" customWidth="1"/>
    <col min="15874" max="15883" width="10" style="229" customWidth="1"/>
    <col min="15884" max="15884" width="35.7109375" style="229" customWidth="1"/>
    <col min="15885" max="16128" width="12.5703125" style="229"/>
    <col min="16129" max="16129" width="31.7109375" style="229" customWidth="1"/>
    <col min="16130" max="16139" width="10" style="229" customWidth="1"/>
    <col min="16140" max="16140" width="35.7109375" style="229" customWidth="1"/>
    <col min="16141" max="16384" width="12.5703125" style="229"/>
  </cols>
  <sheetData>
    <row r="1" spans="1:13" ht="15" x14ac:dyDescent="0.2">
      <c r="A1" s="227" t="s">
        <v>1335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3" ht="15" x14ac:dyDescent="0.2">
      <c r="A2" s="227" t="s">
        <v>1336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3" ht="14.25" x14ac:dyDescent="0.2">
      <c r="A3" s="230" t="s">
        <v>1337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</row>
    <row r="4" spans="1:13" x14ac:dyDescent="0.2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1:13" s="232" customFormat="1" ht="15" x14ac:dyDescent="0.2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</row>
    <row r="6" spans="1:13" s="232" customFormat="1" ht="15" x14ac:dyDescent="0.2">
      <c r="A6" s="233"/>
      <c r="B6" s="234">
        <v>2006</v>
      </c>
      <c r="C6" s="234">
        <v>2007</v>
      </c>
      <c r="D6" s="234">
        <v>2008</v>
      </c>
      <c r="E6" s="234">
        <v>2009</v>
      </c>
      <c r="F6" s="234" t="s">
        <v>113</v>
      </c>
      <c r="G6" s="234" t="s">
        <v>2</v>
      </c>
      <c r="H6" s="234" t="s">
        <v>3</v>
      </c>
      <c r="I6" s="234" t="s">
        <v>4</v>
      </c>
      <c r="J6" s="234" t="s">
        <v>5</v>
      </c>
      <c r="K6" s="234" t="s">
        <v>6</v>
      </c>
      <c r="L6" s="233"/>
    </row>
    <row r="7" spans="1:13" s="232" customFormat="1" ht="15" x14ac:dyDescent="0.2">
      <c r="A7" s="327"/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7"/>
    </row>
    <row r="8" spans="1:13" s="237" customFormat="1" ht="15" customHeight="1" x14ac:dyDescent="0.2">
      <c r="A8" s="329"/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3"/>
      <c r="M8" s="229"/>
    </row>
    <row r="9" spans="1:13" s="232" customFormat="1" ht="15" customHeight="1" x14ac:dyDescent="0.2">
      <c r="A9" s="329" t="s">
        <v>1338</v>
      </c>
      <c r="B9" s="344">
        <v>1254</v>
      </c>
      <c r="C9" s="344">
        <v>1263</v>
      </c>
      <c r="D9" s="344">
        <v>1203</v>
      </c>
      <c r="E9" s="344">
        <v>1144</v>
      </c>
      <c r="F9" s="344">
        <v>1075</v>
      </c>
      <c r="G9" s="344">
        <v>1043</v>
      </c>
      <c r="H9" s="344">
        <v>1025</v>
      </c>
      <c r="I9" s="344">
        <v>1015</v>
      </c>
      <c r="J9" s="344">
        <v>993</v>
      </c>
      <c r="K9" s="344">
        <v>984</v>
      </c>
      <c r="L9" s="329" t="s">
        <v>1281</v>
      </c>
    </row>
    <row r="10" spans="1:13" s="232" customFormat="1" ht="15" customHeight="1" x14ac:dyDescent="0.2">
      <c r="A10" s="329"/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29"/>
    </row>
    <row r="11" spans="1:13" s="232" customFormat="1" ht="15" customHeight="1" x14ac:dyDescent="0.2">
      <c r="A11" s="329" t="s">
        <v>1339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5"/>
      <c r="L11" s="329" t="s">
        <v>1340</v>
      </c>
    </row>
    <row r="12" spans="1:13" s="232" customFormat="1" ht="15" customHeight="1" x14ac:dyDescent="0.2">
      <c r="A12" s="329" t="s">
        <v>1341</v>
      </c>
      <c r="B12" s="346">
        <v>22</v>
      </c>
      <c r="C12" s="346">
        <v>16</v>
      </c>
      <c r="D12" s="346">
        <v>15</v>
      </c>
      <c r="E12" s="346">
        <v>18</v>
      </c>
      <c r="F12" s="346">
        <v>17</v>
      </c>
      <c r="G12" s="346">
        <v>17</v>
      </c>
      <c r="H12" s="346">
        <v>17</v>
      </c>
      <c r="I12" s="346">
        <v>17</v>
      </c>
      <c r="J12" s="346">
        <v>17</v>
      </c>
      <c r="K12" s="346">
        <v>17</v>
      </c>
      <c r="L12" s="329" t="s">
        <v>1342</v>
      </c>
    </row>
    <row r="13" spans="1:13" s="232" customFormat="1" ht="15" customHeight="1" x14ac:dyDescent="0.2">
      <c r="A13" s="329"/>
      <c r="B13" s="346"/>
      <c r="C13" s="346"/>
      <c r="D13" s="346"/>
      <c r="E13" s="346"/>
      <c r="F13" s="346"/>
      <c r="G13" s="346"/>
      <c r="H13" s="346"/>
      <c r="I13" s="346"/>
      <c r="J13" s="346"/>
      <c r="K13" s="346"/>
      <c r="L13" s="329"/>
    </row>
    <row r="14" spans="1:13" s="232" customFormat="1" ht="15" customHeight="1" x14ac:dyDescent="0.2">
      <c r="A14" s="329" t="s">
        <v>391</v>
      </c>
      <c r="B14" s="346">
        <v>135</v>
      </c>
      <c r="C14" s="346">
        <v>137</v>
      </c>
      <c r="D14" s="346">
        <v>128</v>
      </c>
      <c r="E14" s="346">
        <v>111</v>
      </c>
      <c r="F14" s="346">
        <v>101</v>
      </c>
      <c r="G14" s="346">
        <v>97</v>
      </c>
      <c r="H14" s="346">
        <v>94</v>
      </c>
      <c r="I14" s="346">
        <v>94</v>
      </c>
      <c r="J14" s="346">
        <v>85</v>
      </c>
      <c r="K14" s="346">
        <v>82</v>
      </c>
      <c r="L14" s="329" t="s">
        <v>1343</v>
      </c>
    </row>
    <row r="15" spans="1:13" s="232" customFormat="1" ht="15" customHeight="1" x14ac:dyDescent="0.2">
      <c r="A15" s="329"/>
      <c r="B15" s="347"/>
      <c r="C15" s="347"/>
      <c r="D15" s="347"/>
      <c r="E15" s="347"/>
      <c r="F15" s="347"/>
      <c r="G15" s="347"/>
      <c r="H15" s="347"/>
      <c r="I15" s="347"/>
      <c r="J15" s="347"/>
      <c r="K15" s="347"/>
      <c r="L15" s="329"/>
    </row>
    <row r="16" spans="1:13" s="232" customFormat="1" ht="15" customHeight="1" x14ac:dyDescent="0.2">
      <c r="A16" s="329" t="s">
        <v>389</v>
      </c>
      <c r="B16" s="346" t="s">
        <v>1344</v>
      </c>
      <c r="C16" s="346">
        <v>1</v>
      </c>
      <c r="D16" s="346">
        <v>1</v>
      </c>
      <c r="E16" s="346" t="s">
        <v>1344</v>
      </c>
      <c r="F16" s="346">
        <v>1</v>
      </c>
      <c r="G16" s="346">
        <v>1</v>
      </c>
      <c r="H16" s="346" t="s">
        <v>1344</v>
      </c>
      <c r="I16" s="346" t="s">
        <v>1344</v>
      </c>
      <c r="J16" s="346">
        <v>1</v>
      </c>
      <c r="K16" s="346">
        <v>1</v>
      </c>
      <c r="L16" s="335" t="s">
        <v>1345</v>
      </c>
    </row>
    <row r="17" spans="1:12" s="232" customFormat="1" ht="15" customHeight="1" x14ac:dyDescent="0.2">
      <c r="A17" s="329"/>
      <c r="B17" s="346"/>
      <c r="C17" s="346"/>
      <c r="D17" s="346"/>
      <c r="E17" s="346"/>
      <c r="F17" s="346"/>
      <c r="G17" s="346"/>
      <c r="H17" s="346"/>
      <c r="I17" s="346"/>
      <c r="J17" s="346"/>
      <c r="K17" s="346"/>
      <c r="L17" s="329"/>
    </row>
    <row r="18" spans="1:12" s="232" customFormat="1" ht="15" customHeight="1" x14ac:dyDescent="0.2">
      <c r="A18" s="329" t="s">
        <v>277</v>
      </c>
      <c r="B18" s="346">
        <v>88</v>
      </c>
      <c r="C18" s="346">
        <v>98</v>
      </c>
      <c r="D18" s="346">
        <v>84</v>
      </c>
      <c r="E18" s="346">
        <v>70</v>
      </c>
      <c r="F18" s="346">
        <v>54</v>
      </c>
      <c r="G18" s="346">
        <v>48</v>
      </c>
      <c r="H18" s="346">
        <v>50</v>
      </c>
      <c r="I18" s="346">
        <v>47</v>
      </c>
      <c r="J18" s="346">
        <v>42</v>
      </c>
      <c r="K18" s="346">
        <v>36</v>
      </c>
      <c r="L18" s="329" t="s">
        <v>1346</v>
      </c>
    </row>
    <row r="19" spans="1:12" s="232" customFormat="1" ht="15" customHeight="1" x14ac:dyDescent="0.2">
      <c r="A19" s="329"/>
      <c r="B19" s="347"/>
      <c r="C19" s="347"/>
      <c r="D19" s="347"/>
      <c r="E19" s="347"/>
      <c r="F19" s="347"/>
      <c r="G19" s="347"/>
      <c r="H19" s="347"/>
      <c r="I19" s="347"/>
      <c r="J19" s="347"/>
      <c r="K19" s="347"/>
      <c r="L19" s="329"/>
    </row>
    <row r="20" spans="1:12" s="232" customFormat="1" ht="15" customHeight="1" x14ac:dyDescent="0.2">
      <c r="A20" s="329" t="s">
        <v>1347</v>
      </c>
      <c r="B20" s="346">
        <v>269</v>
      </c>
      <c r="C20" s="346">
        <v>262</v>
      </c>
      <c r="D20" s="346">
        <v>256</v>
      </c>
      <c r="E20" s="346">
        <v>242</v>
      </c>
      <c r="F20" s="346">
        <v>237</v>
      </c>
      <c r="G20" s="346">
        <v>234</v>
      </c>
      <c r="H20" s="346">
        <v>228</v>
      </c>
      <c r="I20" s="346">
        <v>225</v>
      </c>
      <c r="J20" s="346">
        <v>231</v>
      </c>
      <c r="K20" s="346">
        <v>239</v>
      </c>
      <c r="L20" s="329" t="s">
        <v>1348</v>
      </c>
    </row>
    <row r="21" spans="1:12" s="232" customFormat="1" ht="15" customHeight="1" x14ac:dyDescent="0.2">
      <c r="A21" s="329" t="s">
        <v>1349</v>
      </c>
      <c r="B21" s="346">
        <v>24</v>
      </c>
      <c r="C21" s="346">
        <v>29</v>
      </c>
      <c r="D21" s="346">
        <v>31</v>
      </c>
      <c r="E21" s="346">
        <v>28</v>
      </c>
      <c r="F21" s="346">
        <v>25</v>
      </c>
      <c r="G21" s="346">
        <v>23</v>
      </c>
      <c r="H21" s="346">
        <v>22</v>
      </c>
      <c r="I21" s="346">
        <v>21</v>
      </c>
      <c r="J21" s="346">
        <v>22</v>
      </c>
      <c r="K21" s="346">
        <v>23</v>
      </c>
      <c r="L21" s="329" t="s">
        <v>1350</v>
      </c>
    </row>
    <row r="22" spans="1:12" s="232" customFormat="1" ht="15" customHeight="1" x14ac:dyDescent="0.2">
      <c r="A22" s="329" t="s">
        <v>1351</v>
      </c>
      <c r="B22" s="346">
        <v>245</v>
      </c>
      <c r="C22" s="346">
        <v>233</v>
      </c>
      <c r="D22" s="346">
        <v>225</v>
      </c>
      <c r="E22" s="346">
        <v>215</v>
      </c>
      <c r="F22" s="346">
        <v>211</v>
      </c>
      <c r="G22" s="346">
        <v>210</v>
      </c>
      <c r="H22" s="346">
        <v>207</v>
      </c>
      <c r="I22" s="346">
        <v>204</v>
      </c>
      <c r="J22" s="346">
        <v>209</v>
      </c>
      <c r="K22" s="346">
        <v>216</v>
      </c>
      <c r="L22" s="329" t="s">
        <v>1352</v>
      </c>
    </row>
    <row r="23" spans="1:12" s="232" customFormat="1" ht="15" customHeight="1" x14ac:dyDescent="0.2">
      <c r="A23" s="329"/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29"/>
    </row>
    <row r="24" spans="1:12" s="232" customFormat="1" ht="15" customHeight="1" x14ac:dyDescent="0.2">
      <c r="A24" s="329" t="s">
        <v>1353</v>
      </c>
      <c r="B24" s="347"/>
      <c r="C24" s="347"/>
      <c r="D24" s="347"/>
      <c r="E24" s="347"/>
      <c r="F24" s="347"/>
      <c r="G24" s="347"/>
      <c r="H24" s="347"/>
      <c r="I24" s="347"/>
      <c r="J24" s="347"/>
      <c r="K24" s="347"/>
      <c r="L24" s="329" t="s">
        <v>1354</v>
      </c>
    </row>
    <row r="25" spans="1:12" s="232" customFormat="1" ht="15" customHeight="1" x14ac:dyDescent="0.2">
      <c r="A25" s="329" t="s">
        <v>1355</v>
      </c>
      <c r="B25" s="346">
        <v>46</v>
      </c>
      <c r="C25" s="346">
        <v>44</v>
      </c>
      <c r="D25" s="346">
        <v>42</v>
      </c>
      <c r="E25" s="346">
        <v>42</v>
      </c>
      <c r="F25" s="346">
        <v>40</v>
      </c>
      <c r="G25" s="346">
        <v>39</v>
      </c>
      <c r="H25" s="346">
        <v>34</v>
      </c>
      <c r="I25" s="346">
        <v>29</v>
      </c>
      <c r="J25" s="346">
        <v>30</v>
      </c>
      <c r="K25" s="346">
        <v>34</v>
      </c>
      <c r="L25" s="329" t="s">
        <v>1356</v>
      </c>
    </row>
    <row r="26" spans="1:12" s="232" customFormat="1" ht="15" customHeight="1" x14ac:dyDescent="0.2">
      <c r="A26" s="329"/>
      <c r="B26" s="346"/>
      <c r="C26" s="346"/>
      <c r="D26" s="346"/>
      <c r="E26" s="346"/>
      <c r="F26" s="346"/>
      <c r="G26" s="346"/>
      <c r="H26" s="346"/>
      <c r="I26" s="346"/>
      <c r="J26" s="346"/>
      <c r="K26" s="346"/>
      <c r="L26" s="329"/>
    </row>
    <row r="27" spans="1:12" s="232" customFormat="1" ht="15" customHeight="1" x14ac:dyDescent="0.2">
      <c r="A27" s="329" t="s">
        <v>234</v>
      </c>
      <c r="B27" s="346">
        <v>25</v>
      </c>
      <c r="C27" s="346">
        <v>24</v>
      </c>
      <c r="D27" s="346">
        <v>23</v>
      </c>
      <c r="E27" s="346">
        <v>24</v>
      </c>
      <c r="F27" s="346">
        <v>25</v>
      </c>
      <c r="G27" s="346">
        <v>21</v>
      </c>
      <c r="H27" s="346">
        <v>16</v>
      </c>
      <c r="I27" s="346">
        <v>17</v>
      </c>
      <c r="J27" s="346">
        <v>18</v>
      </c>
      <c r="K27" s="346">
        <v>19</v>
      </c>
      <c r="L27" s="329" t="s">
        <v>235</v>
      </c>
    </row>
    <row r="28" spans="1:12" s="232" customFormat="1" ht="15" customHeight="1" x14ac:dyDescent="0.2">
      <c r="A28" s="329"/>
      <c r="B28" s="346"/>
      <c r="C28" s="346"/>
      <c r="D28" s="346"/>
      <c r="E28" s="346"/>
      <c r="F28" s="346"/>
      <c r="G28" s="346"/>
      <c r="H28" s="346"/>
      <c r="I28" s="346"/>
      <c r="J28" s="346"/>
      <c r="K28" s="346"/>
      <c r="L28" s="329"/>
    </row>
    <row r="29" spans="1:12" s="232" customFormat="1" ht="15" customHeight="1" x14ac:dyDescent="0.2">
      <c r="A29" s="329" t="s">
        <v>1357</v>
      </c>
      <c r="B29" s="346">
        <v>15</v>
      </c>
      <c r="C29" s="346">
        <v>16</v>
      </c>
      <c r="D29" s="346">
        <v>16</v>
      </c>
      <c r="E29" s="346">
        <v>15</v>
      </c>
      <c r="F29" s="346">
        <v>16</v>
      </c>
      <c r="G29" s="346">
        <v>14</v>
      </c>
      <c r="H29" s="346">
        <v>12</v>
      </c>
      <c r="I29" s="346">
        <v>16</v>
      </c>
      <c r="J29" s="346">
        <v>14</v>
      </c>
      <c r="K29" s="346">
        <v>14</v>
      </c>
      <c r="L29" s="329" t="s">
        <v>1358</v>
      </c>
    </row>
    <row r="30" spans="1:12" s="232" customFormat="1" ht="15" customHeight="1" x14ac:dyDescent="0.2">
      <c r="A30" s="329"/>
      <c r="B30" s="346"/>
      <c r="C30" s="346"/>
      <c r="D30" s="346"/>
      <c r="E30" s="346"/>
      <c r="F30" s="346"/>
      <c r="G30" s="346"/>
      <c r="H30" s="346"/>
      <c r="I30" s="346"/>
      <c r="J30" s="346"/>
      <c r="K30" s="346"/>
      <c r="L30" s="329"/>
    </row>
    <row r="31" spans="1:12" s="232" customFormat="1" ht="15" customHeight="1" x14ac:dyDescent="0.2">
      <c r="A31" s="329" t="s">
        <v>1359</v>
      </c>
      <c r="B31" s="346">
        <v>16</v>
      </c>
      <c r="C31" s="346">
        <v>14</v>
      </c>
      <c r="D31" s="346">
        <v>15</v>
      </c>
      <c r="E31" s="346">
        <v>18</v>
      </c>
      <c r="F31" s="346">
        <v>16</v>
      </c>
      <c r="G31" s="346">
        <v>13</v>
      </c>
      <c r="H31" s="346">
        <v>12</v>
      </c>
      <c r="I31" s="346">
        <v>13</v>
      </c>
      <c r="J31" s="346">
        <v>13</v>
      </c>
      <c r="K31" s="346">
        <v>12</v>
      </c>
      <c r="L31" s="329" t="s">
        <v>1360</v>
      </c>
    </row>
    <row r="32" spans="1:12" s="232" customFormat="1" ht="15" customHeight="1" x14ac:dyDescent="0.2">
      <c r="A32" s="329"/>
      <c r="B32" s="346"/>
      <c r="C32" s="346"/>
      <c r="D32" s="346"/>
      <c r="E32" s="346"/>
      <c r="F32" s="346"/>
      <c r="G32" s="346"/>
      <c r="H32" s="346"/>
      <c r="I32" s="346"/>
      <c r="J32" s="346"/>
      <c r="K32" s="346"/>
      <c r="L32" s="329"/>
    </row>
    <row r="33" spans="1:13" s="232" customFormat="1" ht="15" customHeight="1" x14ac:dyDescent="0.2">
      <c r="A33" s="329" t="s">
        <v>1361</v>
      </c>
      <c r="B33" s="346">
        <v>351</v>
      </c>
      <c r="C33" s="346">
        <v>363</v>
      </c>
      <c r="D33" s="346">
        <v>354</v>
      </c>
      <c r="E33" s="346">
        <v>344</v>
      </c>
      <c r="F33" s="346">
        <v>319</v>
      </c>
      <c r="G33" s="346">
        <v>332</v>
      </c>
      <c r="H33" s="346">
        <v>339</v>
      </c>
      <c r="I33" s="346">
        <v>344</v>
      </c>
      <c r="J33" s="346">
        <v>339</v>
      </c>
      <c r="K33" s="346">
        <v>333</v>
      </c>
      <c r="L33" s="329" t="s">
        <v>1362</v>
      </c>
    </row>
    <row r="34" spans="1:13" s="232" customFormat="1" ht="15" customHeight="1" x14ac:dyDescent="0.2">
      <c r="A34" s="329"/>
      <c r="B34" s="346"/>
      <c r="C34" s="346"/>
      <c r="D34" s="346"/>
      <c r="E34" s="346"/>
      <c r="F34" s="346"/>
      <c r="G34" s="346"/>
      <c r="H34" s="346"/>
      <c r="I34" s="346"/>
      <c r="J34" s="346"/>
      <c r="K34" s="346"/>
      <c r="L34" s="329"/>
    </row>
    <row r="35" spans="1:13" s="232" customFormat="1" ht="15" customHeight="1" x14ac:dyDescent="0.2">
      <c r="A35" s="329" t="s">
        <v>407</v>
      </c>
      <c r="B35" s="346">
        <v>285</v>
      </c>
      <c r="C35" s="346">
        <v>290</v>
      </c>
      <c r="D35" s="346">
        <v>269</v>
      </c>
      <c r="E35" s="346">
        <v>259</v>
      </c>
      <c r="F35" s="346">
        <v>250</v>
      </c>
      <c r="G35" s="346">
        <v>229</v>
      </c>
      <c r="H35" s="346">
        <v>223</v>
      </c>
      <c r="I35" s="346">
        <v>213</v>
      </c>
      <c r="J35" s="346">
        <v>204</v>
      </c>
      <c r="K35" s="346">
        <v>197</v>
      </c>
      <c r="L35" s="329" t="s">
        <v>1363</v>
      </c>
    </row>
    <row r="36" spans="1:13" s="237" customFormat="1" ht="15" customHeight="1" x14ac:dyDescent="0.2">
      <c r="A36" s="336"/>
      <c r="B36" s="348"/>
      <c r="C36" s="348"/>
      <c r="D36" s="348"/>
      <c r="E36" s="348"/>
      <c r="F36" s="348"/>
      <c r="G36" s="348"/>
      <c r="H36" s="348"/>
      <c r="I36" s="348"/>
      <c r="J36" s="348"/>
      <c r="K36" s="348"/>
      <c r="L36" s="336"/>
    </row>
    <row r="37" spans="1:13" x14ac:dyDescent="0.2">
      <c r="A37" s="338"/>
      <c r="B37" s="349"/>
      <c r="C37" s="349"/>
      <c r="D37" s="349"/>
      <c r="E37" s="349"/>
      <c r="F37" s="349"/>
      <c r="G37" s="349"/>
      <c r="H37" s="350"/>
      <c r="I37" s="350"/>
      <c r="J37" s="350"/>
      <c r="K37" s="350"/>
      <c r="L37" s="338"/>
    </row>
    <row r="38" spans="1:13" x14ac:dyDescent="0.2">
      <c r="A38" s="229" t="s">
        <v>167</v>
      </c>
      <c r="B38" s="338"/>
      <c r="C38" s="338"/>
      <c r="G38" s="229" t="s">
        <v>1364</v>
      </c>
      <c r="H38" s="338"/>
      <c r="I38" s="338"/>
      <c r="J38" s="338"/>
      <c r="K38" s="338"/>
      <c r="L38" s="338"/>
      <c r="M38" s="338"/>
    </row>
    <row r="39" spans="1:13" x14ac:dyDescent="0.2">
      <c r="A39" s="338" t="s">
        <v>169</v>
      </c>
      <c r="B39" s="338"/>
      <c r="C39" s="338"/>
      <c r="G39" s="338" t="s">
        <v>656</v>
      </c>
      <c r="H39" s="338"/>
      <c r="I39" s="338"/>
      <c r="J39" s="338"/>
      <c r="K39" s="338"/>
      <c r="L39" s="338"/>
      <c r="M39" s="338"/>
    </row>
    <row r="40" spans="1:13" x14ac:dyDescent="0.2">
      <c r="A40" s="338" t="s">
        <v>1365</v>
      </c>
      <c r="B40" s="338"/>
      <c r="C40" s="338"/>
      <c r="G40" s="338" t="s">
        <v>1366</v>
      </c>
      <c r="H40" s="338"/>
      <c r="I40" s="338"/>
      <c r="J40" s="338"/>
      <c r="K40" s="338"/>
      <c r="L40" s="338"/>
      <c r="M40" s="338"/>
    </row>
    <row r="41" spans="1:13" x14ac:dyDescent="0.2">
      <c r="A41" s="338"/>
      <c r="B41" s="338"/>
      <c r="C41" s="338"/>
      <c r="G41" s="338"/>
      <c r="H41" s="338"/>
      <c r="I41" s="338"/>
      <c r="J41" s="338"/>
      <c r="K41" s="338"/>
      <c r="L41" s="338"/>
      <c r="M41" s="338"/>
    </row>
    <row r="42" spans="1:13" x14ac:dyDescent="0.2">
      <c r="A42" s="338" t="s">
        <v>1367</v>
      </c>
      <c r="B42" s="338"/>
      <c r="C42" s="338"/>
      <c r="G42" s="338" t="s">
        <v>1368</v>
      </c>
      <c r="H42" s="338"/>
      <c r="I42" s="338"/>
      <c r="J42" s="338"/>
      <c r="K42" s="338"/>
      <c r="L42" s="338"/>
      <c r="M42" s="338"/>
    </row>
    <row r="43" spans="1:13" x14ac:dyDescent="0.2">
      <c r="A43" s="338" t="s">
        <v>1369</v>
      </c>
      <c r="B43" s="338"/>
      <c r="C43" s="338"/>
      <c r="G43" s="338" t="s">
        <v>1370</v>
      </c>
      <c r="H43" s="338"/>
      <c r="I43" s="338"/>
      <c r="J43" s="338"/>
      <c r="K43" s="338"/>
      <c r="L43" s="338"/>
      <c r="M43" s="338"/>
    </row>
    <row r="44" spans="1:13" x14ac:dyDescent="0.2">
      <c r="A44" s="338"/>
      <c r="B44" s="338"/>
      <c r="C44" s="338"/>
      <c r="E44" s="338"/>
      <c r="G44" s="338"/>
      <c r="H44" s="338"/>
      <c r="I44" s="338"/>
      <c r="J44" s="338"/>
      <c r="K44" s="338"/>
      <c r="L44" s="338"/>
      <c r="M44" s="338"/>
    </row>
    <row r="45" spans="1:13" x14ac:dyDescent="0.2">
      <c r="A45" s="338" t="s">
        <v>1371</v>
      </c>
      <c r="B45" s="338"/>
      <c r="C45" s="338"/>
      <c r="G45" s="338" t="s">
        <v>1372</v>
      </c>
      <c r="H45" s="338"/>
      <c r="I45" s="338"/>
      <c r="J45" s="338"/>
      <c r="K45" s="338"/>
      <c r="L45" s="338"/>
      <c r="M45" s="338"/>
    </row>
    <row r="46" spans="1:13" x14ac:dyDescent="0.2">
      <c r="A46" s="338"/>
      <c r="B46" s="338"/>
      <c r="C46" s="338"/>
      <c r="G46" s="338"/>
      <c r="H46" s="338"/>
      <c r="I46" s="338"/>
      <c r="J46" s="338"/>
      <c r="K46" s="338"/>
      <c r="L46" s="338"/>
      <c r="M46" s="338"/>
    </row>
    <row r="47" spans="1:13" ht="15" x14ac:dyDescent="0.25">
      <c r="A47" s="351" t="s">
        <v>1373</v>
      </c>
      <c r="B47" s="351"/>
      <c r="C47" s="246"/>
      <c r="D47" s="246"/>
      <c r="E47" s="246"/>
      <c r="G47" s="351" t="s">
        <v>1374</v>
      </c>
      <c r="H47" s="351"/>
      <c r="I47" s="338"/>
      <c r="J47" s="338"/>
      <c r="K47" s="338"/>
      <c r="L47" s="338"/>
      <c r="M47" s="338"/>
    </row>
    <row r="48" spans="1:13" ht="15" x14ac:dyDescent="0.25">
      <c r="A48" s="351" t="s">
        <v>1375</v>
      </c>
      <c r="B48" s="351"/>
      <c r="C48" s="246"/>
      <c r="D48" s="246"/>
      <c r="E48" s="246"/>
      <c r="G48" s="351" t="s">
        <v>1376</v>
      </c>
      <c r="H48" s="351"/>
      <c r="I48" s="338"/>
      <c r="J48" s="338"/>
      <c r="K48" s="338"/>
      <c r="L48" s="338"/>
      <c r="M48" s="338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/>
  </sheetViews>
  <sheetFormatPr defaultColWidth="12.5703125" defaultRowHeight="12.75" x14ac:dyDescent="0.2"/>
  <cols>
    <col min="1" max="1" width="50.7109375" style="229" customWidth="1"/>
    <col min="2" max="2" width="11.28515625" style="229" customWidth="1"/>
    <col min="3" max="3" width="9.7109375" style="229" customWidth="1"/>
    <col min="4" max="5" width="10.7109375" style="229" customWidth="1"/>
    <col min="6" max="6" width="10.42578125" style="229" customWidth="1"/>
    <col min="7" max="8" width="10.7109375" style="229" customWidth="1"/>
    <col min="9" max="11" width="9.7109375" style="229" customWidth="1"/>
    <col min="12" max="12" width="2.28515625" style="229" customWidth="1"/>
    <col min="13" max="13" width="46.28515625" style="229" bestFit="1" customWidth="1"/>
    <col min="14" max="257" width="12.5703125" style="229"/>
    <col min="258" max="258" width="42.7109375" style="229" customWidth="1"/>
    <col min="259" max="268" width="10" style="229" customWidth="1"/>
    <col min="269" max="269" width="39.7109375" style="229" customWidth="1"/>
    <col min="270" max="513" width="12.5703125" style="229"/>
    <col min="514" max="514" width="42.7109375" style="229" customWidth="1"/>
    <col min="515" max="524" width="10" style="229" customWidth="1"/>
    <col min="525" max="525" width="39.7109375" style="229" customWidth="1"/>
    <col min="526" max="769" width="12.5703125" style="229"/>
    <col min="770" max="770" width="42.7109375" style="229" customWidth="1"/>
    <col min="771" max="780" width="10" style="229" customWidth="1"/>
    <col min="781" max="781" width="39.7109375" style="229" customWidth="1"/>
    <col min="782" max="1025" width="12.5703125" style="229"/>
    <col min="1026" max="1026" width="42.7109375" style="229" customWidth="1"/>
    <col min="1027" max="1036" width="10" style="229" customWidth="1"/>
    <col min="1037" max="1037" width="39.7109375" style="229" customWidth="1"/>
    <col min="1038" max="1281" width="12.5703125" style="229"/>
    <col min="1282" max="1282" width="42.7109375" style="229" customWidth="1"/>
    <col min="1283" max="1292" width="10" style="229" customWidth="1"/>
    <col min="1293" max="1293" width="39.7109375" style="229" customWidth="1"/>
    <col min="1294" max="1537" width="12.5703125" style="229"/>
    <col min="1538" max="1538" width="42.7109375" style="229" customWidth="1"/>
    <col min="1539" max="1548" width="10" style="229" customWidth="1"/>
    <col min="1549" max="1549" width="39.7109375" style="229" customWidth="1"/>
    <col min="1550" max="1793" width="12.5703125" style="229"/>
    <col min="1794" max="1794" width="42.7109375" style="229" customWidth="1"/>
    <col min="1795" max="1804" width="10" style="229" customWidth="1"/>
    <col min="1805" max="1805" width="39.7109375" style="229" customWidth="1"/>
    <col min="1806" max="2049" width="12.5703125" style="229"/>
    <col min="2050" max="2050" width="42.7109375" style="229" customWidth="1"/>
    <col min="2051" max="2060" width="10" style="229" customWidth="1"/>
    <col min="2061" max="2061" width="39.7109375" style="229" customWidth="1"/>
    <col min="2062" max="2305" width="12.5703125" style="229"/>
    <col min="2306" max="2306" width="42.7109375" style="229" customWidth="1"/>
    <col min="2307" max="2316" width="10" style="229" customWidth="1"/>
    <col min="2317" max="2317" width="39.7109375" style="229" customWidth="1"/>
    <col min="2318" max="2561" width="12.5703125" style="229"/>
    <col min="2562" max="2562" width="42.7109375" style="229" customWidth="1"/>
    <col min="2563" max="2572" width="10" style="229" customWidth="1"/>
    <col min="2573" max="2573" width="39.7109375" style="229" customWidth="1"/>
    <col min="2574" max="2817" width="12.5703125" style="229"/>
    <col min="2818" max="2818" width="42.7109375" style="229" customWidth="1"/>
    <col min="2819" max="2828" width="10" style="229" customWidth="1"/>
    <col min="2829" max="2829" width="39.7109375" style="229" customWidth="1"/>
    <col min="2830" max="3073" width="12.5703125" style="229"/>
    <col min="3074" max="3074" width="42.7109375" style="229" customWidth="1"/>
    <col min="3075" max="3084" width="10" style="229" customWidth="1"/>
    <col min="3085" max="3085" width="39.7109375" style="229" customWidth="1"/>
    <col min="3086" max="3329" width="12.5703125" style="229"/>
    <col min="3330" max="3330" width="42.7109375" style="229" customWidth="1"/>
    <col min="3331" max="3340" width="10" style="229" customWidth="1"/>
    <col min="3341" max="3341" width="39.7109375" style="229" customWidth="1"/>
    <col min="3342" max="3585" width="12.5703125" style="229"/>
    <col min="3586" max="3586" width="42.7109375" style="229" customWidth="1"/>
    <col min="3587" max="3596" width="10" style="229" customWidth="1"/>
    <col min="3597" max="3597" width="39.7109375" style="229" customWidth="1"/>
    <col min="3598" max="3841" width="12.5703125" style="229"/>
    <col min="3842" max="3842" width="42.7109375" style="229" customWidth="1"/>
    <col min="3843" max="3852" width="10" style="229" customWidth="1"/>
    <col min="3853" max="3853" width="39.7109375" style="229" customWidth="1"/>
    <col min="3854" max="4097" width="12.5703125" style="229"/>
    <col min="4098" max="4098" width="42.7109375" style="229" customWidth="1"/>
    <col min="4099" max="4108" width="10" style="229" customWidth="1"/>
    <col min="4109" max="4109" width="39.7109375" style="229" customWidth="1"/>
    <col min="4110" max="4353" width="12.5703125" style="229"/>
    <col min="4354" max="4354" width="42.7109375" style="229" customWidth="1"/>
    <col min="4355" max="4364" width="10" style="229" customWidth="1"/>
    <col min="4365" max="4365" width="39.7109375" style="229" customWidth="1"/>
    <col min="4366" max="4609" width="12.5703125" style="229"/>
    <col min="4610" max="4610" width="42.7109375" style="229" customWidth="1"/>
    <col min="4611" max="4620" width="10" style="229" customWidth="1"/>
    <col min="4621" max="4621" width="39.7109375" style="229" customWidth="1"/>
    <col min="4622" max="4865" width="12.5703125" style="229"/>
    <col min="4866" max="4866" width="42.7109375" style="229" customWidth="1"/>
    <col min="4867" max="4876" width="10" style="229" customWidth="1"/>
    <col min="4877" max="4877" width="39.7109375" style="229" customWidth="1"/>
    <col min="4878" max="5121" width="12.5703125" style="229"/>
    <col min="5122" max="5122" width="42.7109375" style="229" customWidth="1"/>
    <col min="5123" max="5132" width="10" style="229" customWidth="1"/>
    <col min="5133" max="5133" width="39.7109375" style="229" customWidth="1"/>
    <col min="5134" max="5377" width="12.5703125" style="229"/>
    <col min="5378" max="5378" width="42.7109375" style="229" customWidth="1"/>
    <col min="5379" max="5388" width="10" style="229" customWidth="1"/>
    <col min="5389" max="5389" width="39.7109375" style="229" customWidth="1"/>
    <col min="5390" max="5633" width="12.5703125" style="229"/>
    <col min="5634" max="5634" width="42.7109375" style="229" customWidth="1"/>
    <col min="5635" max="5644" width="10" style="229" customWidth="1"/>
    <col min="5645" max="5645" width="39.7109375" style="229" customWidth="1"/>
    <col min="5646" max="5889" width="12.5703125" style="229"/>
    <col min="5890" max="5890" width="42.7109375" style="229" customWidth="1"/>
    <col min="5891" max="5900" width="10" style="229" customWidth="1"/>
    <col min="5901" max="5901" width="39.7109375" style="229" customWidth="1"/>
    <col min="5902" max="6145" width="12.5703125" style="229"/>
    <col min="6146" max="6146" width="42.7109375" style="229" customWidth="1"/>
    <col min="6147" max="6156" width="10" style="229" customWidth="1"/>
    <col min="6157" max="6157" width="39.7109375" style="229" customWidth="1"/>
    <col min="6158" max="6401" width="12.5703125" style="229"/>
    <col min="6402" max="6402" width="42.7109375" style="229" customWidth="1"/>
    <col min="6403" max="6412" width="10" style="229" customWidth="1"/>
    <col min="6413" max="6413" width="39.7109375" style="229" customWidth="1"/>
    <col min="6414" max="6657" width="12.5703125" style="229"/>
    <col min="6658" max="6658" width="42.7109375" style="229" customWidth="1"/>
    <col min="6659" max="6668" width="10" style="229" customWidth="1"/>
    <col min="6669" max="6669" width="39.7109375" style="229" customWidth="1"/>
    <col min="6670" max="6913" width="12.5703125" style="229"/>
    <col min="6914" max="6914" width="42.7109375" style="229" customWidth="1"/>
    <col min="6915" max="6924" width="10" style="229" customWidth="1"/>
    <col min="6925" max="6925" width="39.7109375" style="229" customWidth="1"/>
    <col min="6926" max="7169" width="12.5703125" style="229"/>
    <col min="7170" max="7170" width="42.7109375" style="229" customWidth="1"/>
    <col min="7171" max="7180" width="10" style="229" customWidth="1"/>
    <col min="7181" max="7181" width="39.7109375" style="229" customWidth="1"/>
    <col min="7182" max="7425" width="12.5703125" style="229"/>
    <col min="7426" max="7426" width="42.7109375" style="229" customWidth="1"/>
    <col min="7427" max="7436" width="10" style="229" customWidth="1"/>
    <col min="7437" max="7437" width="39.7109375" style="229" customWidth="1"/>
    <col min="7438" max="7681" width="12.5703125" style="229"/>
    <col min="7682" max="7682" width="42.7109375" style="229" customWidth="1"/>
    <col min="7683" max="7692" width="10" style="229" customWidth="1"/>
    <col min="7693" max="7693" width="39.7109375" style="229" customWidth="1"/>
    <col min="7694" max="7937" width="12.5703125" style="229"/>
    <col min="7938" max="7938" width="42.7109375" style="229" customWidth="1"/>
    <col min="7939" max="7948" width="10" style="229" customWidth="1"/>
    <col min="7949" max="7949" width="39.7109375" style="229" customWidth="1"/>
    <col min="7950" max="8193" width="12.5703125" style="229"/>
    <col min="8194" max="8194" width="42.7109375" style="229" customWidth="1"/>
    <col min="8195" max="8204" width="10" style="229" customWidth="1"/>
    <col min="8205" max="8205" width="39.7109375" style="229" customWidth="1"/>
    <col min="8206" max="8449" width="12.5703125" style="229"/>
    <col min="8450" max="8450" width="42.7109375" style="229" customWidth="1"/>
    <col min="8451" max="8460" width="10" style="229" customWidth="1"/>
    <col min="8461" max="8461" width="39.7109375" style="229" customWidth="1"/>
    <col min="8462" max="8705" width="12.5703125" style="229"/>
    <col min="8706" max="8706" width="42.7109375" style="229" customWidth="1"/>
    <col min="8707" max="8716" width="10" style="229" customWidth="1"/>
    <col min="8717" max="8717" width="39.7109375" style="229" customWidth="1"/>
    <col min="8718" max="8961" width="12.5703125" style="229"/>
    <col min="8962" max="8962" width="42.7109375" style="229" customWidth="1"/>
    <col min="8963" max="8972" width="10" style="229" customWidth="1"/>
    <col min="8973" max="8973" width="39.7109375" style="229" customWidth="1"/>
    <col min="8974" max="9217" width="12.5703125" style="229"/>
    <col min="9218" max="9218" width="42.7109375" style="229" customWidth="1"/>
    <col min="9219" max="9228" width="10" style="229" customWidth="1"/>
    <col min="9229" max="9229" width="39.7109375" style="229" customWidth="1"/>
    <col min="9230" max="9473" width="12.5703125" style="229"/>
    <col min="9474" max="9474" width="42.7109375" style="229" customWidth="1"/>
    <col min="9475" max="9484" width="10" style="229" customWidth="1"/>
    <col min="9485" max="9485" width="39.7109375" style="229" customWidth="1"/>
    <col min="9486" max="9729" width="12.5703125" style="229"/>
    <col min="9730" max="9730" width="42.7109375" style="229" customWidth="1"/>
    <col min="9731" max="9740" width="10" style="229" customWidth="1"/>
    <col min="9741" max="9741" width="39.7109375" style="229" customWidth="1"/>
    <col min="9742" max="9985" width="12.5703125" style="229"/>
    <col min="9986" max="9986" width="42.7109375" style="229" customWidth="1"/>
    <col min="9987" max="9996" width="10" style="229" customWidth="1"/>
    <col min="9997" max="9997" width="39.7109375" style="229" customWidth="1"/>
    <col min="9998" max="10241" width="12.5703125" style="229"/>
    <col min="10242" max="10242" width="42.7109375" style="229" customWidth="1"/>
    <col min="10243" max="10252" width="10" style="229" customWidth="1"/>
    <col min="10253" max="10253" width="39.7109375" style="229" customWidth="1"/>
    <col min="10254" max="10497" width="12.5703125" style="229"/>
    <col min="10498" max="10498" width="42.7109375" style="229" customWidth="1"/>
    <col min="10499" max="10508" width="10" style="229" customWidth="1"/>
    <col min="10509" max="10509" width="39.7109375" style="229" customWidth="1"/>
    <col min="10510" max="10753" width="12.5703125" style="229"/>
    <col min="10754" max="10754" width="42.7109375" style="229" customWidth="1"/>
    <col min="10755" max="10764" width="10" style="229" customWidth="1"/>
    <col min="10765" max="10765" width="39.7109375" style="229" customWidth="1"/>
    <col min="10766" max="11009" width="12.5703125" style="229"/>
    <col min="11010" max="11010" width="42.7109375" style="229" customWidth="1"/>
    <col min="11011" max="11020" width="10" style="229" customWidth="1"/>
    <col min="11021" max="11021" width="39.7109375" style="229" customWidth="1"/>
    <col min="11022" max="11265" width="12.5703125" style="229"/>
    <col min="11266" max="11266" width="42.7109375" style="229" customWidth="1"/>
    <col min="11267" max="11276" width="10" style="229" customWidth="1"/>
    <col min="11277" max="11277" width="39.7109375" style="229" customWidth="1"/>
    <col min="11278" max="11521" width="12.5703125" style="229"/>
    <col min="11522" max="11522" width="42.7109375" style="229" customWidth="1"/>
    <col min="11523" max="11532" width="10" style="229" customWidth="1"/>
    <col min="11533" max="11533" width="39.7109375" style="229" customWidth="1"/>
    <col min="11534" max="11777" width="12.5703125" style="229"/>
    <col min="11778" max="11778" width="42.7109375" style="229" customWidth="1"/>
    <col min="11779" max="11788" width="10" style="229" customWidth="1"/>
    <col min="11789" max="11789" width="39.7109375" style="229" customWidth="1"/>
    <col min="11790" max="12033" width="12.5703125" style="229"/>
    <col min="12034" max="12034" width="42.7109375" style="229" customWidth="1"/>
    <col min="12035" max="12044" width="10" style="229" customWidth="1"/>
    <col min="12045" max="12045" width="39.7109375" style="229" customWidth="1"/>
    <col min="12046" max="12289" width="12.5703125" style="229"/>
    <col min="12290" max="12290" width="42.7109375" style="229" customWidth="1"/>
    <col min="12291" max="12300" width="10" style="229" customWidth="1"/>
    <col min="12301" max="12301" width="39.7109375" style="229" customWidth="1"/>
    <col min="12302" max="12545" width="12.5703125" style="229"/>
    <col min="12546" max="12546" width="42.7109375" style="229" customWidth="1"/>
    <col min="12547" max="12556" width="10" style="229" customWidth="1"/>
    <col min="12557" max="12557" width="39.7109375" style="229" customWidth="1"/>
    <col min="12558" max="12801" width="12.5703125" style="229"/>
    <col min="12802" max="12802" width="42.7109375" style="229" customWidth="1"/>
    <col min="12803" max="12812" width="10" style="229" customWidth="1"/>
    <col min="12813" max="12813" width="39.7109375" style="229" customWidth="1"/>
    <col min="12814" max="13057" width="12.5703125" style="229"/>
    <col min="13058" max="13058" width="42.7109375" style="229" customWidth="1"/>
    <col min="13059" max="13068" width="10" style="229" customWidth="1"/>
    <col min="13069" max="13069" width="39.7109375" style="229" customWidth="1"/>
    <col min="13070" max="13313" width="12.5703125" style="229"/>
    <col min="13314" max="13314" width="42.7109375" style="229" customWidth="1"/>
    <col min="13315" max="13324" width="10" style="229" customWidth="1"/>
    <col min="13325" max="13325" width="39.7109375" style="229" customWidth="1"/>
    <col min="13326" max="13569" width="12.5703125" style="229"/>
    <col min="13570" max="13570" width="42.7109375" style="229" customWidth="1"/>
    <col min="13571" max="13580" width="10" style="229" customWidth="1"/>
    <col min="13581" max="13581" width="39.7109375" style="229" customWidth="1"/>
    <col min="13582" max="13825" width="12.5703125" style="229"/>
    <col min="13826" max="13826" width="42.7109375" style="229" customWidth="1"/>
    <col min="13827" max="13836" width="10" style="229" customWidth="1"/>
    <col min="13837" max="13837" width="39.7109375" style="229" customWidth="1"/>
    <col min="13838" max="14081" width="12.5703125" style="229"/>
    <col min="14082" max="14082" width="42.7109375" style="229" customWidth="1"/>
    <col min="14083" max="14092" width="10" style="229" customWidth="1"/>
    <col min="14093" max="14093" width="39.7109375" style="229" customWidth="1"/>
    <col min="14094" max="14337" width="12.5703125" style="229"/>
    <col min="14338" max="14338" width="42.7109375" style="229" customWidth="1"/>
    <col min="14339" max="14348" width="10" style="229" customWidth="1"/>
    <col min="14349" max="14349" width="39.7109375" style="229" customWidth="1"/>
    <col min="14350" max="14593" width="12.5703125" style="229"/>
    <col min="14594" max="14594" width="42.7109375" style="229" customWidth="1"/>
    <col min="14595" max="14604" width="10" style="229" customWidth="1"/>
    <col min="14605" max="14605" width="39.7109375" style="229" customWidth="1"/>
    <col min="14606" max="14849" width="12.5703125" style="229"/>
    <col min="14850" max="14850" width="42.7109375" style="229" customWidth="1"/>
    <col min="14851" max="14860" width="10" style="229" customWidth="1"/>
    <col min="14861" max="14861" width="39.7109375" style="229" customWidth="1"/>
    <col min="14862" max="15105" width="12.5703125" style="229"/>
    <col min="15106" max="15106" width="42.7109375" style="229" customWidth="1"/>
    <col min="15107" max="15116" width="10" style="229" customWidth="1"/>
    <col min="15117" max="15117" width="39.7109375" style="229" customWidth="1"/>
    <col min="15118" max="15361" width="12.5703125" style="229"/>
    <col min="15362" max="15362" width="42.7109375" style="229" customWidth="1"/>
    <col min="15363" max="15372" width="10" style="229" customWidth="1"/>
    <col min="15373" max="15373" width="39.7109375" style="229" customWidth="1"/>
    <col min="15374" max="15617" width="12.5703125" style="229"/>
    <col min="15618" max="15618" width="42.7109375" style="229" customWidth="1"/>
    <col min="15619" max="15628" width="10" style="229" customWidth="1"/>
    <col min="15629" max="15629" width="39.7109375" style="229" customWidth="1"/>
    <col min="15630" max="15873" width="12.5703125" style="229"/>
    <col min="15874" max="15874" width="42.7109375" style="229" customWidth="1"/>
    <col min="15875" max="15884" width="10" style="229" customWidth="1"/>
    <col min="15885" max="15885" width="39.7109375" style="229" customWidth="1"/>
    <col min="15886" max="16129" width="12.5703125" style="229"/>
    <col min="16130" max="16130" width="42.7109375" style="229" customWidth="1"/>
    <col min="16131" max="16140" width="10" style="229" customWidth="1"/>
    <col min="16141" max="16141" width="39.7109375" style="229" customWidth="1"/>
    <col min="16142" max="16384" width="12.5703125" style="229"/>
  </cols>
  <sheetData>
    <row r="1" spans="1:13" ht="15" x14ac:dyDescent="0.2">
      <c r="A1" s="227" t="s">
        <v>1277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15" x14ac:dyDescent="0.2">
      <c r="A2" s="227" t="s">
        <v>1278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 ht="14.25" x14ac:dyDescent="0.2">
      <c r="A3" s="230" t="s">
        <v>1279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</row>
    <row r="4" spans="1:13" x14ac:dyDescent="0.2">
      <c r="A4" s="228"/>
      <c r="B4" s="228"/>
      <c r="C4" s="228"/>
      <c r="D4" s="228"/>
      <c r="E4" s="324"/>
      <c r="F4" s="324"/>
      <c r="G4" s="324"/>
      <c r="H4" s="324"/>
      <c r="I4" s="324"/>
      <c r="J4" s="324"/>
      <c r="K4" s="324"/>
      <c r="L4" s="324"/>
      <c r="M4" s="228"/>
    </row>
    <row r="5" spans="1:13" s="232" customFormat="1" ht="15" x14ac:dyDescent="0.2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</row>
    <row r="6" spans="1:13" s="232" customFormat="1" ht="15" x14ac:dyDescent="0.2">
      <c r="A6" s="233"/>
      <c r="B6" s="234">
        <v>2006</v>
      </c>
      <c r="C6" s="234">
        <v>2007</v>
      </c>
      <c r="D6" s="234">
        <v>2008</v>
      </c>
      <c r="E6" s="234">
        <v>2009</v>
      </c>
      <c r="F6" s="234">
        <v>2010</v>
      </c>
      <c r="G6" s="234">
        <v>2011</v>
      </c>
      <c r="H6" s="234">
        <v>2012</v>
      </c>
      <c r="I6" s="234">
        <v>2013</v>
      </c>
      <c r="J6" s="234" t="s">
        <v>5</v>
      </c>
      <c r="K6" s="234" t="s">
        <v>6</v>
      </c>
      <c r="L6" s="326"/>
      <c r="M6" s="233"/>
    </row>
    <row r="7" spans="1:13" s="232" customFormat="1" ht="15" x14ac:dyDescent="0.2">
      <c r="A7" s="327"/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7"/>
    </row>
    <row r="8" spans="1:13" s="237" customFormat="1" ht="15" x14ac:dyDescent="0.2">
      <c r="A8" s="329"/>
      <c r="B8" s="329"/>
      <c r="C8" s="329"/>
      <c r="D8" s="329"/>
      <c r="E8" s="329"/>
      <c r="F8" s="329"/>
      <c r="G8" s="329"/>
      <c r="H8" s="329"/>
      <c r="I8" s="329"/>
      <c r="L8" s="329"/>
      <c r="M8" s="329"/>
    </row>
    <row r="9" spans="1:13" s="232" customFormat="1" ht="15" x14ac:dyDescent="0.2">
      <c r="A9" s="330" t="s">
        <v>1280</v>
      </c>
      <c r="B9" s="331">
        <v>1051.1916666666666</v>
      </c>
      <c r="C9" s="331">
        <v>1036.1333333333332</v>
      </c>
      <c r="D9" s="331">
        <v>1024.2416666666666</v>
      </c>
      <c r="E9" s="331">
        <v>996.0333333333333</v>
      </c>
      <c r="F9" s="331">
        <v>943.25833333333333</v>
      </c>
      <c r="G9" s="331">
        <v>923.59166666666681</v>
      </c>
      <c r="H9" s="331">
        <v>931.30000000000007</v>
      </c>
      <c r="I9" s="331">
        <v>937.2</v>
      </c>
      <c r="J9" s="295">
        <v>917.2</v>
      </c>
      <c r="K9" s="295">
        <v>905.6</v>
      </c>
      <c r="L9" s="239"/>
      <c r="M9" s="330" t="s">
        <v>1281</v>
      </c>
    </row>
    <row r="10" spans="1:13" s="232" customFormat="1" ht="15" x14ac:dyDescent="0.2">
      <c r="A10" s="329"/>
      <c r="B10" s="332"/>
      <c r="C10" s="332"/>
      <c r="D10" s="332"/>
      <c r="E10" s="332"/>
      <c r="F10" s="332"/>
      <c r="G10" s="332"/>
      <c r="H10" s="332"/>
      <c r="I10" s="332"/>
      <c r="J10" s="333"/>
      <c r="K10" s="295"/>
      <c r="L10" s="239"/>
      <c r="M10" s="329"/>
    </row>
    <row r="11" spans="1:13" s="232" customFormat="1" ht="15" x14ac:dyDescent="0.2">
      <c r="A11" s="329" t="s">
        <v>1282</v>
      </c>
      <c r="B11" s="331">
        <v>65.941666666666677</v>
      </c>
      <c r="C11" s="331">
        <v>64.7</v>
      </c>
      <c r="D11" s="331">
        <v>59.67499999999999</v>
      </c>
      <c r="E11" s="331">
        <v>49.066666666666663</v>
      </c>
      <c r="F11" s="331">
        <v>36.291666666666664</v>
      </c>
      <c r="G11" s="331">
        <v>32</v>
      </c>
      <c r="H11" s="331">
        <v>35.1</v>
      </c>
      <c r="I11" s="331">
        <v>33.74166666666666</v>
      </c>
      <c r="J11" s="295">
        <v>28.3</v>
      </c>
      <c r="K11" s="295">
        <v>26.8</v>
      </c>
      <c r="L11" s="239"/>
      <c r="M11" s="329" t="s">
        <v>1283</v>
      </c>
    </row>
    <row r="12" spans="1:13" s="232" customFormat="1" ht="15" x14ac:dyDescent="0.2">
      <c r="A12" s="329"/>
      <c r="B12" s="334"/>
      <c r="C12" s="334"/>
      <c r="D12" s="334"/>
      <c r="E12" s="334"/>
      <c r="F12" s="334"/>
      <c r="G12" s="334"/>
      <c r="H12" s="334"/>
      <c r="I12" s="334"/>
      <c r="J12" s="334"/>
      <c r="K12" s="295"/>
      <c r="M12" s="329"/>
    </row>
    <row r="13" spans="1:13" s="232" customFormat="1" ht="15" x14ac:dyDescent="0.2">
      <c r="A13" s="329" t="s">
        <v>391</v>
      </c>
      <c r="B13" s="331">
        <v>112.58333333333333</v>
      </c>
      <c r="C13" s="331">
        <v>107.85833333333335</v>
      </c>
      <c r="D13" s="331">
        <v>104.05</v>
      </c>
      <c r="E13" s="331">
        <v>96.725000000000009</v>
      </c>
      <c r="F13" s="331">
        <v>88.324999999999989</v>
      </c>
      <c r="G13" s="331">
        <v>85.666666666666671</v>
      </c>
      <c r="H13" s="331">
        <v>83.499999999999986</v>
      </c>
      <c r="I13" s="331">
        <v>78.7</v>
      </c>
      <c r="J13" s="295">
        <v>75.5</v>
      </c>
      <c r="K13" s="295">
        <v>75</v>
      </c>
      <c r="L13" s="239"/>
      <c r="M13" s="329" t="s">
        <v>1284</v>
      </c>
    </row>
    <row r="14" spans="1:13" s="232" customFormat="1" ht="15" x14ac:dyDescent="0.2">
      <c r="A14" s="329"/>
      <c r="B14" s="332"/>
      <c r="C14" s="332"/>
      <c r="D14" s="332"/>
      <c r="E14" s="332"/>
      <c r="F14" s="332"/>
      <c r="G14" s="332"/>
      <c r="H14" s="332"/>
      <c r="I14" s="332"/>
      <c r="J14" s="333"/>
      <c r="K14" s="333"/>
      <c r="L14" s="239"/>
      <c r="M14" s="329"/>
    </row>
    <row r="15" spans="1:13" s="232" customFormat="1" ht="15" x14ac:dyDescent="0.2">
      <c r="A15" s="329" t="s">
        <v>1285</v>
      </c>
      <c r="B15" s="332"/>
      <c r="C15" s="332"/>
      <c r="D15" s="332"/>
      <c r="E15" s="332"/>
      <c r="F15" s="332"/>
      <c r="G15" s="332"/>
      <c r="H15" s="332"/>
      <c r="I15" s="332"/>
      <c r="J15" s="333"/>
      <c r="K15" s="333"/>
      <c r="L15" s="239"/>
      <c r="M15" s="329" t="s">
        <v>1286</v>
      </c>
    </row>
    <row r="16" spans="1:13" s="232" customFormat="1" ht="15" x14ac:dyDescent="0.2">
      <c r="A16" s="329" t="s">
        <v>1287</v>
      </c>
      <c r="B16" s="331">
        <v>188.78333333333333</v>
      </c>
      <c r="C16" s="331">
        <v>184.00833333333333</v>
      </c>
      <c r="D16" s="331">
        <v>181.34166666666667</v>
      </c>
      <c r="E16" s="331">
        <v>176.45000000000002</v>
      </c>
      <c r="F16" s="331">
        <v>173.49166666666667</v>
      </c>
      <c r="G16" s="331">
        <v>174.41666666666666</v>
      </c>
      <c r="H16" s="331">
        <v>174.33333333333329</v>
      </c>
      <c r="I16" s="331">
        <v>176.82500000000005</v>
      </c>
      <c r="J16" s="295">
        <v>176.8</v>
      </c>
      <c r="K16" s="295">
        <v>174.4</v>
      </c>
      <c r="L16" s="239"/>
      <c r="M16" s="329" t="s">
        <v>1288</v>
      </c>
    </row>
    <row r="17" spans="1:13" s="232" customFormat="1" ht="15" x14ac:dyDescent="0.2">
      <c r="A17" s="329" t="s">
        <v>443</v>
      </c>
      <c r="B17" s="331">
        <v>33.99166666666666</v>
      </c>
      <c r="C17" s="331">
        <v>33.266666666666659</v>
      </c>
      <c r="D17" s="331">
        <v>33.716666666666661</v>
      </c>
      <c r="E17" s="331">
        <v>33.266666666666666</v>
      </c>
      <c r="F17" s="331">
        <v>32.666666666666664</v>
      </c>
      <c r="G17" s="331">
        <v>32.008333333333333</v>
      </c>
      <c r="H17" s="331">
        <v>31.516666666666666</v>
      </c>
      <c r="I17" s="331">
        <v>31.616666666666671</v>
      </c>
      <c r="J17" s="295">
        <v>31</v>
      </c>
      <c r="K17" s="295">
        <v>30.4</v>
      </c>
      <c r="L17" s="239"/>
      <c r="M17" s="329" t="s">
        <v>1289</v>
      </c>
    </row>
    <row r="18" spans="1:13" s="232" customFormat="1" ht="15" x14ac:dyDescent="0.2">
      <c r="A18" s="329" t="s">
        <v>1290</v>
      </c>
      <c r="B18" s="331">
        <v>137.35833333333335</v>
      </c>
      <c r="C18" s="331">
        <v>133.75</v>
      </c>
      <c r="D18" s="331">
        <v>130.88333333333333</v>
      </c>
      <c r="E18" s="331">
        <v>127.49166666666666</v>
      </c>
      <c r="F18" s="331">
        <v>126.23333333333335</v>
      </c>
      <c r="G18" s="331">
        <v>128.01666666666668</v>
      </c>
      <c r="H18" s="331">
        <v>128.19166666666666</v>
      </c>
      <c r="I18" s="331">
        <v>130.56666666666666</v>
      </c>
      <c r="J18" s="295">
        <v>131</v>
      </c>
      <c r="K18" s="295">
        <v>129.30000000000001</v>
      </c>
      <c r="L18" s="239"/>
      <c r="M18" s="329" t="s">
        <v>1291</v>
      </c>
    </row>
    <row r="19" spans="1:13" s="232" customFormat="1" ht="15" x14ac:dyDescent="0.2">
      <c r="A19" s="329" t="s">
        <v>1292</v>
      </c>
      <c r="B19" s="331">
        <v>17.433333333333334</v>
      </c>
      <c r="C19" s="331">
        <v>16.991666666666667</v>
      </c>
      <c r="D19" s="331">
        <v>16.741666666666667</v>
      </c>
      <c r="E19" s="331">
        <v>15.691666666666668</v>
      </c>
      <c r="F19" s="331">
        <v>14.591666666666669</v>
      </c>
      <c r="G19" s="331">
        <v>14.391666666666667</v>
      </c>
      <c r="H19" s="331">
        <v>14.625</v>
      </c>
      <c r="I19" s="331">
        <v>14.7</v>
      </c>
      <c r="J19" s="295">
        <v>14.8</v>
      </c>
      <c r="K19" s="295">
        <v>14.7</v>
      </c>
      <c r="L19" s="239"/>
      <c r="M19" s="329" t="s">
        <v>1293</v>
      </c>
    </row>
    <row r="20" spans="1:13" s="232" customFormat="1" ht="15" x14ac:dyDescent="0.2">
      <c r="A20" s="329" t="s">
        <v>1294</v>
      </c>
      <c r="B20" s="331"/>
      <c r="C20" s="331"/>
      <c r="D20" s="331"/>
      <c r="E20" s="331"/>
      <c r="F20" s="331"/>
      <c r="G20" s="331"/>
      <c r="H20" s="331"/>
      <c r="I20" s="331"/>
      <c r="J20" s="295"/>
      <c r="K20" s="295"/>
      <c r="L20" s="239"/>
      <c r="M20" s="329" t="s">
        <v>1295</v>
      </c>
    </row>
    <row r="21" spans="1:13" s="232" customFormat="1" ht="15" x14ac:dyDescent="0.2">
      <c r="A21" s="329"/>
      <c r="B21" s="332"/>
      <c r="C21" s="332"/>
      <c r="D21" s="332"/>
      <c r="E21" s="332"/>
      <c r="F21" s="332"/>
      <c r="G21" s="332"/>
      <c r="H21" s="332"/>
      <c r="I21" s="332"/>
      <c r="J21" s="333"/>
      <c r="K21" s="333"/>
      <c r="L21" s="239"/>
      <c r="M21" s="329"/>
    </row>
    <row r="22" spans="1:13" s="232" customFormat="1" ht="15" x14ac:dyDescent="0.2">
      <c r="A22" s="329" t="s">
        <v>1296</v>
      </c>
      <c r="B22" s="331">
        <v>22.675000000000001</v>
      </c>
      <c r="C22" s="331">
        <v>22.641666666666666</v>
      </c>
      <c r="D22" s="331">
        <v>21.441666666666663</v>
      </c>
      <c r="E22" s="331">
        <v>20.216666666666665</v>
      </c>
      <c r="F22" s="331">
        <v>18.783333333333335</v>
      </c>
      <c r="G22" s="331">
        <v>18.733333333333334</v>
      </c>
      <c r="H22" s="331">
        <v>18.649999999999999</v>
      </c>
      <c r="I22" s="331">
        <v>19.2</v>
      </c>
      <c r="J22" s="295">
        <v>19.7</v>
      </c>
      <c r="K22" s="295">
        <v>20.2</v>
      </c>
      <c r="L22" s="239"/>
      <c r="M22" s="329" t="s">
        <v>1297</v>
      </c>
    </row>
    <row r="23" spans="1:13" s="232" customFormat="1" ht="15" x14ac:dyDescent="0.2">
      <c r="A23" s="329"/>
      <c r="B23" s="331"/>
      <c r="C23" s="331"/>
      <c r="D23" s="331"/>
      <c r="E23" s="331"/>
      <c r="F23" s="331"/>
      <c r="G23" s="331"/>
      <c r="H23" s="331"/>
      <c r="I23" s="331"/>
      <c r="J23" s="295"/>
      <c r="K23" s="295"/>
      <c r="L23" s="239"/>
      <c r="M23" s="329"/>
    </row>
    <row r="24" spans="1:13" s="232" customFormat="1" ht="15" x14ac:dyDescent="0.2">
      <c r="A24" s="329" t="s">
        <v>1298</v>
      </c>
      <c r="B24" s="332"/>
      <c r="C24" s="332"/>
      <c r="D24" s="332"/>
      <c r="E24" s="332"/>
      <c r="F24" s="332"/>
      <c r="G24" s="332"/>
      <c r="H24" s="332"/>
      <c r="I24" s="332"/>
      <c r="J24" s="333"/>
      <c r="K24" s="333"/>
      <c r="L24" s="239"/>
      <c r="M24" s="329" t="s">
        <v>1299</v>
      </c>
    </row>
    <row r="25" spans="1:13" s="232" customFormat="1" ht="15" x14ac:dyDescent="0.2">
      <c r="A25" s="329" t="s">
        <v>1300</v>
      </c>
      <c r="B25" s="331">
        <v>49.766666666666659</v>
      </c>
      <c r="C25" s="331">
        <v>49.108333333333327</v>
      </c>
      <c r="D25" s="331">
        <v>48.48333333333332</v>
      </c>
      <c r="E25" s="331">
        <v>48.491666666666674</v>
      </c>
      <c r="F25" s="331">
        <v>45.833333333333336</v>
      </c>
      <c r="G25" s="331">
        <v>43.733333333333327</v>
      </c>
      <c r="H25" s="331">
        <v>44.400000000000006</v>
      </c>
      <c r="I25" s="331">
        <v>44.408333333333331</v>
      </c>
      <c r="J25" s="295">
        <v>43.5</v>
      </c>
      <c r="K25" s="295">
        <v>42.5</v>
      </c>
      <c r="L25" s="239"/>
      <c r="M25" s="335" t="s">
        <v>1301</v>
      </c>
    </row>
    <row r="26" spans="1:13" s="232" customFormat="1" ht="15" x14ac:dyDescent="0.2">
      <c r="A26" s="329"/>
      <c r="B26" s="331"/>
      <c r="C26" s="331"/>
      <c r="D26" s="331"/>
      <c r="E26" s="331"/>
      <c r="F26" s="331"/>
      <c r="G26" s="331"/>
      <c r="H26" s="331"/>
      <c r="I26" s="331"/>
      <c r="J26" s="295"/>
      <c r="K26" s="295"/>
      <c r="L26" s="239"/>
      <c r="M26" s="329"/>
    </row>
    <row r="27" spans="1:13" s="232" customFormat="1" ht="15" x14ac:dyDescent="0.2">
      <c r="A27" s="329" t="s">
        <v>1302</v>
      </c>
      <c r="B27" s="331"/>
      <c r="C27" s="331"/>
      <c r="D27" s="331"/>
      <c r="E27" s="331"/>
      <c r="F27" s="331"/>
      <c r="G27" s="331"/>
      <c r="H27" s="331"/>
      <c r="I27" s="331"/>
      <c r="J27" s="295"/>
      <c r="K27" s="295"/>
      <c r="L27" s="239"/>
      <c r="M27" s="329" t="s">
        <v>1303</v>
      </c>
    </row>
    <row r="28" spans="1:13" s="232" customFormat="1" ht="15" x14ac:dyDescent="0.2">
      <c r="A28" s="329" t="s">
        <v>1304</v>
      </c>
      <c r="B28" s="331">
        <v>106.51666666666667</v>
      </c>
      <c r="C28" s="331">
        <v>108.80000000000001</v>
      </c>
      <c r="D28" s="331">
        <v>108.14999999999998</v>
      </c>
      <c r="E28" s="331">
        <v>103.33333333333333</v>
      </c>
      <c r="F28" s="331">
        <v>102.74166666666667</v>
      </c>
      <c r="G28" s="331">
        <v>105.66666666666667</v>
      </c>
      <c r="H28" s="331">
        <v>108.87499999999999</v>
      </c>
      <c r="I28" s="331">
        <v>112.72500000000001</v>
      </c>
      <c r="J28" s="295">
        <v>114.8</v>
      </c>
      <c r="K28" s="295">
        <v>112.5</v>
      </c>
      <c r="L28" s="239"/>
      <c r="M28" s="329" t="s">
        <v>1305</v>
      </c>
    </row>
    <row r="29" spans="1:13" s="232" customFormat="1" ht="15" x14ac:dyDescent="0.2">
      <c r="A29" s="329"/>
      <c r="B29" s="332"/>
      <c r="C29" s="332"/>
      <c r="D29" s="332"/>
      <c r="E29" s="332"/>
      <c r="F29" s="332"/>
      <c r="G29" s="332"/>
      <c r="H29" s="332"/>
      <c r="I29" s="332"/>
      <c r="J29" s="332"/>
      <c r="K29" s="333"/>
      <c r="L29" s="239"/>
      <c r="M29" s="329"/>
    </row>
    <row r="30" spans="1:13" s="232" customFormat="1" ht="15" x14ac:dyDescent="0.2">
      <c r="A30" s="329" t="s">
        <v>1306</v>
      </c>
      <c r="B30" s="331"/>
      <c r="C30" s="331"/>
      <c r="D30" s="331"/>
      <c r="E30" s="331"/>
      <c r="F30" s="331"/>
      <c r="G30" s="331"/>
      <c r="H30" s="331"/>
      <c r="I30" s="331"/>
      <c r="J30" s="331"/>
      <c r="K30" s="295"/>
      <c r="L30" s="239"/>
      <c r="M30" s="329" t="s">
        <v>1307</v>
      </c>
    </row>
    <row r="31" spans="1:13" s="232" customFormat="1" ht="15" x14ac:dyDescent="0.2">
      <c r="A31" s="329" t="s">
        <v>1308</v>
      </c>
      <c r="B31" s="331">
        <v>103.64999999999999</v>
      </c>
      <c r="C31" s="331">
        <v>105.35833333333335</v>
      </c>
      <c r="D31" s="331">
        <v>108.7</v>
      </c>
      <c r="E31" s="331">
        <v>109.99166666666667</v>
      </c>
      <c r="F31" s="331">
        <v>111.44166666666666</v>
      </c>
      <c r="G31" s="331">
        <v>114.15833333333332</v>
      </c>
      <c r="H31" s="331">
        <v>117.61666666666667</v>
      </c>
      <c r="I31" s="331">
        <v>122.14999999999999</v>
      </c>
      <c r="J31" s="295">
        <v>123.2</v>
      </c>
      <c r="K31" s="295">
        <v>123.2</v>
      </c>
      <c r="L31" s="239"/>
      <c r="M31" s="329" t="s">
        <v>1309</v>
      </c>
    </row>
    <row r="32" spans="1:13" s="232" customFormat="1" ht="15" x14ac:dyDescent="0.2">
      <c r="A32" s="329"/>
      <c r="B32" s="332"/>
      <c r="C32" s="332"/>
      <c r="D32" s="332"/>
      <c r="E32" s="332"/>
      <c r="F32" s="332"/>
      <c r="G32" s="332"/>
      <c r="H32" s="332"/>
      <c r="I32" s="332"/>
      <c r="J32" s="333"/>
      <c r="K32" s="333"/>
      <c r="L32" s="239"/>
      <c r="M32" s="329"/>
    </row>
    <row r="33" spans="1:14" s="232" customFormat="1" ht="15" x14ac:dyDescent="0.2">
      <c r="A33" s="329" t="s">
        <v>1310</v>
      </c>
      <c r="B33" s="332"/>
      <c r="C33" s="332"/>
      <c r="D33" s="332"/>
      <c r="E33" s="332"/>
      <c r="F33" s="332"/>
      <c r="G33" s="332"/>
      <c r="H33" s="332"/>
      <c r="I33" s="332"/>
      <c r="J33" s="333"/>
      <c r="K33" s="333"/>
      <c r="L33" s="239"/>
      <c r="M33" s="329" t="s">
        <v>1311</v>
      </c>
    </row>
    <row r="34" spans="1:14" s="232" customFormat="1" ht="15" x14ac:dyDescent="0.2">
      <c r="A34" s="329" t="s">
        <v>1312</v>
      </c>
      <c r="B34" s="331">
        <v>74.766666666666666</v>
      </c>
      <c r="C34" s="331">
        <v>73.641666666666666</v>
      </c>
      <c r="D34" s="331">
        <v>73.441666666666677</v>
      </c>
      <c r="E34" s="331">
        <v>70.933333333333351</v>
      </c>
      <c r="F34" s="331">
        <v>71.066666666666663</v>
      </c>
      <c r="G34" s="331">
        <v>71.208333333333343</v>
      </c>
      <c r="H34" s="331">
        <v>72.774999999999991</v>
      </c>
      <c r="I34" s="331">
        <v>77</v>
      </c>
      <c r="J34" s="295">
        <v>79.5</v>
      </c>
      <c r="K34" s="295">
        <v>80.400000000000006</v>
      </c>
      <c r="L34" s="239"/>
      <c r="M34" s="329" t="s">
        <v>1313</v>
      </c>
    </row>
    <row r="35" spans="1:14" s="232" customFormat="1" ht="15" x14ac:dyDescent="0.2">
      <c r="A35" s="329"/>
      <c r="B35" s="331"/>
      <c r="C35" s="331"/>
      <c r="D35" s="331"/>
      <c r="E35" s="331"/>
      <c r="F35" s="331"/>
      <c r="G35" s="331"/>
      <c r="H35" s="331"/>
      <c r="I35" s="331"/>
      <c r="J35" s="295"/>
      <c r="K35" s="295"/>
      <c r="L35" s="239"/>
      <c r="M35" s="329"/>
    </row>
    <row r="36" spans="1:14" s="232" customFormat="1" ht="15" x14ac:dyDescent="0.2">
      <c r="A36" s="329" t="s">
        <v>1314</v>
      </c>
      <c r="B36" s="331">
        <v>24.016666666666666</v>
      </c>
      <c r="C36" s="331">
        <v>21.891666666666666</v>
      </c>
      <c r="D36" s="331">
        <v>21.216666666666665</v>
      </c>
      <c r="E36" s="331">
        <v>20.116666666666664</v>
      </c>
      <c r="F36" s="331">
        <v>18.75</v>
      </c>
      <c r="G36" s="331">
        <v>17.925000000000001</v>
      </c>
      <c r="H36" s="331">
        <v>17.624999999999996</v>
      </c>
      <c r="I36" s="331">
        <v>17.900000000000002</v>
      </c>
      <c r="J36" s="295">
        <v>18</v>
      </c>
      <c r="K36" s="295">
        <v>18</v>
      </c>
      <c r="L36" s="239"/>
      <c r="M36" s="329" t="s">
        <v>1315</v>
      </c>
    </row>
    <row r="37" spans="1:14" s="232" customFormat="1" ht="15" x14ac:dyDescent="0.2">
      <c r="A37" s="329"/>
      <c r="B37" s="332"/>
      <c r="C37" s="332"/>
      <c r="D37" s="332"/>
      <c r="E37" s="332"/>
      <c r="F37" s="332"/>
      <c r="G37" s="332"/>
      <c r="H37" s="332"/>
      <c r="I37" s="332"/>
      <c r="J37" s="333"/>
      <c r="K37" s="333"/>
      <c r="L37" s="239"/>
      <c r="M37" s="329"/>
    </row>
    <row r="38" spans="1:14" s="232" customFormat="1" ht="15" x14ac:dyDescent="0.2">
      <c r="A38" s="329" t="s">
        <v>1316</v>
      </c>
      <c r="B38" s="331">
        <v>302.49166666666667</v>
      </c>
      <c r="C38" s="331">
        <v>298.12499999999994</v>
      </c>
      <c r="D38" s="331">
        <v>297.74166666666673</v>
      </c>
      <c r="E38" s="331">
        <v>300.70833333333337</v>
      </c>
      <c r="F38" s="331">
        <v>276.53333333333336</v>
      </c>
      <c r="G38" s="331">
        <v>260.03333333333336</v>
      </c>
      <c r="H38" s="331">
        <v>258.42500000000001</v>
      </c>
      <c r="I38" s="331">
        <v>254.6</v>
      </c>
      <c r="J38" s="295">
        <v>238.2</v>
      </c>
      <c r="K38" s="295">
        <v>232.7</v>
      </c>
      <c r="L38" s="239"/>
      <c r="M38" s="329" t="s">
        <v>1317</v>
      </c>
    </row>
    <row r="39" spans="1:14" s="232" customFormat="1" ht="15" x14ac:dyDescent="0.2">
      <c r="A39" s="329" t="s">
        <v>1318</v>
      </c>
      <c r="B39" s="331">
        <v>225.54166666666666</v>
      </c>
      <c r="C39" s="331">
        <v>221.57499999999996</v>
      </c>
      <c r="D39" s="331">
        <v>218.4</v>
      </c>
      <c r="E39" s="331">
        <v>218.48333333333332</v>
      </c>
      <c r="F39" s="331">
        <v>197.84166666666667</v>
      </c>
      <c r="G39" s="331">
        <v>185.32499999999996</v>
      </c>
      <c r="H39" s="331">
        <v>184.06666666666663</v>
      </c>
      <c r="I39" s="331">
        <v>179.8</v>
      </c>
      <c r="J39" s="295">
        <v>169.1</v>
      </c>
      <c r="K39" s="295">
        <v>163.6</v>
      </c>
      <c r="L39" s="239"/>
      <c r="M39" s="329" t="s">
        <v>1319</v>
      </c>
    </row>
    <row r="40" spans="1:14" s="232" customFormat="1" ht="15" x14ac:dyDescent="0.2">
      <c r="A40" s="329" t="s">
        <v>1320</v>
      </c>
      <c r="B40" s="331">
        <v>62.133333333333333</v>
      </c>
      <c r="C40" s="331">
        <v>61.908333333333331</v>
      </c>
      <c r="D40" s="331">
        <v>64.524999999999991</v>
      </c>
      <c r="E40" s="331">
        <v>67.100000000000009</v>
      </c>
      <c r="F40" s="331">
        <v>62.091666666666669</v>
      </c>
      <c r="G40" s="331">
        <v>59.716666666666669</v>
      </c>
      <c r="H40" s="331">
        <v>59.900000000000006</v>
      </c>
      <c r="I40" s="331">
        <v>60.5</v>
      </c>
      <c r="J40" s="295">
        <v>55.2</v>
      </c>
      <c r="K40" s="295">
        <v>55</v>
      </c>
      <c r="L40" s="239"/>
      <c r="M40" s="329" t="s">
        <v>1321</v>
      </c>
    </row>
    <row r="41" spans="1:14" s="232" customFormat="1" ht="15" x14ac:dyDescent="0.2">
      <c r="A41" s="329" t="s">
        <v>704</v>
      </c>
      <c r="B41" s="331">
        <v>14.816666666666665</v>
      </c>
      <c r="C41" s="331">
        <v>14.641666666666666</v>
      </c>
      <c r="D41" s="331">
        <v>14.816666666666663</v>
      </c>
      <c r="E41" s="331">
        <v>15.125</v>
      </c>
      <c r="F41" s="331">
        <v>16.600000000000001</v>
      </c>
      <c r="G41" s="331">
        <v>14.991666666666665</v>
      </c>
      <c r="H41" s="331">
        <v>14.458333333333334</v>
      </c>
      <c r="I41" s="331">
        <v>14.25</v>
      </c>
      <c r="J41" s="295">
        <v>13.9</v>
      </c>
      <c r="K41" s="295">
        <v>14</v>
      </c>
      <c r="L41" s="239"/>
      <c r="M41" s="329" t="s">
        <v>1322</v>
      </c>
    </row>
    <row r="42" spans="1:14" s="237" customFormat="1" ht="15" x14ac:dyDescent="0.2">
      <c r="A42" s="336"/>
      <c r="B42" s="337"/>
      <c r="C42" s="337"/>
      <c r="D42" s="337"/>
      <c r="E42" s="337"/>
      <c r="F42" s="337"/>
      <c r="G42" s="337"/>
      <c r="H42" s="337"/>
      <c r="I42" s="337"/>
      <c r="J42" s="337"/>
      <c r="K42" s="337"/>
      <c r="L42" s="336"/>
      <c r="M42" s="336"/>
    </row>
    <row r="43" spans="1:14" x14ac:dyDescent="0.2">
      <c r="A43" s="338"/>
      <c r="B43" s="339"/>
      <c r="C43" s="339"/>
      <c r="E43" s="339"/>
      <c r="F43" s="339"/>
      <c r="G43" s="339"/>
      <c r="H43" s="339"/>
      <c r="I43" s="339"/>
      <c r="J43" s="339"/>
      <c r="K43" s="339"/>
      <c r="L43" s="339"/>
      <c r="M43" s="338"/>
    </row>
    <row r="44" spans="1:14" x14ac:dyDescent="0.2">
      <c r="A44" s="229" t="s">
        <v>167</v>
      </c>
      <c r="G44" s="229" t="s">
        <v>655</v>
      </c>
      <c r="H44" s="338"/>
      <c r="I44" s="339"/>
      <c r="J44" s="339"/>
      <c r="K44" s="339"/>
      <c r="L44" s="339"/>
      <c r="M44" s="339"/>
      <c r="N44" s="339"/>
    </row>
    <row r="45" spans="1:14" x14ac:dyDescent="0.2">
      <c r="A45" s="229" t="s">
        <v>169</v>
      </c>
      <c r="G45" s="229" t="s">
        <v>656</v>
      </c>
      <c r="H45" s="338"/>
      <c r="I45" s="338"/>
      <c r="J45" s="338"/>
      <c r="K45" s="338"/>
      <c r="L45" s="338"/>
      <c r="M45" s="338"/>
      <c r="N45" s="338"/>
    </row>
    <row r="46" spans="1:14" x14ac:dyDescent="0.2">
      <c r="H46" s="338"/>
      <c r="I46" s="338"/>
      <c r="J46" s="338"/>
      <c r="K46" s="338"/>
      <c r="L46" s="338"/>
      <c r="M46" s="338"/>
      <c r="N46" s="338"/>
    </row>
    <row r="47" spans="1:14" x14ac:dyDescent="0.2">
      <c r="A47" s="229" t="s">
        <v>1323</v>
      </c>
      <c r="G47" s="229" t="s">
        <v>1324</v>
      </c>
      <c r="H47" s="338"/>
      <c r="I47" s="338"/>
      <c r="J47" s="338"/>
      <c r="K47" s="338"/>
      <c r="L47" s="338"/>
      <c r="M47" s="338"/>
      <c r="N47" s="338"/>
    </row>
    <row r="48" spans="1:14" x14ac:dyDescent="0.2">
      <c r="A48" s="229" t="s">
        <v>1325</v>
      </c>
      <c r="G48" s="229" t="s">
        <v>1326</v>
      </c>
      <c r="H48" s="338"/>
      <c r="I48" s="338"/>
      <c r="J48" s="338"/>
      <c r="K48" s="338"/>
      <c r="L48" s="338"/>
      <c r="M48" s="338"/>
      <c r="N48" s="338"/>
    </row>
    <row r="49" spans="1:14" x14ac:dyDescent="0.2">
      <c r="A49" s="229" t="s">
        <v>1327</v>
      </c>
      <c r="G49" s="229" t="s">
        <v>1328</v>
      </c>
      <c r="H49" s="338"/>
      <c r="I49" s="338"/>
      <c r="J49" s="338"/>
      <c r="K49" s="338"/>
      <c r="L49" s="338"/>
      <c r="M49" s="338"/>
      <c r="N49" s="338"/>
    </row>
    <row r="50" spans="1:14" x14ac:dyDescent="0.2">
      <c r="H50" s="338"/>
      <c r="I50" s="338"/>
      <c r="J50" s="338"/>
      <c r="K50" s="338"/>
      <c r="L50" s="338"/>
      <c r="M50" s="338"/>
      <c r="N50" s="338"/>
    </row>
    <row r="51" spans="1:14" x14ac:dyDescent="0.2">
      <c r="A51" s="229" t="s">
        <v>1329</v>
      </c>
      <c r="G51" s="229" t="s">
        <v>1330</v>
      </c>
      <c r="H51" s="338"/>
      <c r="I51" s="338"/>
      <c r="J51" s="338"/>
      <c r="K51" s="338"/>
      <c r="L51" s="338"/>
      <c r="M51" s="338"/>
      <c r="N51" s="338"/>
    </row>
    <row r="52" spans="1:14" x14ac:dyDescent="0.2">
      <c r="H52" s="338"/>
      <c r="I52" s="338"/>
      <c r="J52" s="338"/>
      <c r="K52" s="338"/>
      <c r="L52" s="338"/>
      <c r="M52" s="338"/>
      <c r="N52" s="338"/>
    </row>
    <row r="53" spans="1:14" ht="15" x14ac:dyDescent="0.25">
      <c r="A53" s="340" t="s">
        <v>1331</v>
      </c>
      <c r="B53" s="340"/>
      <c r="C53" s="340"/>
      <c r="D53" s="246"/>
      <c r="E53" s="246"/>
      <c r="G53" s="340" t="s">
        <v>1332</v>
      </c>
      <c r="H53" s="340"/>
      <c r="I53" s="341"/>
      <c r="J53" s="341"/>
      <c r="K53" s="341"/>
      <c r="L53" s="341"/>
      <c r="M53" s="341"/>
      <c r="N53" s="341"/>
    </row>
    <row r="54" spans="1:14" ht="15" x14ac:dyDescent="0.25">
      <c r="A54" s="268" t="s">
        <v>1333</v>
      </c>
      <c r="B54" s="268"/>
      <c r="C54" s="268"/>
      <c r="D54" s="246"/>
      <c r="E54" s="246"/>
      <c r="G54" s="268" t="s">
        <v>1334</v>
      </c>
      <c r="H54" s="268"/>
      <c r="I54" s="228"/>
      <c r="J54" s="228"/>
      <c r="K54" s="228"/>
      <c r="L54" s="228"/>
      <c r="M54" s="228"/>
      <c r="N54" s="2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workbookViewId="0"/>
  </sheetViews>
  <sheetFormatPr defaultColWidth="12.5703125" defaultRowHeight="12.75" x14ac:dyDescent="0.2"/>
  <cols>
    <col min="1" max="1" width="40.42578125" style="34" customWidth="1"/>
    <col min="2" max="11" width="10.7109375" style="34" customWidth="1"/>
    <col min="12" max="12" width="53.85546875" style="34" customWidth="1"/>
    <col min="13" max="13" width="12.5703125" style="34"/>
    <col min="14" max="14" width="13.7109375" style="34" customWidth="1"/>
    <col min="15" max="16384" width="12.5703125" style="34"/>
  </cols>
  <sheetData>
    <row r="1" spans="1:19" ht="15" x14ac:dyDescent="0.2">
      <c r="A1" s="32" t="s">
        <v>195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5" x14ac:dyDescent="0.2">
      <c r="A2" s="32" t="s">
        <v>196</v>
      </c>
      <c r="B2" s="33"/>
      <c r="C2" s="33"/>
      <c r="D2" s="33"/>
      <c r="E2" s="48"/>
      <c r="F2" s="48"/>
      <c r="G2" s="48"/>
      <c r="H2" s="48"/>
      <c r="I2" s="48"/>
      <c r="J2" s="48"/>
      <c r="K2" s="48"/>
      <c r="L2" s="33"/>
      <c r="M2" s="33"/>
      <c r="N2" s="33"/>
      <c r="O2" s="33"/>
      <c r="P2" s="33"/>
      <c r="Q2" s="33"/>
      <c r="R2" s="33"/>
      <c r="S2" s="33"/>
    </row>
    <row r="3" spans="1:19" ht="14.25" x14ac:dyDescent="0.2">
      <c r="A3" s="68" t="s">
        <v>197</v>
      </c>
      <c r="B3" s="33"/>
      <c r="C3" s="33"/>
      <c r="D3" s="33"/>
      <c r="E3" s="48"/>
      <c r="F3" s="48"/>
      <c r="G3" s="48"/>
      <c r="H3" s="48"/>
      <c r="I3" s="48"/>
      <c r="J3" s="48"/>
      <c r="K3" s="48"/>
      <c r="L3" s="33"/>
      <c r="M3" s="33"/>
      <c r="N3" s="33"/>
      <c r="O3" s="33"/>
      <c r="P3" s="33"/>
      <c r="Q3" s="33"/>
      <c r="R3" s="33"/>
      <c r="S3" s="33"/>
    </row>
    <row r="4" spans="1:19" x14ac:dyDescent="0.2">
      <c r="A4" s="69"/>
      <c r="B4" s="33"/>
      <c r="C4" s="33"/>
      <c r="D4" s="33"/>
      <c r="E4" s="48"/>
      <c r="F4" s="48"/>
      <c r="G4" s="48"/>
      <c r="H4" s="48"/>
      <c r="I4" s="48"/>
      <c r="J4" s="48"/>
      <c r="K4" s="48"/>
      <c r="L4" s="33"/>
      <c r="M4" s="33"/>
      <c r="N4" s="33"/>
      <c r="O4" s="33"/>
      <c r="P4" s="33"/>
      <c r="Q4" s="33"/>
      <c r="R4" s="33"/>
      <c r="S4" s="33"/>
    </row>
    <row r="5" spans="1:19" s="37" customFormat="1" ht="15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2"/>
      <c r="N5" s="32"/>
      <c r="O5" s="32"/>
      <c r="P5" s="32"/>
      <c r="Q5" s="32"/>
      <c r="R5" s="32"/>
      <c r="S5" s="32"/>
    </row>
    <row r="6" spans="1:19" s="71" customFormat="1" ht="13.15" customHeight="1" x14ac:dyDescent="0.2">
      <c r="A6" s="38"/>
      <c r="B6" s="5">
        <v>2006</v>
      </c>
      <c r="C6" s="5">
        <v>2007</v>
      </c>
      <c r="D6" s="5">
        <v>2008</v>
      </c>
      <c r="E6" s="5">
        <v>2009</v>
      </c>
      <c r="F6" s="5">
        <v>2010</v>
      </c>
      <c r="G6" s="5">
        <v>2011</v>
      </c>
      <c r="H6" s="5">
        <v>2012</v>
      </c>
      <c r="I6" s="5" t="s">
        <v>4</v>
      </c>
      <c r="J6" s="5" t="s">
        <v>5</v>
      </c>
      <c r="K6" s="5" t="s">
        <v>6</v>
      </c>
      <c r="L6" s="38"/>
      <c r="M6" s="70"/>
      <c r="N6" s="70"/>
      <c r="O6" s="70"/>
      <c r="P6" s="70"/>
      <c r="Q6" s="70"/>
      <c r="R6" s="70"/>
      <c r="S6" s="70"/>
    </row>
    <row r="7" spans="1:19" s="42" customFormat="1" ht="13.15" customHeight="1" x14ac:dyDescent="0.2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0"/>
      <c r="M7" s="43"/>
      <c r="N7" s="43"/>
      <c r="O7" s="43"/>
      <c r="P7" s="43"/>
      <c r="Q7" s="43"/>
      <c r="R7" s="43"/>
      <c r="S7" s="43"/>
    </row>
    <row r="8" spans="1:19" s="42" customFormat="1" ht="15" customHeight="1" x14ac:dyDescent="0.2">
      <c r="A8" s="43"/>
      <c r="B8" s="70"/>
      <c r="C8" s="70"/>
      <c r="D8" s="70"/>
      <c r="E8" s="70"/>
      <c r="F8" s="70"/>
      <c r="G8" s="70"/>
      <c r="H8" s="70"/>
      <c r="I8" s="70"/>
      <c r="J8" s="70"/>
      <c r="K8" s="70"/>
      <c r="L8" s="43"/>
      <c r="M8" s="43"/>
      <c r="N8" s="43"/>
      <c r="O8" s="43"/>
      <c r="P8" s="43"/>
      <c r="Q8" s="43"/>
      <c r="R8" s="43"/>
      <c r="S8" s="43"/>
    </row>
    <row r="9" spans="1:19" s="37" customFormat="1" ht="15" customHeight="1" x14ac:dyDescent="0.2">
      <c r="A9" s="43" t="s">
        <v>119</v>
      </c>
      <c r="B9" s="60">
        <v>787.07143219628892</v>
      </c>
      <c r="C9" s="60">
        <v>835.1175045334154</v>
      </c>
      <c r="D9" s="60">
        <v>889.50612835499078</v>
      </c>
      <c r="E9" s="60">
        <v>937.73520402429097</v>
      </c>
      <c r="F9" s="60">
        <v>982.82733630388839</v>
      </c>
      <c r="G9" s="56">
        <v>1021.8287618764666</v>
      </c>
      <c r="H9" s="56">
        <v>1052.9478372941962</v>
      </c>
      <c r="I9" s="56">
        <v>1067.7</v>
      </c>
      <c r="J9" s="56">
        <v>1078.5</v>
      </c>
      <c r="K9" s="56">
        <v>1085.5</v>
      </c>
      <c r="L9" s="43" t="s">
        <v>120</v>
      </c>
      <c r="M9" s="32"/>
      <c r="N9" s="32"/>
      <c r="O9" s="32"/>
      <c r="P9" s="72"/>
      <c r="Q9" s="72"/>
      <c r="R9" s="72"/>
      <c r="S9" s="72"/>
    </row>
    <row r="10" spans="1:19" s="37" customFormat="1" ht="15" customHeight="1" x14ac:dyDescent="0.2">
      <c r="A10" s="43"/>
      <c r="B10" s="60"/>
      <c r="C10" s="60"/>
      <c r="D10" s="60"/>
      <c r="E10" s="60"/>
      <c r="F10" s="60"/>
      <c r="G10" s="56"/>
      <c r="H10" s="56"/>
      <c r="I10" s="56"/>
      <c r="J10" s="56"/>
      <c r="K10" s="56"/>
      <c r="L10" s="43"/>
      <c r="M10" s="32"/>
      <c r="N10" s="32"/>
      <c r="O10" s="32"/>
      <c r="P10" s="54"/>
      <c r="Q10" s="54"/>
      <c r="R10" s="54"/>
      <c r="S10" s="54"/>
    </row>
    <row r="11" spans="1:19" s="37" customFormat="1" ht="15" customHeight="1" x14ac:dyDescent="0.2">
      <c r="A11" s="43" t="s">
        <v>19</v>
      </c>
      <c r="B11" s="60">
        <v>525.05276301465005</v>
      </c>
      <c r="C11" s="60">
        <v>538.07939408834068</v>
      </c>
      <c r="D11" s="60">
        <v>570.22578114972089</v>
      </c>
      <c r="E11" s="60">
        <v>593.18358033835784</v>
      </c>
      <c r="F11" s="60">
        <v>602.34461527168446</v>
      </c>
      <c r="G11" s="56">
        <v>607.6452665531931</v>
      </c>
      <c r="H11" s="56">
        <v>621.30551894816392</v>
      </c>
      <c r="I11" s="56">
        <v>626.79999999999995</v>
      </c>
      <c r="J11" s="56">
        <v>636.6</v>
      </c>
      <c r="K11" s="56">
        <v>639.9</v>
      </c>
      <c r="L11" s="43" t="s">
        <v>20</v>
      </c>
      <c r="M11" s="32"/>
      <c r="N11" s="32"/>
      <c r="O11" s="32"/>
      <c r="P11" s="72"/>
      <c r="Q11" s="72"/>
      <c r="R11" s="72"/>
      <c r="S11" s="72"/>
    </row>
    <row r="12" spans="1:19" s="37" customFormat="1" ht="15" customHeight="1" x14ac:dyDescent="0.2">
      <c r="A12" s="43" t="s">
        <v>121</v>
      </c>
      <c r="B12" s="60">
        <v>337.28200240667286</v>
      </c>
      <c r="C12" s="60">
        <v>325.57810671840281</v>
      </c>
      <c r="D12" s="60">
        <v>334.02927280258865</v>
      </c>
      <c r="E12" s="60">
        <v>320.03475386369252</v>
      </c>
      <c r="F12" s="60">
        <v>333.46536830551946</v>
      </c>
      <c r="G12" s="56">
        <v>333.30568153464549</v>
      </c>
      <c r="H12" s="56">
        <v>341.43976322243799</v>
      </c>
      <c r="I12" s="56">
        <v>349.4</v>
      </c>
      <c r="J12" s="56">
        <v>352.2</v>
      </c>
      <c r="K12" s="56">
        <v>332.3</v>
      </c>
      <c r="L12" s="43" t="s">
        <v>122</v>
      </c>
      <c r="M12" s="32"/>
      <c r="N12" s="32"/>
      <c r="O12" s="32"/>
      <c r="P12" s="72"/>
      <c r="Q12" s="72"/>
      <c r="R12" s="72"/>
      <c r="S12" s="72"/>
    </row>
    <row r="13" spans="1:19" s="37" customFormat="1" ht="15" customHeight="1" x14ac:dyDescent="0.2">
      <c r="A13" s="43" t="s">
        <v>123</v>
      </c>
      <c r="B13" s="60">
        <v>530.24697070858645</v>
      </c>
      <c r="C13" s="60">
        <v>542.48326915465589</v>
      </c>
      <c r="D13" s="60">
        <v>580.9408177322033</v>
      </c>
      <c r="E13" s="60">
        <v>620.06200414754039</v>
      </c>
      <c r="F13" s="60">
        <v>644.91286278571829</v>
      </c>
      <c r="G13" s="56">
        <v>623.29245693908433</v>
      </c>
      <c r="H13" s="56">
        <v>636.11934608162358</v>
      </c>
      <c r="I13" s="56">
        <v>642</v>
      </c>
      <c r="J13" s="56">
        <v>659.8</v>
      </c>
      <c r="K13" s="56">
        <v>670.3</v>
      </c>
      <c r="L13" s="43" t="s">
        <v>124</v>
      </c>
      <c r="M13" s="32"/>
      <c r="N13" s="32"/>
      <c r="O13" s="32"/>
      <c r="P13" s="72"/>
      <c r="Q13" s="72"/>
      <c r="R13" s="72"/>
      <c r="S13" s="72"/>
    </row>
    <row r="14" spans="1:19" s="37" customFormat="1" ht="15" customHeight="1" x14ac:dyDescent="0.2">
      <c r="A14" s="43" t="s">
        <v>125</v>
      </c>
      <c r="B14" s="60">
        <v>599.32809209037168</v>
      </c>
      <c r="C14" s="60">
        <v>623.13535124021018</v>
      </c>
      <c r="D14" s="60">
        <v>655.01071928990007</v>
      </c>
      <c r="E14" s="60">
        <v>677.7994293708897</v>
      </c>
      <c r="F14" s="60">
        <v>668.39922346496508</v>
      </c>
      <c r="G14" s="56">
        <v>707.82013997321155</v>
      </c>
      <c r="H14" s="56">
        <v>728.92190824270153</v>
      </c>
      <c r="I14" s="56">
        <v>736.9</v>
      </c>
      <c r="J14" s="56">
        <v>728.7</v>
      </c>
      <c r="K14" s="56">
        <v>744.1</v>
      </c>
      <c r="L14" s="43" t="s">
        <v>126</v>
      </c>
      <c r="M14" s="32"/>
      <c r="N14" s="32"/>
      <c r="O14" s="32"/>
      <c r="P14" s="72"/>
      <c r="Q14" s="72"/>
      <c r="R14" s="72"/>
      <c r="S14" s="72"/>
    </row>
    <row r="15" spans="1:19" s="37" customFormat="1" ht="15" customHeight="1" x14ac:dyDescent="0.2">
      <c r="A15" s="43"/>
      <c r="B15" s="60"/>
      <c r="C15" s="60"/>
      <c r="D15" s="60"/>
      <c r="E15" s="60"/>
      <c r="F15" s="60"/>
      <c r="G15" s="56"/>
      <c r="H15" s="56"/>
      <c r="I15" s="56"/>
      <c r="J15" s="56"/>
      <c r="K15" s="56"/>
      <c r="L15" s="43"/>
      <c r="M15" s="32"/>
      <c r="N15" s="32"/>
      <c r="O15" s="32"/>
      <c r="P15" s="72"/>
      <c r="Q15" s="72"/>
      <c r="R15" s="72"/>
      <c r="S15" s="72"/>
    </row>
    <row r="16" spans="1:19" s="37" customFormat="1" ht="15" customHeight="1" x14ac:dyDescent="0.2">
      <c r="A16" s="43"/>
      <c r="B16" s="60"/>
      <c r="C16" s="60"/>
      <c r="D16" s="60"/>
      <c r="E16" s="60"/>
      <c r="F16" s="60"/>
      <c r="G16" s="56"/>
      <c r="H16" s="56"/>
      <c r="I16" s="56"/>
      <c r="J16" s="56"/>
      <c r="K16" s="56"/>
      <c r="L16" s="43"/>
      <c r="M16" s="32"/>
      <c r="N16" s="32"/>
      <c r="O16" s="32"/>
      <c r="P16" s="54"/>
      <c r="Q16" s="54"/>
      <c r="R16" s="54"/>
      <c r="S16" s="54"/>
    </row>
    <row r="17" spans="1:19" s="37" customFormat="1" ht="15" customHeight="1" x14ac:dyDescent="0.2">
      <c r="A17" s="43" t="s">
        <v>127</v>
      </c>
      <c r="B17" s="60">
        <v>536.2110583127336</v>
      </c>
      <c r="C17" s="60">
        <v>550.30016164966412</v>
      </c>
      <c r="D17" s="60">
        <v>577.69654528478054</v>
      </c>
      <c r="E17" s="60">
        <v>594.79076044531314</v>
      </c>
      <c r="F17" s="60">
        <v>601.07031608741568</v>
      </c>
      <c r="G17" s="56">
        <v>595.35477424585815</v>
      </c>
      <c r="H17" s="56">
        <v>604.0555467554982</v>
      </c>
      <c r="I17" s="56">
        <v>605.5</v>
      </c>
      <c r="J17" s="56">
        <v>586.29999999999995</v>
      </c>
      <c r="K17" s="56">
        <v>540.5</v>
      </c>
      <c r="L17" s="43" t="s">
        <v>198</v>
      </c>
      <c r="M17" s="32"/>
      <c r="N17" s="32"/>
      <c r="O17" s="32"/>
      <c r="P17" s="72"/>
      <c r="Q17" s="72"/>
      <c r="R17" s="72"/>
      <c r="S17" s="72"/>
    </row>
    <row r="18" spans="1:19" s="37" customFormat="1" ht="15" customHeight="1" x14ac:dyDescent="0.2">
      <c r="A18" s="43" t="s">
        <v>129</v>
      </c>
      <c r="B18" s="60">
        <v>557.79942370627975</v>
      </c>
      <c r="C18" s="60">
        <v>577.01147906217102</v>
      </c>
      <c r="D18" s="60">
        <v>610.4610119047619</v>
      </c>
      <c r="E18" s="60">
        <v>625.2476237672023</v>
      </c>
      <c r="F18" s="60">
        <v>633.72627426602344</v>
      </c>
      <c r="G18" s="56">
        <v>624.76903663448718</v>
      </c>
      <c r="H18" s="56">
        <v>632.15098068906934</v>
      </c>
      <c r="I18" s="56">
        <v>631.70000000000005</v>
      </c>
      <c r="J18" s="56">
        <v>603.70000000000005</v>
      </c>
      <c r="K18" s="56">
        <v>540.79999999999995</v>
      </c>
      <c r="L18" s="43" t="s">
        <v>130</v>
      </c>
      <c r="M18" s="32"/>
      <c r="N18" s="32"/>
      <c r="O18" s="32"/>
      <c r="P18" s="72"/>
      <c r="Q18" s="72"/>
      <c r="R18" s="72"/>
      <c r="S18" s="72"/>
    </row>
    <row r="19" spans="1:19" s="37" customFormat="1" ht="15" customHeight="1" x14ac:dyDescent="0.2">
      <c r="A19" s="43" t="s">
        <v>131</v>
      </c>
      <c r="B19" s="60">
        <v>462.98461320997762</v>
      </c>
      <c r="C19" s="60">
        <v>469.1116039121253</v>
      </c>
      <c r="D19" s="60">
        <v>485.4</v>
      </c>
      <c r="E19" s="60">
        <v>511.81165570904864</v>
      </c>
      <c r="F19" s="60">
        <v>520.6486249721969</v>
      </c>
      <c r="G19" s="56">
        <v>524.25428743400607</v>
      </c>
      <c r="H19" s="56">
        <v>536.94331877372133</v>
      </c>
      <c r="I19" s="56">
        <v>543.5</v>
      </c>
      <c r="J19" s="56">
        <v>541.20000000000005</v>
      </c>
      <c r="K19" s="56">
        <v>539.70000000000005</v>
      </c>
      <c r="L19" s="43" t="s">
        <v>132</v>
      </c>
      <c r="M19" s="32"/>
      <c r="N19" s="32"/>
      <c r="O19" s="32"/>
      <c r="P19" s="72"/>
      <c r="Q19" s="72"/>
      <c r="R19" s="72"/>
      <c r="S19" s="72"/>
    </row>
    <row r="20" spans="1:19" s="37" customFormat="1" ht="15" customHeight="1" x14ac:dyDescent="0.2">
      <c r="A20" s="43"/>
      <c r="B20" s="60"/>
      <c r="C20" s="60"/>
      <c r="D20" s="60"/>
      <c r="E20" s="60"/>
      <c r="F20" s="60"/>
      <c r="G20" s="56"/>
      <c r="H20" s="56"/>
      <c r="I20" s="56"/>
      <c r="J20" s="56"/>
      <c r="K20" s="56"/>
      <c r="L20" s="43"/>
      <c r="M20" s="32"/>
      <c r="N20" s="32"/>
      <c r="O20" s="32"/>
      <c r="P20" s="54"/>
      <c r="Q20" s="54"/>
      <c r="R20" s="54"/>
      <c r="S20" s="54"/>
    </row>
    <row r="21" spans="1:19" s="37" customFormat="1" ht="15" customHeight="1" x14ac:dyDescent="0.2">
      <c r="A21" s="43" t="s">
        <v>133</v>
      </c>
      <c r="B21" s="60">
        <v>633.09629574327766</v>
      </c>
      <c r="C21" s="60">
        <v>647.36739216838316</v>
      </c>
      <c r="D21" s="60">
        <v>666.74057034725888</v>
      </c>
      <c r="E21" s="60">
        <v>673.54183999009479</v>
      </c>
      <c r="F21" s="60">
        <v>654.64593259754429</v>
      </c>
      <c r="G21" s="56">
        <v>678.95901000073923</v>
      </c>
      <c r="H21" s="56">
        <v>666.7242357086833</v>
      </c>
      <c r="I21" s="56">
        <v>680.4</v>
      </c>
      <c r="J21" s="56">
        <v>675.4</v>
      </c>
      <c r="K21" s="56">
        <v>658.2</v>
      </c>
      <c r="L21" s="43" t="s">
        <v>134</v>
      </c>
      <c r="M21" s="32"/>
      <c r="N21" s="32"/>
      <c r="O21" s="32"/>
      <c r="P21" s="72"/>
      <c r="Q21" s="72"/>
      <c r="R21" s="72"/>
      <c r="S21" s="72"/>
    </row>
    <row r="22" spans="1:19" s="37" customFormat="1" ht="15" customHeight="1" x14ac:dyDescent="0.2">
      <c r="A22" s="43" t="s">
        <v>135</v>
      </c>
      <c r="B22" s="73" t="s">
        <v>199</v>
      </c>
      <c r="C22" s="73" t="s">
        <v>199</v>
      </c>
      <c r="D22" s="73" t="s">
        <v>199</v>
      </c>
      <c r="E22" s="73" t="s">
        <v>199</v>
      </c>
      <c r="F22" s="73" t="s">
        <v>199</v>
      </c>
      <c r="G22" s="74" t="s">
        <v>199</v>
      </c>
      <c r="H22" s="74" t="s">
        <v>199</v>
      </c>
      <c r="I22" s="74" t="s">
        <v>199</v>
      </c>
      <c r="J22" s="74" t="s">
        <v>199</v>
      </c>
      <c r="K22" s="74" t="s">
        <v>199</v>
      </c>
      <c r="L22" s="43" t="s">
        <v>136</v>
      </c>
      <c r="M22" s="32"/>
      <c r="N22" s="32"/>
      <c r="O22" s="32"/>
      <c r="P22" s="72"/>
      <c r="Q22" s="72"/>
      <c r="R22" s="72"/>
      <c r="S22" s="72"/>
    </row>
    <row r="23" spans="1:19" s="37" customFormat="1" ht="15" customHeight="1" x14ac:dyDescent="0.2">
      <c r="A23" s="43" t="s">
        <v>137</v>
      </c>
      <c r="B23" s="60"/>
      <c r="C23" s="60"/>
      <c r="D23" s="60"/>
      <c r="E23" s="60"/>
      <c r="F23" s="60"/>
      <c r="G23" s="56"/>
      <c r="H23" s="56"/>
      <c r="I23" s="56"/>
      <c r="J23" s="56"/>
      <c r="K23" s="56"/>
      <c r="L23" s="43" t="s">
        <v>138</v>
      </c>
      <c r="M23" s="32"/>
      <c r="N23" s="32"/>
      <c r="O23" s="32"/>
      <c r="P23" s="54"/>
      <c r="Q23" s="54"/>
      <c r="R23" s="54"/>
      <c r="S23" s="54"/>
    </row>
    <row r="24" spans="1:19" s="37" customFormat="1" ht="15" customHeight="1" x14ac:dyDescent="0.2">
      <c r="A24" s="43" t="s">
        <v>139</v>
      </c>
      <c r="B24" s="60">
        <v>641.49949800611932</v>
      </c>
      <c r="C24" s="60">
        <v>649.42530653841061</v>
      </c>
      <c r="D24" s="60">
        <v>672.34352298279055</v>
      </c>
      <c r="E24" s="60">
        <v>679.21943005526475</v>
      </c>
      <c r="F24" s="60">
        <v>667.237879454378</v>
      </c>
      <c r="G24" s="56">
        <v>655.7317740443666</v>
      </c>
      <c r="H24" s="56">
        <v>671.47459327271667</v>
      </c>
      <c r="I24" s="56">
        <v>679.3</v>
      </c>
      <c r="J24" s="56">
        <v>667.6</v>
      </c>
      <c r="K24" s="56">
        <v>682.3</v>
      </c>
      <c r="L24" s="43" t="s">
        <v>140</v>
      </c>
      <c r="M24" s="32"/>
      <c r="N24" s="32"/>
      <c r="O24" s="32"/>
      <c r="P24" s="72"/>
      <c r="Q24" s="72"/>
      <c r="R24" s="72"/>
      <c r="S24" s="72"/>
    </row>
    <row r="25" spans="1:19" s="37" customFormat="1" ht="15" customHeight="1" x14ac:dyDescent="0.2">
      <c r="A25" s="43"/>
      <c r="B25" s="60"/>
      <c r="C25" s="60"/>
      <c r="D25" s="60"/>
      <c r="E25" s="60"/>
      <c r="F25" s="60"/>
      <c r="G25" s="56"/>
      <c r="H25" s="56"/>
      <c r="I25" s="56"/>
      <c r="J25" s="56"/>
      <c r="K25" s="56"/>
      <c r="L25" s="43"/>
      <c r="M25" s="32"/>
      <c r="N25" s="32"/>
      <c r="O25" s="32"/>
      <c r="P25" s="54"/>
      <c r="Q25" s="54"/>
      <c r="R25" s="54"/>
      <c r="S25" s="54"/>
    </row>
    <row r="26" spans="1:19" s="37" customFormat="1" ht="15" customHeight="1" x14ac:dyDescent="0.2">
      <c r="A26" s="43" t="s">
        <v>141</v>
      </c>
      <c r="B26" s="60">
        <v>793.1576489162253</v>
      </c>
      <c r="C26" s="60">
        <v>818.80251816642624</v>
      </c>
      <c r="D26" s="60">
        <v>847.58586837861912</v>
      </c>
      <c r="E26" s="60">
        <v>860.08490120649799</v>
      </c>
      <c r="F26" s="60">
        <v>862.94204548448545</v>
      </c>
      <c r="G26" s="56">
        <v>885.90051559228141</v>
      </c>
      <c r="H26" s="56">
        <v>905.0569443737038</v>
      </c>
      <c r="I26" s="56">
        <v>927.25763454347054</v>
      </c>
      <c r="J26" s="56">
        <v>951.9</v>
      </c>
      <c r="K26" s="56">
        <v>977.2</v>
      </c>
      <c r="L26" s="43" t="s">
        <v>142</v>
      </c>
      <c r="M26" s="32"/>
      <c r="N26" s="32"/>
      <c r="O26" s="32"/>
      <c r="P26" s="72"/>
      <c r="Q26" s="72"/>
      <c r="R26" s="72"/>
      <c r="S26" s="72"/>
    </row>
    <row r="27" spans="1:19" s="37" customFormat="1" ht="15" customHeight="1" x14ac:dyDescent="0.2">
      <c r="A27" s="43" t="s">
        <v>143</v>
      </c>
      <c r="B27" s="60">
        <v>793.15807807750491</v>
      </c>
      <c r="C27" s="60">
        <v>818.80222562970437</v>
      </c>
      <c r="D27" s="60">
        <v>847.58586837861912</v>
      </c>
      <c r="E27" s="60">
        <v>860.08490120649788</v>
      </c>
      <c r="F27" s="60">
        <v>862.94209554203485</v>
      </c>
      <c r="G27" s="56">
        <v>885.90051559228141</v>
      </c>
      <c r="H27" s="56">
        <v>905.0569443737038</v>
      </c>
      <c r="I27" s="56">
        <v>927.25763454347054</v>
      </c>
      <c r="J27" s="56">
        <v>951.9</v>
      </c>
      <c r="K27" s="56">
        <v>977.2</v>
      </c>
      <c r="L27" s="43" t="s">
        <v>144</v>
      </c>
      <c r="M27" s="32"/>
      <c r="N27" s="32"/>
      <c r="O27" s="32"/>
      <c r="P27" s="72"/>
      <c r="Q27" s="72"/>
      <c r="R27" s="72"/>
      <c r="S27" s="72"/>
    </row>
    <row r="28" spans="1:19" s="37" customFormat="1" ht="15" customHeight="1" x14ac:dyDescent="0.2">
      <c r="A28" s="43" t="s">
        <v>145</v>
      </c>
      <c r="B28" s="60">
        <v>793.15733440889971</v>
      </c>
      <c r="C28" s="60">
        <v>818.80046928767433</v>
      </c>
      <c r="D28" s="60">
        <v>847.58586837861912</v>
      </c>
      <c r="E28" s="60">
        <v>860.08490120649822</v>
      </c>
      <c r="F28" s="60">
        <v>862.94194304726841</v>
      </c>
      <c r="G28" s="56">
        <v>885.90051559228141</v>
      </c>
      <c r="H28" s="56">
        <v>905.0569443737038</v>
      </c>
      <c r="I28" s="56">
        <v>927.25763454347054</v>
      </c>
      <c r="J28" s="56">
        <v>951.9</v>
      </c>
      <c r="K28" s="56">
        <v>977.2</v>
      </c>
      <c r="L28" s="43" t="s">
        <v>146</v>
      </c>
      <c r="M28" s="32"/>
      <c r="N28" s="32"/>
      <c r="O28" s="32"/>
      <c r="P28" s="72"/>
      <c r="Q28" s="72"/>
      <c r="R28" s="72"/>
      <c r="S28" s="72"/>
    </row>
    <row r="29" spans="1:19" s="37" customFormat="1" ht="15" customHeight="1" x14ac:dyDescent="0.2">
      <c r="A29" s="43" t="s">
        <v>147</v>
      </c>
      <c r="B29" s="60">
        <v>793.1567657282435</v>
      </c>
      <c r="C29" s="60">
        <v>818.8079659185878</v>
      </c>
      <c r="D29" s="60">
        <v>847.58586837861912</v>
      </c>
      <c r="E29" s="60">
        <v>860.08490120649799</v>
      </c>
      <c r="F29" s="60">
        <v>862.94209554203485</v>
      </c>
      <c r="G29" s="56">
        <v>885.90051559228141</v>
      </c>
      <c r="H29" s="56">
        <v>905.0569443737038</v>
      </c>
      <c r="I29" s="56">
        <v>927.25763454347054</v>
      </c>
      <c r="J29" s="56">
        <v>951.9</v>
      </c>
      <c r="K29" s="56">
        <v>977.2</v>
      </c>
      <c r="L29" s="43" t="s">
        <v>148</v>
      </c>
      <c r="M29" s="32"/>
      <c r="N29" s="32"/>
      <c r="O29" s="32"/>
      <c r="P29" s="72"/>
      <c r="Q29" s="72"/>
      <c r="R29" s="72"/>
      <c r="S29" s="72"/>
    </row>
    <row r="30" spans="1:19" s="37" customFormat="1" ht="15" customHeight="1" x14ac:dyDescent="0.2">
      <c r="A30" s="43" t="s">
        <v>149</v>
      </c>
      <c r="B30" s="60">
        <v>793.15547255385854</v>
      </c>
      <c r="C30" s="60">
        <v>818.80893403551124</v>
      </c>
      <c r="D30" s="60">
        <v>847.58586837861912</v>
      </c>
      <c r="E30" s="60">
        <v>860.08490120649799</v>
      </c>
      <c r="F30" s="60">
        <v>862.94209554203485</v>
      </c>
      <c r="G30" s="56">
        <v>885.90051559228118</v>
      </c>
      <c r="H30" s="56">
        <v>905.0569443737038</v>
      </c>
      <c r="I30" s="56">
        <v>927.25763454347054</v>
      </c>
      <c r="J30" s="56">
        <v>951.9</v>
      </c>
      <c r="K30" s="56">
        <v>977.2</v>
      </c>
      <c r="L30" s="43" t="s">
        <v>200</v>
      </c>
      <c r="M30" s="32"/>
      <c r="N30" s="32"/>
      <c r="O30" s="32"/>
      <c r="P30" s="72"/>
      <c r="Q30" s="72"/>
      <c r="R30" s="72"/>
      <c r="S30" s="72"/>
    </row>
    <row r="31" spans="1:19" s="37" customFormat="1" ht="15" customHeight="1" x14ac:dyDescent="0.2">
      <c r="A31" s="43" t="s">
        <v>151</v>
      </c>
      <c r="B31" s="60">
        <v>793.1586029147004</v>
      </c>
      <c r="C31" s="60">
        <v>818.80703716276935</v>
      </c>
      <c r="D31" s="60">
        <v>847.58586837861912</v>
      </c>
      <c r="E31" s="60">
        <v>860.08490120649799</v>
      </c>
      <c r="F31" s="60">
        <v>862.94209554203508</v>
      </c>
      <c r="G31" s="56">
        <v>885.90051559228141</v>
      </c>
      <c r="H31" s="56">
        <v>905.0569443737038</v>
      </c>
      <c r="I31" s="56">
        <v>927.25763454347054</v>
      </c>
      <c r="J31" s="56">
        <v>951.9</v>
      </c>
      <c r="K31" s="56">
        <v>977.2</v>
      </c>
      <c r="L31" s="43" t="s">
        <v>181</v>
      </c>
      <c r="M31" s="32"/>
      <c r="N31" s="32"/>
      <c r="O31" s="32"/>
      <c r="P31" s="72"/>
      <c r="Q31" s="72"/>
      <c r="R31" s="72"/>
      <c r="S31" s="72"/>
    </row>
    <row r="32" spans="1:19" s="37" customFormat="1" ht="15" customHeight="1" x14ac:dyDescent="0.2">
      <c r="A32" s="43"/>
      <c r="B32" s="60"/>
      <c r="C32" s="60"/>
      <c r="D32" s="60"/>
      <c r="E32" s="60"/>
      <c r="F32" s="60"/>
      <c r="G32" s="56"/>
      <c r="H32" s="56"/>
      <c r="I32" s="56"/>
      <c r="J32" s="56"/>
      <c r="K32" s="56"/>
      <c r="L32" s="43"/>
      <c r="M32" s="32"/>
      <c r="N32" s="32"/>
      <c r="O32" s="32"/>
      <c r="P32" s="54"/>
      <c r="Q32" s="54"/>
      <c r="R32" s="54"/>
      <c r="S32" s="54"/>
    </row>
    <row r="33" spans="1:19" s="37" customFormat="1" ht="15" customHeight="1" x14ac:dyDescent="0.2">
      <c r="A33" s="43" t="s">
        <v>153</v>
      </c>
      <c r="B33" s="60">
        <v>535.21620109001833</v>
      </c>
      <c r="C33" s="60">
        <v>540.83788799859781</v>
      </c>
      <c r="D33" s="60">
        <v>560.47316965450796</v>
      </c>
      <c r="E33" s="60">
        <v>583.31331143605757</v>
      </c>
      <c r="F33" s="60">
        <v>575.96572738792008</v>
      </c>
      <c r="G33" s="56">
        <v>558.26744719391127</v>
      </c>
      <c r="H33" s="56">
        <v>558.19999999999993</v>
      </c>
      <c r="I33" s="56">
        <v>572.29999999999995</v>
      </c>
      <c r="J33" s="56">
        <v>565.79999999999995</v>
      </c>
      <c r="K33" s="56">
        <v>581.20000000000005</v>
      </c>
      <c r="L33" s="43" t="s">
        <v>154</v>
      </c>
      <c r="M33" s="32"/>
      <c r="N33" s="32"/>
      <c r="O33" s="32"/>
      <c r="P33" s="72"/>
      <c r="Q33" s="72"/>
      <c r="R33" s="72"/>
      <c r="S33" s="72"/>
    </row>
    <row r="34" spans="1:19" s="37" customFormat="1" ht="15" customHeight="1" x14ac:dyDescent="0.2">
      <c r="A34" s="43" t="s">
        <v>143</v>
      </c>
      <c r="B34" s="60">
        <v>535.21676576057939</v>
      </c>
      <c r="C34" s="60">
        <v>540.83501464182211</v>
      </c>
      <c r="D34" s="60">
        <v>560.45073774739126</v>
      </c>
      <c r="E34" s="60">
        <v>583.31383309254545</v>
      </c>
      <c r="F34" s="60">
        <v>575.96442778182836</v>
      </c>
      <c r="G34" s="56">
        <v>558.26574092949204</v>
      </c>
      <c r="H34" s="56">
        <v>558.20000000000005</v>
      </c>
      <c r="I34" s="56">
        <v>572.29999999999995</v>
      </c>
      <c r="J34" s="56">
        <v>565.79999999999995</v>
      </c>
      <c r="K34" s="56">
        <v>581.20000000000005</v>
      </c>
      <c r="L34" s="43" t="s">
        <v>144</v>
      </c>
      <c r="M34" s="32"/>
      <c r="N34" s="32"/>
      <c r="O34" s="32"/>
      <c r="P34" s="72"/>
      <c r="Q34" s="72"/>
      <c r="R34" s="72"/>
      <c r="S34" s="72"/>
    </row>
    <row r="35" spans="1:19" s="37" customFormat="1" ht="15" customHeight="1" x14ac:dyDescent="0.2">
      <c r="A35" s="43" t="s">
        <v>155</v>
      </c>
      <c r="B35" s="60">
        <v>535.21818181818185</v>
      </c>
      <c r="C35" s="60">
        <v>540.78377190227968</v>
      </c>
      <c r="D35" s="60">
        <v>560.49725628344959</v>
      </c>
      <c r="E35" s="60">
        <v>583.30000000000007</v>
      </c>
      <c r="F35" s="60">
        <v>576.00000000000011</v>
      </c>
      <c r="G35" s="56">
        <v>558.30000000000007</v>
      </c>
      <c r="H35" s="56">
        <v>558.19999999999993</v>
      </c>
      <c r="I35" s="56">
        <v>572.29999999999995</v>
      </c>
      <c r="J35" s="56">
        <v>565.79999999999995</v>
      </c>
      <c r="K35" s="56">
        <v>581.20000000000005</v>
      </c>
      <c r="L35" s="43" t="s">
        <v>156</v>
      </c>
      <c r="M35" s="32"/>
      <c r="N35" s="32"/>
      <c r="O35" s="32"/>
      <c r="P35" s="72"/>
      <c r="Q35" s="72"/>
      <c r="R35" s="72"/>
      <c r="S35" s="72"/>
    </row>
    <row r="36" spans="1:19" s="37" customFormat="1" ht="15" customHeight="1" x14ac:dyDescent="0.2">
      <c r="A36" s="43" t="s">
        <v>147</v>
      </c>
      <c r="B36" s="60">
        <v>535.18402669169018</v>
      </c>
      <c r="C36" s="60">
        <v>540.79999999999995</v>
      </c>
      <c r="D36" s="60">
        <v>560.5</v>
      </c>
      <c r="E36" s="60">
        <v>583.30000000000007</v>
      </c>
      <c r="F36" s="60">
        <v>575.99999999999989</v>
      </c>
      <c r="G36" s="56">
        <v>558.30000000000007</v>
      </c>
      <c r="H36" s="56">
        <v>558.19999999999993</v>
      </c>
      <c r="I36" s="56">
        <v>572.29999999999995</v>
      </c>
      <c r="J36" s="56">
        <v>565.79999999999995</v>
      </c>
      <c r="K36" s="56">
        <v>581.20000000000005</v>
      </c>
      <c r="L36" s="43" t="s">
        <v>148</v>
      </c>
      <c r="M36" s="32"/>
      <c r="N36" s="32"/>
      <c r="O36" s="32"/>
      <c r="P36" s="72"/>
      <c r="Q36" s="72"/>
      <c r="R36" s="72"/>
      <c r="S36" s="72"/>
    </row>
    <row r="37" spans="1:19" s="37" customFormat="1" ht="15" customHeight="1" x14ac:dyDescent="0.2">
      <c r="A37" s="43" t="s">
        <v>149</v>
      </c>
      <c r="B37" s="60">
        <v>535.19477212933884</v>
      </c>
      <c r="C37" s="60">
        <v>540.78418664938431</v>
      </c>
      <c r="D37" s="60">
        <v>560.49143852181487</v>
      </c>
      <c r="E37" s="60">
        <v>583.29999999999995</v>
      </c>
      <c r="F37" s="60">
        <v>576</v>
      </c>
      <c r="G37" s="56">
        <v>558.30000000000007</v>
      </c>
      <c r="H37" s="56">
        <v>558.19999999999993</v>
      </c>
      <c r="I37" s="56">
        <v>572.29999999999995</v>
      </c>
      <c r="J37" s="56">
        <v>565.79999999999995</v>
      </c>
      <c r="K37" s="56">
        <v>581.20000000000005</v>
      </c>
      <c r="L37" s="43" t="s">
        <v>182</v>
      </c>
      <c r="M37" s="32"/>
      <c r="N37" s="32"/>
      <c r="O37" s="32"/>
      <c r="P37" s="72"/>
      <c r="Q37" s="72"/>
      <c r="R37" s="72"/>
      <c r="S37" s="72"/>
    </row>
    <row r="38" spans="1:19" s="37" customFormat="1" ht="15" customHeight="1" x14ac:dyDescent="0.2">
      <c r="A38" s="43" t="s">
        <v>151</v>
      </c>
      <c r="B38" s="60">
        <v>535.16691444789842</v>
      </c>
      <c r="C38" s="60">
        <v>540.81971399387135</v>
      </c>
      <c r="D38" s="60">
        <v>560.5</v>
      </c>
      <c r="E38" s="60">
        <v>583.30000000000007</v>
      </c>
      <c r="F38" s="60">
        <v>575.99999999999989</v>
      </c>
      <c r="G38" s="56">
        <v>558.30000000000007</v>
      </c>
      <c r="H38" s="56">
        <v>558.19999999999993</v>
      </c>
      <c r="I38" s="56">
        <v>572.29999999999995</v>
      </c>
      <c r="J38" s="56">
        <v>565.79999999999995</v>
      </c>
      <c r="K38" s="56">
        <v>581.20000000000005</v>
      </c>
      <c r="L38" s="43" t="s">
        <v>152</v>
      </c>
      <c r="M38" s="32"/>
      <c r="N38" s="32"/>
      <c r="O38" s="32"/>
      <c r="P38" s="72"/>
      <c r="Q38" s="72"/>
      <c r="R38" s="72"/>
      <c r="S38" s="72"/>
    </row>
    <row r="39" spans="1:19" s="37" customFormat="1" ht="15" customHeight="1" x14ac:dyDescent="0.2">
      <c r="A39" s="43"/>
      <c r="B39" s="60"/>
      <c r="C39" s="60"/>
      <c r="D39" s="60"/>
      <c r="E39" s="60"/>
      <c r="F39" s="60"/>
      <c r="G39" s="56"/>
      <c r="H39" s="56"/>
      <c r="I39" s="56"/>
      <c r="J39" s="56"/>
      <c r="K39" s="56"/>
      <c r="L39" s="43"/>
      <c r="M39" s="32"/>
      <c r="N39" s="32"/>
      <c r="O39" s="32"/>
      <c r="P39" s="54"/>
      <c r="Q39" s="54"/>
      <c r="R39" s="54"/>
      <c r="S39" s="54"/>
    </row>
    <row r="40" spans="1:19" s="37" customFormat="1" ht="15" customHeight="1" x14ac:dyDescent="0.2">
      <c r="A40" s="43" t="s">
        <v>157</v>
      </c>
      <c r="B40" s="60">
        <v>245</v>
      </c>
      <c r="C40" s="60">
        <v>225.6</v>
      </c>
      <c r="D40" s="60">
        <v>227.5</v>
      </c>
      <c r="E40" s="60">
        <v>215.8</v>
      </c>
      <c r="F40" s="60">
        <v>203.5</v>
      </c>
      <c r="G40" s="56">
        <v>204.09749708550825</v>
      </c>
      <c r="H40" s="56">
        <v>210.58646777790361</v>
      </c>
      <c r="I40" s="56">
        <v>207.5</v>
      </c>
      <c r="J40" s="56">
        <v>204.4</v>
      </c>
      <c r="K40" s="56">
        <v>179.6</v>
      </c>
      <c r="L40" s="43" t="s">
        <v>158</v>
      </c>
      <c r="M40" s="32"/>
      <c r="N40" s="32"/>
      <c r="O40" s="32"/>
      <c r="P40" s="72"/>
      <c r="Q40" s="72"/>
      <c r="R40" s="72"/>
      <c r="S40" s="72"/>
    </row>
    <row r="41" spans="1:19" s="37" customFormat="1" ht="15" customHeight="1" x14ac:dyDescent="0.2">
      <c r="A41" s="43"/>
      <c r="B41" s="60"/>
      <c r="C41" s="60"/>
      <c r="D41" s="60"/>
      <c r="E41" s="60"/>
      <c r="F41" s="60"/>
      <c r="G41" s="56"/>
      <c r="H41" s="56"/>
      <c r="I41" s="56"/>
      <c r="J41" s="56"/>
      <c r="K41" s="56"/>
      <c r="L41" s="43"/>
      <c r="M41" s="32"/>
      <c r="N41" s="32"/>
      <c r="O41" s="32"/>
      <c r="P41" s="54"/>
      <c r="Q41" s="54"/>
      <c r="R41" s="54"/>
      <c r="S41" s="54"/>
    </row>
    <row r="42" spans="1:19" s="37" customFormat="1" ht="15" customHeight="1" x14ac:dyDescent="0.2">
      <c r="A42" s="43" t="s">
        <v>159</v>
      </c>
      <c r="B42" s="60">
        <v>950.36645582428582</v>
      </c>
      <c r="C42" s="75">
        <v>1036.0649882944897</v>
      </c>
      <c r="D42" s="75">
        <v>1057.7</v>
      </c>
      <c r="E42" s="75">
        <v>1107.8458605323001</v>
      </c>
      <c r="F42" s="75">
        <v>1153.9578380249811</v>
      </c>
      <c r="G42" s="56">
        <v>1200.2416085641103</v>
      </c>
      <c r="H42" s="56">
        <v>1255.0626390287307</v>
      </c>
      <c r="I42" s="56">
        <v>1280.0999999999999</v>
      </c>
      <c r="J42" s="56">
        <v>1312.1</v>
      </c>
      <c r="K42" s="56">
        <v>1327.9</v>
      </c>
      <c r="L42" s="43" t="s">
        <v>160</v>
      </c>
      <c r="M42" s="32"/>
      <c r="N42" s="32"/>
      <c r="O42" s="32"/>
      <c r="P42" s="72"/>
      <c r="Q42" s="72"/>
      <c r="R42" s="72"/>
      <c r="S42" s="72"/>
    </row>
    <row r="43" spans="1:19" s="37" customFormat="1" ht="15" customHeight="1" x14ac:dyDescent="0.2">
      <c r="A43" s="43" t="s">
        <v>161</v>
      </c>
      <c r="B43" s="60">
        <v>525.1</v>
      </c>
      <c r="C43" s="60">
        <v>538.1</v>
      </c>
      <c r="D43" s="60">
        <v>570.20000000000005</v>
      </c>
      <c r="E43" s="60">
        <v>593.20000000000005</v>
      </c>
      <c r="F43" s="60">
        <v>602.34461527168457</v>
      </c>
      <c r="G43" s="56">
        <v>607.6452665531931</v>
      </c>
      <c r="H43" s="56">
        <v>621.30551894816381</v>
      </c>
      <c r="I43" s="56">
        <v>626.79999999999995</v>
      </c>
      <c r="J43" s="56">
        <v>636.6</v>
      </c>
      <c r="K43" s="56">
        <v>639.9</v>
      </c>
      <c r="L43" s="43" t="s">
        <v>183</v>
      </c>
      <c r="M43" s="32"/>
      <c r="N43" s="32"/>
      <c r="O43" s="32"/>
      <c r="P43" s="72"/>
      <c r="Q43" s="72"/>
      <c r="R43" s="72"/>
      <c r="S43" s="72"/>
    </row>
    <row r="44" spans="1:19" s="37" customFormat="1" ht="15" customHeight="1" x14ac:dyDescent="0.2">
      <c r="A44" s="43" t="s">
        <v>163</v>
      </c>
      <c r="B44" s="60">
        <v>966.93785607663494</v>
      </c>
      <c r="C44" s="60">
        <v>1053.9279597152606</v>
      </c>
      <c r="D44" s="60">
        <v>1125.6289062279411</v>
      </c>
      <c r="E44" s="60">
        <v>1132.073052607539</v>
      </c>
      <c r="F44" s="60">
        <v>1181.205677477388</v>
      </c>
      <c r="G44" s="56">
        <v>1228.5127038240385</v>
      </c>
      <c r="H44" s="56">
        <v>1290.5373020175991</v>
      </c>
      <c r="I44" s="56">
        <v>1317.1</v>
      </c>
      <c r="J44" s="56">
        <v>1349.9</v>
      </c>
      <c r="K44" s="56">
        <v>1366.4</v>
      </c>
      <c r="L44" s="43" t="s">
        <v>184</v>
      </c>
      <c r="M44" s="32"/>
      <c r="N44" s="32"/>
      <c r="O44" s="32"/>
      <c r="P44" s="72"/>
      <c r="Q44" s="72"/>
      <c r="R44" s="72"/>
      <c r="S44" s="72"/>
    </row>
    <row r="45" spans="1:19" s="37" customFormat="1" ht="15" customHeight="1" x14ac:dyDescent="0.2">
      <c r="A45" s="43"/>
      <c r="B45" s="60"/>
      <c r="C45" s="60"/>
      <c r="D45" s="60"/>
      <c r="E45" s="60"/>
      <c r="F45" s="60"/>
      <c r="G45" s="56"/>
      <c r="H45" s="56"/>
      <c r="I45" s="56"/>
      <c r="J45" s="56"/>
      <c r="K45" s="56"/>
      <c r="L45" s="43"/>
      <c r="M45" s="32"/>
      <c r="N45" s="32"/>
      <c r="O45" s="32"/>
      <c r="P45" s="54"/>
      <c r="Q45" s="54"/>
      <c r="R45" s="54"/>
      <c r="S45" s="54"/>
    </row>
    <row r="46" spans="1:19" s="37" customFormat="1" ht="15" customHeight="1" x14ac:dyDescent="0.2">
      <c r="A46" s="43" t="s">
        <v>165</v>
      </c>
      <c r="B46" s="60">
        <v>638.50706404482082</v>
      </c>
      <c r="C46" s="75">
        <v>657.08885972129258</v>
      </c>
      <c r="D46" s="75">
        <v>677.6</v>
      </c>
      <c r="E46" s="75">
        <v>691.30991823691454</v>
      </c>
      <c r="F46" s="75">
        <v>692.93243493661294</v>
      </c>
      <c r="G46" s="56">
        <v>701.70580946188647</v>
      </c>
      <c r="H46" s="56">
        <v>702.26858691310997</v>
      </c>
      <c r="I46" s="56">
        <v>707.2</v>
      </c>
      <c r="J46" s="56">
        <v>718.3</v>
      </c>
      <c r="K46" s="56">
        <v>729.2</v>
      </c>
      <c r="L46" s="43" t="s">
        <v>166</v>
      </c>
      <c r="M46" s="32"/>
      <c r="N46" s="32"/>
      <c r="O46" s="32"/>
      <c r="P46" s="72"/>
      <c r="Q46" s="72"/>
      <c r="R46" s="72"/>
      <c r="S46" s="72"/>
    </row>
    <row r="47" spans="1:19" s="37" customFormat="1" ht="15" customHeight="1" x14ac:dyDescent="0.2">
      <c r="A47" s="43" t="s">
        <v>161</v>
      </c>
      <c r="B47" s="60">
        <v>525.1</v>
      </c>
      <c r="C47" s="60">
        <v>538.1</v>
      </c>
      <c r="D47" s="60">
        <v>570.20000000000005</v>
      </c>
      <c r="E47" s="60">
        <v>593.20000000000005</v>
      </c>
      <c r="F47" s="60">
        <v>602.34461527168457</v>
      </c>
      <c r="G47" s="56">
        <v>607.64526655319298</v>
      </c>
      <c r="H47" s="56">
        <v>621.30551894816392</v>
      </c>
      <c r="I47" s="56">
        <v>626.79999999999995</v>
      </c>
      <c r="J47" s="56">
        <v>636.6</v>
      </c>
      <c r="K47" s="56">
        <v>639.9</v>
      </c>
      <c r="L47" s="43" t="s">
        <v>183</v>
      </c>
      <c r="M47" s="32"/>
      <c r="N47" s="32"/>
      <c r="O47" s="32"/>
      <c r="P47" s="72"/>
      <c r="Q47" s="72"/>
      <c r="R47" s="72"/>
      <c r="S47" s="72"/>
    </row>
    <row r="48" spans="1:19" s="37" customFormat="1" ht="15" customHeight="1" x14ac:dyDescent="0.2">
      <c r="A48" s="43" t="s">
        <v>163</v>
      </c>
      <c r="B48" s="60">
        <v>639.12696630460869</v>
      </c>
      <c r="C48" s="60">
        <v>657.65761885729557</v>
      </c>
      <c r="D48" s="60">
        <v>696.3674349644084</v>
      </c>
      <c r="E48" s="60">
        <v>691.80470686760316</v>
      </c>
      <c r="F48" s="60">
        <v>693.34919510049372</v>
      </c>
      <c r="G48" s="56">
        <v>702.14084159740526</v>
      </c>
      <c r="H48" s="56">
        <v>702.54456054397508</v>
      </c>
      <c r="I48" s="56">
        <v>707.5</v>
      </c>
      <c r="J48" s="56">
        <v>718.6</v>
      </c>
      <c r="K48" s="56">
        <v>729.5</v>
      </c>
      <c r="L48" s="43" t="s">
        <v>184</v>
      </c>
      <c r="M48" s="32"/>
      <c r="N48" s="32"/>
      <c r="O48" s="32"/>
      <c r="P48" s="72"/>
      <c r="Q48" s="72"/>
      <c r="R48" s="72"/>
      <c r="S48" s="72"/>
    </row>
    <row r="49" spans="1:13" x14ac:dyDescent="0.2">
      <c r="A49" s="61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1"/>
    </row>
    <row r="50" spans="1:13" s="63" customFormat="1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</row>
    <row r="51" spans="1:13" ht="15" x14ac:dyDescent="0.25">
      <c r="A51" s="65" t="s">
        <v>201</v>
      </c>
      <c r="B51" s="50"/>
      <c r="C51" s="65"/>
      <c r="D51" s="50"/>
      <c r="G51" s="65" t="s">
        <v>202</v>
      </c>
      <c r="H51" s="33"/>
      <c r="I51" s="33"/>
      <c r="J51" s="33"/>
      <c r="K51" s="33"/>
      <c r="L51" s="33"/>
      <c r="M51" s="33"/>
    </row>
    <row r="52" spans="1:13" ht="15" x14ac:dyDescent="0.25">
      <c r="A52" s="76" t="s">
        <v>203</v>
      </c>
      <c r="B52" s="50"/>
      <c r="C52" s="65"/>
      <c r="D52" s="50"/>
      <c r="G52" s="65" t="s">
        <v>204</v>
      </c>
      <c r="H52" s="33"/>
      <c r="I52" s="33"/>
      <c r="J52" s="33"/>
      <c r="K52" s="33"/>
      <c r="L52" s="33"/>
      <c r="M52" s="33"/>
    </row>
    <row r="53" spans="1:13" ht="15" x14ac:dyDescent="0.25">
      <c r="A53" s="65" t="s">
        <v>205</v>
      </c>
      <c r="B53" s="50"/>
      <c r="C53" s="65"/>
      <c r="D53" s="50"/>
      <c r="G53" s="65" t="s">
        <v>174</v>
      </c>
      <c r="H53" s="33"/>
      <c r="I53" s="33"/>
      <c r="J53" s="33"/>
      <c r="K53" s="33"/>
      <c r="L53" s="33"/>
      <c r="M53" s="33"/>
    </row>
    <row r="54" spans="1:13" ht="15" x14ac:dyDescent="0.25">
      <c r="A54" s="33" t="s">
        <v>206</v>
      </c>
      <c r="B54" s="50"/>
      <c r="C54" s="33"/>
      <c r="D54" s="50"/>
      <c r="G54" s="33" t="s">
        <v>176</v>
      </c>
      <c r="H54" s="33"/>
      <c r="I54" s="33"/>
      <c r="J54" s="33"/>
      <c r="K54" s="33"/>
      <c r="L54" s="33"/>
      <c r="M54" s="33"/>
    </row>
    <row r="55" spans="1:13" ht="15" x14ac:dyDescent="0.25">
      <c r="A55" s="33"/>
      <c r="B55" s="50"/>
      <c r="C55" s="65"/>
      <c r="D55" s="50"/>
      <c r="G55" s="65"/>
      <c r="H55" s="33"/>
      <c r="I55" s="33"/>
      <c r="J55" s="33"/>
      <c r="K55" s="33"/>
      <c r="L55" s="33"/>
      <c r="M55" s="33"/>
    </row>
    <row r="56" spans="1:13" ht="15" x14ac:dyDescent="0.25">
      <c r="A56" s="67" t="s">
        <v>207</v>
      </c>
      <c r="B56" s="77"/>
      <c r="C56" s="78"/>
      <c r="D56" s="77"/>
      <c r="E56" s="77"/>
      <c r="F56" s="77"/>
      <c r="G56" s="29" t="s">
        <v>104</v>
      </c>
      <c r="H56" s="29"/>
      <c r="I56" s="33"/>
      <c r="J56" s="33"/>
      <c r="K56" s="33"/>
      <c r="L56" s="33"/>
      <c r="M56" s="33"/>
    </row>
    <row r="57" spans="1:13" ht="15" x14ac:dyDescent="0.25">
      <c r="A57" s="67" t="s">
        <v>208</v>
      </c>
      <c r="B57" s="77"/>
      <c r="C57" s="35"/>
      <c r="D57" s="77"/>
      <c r="E57" s="77"/>
      <c r="F57" s="77"/>
      <c r="G57" s="29" t="s">
        <v>105</v>
      </c>
      <c r="H57" s="29"/>
      <c r="I57" s="33"/>
      <c r="J57" s="33"/>
      <c r="K57" s="33"/>
      <c r="L57" s="33"/>
      <c r="M57" s="3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workbookViewId="0"/>
  </sheetViews>
  <sheetFormatPr defaultColWidth="13.7109375" defaultRowHeight="12.75" x14ac:dyDescent="0.2"/>
  <cols>
    <col min="1" max="1" width="46.7109375" style="34" customWidth="1"/>
    <col min="2" max="11" width="11.7109375" style="34" customWidth="1"/>
    <col min="12" max="12" width="41" style="34" customWidth="1"/>
    <col min="13" max="16384" width="13.7109375" style="34"/>
  </cols>
  <sheetData>
    <row r="1" spans="1:18" ht="15" x14ac:dyDescent="0.2">
      <c r="A1" s="32" t="s">
        <v>209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" x14ac:dyDescent="0.2">
      <c r="A2" s="32" t="s">
        <v>210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4.25" x14ac:dyDescent="0.2">
      <c r="A3" s="35" t="s">
        <v>118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18" s="37" customFormat="1" ht="15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2"/>
      <c r="N5" s="32"/>
      <c r="O5" s="32"/>
      <c r="P5" s="32"/>
      <c r="Q5" s="32"/>
      <c r="R5" s="32"/>
    </row>
    <row r="6" spans="1:18" s="39" customFormat="1" ht="15" x14ac:dyDescent="0.2">
      <c r="A6" s="38"/>
      <c r="B6" s="5">
        <v>2006</v>
      </c>
      <c r="C6" s="5">
        <v>2007</v>
      </c>
      <c r="D6" s="5">
        <v>2008</v>
      </c>
      <c r="E6" s="5">
        <v>2009</v>
      </c>
      <c r="F6" s="5">
        <v>2010</v>
      </c>
      <c r="G6" s="5">
        <v>2011</v>
      </c>
      <c r="H6" s="5">
        <v>2012</v>
      </c>
      <c r="I6" s="5" t="s">
        <v>4</v>
      </c>
      <c r="J6" s="5" t="s">
        <v>5</v>
      </c>
      <c r="K6" s="5" t="s">
        <v>6</v>
      </c>
      <c r="L6" s="38"/>
      <c r="M6" s="52"/>
      <c r="N6" s="52"/>
      <c r="O6" s="52"/>
      <c r="P6" s="52"/>
      <c r="Q6" s="52"/>
      <c r="R6" s="52"/>
    </row>
    <row r="7" spans="1:18" s="37" customFormat="1" ht="13.15" customHeight="1" x14ac:dyDescent="0.2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0"/>
      <c r="M7" s="32"/>
      <c r="N7" s="32"/>
      <c r="O7" s="32"/>
      <c r="P7" s="32"/>
      <c r="Q7" s="32"/>
      <c r="R7" s="32"/>
    </row>
    <row r="8" spans="1:18" s="37" customFormat="1" ht="15" customHeight="1" x14ac:dyDescent="0.2">
      <c r="A8" s="43"/>
      <c r="B8" s="79"/>
      <c r="C8" s="79"/>
      <c r="D8" s="79"/>
      <c r="E8" s="79"/>
      <c r="F8" s="79"/>
      <c r="G8" s="79"/>
      <c r="H8" s="79"/>
      <c r="J8" s="79"/>
      <c r="K8" s="79"/>
      <c r="L8" s="43"/>
      <c r="M8" s="32"/>
      <c r="N8" s="32"/>
      <c r="O8" s="32"/>
      <c r="P8" s="32"/>
      <c r="Q8" s="32"/>
      <c r="R8" s="32"/>
    </row>
    <row r="9" spans="1:18" s="37" customFormat="1" ht="15" customHeight="1" x14ac:dyDescent="0.2">
      <c r="A9" s="43" t="s">
        <v>211</v>
      </c>
      <c r="B9" s="80"/>
      <c r="C9" s="80"/>
      <c r="D9" s="80"/>
      <c r="E9" s="80"/>
      <c r="F9" s="80"/>
      <c r="G9" s="80"/>
      <c r="H9" s="80"/>
      <c r="J9" s="80"/>
      <c r="K9" s="80"/>
      <c r="L9" s="43" t="s">
        <v>212</v>
      </c>
      <c r="M9" s="32"/>
      <c r="N9" s="32"/>
      <c r="O9" s="32"/>
      <c r="P9" s="32"/>
      <c r="Q9" s="32"/>
      <c r="R9" s="32"/>
    </row>
    <row r="10" spans="1:18" s="37" customFormat="1" ht="15" customHeight="1" x14ac:dyDescent="0.2">
      <c r="A10" s="43" t="s">
        <v>213</v>
      </c>
      <c r="B10" s="60">
        <v>50148.828999999998</v>
      </c>
      <c r="C10" s="60">
        <v>52086.574999999997</v>
      </c>
      <c r="D10" s="60">
        <v>54553.796999999999</v>
      </c>
      <c r="E10" s="60">
        <v>55122.124000000003</v>
      </c>
      <c r="F10" s="60">
        <v>56783.828000000001</v>
      </c>
      <c r="G10" s="60">
        <v>58154.750999999997</v>
      </c>
      <c r="H10" s="60">
        <v>60896.955999999998</v>
      </c>
      <c r="I10" s="57">
        <v>62477.55</v>
      </c>
      <c r="J10" s="81">
        <v>61752.964</v>
      </c>
      <c r="K10" s="81">
        <v>61911.328000000001</v>
      </c>
      <c r="L10" s="43" t="s">
        <v>214</v>
      </c>
      <c r="M10" s="32"/>
      <c r="N10" s="32"/>
      <c r="O10" s="72"/>
      <c r="P10" s="72"/>
      <c r="Q10" s="32"/>
      <c r="R10" s="82"/>
    </row>
    <row r="11" spans="1:18" s="37" customFormat="1" ht="15" customHeight="1" x14ac:dyDescent="0.2">
      <c r="A11" s="43"/>
      <c r="B11" s="53"/>
      <c r="C11" s="53"/>
      <c r="D11" s="53"/>
      <c r="E11" s="53"/>
      <c r="F11" s="53"/>
      <c r="G11" s="53"/>
      <c r="H11" s="53"/>
      <c r="I11" s="57"/>
      <c r="J11" s="57"/>
      <c r="K11" s="57"/>
      <c r="L11" s="43"/>
      <c r="M11" s="32"/>
      <c r="N11" s="32"/>
      <c r="O11" s="54"/>
      <c r="P11" s="54"/>
      <c r="Q11" s="32"/>
      <c r="R11" s="82"/>
    </row>
    <row r="12" spans="1:18" s="37" customFormat="1" ht="15" customHeight="1" x14ac:dyDescent="0.2">
      <c r="A12" s="43" t="s">
        <v>215</v>
      </c>
      <c r="B12" s="60">
        <v>6938.2510000000002</v>
      </c>
      <c r="C12" s="60">
        <v>7263.5010000000002</v>
      </c>
      <c r="D12" s="60">
        <v>7859.3959999999997</v>
      </c>
      <c r="E12" s="60">
        <v>8392.6859999999997</v>
      </c>
      <c r="F12" s="60">
        <v>8500.1859999999997</v>
      </c>
      <c r="G12" s="60">
        <v>8717.64</v>
      </c>
      <c r="H12" s="60">
        <v>8910.6589999999997</v>
      </c>
      <c r="I12" s="57">
        <v>9534.8649999999998</v>
      </c>
      <c r="J12" s="81">
        <v>9586.0169999999998</v>
      </c>
      <c r="K12" s="81">
        <v>9412.5750000000007</v>
      </c>
      <c r="L12" s="43" t="s">
        <v>216</v>
      </c>
      <c r="M12" s="32"/>
      <c r="N12" s="32"/>
      <c r="O12" s="72"/>
      <c r="P12" s="72"/>
      <c r="Q12" s="72"/>
      <c r="R12" s="72"/>
    </row>
    <row r="13" spans="1:18" s="37" customFormat="1" ht="15" customHeight="1" x14ac:dyDescent="0.2">
      <c r="A13" s="43" t="s">
        <v>217</v>
      </c>
      <c r="B13" s="53"/>
      <c r="C13" s="53"/>
      <c r="D13" s="53"/>
      <c r="E13" s="53"/>
      <c r="F13" s="53"/>
      <c r="G13" s="53"/>
      <c r="H13" s="53"/>
      <c r="I13" s="57"/>
      <c r="J13" s="83"/>
      <c r="K13" s="83"/>
      <c r="L13" s="43" t="s">
        <v>217</v>
      </c>
      <c r="M13" s="32"/>
      <c r="N13" s="32"/>
      <c r="O13" s="54"/>
      <c r="P13" s="54"/>
      <c r="Q13" s="54"/>
      <c r="R13" s="54"/>
    </row>
    <row r="14" spans="1:18" s="37" customFormat="1" ht="15" customHeight="1" x14ac:dyDescent="0.2">
      <c r="A14" s="43" t="s">
        <v>218</v>
      </c>
      <c r="B14" s="53"/>
      <c r="C14" s="53"/>
      <c r="D14" s="53"/>
      <c r="E14" s="53"/>
      <c r="F14" s="53"/>
      <c r="G14" s="53"/>
      <c r="H14" s="53"/>
      <c r="I14" s="57"/>
      <c r="J14" s="83"/>
      <c r="K14" s="83"/>
      <c r="L14" s="43" t="s">
        <v>219</v>
      </c>
      <c r="M14" s="32"/>
      <c r="N14" s="32"/>
      <c r="O14" s="54"/>
      <c r="P14" s="54"/>
      <c r="Q14" s="72"/>
      <c r="R14" s="72"/>
    </row>
    <row r="15" spans="1:18" s="37" customFormat="1" ht="15" customHeight="1" x14ac:dyDescent="0.2">
      <c r="A15" s="43" t="s">
        <v>220</v>
      </c>
      <c r="B15" s="60">
        <v>1765.838</v>
      </c>
      <c r="C15" s="60">
        <v>1783.075</v>
      </c>
      <c r="D15" s="60">
        <v>1704.7239999999999</v>
      </c>
      <c r="E15" s="60">
        <v>1786.412</v>
      </c>
      <c r="F15" s="60">
        <v>1980.63</v>
      </c>
      <c r="G15" s="60">
        <v>1978.9690000000001</v>
      </c>
      <c r="H15" s="60">
        <v>1910.47</v>
      </c>
      <c r="I15" s="57">
        <v>1899.894</v>
      </c>
      <c r="J15" s="81">
        <v>1923.492</v>
      </c>
      <c r="K15" s="81">
        <v>1856.3019999999999</v>
      </c>
      <c r="L15" s="43" t="s">
        <v>221</v>
      </c>
      <c r="M15" s="32"/>
      <c r="N15" s="32"/>
      <c r="O15" s="72"/>
      <c r="P15" s="72"/>
      <c r="Q15" s="54"/>
      <c r="R15" s="54"/>
    </row>
    <row r="16" spans="1:18" s="37" customFormat="1" ht="15" customHeight="1" x14ac:dyDescent="0.2">
      <c r="A16" s="43"/>
      <c r="B16" s="53"/>
      <c r="C16" s="53"/>
      <c r="D16" s="53"/>
      <c r="E16" s="53"/>
      <c r="F16" s="53"/>
      <c r="G16" s="53"/>
      <c r="H16" s="53"/>
      <c r="I16" s="57"/>
      <c r="J16" s="83"/>
      <c r="K16" s="83"/>
      <c r="L16" s="43"/>
      <c r="M16" s="32"/>
      <c r="N16" s="32"/>
      <c r="O16" s="54"/>
      <c r="P16" s="54"/>
      <c r="Q16" s="54"/>
      <c r="R16" s="54"/>
    </row>
    <row r="17" spans="1:18" s="37" customFormat="1" ht="15" customHeight="1" x14ac:dyDescent="0.2">
      <c r="A17" s="43" t="s">
        <v>222</v>
      </c>
      <c r="B17" s="75">
        <v>3084.9180000000001</v>
      </c>
      <c r="C17" s="75">
        <v>3528</v>
      </c>
      <c r="D17" s="75">
        <v>3530.665</v>
      </c>
      <c r="E17" s="75">
        <v>3560.97</v>
      </c>
      <c r="F17" s="75">
        <v>3326.58</v>
      </c>
      <c r="G17" s="75">
        <v>3634.2779999999998</v>
      </c>
      <c r="H17" s="75">
        <v>3652.058</v>
      </c>
      <c r="I17" s="57">
        <v>3833.3229999999999</v>
      </c>
      <c r="J17" s="84">
        <v>3637.6019999999999</v>
      </c>
      <c r="K17" s="84">
        <v>3544.8119999999999</v>
      </c>
      <c r="L17" s="43" t="s">
        <v>223</v>
      </c>
      <c r="M17" s="32"/>
      <c r="N17" s="32"/>
      <c r="O17" s="72"/>
      <c r="P17" s="72"/>
      <c r="Q17" s="72"/>
      <c r="R17" s="72"/>
    </row>
    <row r="18" spans="1:18" s="37" customFormat="1" ht="15" customHeight="1" x14ac:dyDescent="0.2">
      <c r="A18" s="43" t="s">
        <v>217</v>
      </c>
      <c r="B18" s="85"/>
      <c r="C18" s="85"/>
      <c r="D18" s="85"/>
      <c r="E18" s="85"/>
      <c r="F18" s="85"/>
      <c r="G18" s="85"/>
      <c r="H18" s="85"/>
      <c r="I18" s="57"/>
      <c r="J18" s="86"/>
      <c r="K18" s="86"/>
      <c r="L18" s="43" t="s">
        <v>217</v>
      </c>
      <c r="M18" s="32"/>
      <c r="N18" s="32"/>
      <c r="O18" s="54"/>
      <c r="P18" s="54"/>
      <c r="Q18" s="54"/>
      <c r="R18" s="54"/>
    </row>
    <row r="19" spans="1:18" s="37" customFormat="1" ht="15" customHeight="1" x14ac:dyDescent="0.2">
      <c r="A19" s="43" t="s">
        <v>224</v>
      </c>
      <c r="B19" s="75">
        <v>984.58100000000002</v>
      </c>
      <c r="C19" s="75">
        <v>1031.0160000000001</v>
      </c>
      <c r="D19" s="75">
        <v>1157.1289999999999</v>
      </c>
      <c r="E19" s="75">
        <v>1215.325</v>
      </c>
      <c r="F19" s="75">
        <v>1536.9449999999999</v>
      </c>
      <c r="G19" s="75">
        <v>1410.194</v>
      </c>
      <c r="H19" s="75">
        <v>1433.066</v>
      </c>
      <c r="I19" s="57">
        <v>1508.7570000000001</v>
      </c>
      <c r="J19" s="84">
        <v>1296.422</v>
      </c>
      <c r="K19" s="84">
        <v>1594.048</v>
      </c>
      <c r="L19" s="43" t="s">
        <v>225</v>
      </c>
      <c r="M19" s="32"/>
      <c r="N19" s="32"/>
      <c r="O19" s="72"/>
      <c r="P19" s="72"/>
      <c r="Q19" s="72"/>
      <c r="R19" s="72"/>
    </row>
    <row r="20" spans="1:18" s="37" customFormat="1" ht="15" customHeight="1" x14ac:dyDescent="0.2">
      <c r="A20" s="43"/>
      <c r="B20" s="53"/>
      <c r="C20" s="53"/>
      <c r="D20" s="53"/>
      <c r="E20" s="53"/>
      <c r="F20" s="53"/>
      <c r="G20" s="53"/>
      <c r="H20" s="53"/>
      <c r="I20" s="57"/>
      <c r="J20" s="83"/>
      <c r="K20" s="83"/>
      <c r="L20" s="43"/>
      <c r="M20" s="32"/>
      <c r="N20" s="32"/>
      <c r="O20" s="54"/>
      <c r="P20" s="54"/>
      <c r="Q20" s="54"/>
      <c r="R20" s="54"/>
    </row>
    <row r="21" spans="1:18" s="37" customFormat="1" ht="15" customHeight="1" x14ac:dyDescent="0.2">
      <c r="A21" s="43" t="s">
        <v>226</v>
      </c>
      <c r="B21" s="60">
        <v>7848.2460000000001</v>
      </c>
      <c r="C21" s="60">
        <v>8131.2179999999998</v>
      </c>
      <c r="D21" s="60">
        <v>8411.1080000000002</v>
      </c>
      <c r="E21" s="60">
        <v>8696.2199999999993</v>
      </c>
      <c r="F21" s="60">
        <v>8989.4079999999994</v>
      </c>
      <c r="G21" s="60">
        <v>9190.6550000000007</v>
      </c>
      <c r="H21" s="60">
        <v>9660.5830000000005</v>
      </c>
      <c r="I21" s="57">
        <v>9978.49</v>
      </c>
      <c r="J21" s="81">
        <v>10218.714</v>
      </c>
      <c r="K21" s="81">
        <v>10717.093000000001</v>
      </c>
      <c r="L21" s="43" t="s">
        <v>227</v>
      </c>
      <c r="M21" s="32"/>
      <c r="N21" s="32"/>
      <c r="O21" s="72"/>
      <c r="P21" s="72"/>
      <c r="Q21" s="72"/>
      <c r="R21" s="72"/>
    </row>
    <row r="22" spans="1:18" s="37" customFormat="1" ht="15" customHeight="1" x14ac:dyDescent="0.2">
      <c r="A22" s="43" t="s">
        <v>217</v>
      </c>
      <c r="B22" s="53"/>
      <c r="C22" s="53"/>
      <c r="D22" s="53"/>
      <c r="E22" s="53"/>
      <c r="F22" s="53"/>
      <c r="G22" s="53"/>
      <c r="H22" s="53"/>
      <c r="I22" s="57"/>
      <c r="J22" s="83"/>
      <c r="K22" s="83"/>
      <c r="L22" s="43" t="s">
        <v>217</v>
      </c>
      <c r="M22" s="32"/>
      <c r="N22" s="32"/>
      <c r="O22" s="54"/>
      <c r="P22" s="54"/>
      <c r="Q22" s="54"/>
      <c r="R22" s="54"/>
    </row>
    <row r="23" spans="1:18" s="37" customFormat="1" ht="15" customHeight="1" x14ac:dyDescent="0.2">
      <c r="A23" s="43" t="s">
        <v>228</v>
      </c>
      <c r="B23" s="60">
        <v>5996.7380000000003</v>
      </c>
      <c r="C23" s="60">
        <v>6579.56</v>
      </c>
      <c r="D23" s="60">
        <v>6879.0339999999997</v>
      </c>
      <c r="E23" s="60">
        <v>6763.2120000000004</v>
      </c>
      <c r="F23" s="60">
        <v>7404.1959999999999</v>
      </c>
      <c r="G23" s="60">
        <v>7154.3130000000001</v>
      </c>
      <c r="H23" s="60">
        <v>7553.29</v>
      </c>
      <c r="I23" s="57">
        <v>7504.6279999999997</v>
      </c>
      <c r="J23" s="81">
        <v>7333.8710000000001</v>
      </c>
      <c r="K23" s="81">
        <v>7649.7510000000002</v>
      </c>
      <c r="L23" s="43" t="s">
        <v>229</v>
      </c>
      <c r="M23" s="32"/>
      <c r="N23" s="32"/>
      <c r="O23" s="72"/>
      <c r="P23" s="72"/>
      <c r="Q23" s="72"/>
      <c r="R23" s="72"/>
    </row>
    <row r="24" spans="1:18" s="37" customFormat="1" ht="15" customHeight="1" x14ac:dyDescent="0.2">
      <c r="A24" s="43" t="s">
        <v>217</v>
      </c>
      <c r="B24" s="53"/>
      <c r="C24" s="53"/>
      <c r="D24" s="53"/>
      <c r="E24" s="53"/>
      <c r="F24" s="53"/>
      <c r="G24" s="53"/>
      <c r="H24" s="53"/>
      <c r="I24" s="57"/>
      <c r="J24" s="83"/>
      <c r="K24" s="83"/>
      <c r="L24" s="43" t="s">
        <v>217</v>
      </c>
      <c r="M24" s="32"/>
      <c r="N24" s="32"/>
      <c r="O24" s="54"/>
      <c r="P24" s="54"/>
      <c r="Q24" s="54"/>
      <c r="R24" s="54"/>
    </row>
    <row r="25" spans="1:18" s="37" customFormat="1" ht="15" customHeight="1" x14ac:dyDescent="0.2">
      <c r="A25" s="43" t="s">
        <v>230</v>
      </c>
      <c r="B25" s="60">
        <v>8007.1719999999996</v>
      </c>
      <c r="C25" s="60">
        <v>8434.7909999999993</v>
      </c>
      <c r="D25" s="60">
        <v>9394.4210000000003</v>
      </c>
      <c r="E25" s="60">
        <v>10139.475</v>
      </c>
      <c r="F25" s="60">
        <v>10372.299999999999</v>
      </c>
      <c r="G25" s="60">
        <v>10299.314</v>
      </c>
      <c r="H25" s="60">
        <v>11226.277</v>
      </c>
      <c r="I25" s="57">
        <v>11608.744000000001</v>
      </c>
      <c r="J25" s="81">
        <v>11497.178</v>
      </c>
      <c r="K25" s="81">
        <v>12540.571</v>
      </c>
      <c r="L25" s="43" t="s">
        <v>231</v>
      </c>
      <c r="M25" s="32"/>
      <c r="N25" s="32"/>
      <c r="O25" s="72"/>
      <c r="P25" s="72"/>
      <c r="Q25" s="72"/>
      <c r="R25" s="72"/>
    </row>
    <row r="26" spans="1:18" s="37" customFormat="1" ht="15" customHeight="1" x14ac:dyDescent="0.2">
      <c r="A26" s="43"/>
      <c r="B26" s="53"/>
      <c r="C26" s="53"/>
      <c r="D26" s="53"/>
      <c r="E26" s="53"/>
      <c r="F26" s="53"/>
      <c r="G26" s="53"/>
      <c r="H26" s="53"/>
      <c r="I26" s="57"/>
      <c r="J26" s="83"/>
      <c r="K26" s="83"/>
      <c r="L26" s="43"/>
      <c r="M26" s="32"/>
      <c r="N26" s="32"/>
      <c r="O26" s="54"/>
      <c r="P26" s="54"/>
      <c r="Q26" s="54"/>
      <c r="R26" s="54"/>
    </row>
    <row r="27" spans="1:18" s="37" customFormat="1" ht="15" customHeight="1" x14ac:dyDescent="0.2">
      <c r="A27" s="43" t="s">
        <v>232</v>
      </c>
      <c r="B27" s="60">
        <v>3035.5189999999998</v>
      </c>
      <c r="C27" s="60">
        <v>3103.0320000000002</v>
      </c>
      <c r="D27" s="60">
        <v>3021.71</v>
      </c>
      <c r="E27" s="60">
        <v>3005.4580000000001</v>
      </c>
      <c r="F27" s="60">
        <v>2818.049</v>
      </c>
      <c r="G27" s="60">
        <v>2846.6469999999999</v>
      </c>
      <c r="H27" s="60">
        <v>2845.5450000000001</v>
      </c>
      <c r="I27" s="57">
        <v>2733.692</v>
      </c>
      <c r="J27" s="81">
        <v>2609.08</v>
      </c>
      <c r="K27" s="81">
        <v>2701.2779999999998</v>
      </c>
      <c r="L27" s="43" t="s">
        <v>233</v>
      </c>
      <c r="M27" s="32"/>
      <c r="N27" s="32"/>
      <c r="O27" s="72"/>
      <c r="P27" s="72"/>
      <c r="Q27" s="72"/>
      <c r="R27" s="72"/>
    </row>
    <row r="28" spans="1:18" s="37" customFormat="1" ht="15" customHeight="1" x14ac:dyDescent="0.2">
      <c r="A28" s="43" t="s">
        <v>217</v>
      </c>
      <c r="B28" s="53"/>
      <c r="C28" s="53"/>
      <c r="D28" s="53"/>
      <c r="E28" s="53"/>
      <c r="F28" s="53"/>
      <c r="G28" s="53"/>
      <c r="H28" s="53"/>
      <c r="I28" s="57"/>
      <c r="J28" s="83"/>
      <c r="K28" s="83"/>
      <c r="L28" s="43" t="s">
        <v>217</v>
      </c>
      <c r="M28" s="32"/>
      <c r="N28" s="32"/>
      <c r="O28" s="54"/>
      <c r="P28" s="54"/>
      <c r="Q28" s="54"/>
      <c r="R28" s="54"/>
    </row>
    <row r="29" spans="1:18" s="37" customFormat="1" ht="15" customHeight="1" x14ac:dyDescent="0.2">
      <c r="A29" s="43" t="s">
        <v>234</v>
      </c>
      <c r="B29" s="60">
        <v>6438.768</v>
      </c>
      <c r="C29" s="60">
        <v>6104.0230000000001</v>
      </c>
      <c r="D29" s="60">
        <v>6548.1790000000001</v>
      </c>
      <c r="E29" s="60">
        <v>5659.2030000000004</v>
      </c>
      <c r="F29" s="60">
        <v>6005.6660000000002</v>
      </c>
      <c r="G29" s="60">
        <v>6843.3029999999999</v>
      </c>
      <c r="H29" s="60">
        <v>7715.2879999999996</v>
      </c>
      <c r="I29" s="57">
        <v>7968.7709999999997</v>
      </c>
      <c r="J29" s="81">
        <v>7846.9939999999997</v>
      </c>
      <c r="K29" s="81">
        <v>6683.1620000000003</v>
      </c>
      <c r="L29" s="43" t="s">
        <v>235</v>
      </c>
      <c r="M29" s="32"/>
      <c r="N29" s="32"/>
      <c r="O29" s="72"/>
      <c r="P29" s="72"/>
      <c r="Q29" s="72"/>
      <c r="R29" s="72"/>
    </row>
    <row r="30" spans="1:18" s="37" customFormat="1" ht="15" customHeight="1" x14ac:dyDescent="0.2">
      <c r="A30" s="43" t="s">
        <v>217</v>
      </c>
      <c r="B30" s="53"/>
      <c r="C30" s="53"/>
      <c r="D30" s="53"/>
      <c r="E30" s="53"/>
      <c r="F30" s="53"/>
      <c r="G30" s="53"/>
      <c r="H30" s="53"/>
      <c r="I30" s="57"/>
      <c r="J30" s="83"/>
      <c r="K30" s="83"/>
      <c r="L30" s="43" t="s">
        <v>217</v>
      </c>
      <c r="M30" s="32"/>
      <c r="N30" s="32"/>
      <c r="O30" s="54"/>
      <c r="P30" s="54"/>
      <c r="Q30" s="54"/>
      <c r="R30" s="54"/>
    </row>
    <row r="31" spans="1:18" s="37" customFormat="1" ht="15" customHeight="1" x14ac:dyDescent="0.2">
      <c r="A31" s="43" t="s">
        <v>236</v>
      </c>
      <c r="B31" s="60">
        <v>4813.5280000000002</v>
      </c>
      <c r="C31" s="60">
        <v>4933.634</v>
      </c>
      <c r="D31" s="60">
        <v>4853.57</v>
      </c>
      <c r="E31" s="60">
        <v>4637.6360000000004</v>
      </c>
      <c r="F31" s="60">
        <v>4670.8969999999999</v>
      </c>
      <c r="G31" s="60">
        <v>4729.4009999999998</v>
      </c>
      <c r="H31" s="60">
        <v>4864.8900000000003</v>
      </c>
      <c r="I31" s="57">
        <v>4906.4409999999998</v>
      </c>
      <c r="J31" s="81">
        <v>5029.5209999999997</v>
      </c>
      <c r="K31" s="81">
        <v>4871.8130000000001</v>
      </c>
      <c r="L31" s="43" t="s">
        <v>237</v>
      </c>
      <c r="M31" s="32"/>
      <c r="N31" s="32"/>
      <c r="O31" s="72"/>
      <c r="P31" s="72"/>
      <c r="Q31" s="72"/>
      <c r="R31" s="72"/>
    </row>
    <row r="32" spans="1:18" s="37" customFormat="1" ht="15" customHeight="1" x14ac:dyDescent="0.2">
      <c r="A32" s="43" t="s">
        <v>217</v>
      </c>
      <c r="B32" s="53"/>
      <c r="C32" s="53"/>
      <c r="D32" s="53"/>
      <c r="E32" s="53"/>
      <c r="F32" s="53"/>
      <c r="G32" s="53"/>
      <c r="H32" s="53"/>
      <c r="I32" s="57"/>
      <c r="J32" s="83"/>
      <c r="K32" s="83"/>
      <c r="L32" s="43" t="s">
        <v>217</v>
      </c>
      <c r="M32" s="32"/>
      <c r="N32" s="32"/>
      <c r="O32" s="54"/>
      <c r="P32" s="54"/>
      <c r="Q32" s="54"/>
      <c r="R32" s="54"/>
    </row>
    <row r="33" spans="1:18" s="37" customFormat="1" ht="15" customHeight="1" x14ac:dyDescent="0.2">
      <c r="A33" s="43" t="s">
        <v>238</v>
      </c>
      <c r="B33" s="60">
        <v>1819.5119999999999</v>
      </c>
      <c r="C33" s="60">
        <v>1776.5889999999999</v>
      </c>
      <c r="D33" s="60">
        <v>1826.3340000000001</v>
      </c>
      <c r="E33" s="60">
        <v>1928.6079999999999</v>
      </c>
      <c r="F33" s="60">
        <v>2001.895</v>
      </c>
      <c r="G33" s="60">
        <v>2016.076</v>
      </c>
      <c r="H33" s="60">
        <v>2056.5520000000001</v>
      </c>
      <c r="I33" s="57">
        <v>2078.712</v>
      </c>
      <c r="J33" s="81">
        <v>2065.1129999999998</v>
      </c>
      <c r="K33" s="81">
        <v>1988.893</v>
      </c>
      <c r="L33" s="43" t="s">
        <v>239</v>
      </c>
      <c r="M33" s="32"/>
      <c r="N33" s="32"/>
      <c r="O33" s="72"/>
      <c r="P33" s="72"/>
      <c r="Q33" s="72"/>
      <c r="R33" s="72"/>
    </row>
    <row r="34" spans="1:18" s="37" customFormat="1" ht="15" customHeight="1" x14ac:dyDescent="0.2">
      <c r="A34" s="43" t="s">
        <v>217</v>
      </c>
      <c r="B34" s="53"/>
      <c r="C34" s="53"/>
      <c r="D34" s="53"/>
      <c r="E34" s="53"/>
      <c r="F34" s="53"/>
      <c r="G34" s="53"/>
      <c r="H34" s="53"/>
      <c r="I34" s="57"/>
      <c r="J34" s="83"/>
      <c r="K34" s="83"/>
      <c r="L34" s="43" t="s">
        <v>217</v>
      </c>
      <c r="M34" s="32"/>
      <c r="N34" s="32"/>
      <c r="O34" s="54"/>
      <c r="P34" s="54"/>
      <c r="Q34" s="54"/>
      <c r="R34" s="54"/>
    </row>
    <row r="35" spans="1:18" s="37" customFormat="1" ht="15" customHeight="1" x14ac:dyDescent="0.2">
      <c r="A35" s="43" t="s">
        <v>240</v>
      </c>
      <c r="B35" s="53"/>
      <c r="C35" s="53"/>
      <c r="D35" s="53"/>
      <c r="E35" s="53"/>
      <c r="F35" s="53"/>
      <c r="G35" s="53"/>
      <c r="H35" s="53"/>
      <c r="I35" s="57"/>
      <c r="J35" s="83"/>
      <c r="K35" s="83"/>
      <c r="L35" s="43" t="s">
        <v>241</v>
      </c>
      <c r="M35" s="32"/>
      <c r="N35" s="32"/>
      <c r="O35" s="54"/>
      <c r="P35" s="54"/>
      <c r="Q35" s="72"/>
      <c r="R35" s="72"/>
    </row>
    <row r="36" spans="1:18" s="37" customFormat="1" ht="15" customHeight="1" x14ac:dyDescent="0.2">
      <c r="A36" s="43" t="s">
        <v>242</v>
      </c>
      <c r="I36" s="57"/>
      <c r="J36" s="57"/>
      <c r="K36" s="57"/>
      <c r="L36" s="43" t="s">
        <v>243</v>
      </c>
      <c r="M36" s="32"/>
      <c r="N36" s="32"/>
      <c r="O36" s="54"/>
      <c r="P36" s="54"/>
      <c r="Q36" s="54"/>
      <c r="R36" s="54"/>
    </row>
    <row r="37" spans="1:18" s="37" customFormat="1" ht="15" customHeight="1" x14ac:dyDescent="0.2">
      <c r="A37" s="43" t="s">
        <v>244</v>
      </c>
      <c r="B37" s="53">
        <v>505.89499999999998</v>
      </c>
      <c r="C37" s="53">
        <v>439.17399999999998</v>
      </c>
      <c r="D37" s="53">
        <v>435.39699999999999</v>
      </c>
      <c r="E37" s="53">
        <v>410.01400000000001</v>
      </c>
      <c r="F37" s="53">
        <v>345.553</v>
      </c>
      <c r="G37" s="53">
        <v>349.79</v>
      </c>
      <c r="H37" s="53">
        <v>381.13200000000001</v>
      </c>
      <c r="I37" s="57">
        <v>368.57600000000002</v>
      </c>
      <c r="J37" s="83">
        <v>362.31099999999998</v>
      </c>
      <c r="K37" s="83">
        <v>355.09300000000002</v>
      </c>
      <c r="L37" s="43" t="s">
        <v>245</v>
      </c>
      <c r="M37" s="32"/>
      <c r="N37" s="32"/>
      <c r="O37" s="72"/>
      <c r="P37" s="72"/>
      <c r="Q37" s="54"/>
      <c r="R37" s="54"/>
    </row>
    <row r="38" spans="1:18" s="37" customFormat="1" ht="15" customHeight="1" x14ac:dyDescent="0.2">
      <c r="A38" s="43" t="s">
        <v>217</v>
      </c>
      <c r="B38" s="53"/>
      <c r="C38" s="53"/>
      <c r="D38" s="53"/>
      <c r="E38" s="53"/>
      <c r="F38" s="53"/>
      <c r="G38" s="53"/>
      <c r="H38" s="53"/>
      <c r="I38" s="57"/>
      <c r="J38" s="83"/>
      <c r="K38" s="83"/>
      <c r="L38" s="43" t="s">
        <v>217</v>
      </c>
      <c r="M38" s="32"/>
      <c r="N38" s="32"/>
      <c r="O38" s="54"/>
      <c r="P38" s="54"/>
      <c r="Q38" s="54"/>
      <c r="R38" s="54"/>
    </row>
    <row r="39" spans="1:18" s="37" customFormat="1" ht="15" customHeight="1" x14ac:dyDescent="0.2">
      <c r="A39" s="43" t="s">
        <v>246</v>
      </c>
      <c r="B39" s="53">
        <v>1608.9010000000001</v>
      </c>
      <c r="C39" s="53">
        <v>1616.91</v>
      </c>
      <c r="D39" s="53">
        <v>1653.8869999999999</v>
      </c>
      <c r="E39" s="53">
        <v>1277.4069999999999</v>
      </c>
      <c r="F39" s="53">
        <v>1069.9580000000001</v>
      </c>
      <c r="G39" s="53">
        <v>1090.48</v>
      </c>
      <c r="H39" s="53">
        <v>1046.817</v>
      </c>
      <c r="I39" s="57">
        <v>1024.345</v>
      </c>
      <c r="J39" s="83">
        <v>974.88300000000004</v>
      </c>
      <c r="K39" s="83">
        <v>939.36500000000001</v>
      </c>
      <c r="L39" s="43" t="s">
        <v>247</v>
      </c>
      <c r="M39" s="32"/>
      <c r="N39" s="32"/>
      <c r="O39" s="72"/>
      <c r="P39" s="72"/>
      <c r="Q39" s="72"/>
      <c r="R39" s="72"/>
    </row>
    <row r="40" spans="1:18" s="37" customFormat="1" ht="15" customHeight="1" x14ac:dyDescent="0.2">
      <c r="A40" s="43"/>
      <c r="B40" s="53"/>
      <c r="C40" s="53"/>
      <c r="D40" s="53"/>
      <c r="E40" s="53"/>
      <c r="F40" s="53"/>
      <c r="G40" s="53"/>
      <c r="H40" s="53"/>
      <c r="I40" s="57"/>
      <c r="J40" s="83"/>
      <c r="K40" s="83"/>
      <c r="L40" s="43"/>
      <c r="M40" s="32"/>
      <c r="N40" s="32"/>
      <c r="O40" s="54"/>
      <c r="P40" s="54"/>
      <c r="Q40" s="54"/>
      <c r="R40" s="54"/>
    </row>
    <row r="41" spans="1:18" s="37" customFormat="1" ht="15" customHeight="1" x14ac:dyDescent="0.2">
      <c r="A41" s="43" t="s">
        <v>248</v>
      </c>
      <c r="B41" s="60">
        <v>704.077</v>
      </c>
      <c r="C41" s="60">
        <v>819.45399999999995</v>
      </c>
      <c r="D41" s="60">
        <v>858.38800000000003</v>
      </c>
      <c r="E41" s="60">
        <v>860.93899999999996</v>
      </c>
      <c r="F41" s="60">
        <v>972.303</v>
      </c>
      <c r="G41" s="60">
        <v>1036.489</v>
      </c>
      <c r="H41" s="60">
        <v>833.21299999999997</v>
      </c>
      <c r="I41" s="57">
        <v>838.91899999999998</v>
      </c>
      <c r="J41" s="81">
        <v>810.40300000000002</v>
      </c>
      <c r="K41" s="81">
        <v>881.60799999999995</v>
      </c>
      <c r="L41" s="43" t="s">
        <v>249</v>
      </c>
      <c r="M41" s="32"/>
      <c r="N41" s="32"/>
      <c r="O41" s="72"/>
      <c r="P41" s="72"/>
      <c r="Q41" s="72"/>
      <c r="R41" s="72"/>
    </row>
    <row r="42" spans="1:18" s="37" customFormat="1" ht="15" customHeight="1" x14ac:dyDescent="0.2">
      <c r="A42" s="43"/>
      <c r="B42" s="53"/>
      <c r="C42" s="53"/>
      <c r="D42" s="53"/>
      <c r="E42" s="53"/>
      <c r="F42" s="53"/>
      <c r="G42" s="53"/>
      <c r="H42" s="53"/>
      <c r="I42" s="57"/>
      <c r="J42" s="83"/>
      <c r="K42" s="83"/>
      <c r="L42" s="43"/>
      <c r="M42" s="32"/>
      <c r="N42" s="32"/>
      <c r="O42" s="54"/>
      <c r="P42" s="54"/>
      <c r="Q42" s="54"/>
      <c r="R42" s="54"/>
    </row>
    <row r="43" spans="1:18" s="37" customFormat="1" ht="15" customHeight="1" x14ac:dyDescent="0.2">
      <c r="A43" s="43" t="s">
        <v>250</v>
      </c>
      <c r="B43" s="53"/>
      <c r="C43" s="53"/>
      <c r="D43" s="53"/>
      <c r="E43" s="53"/>
      <c r="F43" s="53"/>
      <c r="G43" s="53"/>
      <c r="H43" s="53"/>
      <c r="I43" s="57"/>
      <c r="J43" s="83"/>
      <c r="K43" s="83"/>
      <c r="L43" s="43" t="s">
        <v>251</v>
      </c>
      <c r="M43" s="32"/>
      <c r="N43" s="32"/>
      <c r="O43" s="54"/>
      <c r="P43" s="54"/>
      <c r="Q43" s="72"/>
      <c r="R43" s="72"/>
    </row>
    <row r="44" spans="1:18" s="37" customFormat="1" ht="15" customHeight="1" x14ac:dyDescent="0.2">
      <c r="A44" s="43" t="s">
        <v>252</v>
      </c>
      <c r="B44" s="53"/>
      <c r="C44" s="53"/>
      <c r="D44" s="53"/>
      <c r="E44" s="53"/>
      <c r="F44" s="53"/>
      <c r="G44" s="53"/>
      <c r="H44" s="53"/>
      <c r="I44" s="57"/>
      <c r="J44" s="83"/>
      <c r="K44" s="83"/>
      <c r="L44" s="43" t="s">
        <v>253</v>
      </c>
      <c r="M44" s="32"/>
      <c r="N44" s="32"/>
      <c r="O44" s="54"/>
      <c r="P44" s="54"/>
      <c r="Q44" s="54"/>
      <c r="R44" s="54"/>
    </row>
    <row r="45" spans="1:18" s="37" customFormat="1" ht="15" customHeight="1" x14ac:dyDescent="0.2">
      <c r="A45" s="43" t="s">
        <v>254</v>
      </c>
      <c r="B45" s="60">
        <v>53551.943999999996</v>
      </c>
      <c r="C45" s="60">
        <v>55543.976999999999</v>
      </c>
      <c r="D45" s="60">
        <v>58133.941999999995</v>
      </c>
      <c r="E45" s="60">
        <v>58333.564999999995</v>
      </c>
      <c r="F45" s="60">
        <v>59994.565999999984</v>
      </c>
      <c r="G45" s="60">
        <v>61297.548999999999</v>
      </c>
      <c r="H45" s="60">
        <v>64089.84</v>
      </c>
      <c r="I45" s="57">
        <v>65788.157000000007</v>
      </c>
      <c r="J45" s="81">
        <v>65191.601000000002</v>
      </c>
      <c r="K45" s="81">
        <v>65736.364000000001</v>
      </c>
      <c r="L45" s="43" t="s">
        <v>255</v>
      </c>
      <c r="M45" s="32"/>
      <c r="N45" s="32"/>
      <c r="O45" s="72"/>
      <c r="P45" s="72"/>
      <c r="Q45" s="54"/>
      <c r="R45" s="54"/>
    </row>
    <row r="46" spans="1:18" s="37" customFormat="1" ht="15" customHeight="1" x14ac:dyDescent="0.2">
      <c r="A46" s="43"/>
      <c r="B46" s="53"/>
      <c r="C46" s="53"/>
      <c r="D46" s="53"/>
      <c r="E46" s="53"/>
      <c r="F46" s="53"/>
      <c r="G46" s="53"/>
      <c r="H46" s="53"/>
      <c r="I46" s="57"/>
      <c r="J46" s="83"/>
      <c r="K46" s="83"/>
      <c r="L46" s="43"/>
      <c r="M46" s="32"/>
      <c r="N46" s="32"/>
      <c r="O46" s="54"/>
      <c r="P46" s="54"/>
      <c r="Q46" s="54"/>
      <c r="R46" s="54"/>
    </row>
    <row r="47" spans="1:18" s="37" customFormat="1" ht="15" customHeight="1" x14ac:dyDescent="0.2">
      <c r="A47" s="43" t="s">
        <v>256</v>
      </c>
      <c r="B47" s="53"/>
      <c r="C47" s="53"/>
      <c r="D47" s="53"/>
      <c r="E47" s="53"/>
      <c r="F47" s="53"/>
      <c r="G47" s="53"/>
      <c r="H47" s="53"/>
      <c r="I47" s="57"/>
      <c r="J47" s="83"/>
      <c r="K47" s="83"/>
      <c r="L47" s="43" t="s">
        <v>257</v>
      </c>
      <c r="M47" s="32"/>
      <c r="N47" s="32"/>
      <c r="O47" s="54"/>
      <c r="P47" s="54"/>
      <c r="Q47" s="72"/>
      <c r="R47" s="72"/>
    </row>
    <row r="48" spans="1:18" s="37" customFormat="1" ht="15" customHeight="1" x14ac:dyDescent="0.2">
      <c r="A48" s="43" t="s">
        <v>258</v>
      </c>
      <c r="B48" s="60">
        <v>3403.1149999999998</v>
      </c>
      <c r="C48" s="60">
        <v>3457.402</v>
      </c>
      <c r="D48" s="60">
        <v>3580.145</v>
      </c>
      <c r="E48" s="60">
        <v>3211.4409999999998</v>
      </c>
      <c r="F48" s="60">
        <v>3210.7379999999998</v>
      </c>
      <c r="G48" s="60">
        <v>3142.799</v>
      </c>
      <c r="H48" s="60">
        <v>3192.884</v>
      </c>
      <c r="I48" s="57">
        <v>3310.607</v>
      </c>
      <c r="J48" s="81">
        <v>3438.6370000000002</v>
      </c>
      <c r="K48" s="81">
        <v>3825.0360000000001</v>
      </c>
      <c r="L48" s="43" t="s">
        <v>259</v>
      </c>
      <c r="M48" s="32"/>
      <c r="N48" s="32"/>
      <c r="O48" s="72"/>
      <c r="P48" s="72"/>
      <c r="Q48" s="54"/>
      <c r="R48" s="54"/>
    </row>
    <row r="49" spans="1:18" ht="15" customHeight="1" x14ac:dyDescent="0.2">
      <c r="A49" s="61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1"/>
      <c r="M49" s="33"/>
      <c r="N49" s="33"/>
      <c r="O49" s="33"/>
      <c r="P49" s="33"/>
      <c r="Q49" s="64"/>
      <c r="R49" s="64"/>
    </row>
    <row r="50" spans="1:18" s="63" customFormat="1" ht="13.15" customHeight="1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87"/>
      <c r="R50" s="87"/>
    </row>
    <row r="51" spans="1:18" ht="13.15" customHeight="1" x14ac:dyDescent="0.25">
      <c r="A51" s="33" t="s">
        <v>260</v>
      </c>
      <c r="B51" s="50"/>
      <c r="C51" s="33"/>
      <c r="D51" s="50"/>
      <c r="G51" s="33" t="s">
        <v>202</v>
      </c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</row>
    <row r="52" spans="1:18" ht="13.15" customHeight="1" x14ac:dyDescent="0.25">
      <c r="A52" s="69" t="s">
        <v>261</v>
      </c>
      <c r="B52" s="50"/>
      <c r="C52" s="33"/>
      <c r="D52" s="50"/>
      <c r="G52" s="33" t="s">
        <v>204</v>
      </c>
      <c r="H52" s="64"/>
      <c r="I52" s="64"/>
      <c r="J52" s="64"/>
      <c r="K52" s="64"/>
      <c r="L52" s="64"/>
      <c r="M52" s="64"/>
      <c r="N52" s="33"/>
      <c r="O52" s="33"/>
      <c r="P52" s="33"/>
      <c r="Q52" s="33"/>
      <c r="R52" s="33"/>
    </row>
    <row r="53" spans="1:18" ht="13.15" customHeight="1" x14ac:dyDescent="0.25">
      <c r="A53" s="88"/>
      <c r="B53" s="50"/>
      <c r="C53" s="33"/>
      <c r="D53" s="50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</row>
    <row r="54" spans="1:18" ht="13.15" customHeight="1" x14ac:dyDescent="0.25">
      <c r="A54" s="67" t="s">
        <v>102</v>
      </c>
      <c r="B54" s="77"/>
      <c r="C54" s="35"/>
      <c r="D54" s="77"/>
      <c r="E54" s="77"/>
      <c r="F54" s="77"/>
      <c r="G54" s="29" t="s">
        <v>104</v>
      </c>
      <c r="H54" s="29"/>
      <c r="I54" s="33"/>
      <c r="J54" s="33"/>
      <c r="K54" s="33"/>
      <c r="L54" s="33"/>
      <c r="M54" s="33"/>
      <c r="N54" s="33"/>
      <c r="O54" s="33"/>
      <c r="P54" s="33"/>
      <c r="Q54" s="33"/>
      <c r="R54" s="33"/>
    </row>
    <row r="55" spans="1:18" ht="13.15" customHeight="1" x14ac:dyDescent="0.25">
      <c r="A55" s="67" t="s">
        <v>194</v>
      </c>
      <c r="B55" s="77"/>
      <c r="C55" s="35"/>
      <c r="D55" s="77"/>
      <c r="E55" s="77"/>
      <c r="F55" s="77"/>
      <c r="G55" s="29" t="s">
        <v>105</v>
      </c>
      <c r="H55" s="29"/>
      <c r="I55" s="33"/>
      <c r="J55" s="33"/>
      <c r="K55" s="33"/>
      <c r="L55" s="33"/>
      <c r="M55" s="33"/>
      <c r="N55" s="33"/>
      <c r="O55" s="33"/>
      <c r="P55" s="33"/>
      <c r="Q55" s="33"/>
      <c r="R55" s="33"/>
    </row>
    <row r="56" spans="1:18" ht="13.15" customHeight="1" x14ac:dyDescent="0.2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/>
  </sheetViews>
  <sheetFormatPr defaultColWidth="9.28515625" defaultRowHeight="15" x14ac:dyDescent="0.25"/>
  <cols>
    <col min="1" max="1" width="47" customWidth="1"/>
    <col min="2" max="9" width="10.7109375" customWidth="1"/>
    <col min="10" max="10" width="11.5703125" bestFit="1" customWidth="1"/>
    <col min="11" max="11" width="11.42578125" customWidth="1"/>
    <col min="12" max="12" width="42.28515625" bestFit="1" customWidth="1"/>
  </cols>
  <sheetData>
    <row r="1" spans="1:12" ht="15.75" x14ac:dyDescent="0.25">
      <c r="A1" s="4" t="s">
        <v>262</v>
      </c>
    </row>
    <row r="2" spans="1:12" ht="15.75" x14ac:dyDescent="0.25">
      <c r="A2" s="4" t="s">
        <v>263</v>
      </c>
    </row>
    <row r="3" spans="1:12" x14ac:dyDescent="0.25">
      <c r="A3" s="89" t="s">
        <v>118</v>
      </c>
    </row>
    <row r="5" spans="1:12" s="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s="6" customFormat="1" x14ac:dyDescent="0.2">
      <c r="A6" s="38"/>
      <c r="B6" s="5">
        <v>2006</v>
      </c>
      <c r="C6" s="5">
        <v>2007</v>
      </c>
      <c r="D6" s="5">
        <v>2008</v>
      </c>
      <c r="E6" s="5">
        <v>2009</v>
      </c>
      <c r="F6" s="5">
        <v>2010</v>
      </c>
      <c r="G6" s="5">
        <v>2011</v>
      </c>
      <c r="H6" s="5">
        <v>2012</v>
      </c>
      <c r="I6" s="5" t="s">
        <v>4</v>
      </c>
      <c r="J6" s="5" t="s">
        <v>5</v>
      </c>
      <c r="K6" s="5" t="s">
        <v>6</v>
      </c>
      <c r="L6" s="38"/>
    </row>
    <row r="7" spans="1:12" s="4" customFormat="1" x14ac:dyDescent="0.2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0"/>
    </row>
    <row r="8" spans="1:12" s="4" customFormat="1" ht="15" customHeight="1" x14ac:dyDescent="0.2"/>
    <row r="9" spans="1:12" s="4" customFormat="1" ht="15" customHeight="1" x14ac:dyDescent="0.2">
      <c r="A9" s="4" t="s">
        <v>211</v>
      </c>
      <c r="L9" s="4" t="s">
        <v>212</v>
      </c>
    </row>
    <row r="10" spans="1:12" s="4" customFormat="1" ht="15" customHeight="1" x14ac:dyDescent="0.2">
      <c r="A10" s="4" t="s">
        <v>213</v>
      </c>
      <c r="B10" s="90">
        <v>9551.1980000000003</v>
      </c>
      <c r="C10" s="90">
        <v>9680.0910000000003</v>
      </c>
      <c r="D10" s="90">
        <v>9567.0509999999995</v>
      </c>
      <c r="E10" s="90">
        <v>9292.3510000000006</v>
      </c>
      <c r="F10" s="90">
        <v>9427.1329999999998</v>
      </c>
      <c r="G10" s="90">
        <v>9570.51</v>
      </c>
      <c r="H10" s="90">
        <v>9801.4509999999991</v>
      </c>
      <c r="I10" s="90">
        <v>9966.9609999999993</v>
      </c>
      <c r="J10" s="90">
        <v>9701.1029999999992</v>
      </c>
      <c r="K10" s="90">
        <v>9675.61</v>
      </c>
      <c r="L10" s="4" t="s">
        <v>214</v>
      </c>
    </row>
    <row r="11" spans="1:12" s="4" customFormat="1" ht="15" customHeight="1" x14ac:dyDescent="0.2">
      <c r="B11" s="90"/>
      <c r="C11" s="90"/>
      <c r="D11" s="90"/>
      <c r="E11" s="90"/>
      <c r="F11" s="90"/>
      <c r="G11" s="90"/>
      <c r="H11" s="90"/>
      <c r="I11" s="90"/>
      <c r="J11" s="90"/>
      <c r="K11" s="90"/>
    </row>
    <row r="12" spans="1:12" s="4" customFormat="1" ht="15" customHeight="1" x14ac:dyDescent="0.2">
      <c r="A12" s="4" t="s">
        <v>215</v>
      </c>
      <c r="B12" s="90">
        <v>606.73800000000006</v>
      </c>
      <c r="C12" s="90">
        <v>609.91300000000001</v>
      </c>
      <c r="D12" s="90">
        <v>627.9</v>
      </c>
      <c r="E12" s="90">
        <v>594.06700000000001</v>
      </c>
      <c r="F12" s="90">
        <v>600.00400000000002</v>
      </c>
      <c r="G12" s="90">
        <v>599.28300000000002</v>
      </c>
      <c r="H12" s="90">
        <v>581.74400000000003</v>
      </c>
      <c r="I12" s="90">
        <v>601.58699999999999</v>
      </c>
      <c r="J12" s="90">
        <v>608.82100000000003</v>
      </c>
      <c r="K12" s="90">
        <v>586.22299999999996</v>
      </c>
      <c r="L12" s="4" t="s">
        <v>216</v>
      </c>
    </row>
    <row r="13" spans="1:12" s="4" customFormat="1" ht="15" customHeight="1" x14ac:dyDescent="0.2">
      <c r="A13" s="4" t="s">
        <v>217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4" t="s">
        <v>217</v>
      </c>
    </row>
    <row r="14" spans="1:12" s="4" customFormat="1" ht="15" customHeight="1" x14ac:dyDescent="0.2">
      <c r="A14" s="4" t="s">
        <v>218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4" t="s">
        <v>219</v>
      </c>
    </row>
    <row r="15" spans="1:12" s="4" customFormat="1" ht="15" customHeight="1" x14ac:dyDescent="0.2">
      <c r="A15" s="4" t="s">
        <v>220</v>
      </c>
      <c r="B15" s="90">
        <v>173.34399999999999</v>
      </c>
      <c r="C15" s="90">
        <v>164.285</v>
      </c>
      <c r="D15" s="90">
        <v>149.626</v>
      </c>
      <c r="E15" s="90">
        <v>144.38800000000001</v>
      </c>
      <c r="F15" s="90">
        <v>148.864</v>
      </c>
      <c r="G15" s="90">
        <v>146.99299999999999</v>
      </c>
      <c r="H15" s="90">
        <v>145.38300000000001</v>
      </c>
      <c r="I15" s="90">
        <v>140.25</v>
      </c>
      <c r="J15" s="90">
        <v>136.625</v>
      </c>
      <c r="K15" s="90">
        <v>130.58000000000001</v>
      </c>
      <c r="L15" s="4" t="s">
        <v>221</v>
      </c>
    </row>
    <row r="16" spans="1:12" s="4" customFormat="1" ht="15" customHeight="1" x14ac:dyDescent="0.2">
      <c r="B16" s="90"/>
      <c r="C16" s="90"/>
      <c r="D16" s="57"/>
      <c r="E16" s="57"/>
      <c r="F16" s="57"/>
      <c r="G16" s="57"/>
      <c r="H16" s="57"/>
      <c r="I16" s="57"/>
      <c r="J16" s="57"/>
      <c r="K16" s="57"/>
    </row>
    <row r="17" spans="1:12" s="4" customFormat="1" ht="15" customHeight="1" x14ac:dyDescent="0.2">
      <c r="A17" s="4" t="s">
        <v>222</v>
      </c>
      <c r="B17" s="90">
        <v>1820.8040000000001</v>
      </c>
      <c r="C17" s="90">
        <v>1960.6790000000001</v>
      </c>
      <c r="D17" s="57">
        <v>1914.5719999999999</v>
      </c>
      <c r="E17" s="57">
        <v>1789.808</v>
      </c>
      <c r="F17" s="57">
        <v>1711.1289999999999</v>
      </c>
      <c r="G17" s="57">
        <v>1975.454</v>
      </c>
      <c r="H17" s="57">
        <v>2078.569</v>
      </c>
      <c r="I17" s="57">
        <v>2236.163</v>
      </c>
      <c r="J17" s="57">
        <v>2059.2660000000001</v>
      </c>
      <c r="K17" s="57">
        <v>1965.6990000000001</v>
      </c>
      <c r="L17" s="4" t="s">
        <v>223</v>
      </c>
    </row>
    <row r="18" spans="1:12" s="4" customFormat="1" ht="15" customHeight="1" x14ac:dyDescent="0.2">
      <c r="A18" s="4" t="s">
        <v>217</v>
      </c>
      <c r="B18" s="90"/>
      <c r="C18" s="90"/>
      <c r="D18" s="57"/>
      <c r="E18" s="57"/>
      <c r="F18" s="57"/>
      <c r="G18" s="57"/>
      <c r="H18" s="57"/>
      <c r="I18" s="57"/>
      <c r="J18" s="57"/>
      <c r="K18" s="57"/>
      <c r="L18" s="4" t="s">
        <v>217</v>
      </c>
    </row>
    <row r="19" spans="1:12" s="4" customFormat="1" ht="15" customHeight="1" x14ac:dyDescent="0.2">
      <c r="A19" s="4" t="s">
        <v>224</v>
      </c>
      <c r="B19" s="90">
        <v>227.065</v>
      </c>
      <c r="C19" s="90">
        <v>228.36500000000001</v>
      </c>
      <c r="D19" s="57">
        <v>264.83300000000003</v>
      </c>
      <c r="E19" s="57">
        <v>269.64400000000001</v>
      </c>
      <c r="F19" s="57">
        <v>314.65199999999999</v>
      </c>
      <c r="G19" s="57">
        <v>287.637</v>
      </c>
      <c r="H19" s="57">
        <v>288.435</v>
      </c>
      <c r="I19" s="57">
        <v>287.93200000000002</v>
      </c>
      <c r="J19" s="57">
        <v>290.036</v>
      </c>
      <c r="K19" s="57">
        <v>366.26799999999997</v>
      </c>
      <c r="L19" s="4" t="s">
        <v>225</v>
      </c>
    </row>
    <row r="20" spans="1:12" s="4" customFormat="1" ht="15" customHeight="1" x14ac:dyDescent="0.2">
      <c r="B20" s="90"/>
      <c r="C20" s="90"/>
      <c r="D20" s="57"/>
      <c r="E20" s="57"/>
      <c r="F20" s="57"/>
      <c r="G20" s="57"/>
      <c r="H20" s="57"/>
      <c r="I20" s="57"/>
      <c r="J20" s="57"/>
      <c r="K20" s="57"/>
    </row>
    <row r="21" spans="1:12" s="4" customFormat="1" ht="15" customHeight="1" x14ac:dyDescent="0.2">
      <c r="A21" s="4" t="s">
        <v>226</v>
      </c>
      <c r="B21" s="90">
        <v>1232.2570000000001</v>
      </c>
      <c r="C21" s="90">
        <v>1207.4870000000001</v>
      </c>
      <c r="D21" s="57">
        <v>1172.607</v>
      </c>
      <c r="E21" s="57">
        <v>1175.9590000000001</v>
      </c>
      <c r="F21" s="57">
        <v>1205.499</v>
      </c>
      <c r="G21" s="57">
        <v>1220.8630000000001</v>
      </c>
      <c r="H21" s="57">
        <v>1252.182</v>
      </c>
      <c r="I21" s="57">
        <v>1275.6949999999999</v>
      </c>
      <c r="J21" s="57">
        <v>1287.6400000000001</v>
      </c>
      <c r="K21" s="57">
        <v>1337.797</v>
      </c>
      <c r="L21" s="4" t="s">
        <v>227</v>
      </c>
    </row>
    <row r="22" spans="1:12" s="4" customFormat="1" ht="15" customHeight="1" x14ac:dyDescent="0.2">
      <c r="A22" s="4" t="s">
        <v>217</v>
      </c>
      <c r="B22" s="90"/>
      <c r="C22" s="90"/>
      <c r="D22" s="57"/>
      <c r="E22" s="57"/>
      <c r="F22" s="57"/>
      <c r="G22" s="57"/>
      <c r="H22" s="57"/>
      <c r="I22" s="57"/>
      <c r="J22" s="57"/>
      <c r="K22" s="57"/>
      <c r="L22" s="4" t="s">
        <v>217</v>
      </c>
    </row>
    <row r="23" spans="1:12" s="4" customFormat="1" ht="15" customHeight="1" x14ac:dyDescent="0.2">
      <c r="A23" s="4" t="s">
        <v>228</v>
      </c>
      <c r="B23" s="90">
        <v>2006.396</v>
      </c>
      <c r="C23" s="90">
        <v>2116.2759999999998</v>
      </c>
      <c r="D23" s="57">
        <v>1966.174</v>
      </c>
      <c r="E23" s="57">
        <v>1880.2529999999999</v>
      </c>
      <c r="F23" s="57">
        <v>2076.5500000000002</v>
      </c>
      <c r="G23" s="57">
        <v>1964.979</v>
      </c>
      <c r="H23" s="57">
        <v>2060.9699999999998</v>
      </c>
      <c r="I23" s="57">
        <v>2074.8780000000002</v>
      </c>
      <c r="J23" s="57">
        <v>1986.7950000000001</v>
      </c>
      <c r="K23" s="57">
        <v>2153.1640000000002</v>
      </c>
      <c r="L23" s="4" t="s">
        <v>229</v>
      </c>
    </row>
    <row r="24" spans="1:12" s="4" customFormat="1" ht="15" customHeight="1" x14ac:dyDescent="0.2">
      <c r="A24" s="4" t="s">
        <v>217</v>
      </c>
      <c r="B24" s="90"/>
      <c r="C24" s="90"/>
      <c r="D24" s="57"/>
      <c r="E24" s="57"/>
      <c r="F24" s="57"/>
      <c r="G24" s="57"/>
      <c r="H24" s="57"/>
      <c r="I24" s="57"/>
      <c r="J24" s="57"/>
      <c r="K24" s="57"/>
      <c r="L24" s="4" t="s">
        <v>217</v>
      </c>
    </row>
    <row r="25" spans="1:12" s="4" customFormat="1" ht="15" customHeight="1" x14ac:dyDescent="0.2">
      <c r="A25" s="4" t="s">
        <v>230</v>
      </c>
      <c r="B25" s="90">
        <v>757.053</v>
      </c>
      <c r="C25" s="90">
        <v>809.15300000000002</v>
      </c>
      <c r="D25" s="57">
        <v>940.75</v>
      </c>
      <c r="E25" s="57">
        <v>972.005</v>
      </c>
      <c r="F25" s="57">
        <v>910.08399999999995</v>
      </c>
      <c r="G25" s="57">
        <v>904.36199999999997</v>
      </c>
      <c r="H25" s="57">
        <v>932.77200000000005</v>
      </c>
      <c r="I25" s="57">
        <v>928.92600000000004</v>
      </c>
      <c r="J25" s="57">
        <v>905.66300000000001</v>
      </c>
      <c r="K25" s="57">
        <v>955.16600000000005</v>
      </c>
      <c r="L25" s="4" t="s">
        <v>231</v>
      </c>
    </row>
    <row r="26" spans="1:12" s="4" customFormat="1" ht="15" customHeight="1" x14ac:dyDescent="0.2">
      <c r="B26" s="90"/>
      <c r="C26" s="90"/>
      <c r="D26" s="57"/>
      <c r="E26" s="57"/>
      <c r="F26" s="57"/>
      <c r="G26" s="57"/>
      <c r="H26" s="57"/>
      <c r="I26" s="57"/>
      <c r="J26" s="57"/>
      <c r="K26" s="57"/>
    </row>
    <row r="27" spans="1:12" s="4" customFormat="1" ht="15" customHeight="1" x14ac:dyDescent="0.2">
      <c r="A27" s="4" t="s">
        <v>232</v>
      </c>
      <c r="B27" s="90">
        <v>437.61900000000003</v>
      </c>
      <c r="C27" s="90">
        <v>377.71899999999999</v>
      </c>
      <c r="D27" s="57">
        <v>354.84899999999999</v>
      </c>
      <c r="E27" s="57">
        <v>351.55</v>
      </c>
      <c r="F27" s="57">
        <v>294.54399999999998</v>
      </c>
      <c r="G27" s="57">
        <v>289.26900000000001</v>
      </c>
      <c r="H27" s="57">
        <v>290.69600000000003</v>
      </c>
      <c r="I27" s="57">
        <v>278.68</v>
      </c>
      <c r="J27" s="57">
        <v>260.53100000000001</v>
      </c>
      <c r="K27" s="57">
        <v>260.25099999999998</v>
      </c>
      <c r="L27" s="4" t="s">
        <v>233</v>
      </c>
    </row>
    <row r="28" spans="1:12" s="4" customFormat="1" ht="15" customHeight="1" x14ac:dyDescent="0.2">
      <c r="A28" s="4" t="s">
        <v>217</v>
      </c>
      <c r="B28" s="90"/>
      <c r="C28" s="90"/>
      <c r="D28" s="57"/>
      <c r="E28" s="57"/>
      <c r="F28" s="57"/>
      <c r="G28" s="57"/>
      <c r="H28" s="57"/>
      <c r="I28" s="57"/>
      <c r="J28" s="57"/>
      <c r="K28" s="57"/>
      <c r="L28" s="4" t="s">
        <v>217</v>
      </c>
    </row>
    <row r="29" spans="1:12" s="4" customFormat="1" ht="15" customHeight="1" x14ac:dyDescent="0.2">
      <c r="A29" s="4" t="s">
        <v>234</v>
      </c>
      <c r="B29" s="90">
        <v>973.56200000000001</v>
      </c>
      <c r="C29" s="90">
        <v>904.30700000000002</v>
      </c>
      <c r="D29" s="57">
        <v>891.46100000000001</v>
      </c>
      <c r="E29" s="57">
        <v>833.36199999999997</v>
      </c>
      <c r="F29" s="57">
        <v>859.41800000000001</v>
      </c>
      <c r="G29" s="57">
        <v>890.17200000000003</v>
      </c>
      <c r="H29" s="57">
        <v>910.97799999999995</v>
      </c>
      <c r="I29" s="57">
        <v>931.62099999999998</v>
      </c>
      <c r="J29" s="57">
        <v>888.37</v>
      </c>
      <c r="K29" s="57">
        <v>817.29100000000005</v>
      </c>
      <c r="L29" s="4" t="s">
        <v>235</v>
      </c>
    </row>
    <row r="30" spans="1:12" s="4" customFormat="1" ht="15" customHeight="1" x14ac:dyDescent="0.2">
      <c r="A30" s="4" t="s">
        <v>217</v>
      </c>
      <c r="B30" s="90"/>
      <c r="C30" s="90"/>
      <c r="D30" s="57"/>
      <c r="E30" s="57"/>
      <c r="F30" s="57"/>
      <c r="G30" s="57"/>
      <c r="H30" s="57"/>
      <c r="I30" s="57"/>
      <c r="J30" s="57"/>
      <c r="K30" s="57"/>
      <c r="L30" s="4" t="s">
        <v>217</v>
      </c>
    </row>
    <row r="31" spans="1:12" s="4" customFormat="1" ht="15" customHeight="1" x14ac:dyDescent="0.2">
      <c r="A31" s="4" t="s">
        <v>236</v>
      </c>
      <c r="B31" s="90">
        <v>1153.183</v>
      </c>
      <c r="C31" s="90">
        <v>1147.96</v>
      </c>
      <c r="D31" s="57">
        <v>1133.5630000000001</v>
      </c>
      <c r="E31" s="57">
        <v>1132.5830000000001</v>
      </c>
      <c r="F31" s="57">
        <v>1159.75</v>
      </c>
      <c r="G31" s="57">
        <v>1134.914</v>
      </c>
      <c r="H31" s="57">
        <v>1132.086</v>
      </c>
      <c r="I31" s="57">
        <v>1098.9680000000001</v>
      </c>
      <c r="J31" s="57">
        <v>1170.8330000000001</v>
      </c>
      <c r="K31" s="57">
        <v>1032.4670000000001</v>
      </c>
      <c r="L31" s="4" t="s">
        <v>237</v>
      </c>
    </row>
    <row r="32" spans="1:12" s="4" customFormat="1" ht="15" customHeight="1" x14ac:dyDescent="0.2">
      <c r="A32" s="4" t="s">
        <v>217</v>
      </c>
      <c r="B32" s="90"/>
      <c r="C32" s="90"/>
      <c r="D32" s="57"/>
      <c r="E32" s="57"/>
      <c r="F32" s="57"/>
      <c r="G32" s="57"/>
      <c r="H32" s="57"/>
      <c r="I32" s="57"/>
      <c r="J32" s="57"/>
      <c r="K32" s="57"/>
      <c r="L32" s="4" t="s">
        <v>217</v>
      </c>
    </row>
    <row r="33" spans="1:12" s="4" customFormat="1" ht="15" customHeight="1" x14ac:dyDescent="0.2">
      <c r="A33" s="4" t="s">
        <v>238</v>
      </c>
      <c r="B33" s="90">
        <v>231.755</v>
      </c>
      <c r="C33" s="90">
        <v>216.60400000000001</v>
      </c>
      <c r="D33" s="57">
        <v>216.596</v>
      </c>
      <c r="E33" s="57">
        <v>221.756</v>
      </c>
      <c r="F33" s="57">
        <v>227.07499999999999</v>
      </c>
      <c r="G33" s="57">
        <v>227.01</v>
      </c>
      <c r="H33" s="57">
        <v>223.66</v>
      </c>
      <c r="I33" s="57">
        <v>216.804</v>
      </c>
      <c r="J33" s="57">
        <v>216.31</v>
      </c>
      <c r="K33" s="57">
        <v>203.75899999999999</v>
      </c>
      <c r="L33" s="4" t="s">
        <v>239</v>
      </c>
    </row>
    <row r="34" spans="1:12" s="4" customFormat="1" ht="15" customHeight="1" x14ac:dyDescent="0.2">
      <c r="A34" s="4" t="s">
        <v>217</v>
      </c>
      <c r="B34" s="90"/>
      <c r="C34" s="90"/>
      <c r="D34" s="57"/>
      <c r="E34" s="57"/>
      <c r="F34" s="57"/>
      <c r="G34" s="57"/>
      <c r="H34" s="57"/>
      <c r="I34" s="57"/>
      <c r="J34" s="57"/>
      <c r="K34" s="57"/>
      <c r="L34" s="4" t="s">
        <v>217</v>
      </c>
    </row>
    <row r="35" spans="1:12" s="4" customFormat="1" ht="15" customHeight="1" x14ac:dyDescent="0.2">
      <c r="A35" s="4" t="s">
        <v>240</v>
      </c>
      <c r="B35" s="90"/>
      <c r="C35" s="90"/>
      <c r="D35" s="57"/>
      <c r="E35" s="57"/>
      <c r="F35" s="57"/>
      <c r="G35" s="57"/>
      <c r="H35" s="57"/>
      <c r="I35" s="57"/>
      <c r="J35" s="57"/>
      <c r="K35" s="57"/>
      <c r="L35" s="4" t="s">
        <v>241</v>
      </c>
    </row>
    <row r="36" spans="1:12" s="4" customFormat="1" ht="15" customHeight="1" x14ac:dyDescent="0.2">
      <c r="A36" s="4" t="s">
        <v>242</v>
      </c>
      <c r="D36" s="37"/>
      <c r="E36" s="37"/>
      <c r="F36" s="37"/>
      <c r="G36" s="37"/>
      <c r="H36" s="37"/>
      <c r="I36" s="37"/>
      <c r="J36" s="37"/>
      <c r="K36" s="37"/>
      <c r="L36" s="4" t="s">
        <v>243</v>
      </c>
    </row>
    <row r="37" spans="1:12" s="4" customFormat="1" ht="15" customHeight="1" x14ac:dyDescent="0.2">
      <c r="A37" s="4" t="s">
        <v>244</v>
      </c>
      <c r="B37" s="90">
        <v>46.488999999999997</v>
      </c>
      <c r="C37" s="90">
        <v>35.377000000000002</v>
      </c>
      <c r="D37" s="57">
        <v>33.209000000000003</v>
      </c>
      <c r="E37" s="57">
        <v>31.163</v>
      </c>
      <c r="F37" s="57">
        <v>26.478999999999999</v>
      </c>
      <c r="G37" s="57">
        <v>26.324000000000002</v>
      </c>
      <c r="H37" s="57">
        <v>27.957000000000001</v>
      </c>
      <c r="I37" s="57">
        <v>26.797999999999998</v>
      </c>
      <c r="J37" s="57">
        <v>26.096</v>
      </c>
      <c r="K37" s="57">
        <v>25.657</v>
      </c>
      <c r="L37" s="4" t="s">
        <v>245</v>
      </c>
    </row>
    <row r="38" spans="1:12" s="4" customFormat="1" ht="15" customHeight="1" x14ac:dyDescent="0.2">
      <c r="B38" s="90"/>
      <c r="C38" s="90"/>
      <c r="D38" s="57"/>
      <c r="E38" s="57"/>
      <c r="F38" s="57"/>
      <c r="G38" s="57"/>
      <c r="H38" s="57"/>
      <c r="I38" s="57"/>
      <c r="J38" s="57"/>
      <c r="K38" s="57"/>
    </row>
    <row r="39" spans="1:12" s="4" customFormat="1" ht="15" customHeight="1" x14ac:dyDescent="0.2">
      <c r="A39" s="4" t="s">
        <v>246</v>
      </c>
      <c r="B39" s="90">
        <v>188.03399999999999</v>
      </c>
      <c r="C39" s="90">
        <v>184.83199999999999</v>
      </c>
      <c r="D39" s="57">
        <v>184.80600000000001</v>
      </c>
      <c r="E39" s="57">
        <v>143.524</v>
      </c>
      <c r="F39" s="57">
        <v>119.491</v>
      </c>
      <c r="G39" s="57">
        <v>116.741</v>
      </c>
      <c r="H39" s="57">
        <v>107.247</v>
      </c>
      <c r="I39" s="57">
        <v>102.902</v>
      </c>
      <c r="J39" s="57">
        <v>96.587999999999994</v>
      </c>
      <c r="K39" s="57">
        <v>91.704999999999998</v>
      </c>
      <c r="L39" s="4" t="s">
        <v>247</v>
      </c>
    </row>
    <row r="40" spans="1:12" s="4" customFormat="1" ht="15" customHeight="1" x14ac:dyDescent="0.2">
      <c r="B40" s="90"/>
      <c r="C40" s="90"/>
      <c r="D40" s="57"/>
      <c r="E40" s="57"/>
      <c r="F40" s="57"/>
      <c r="G40" s="57"/>
      <c r="H40" s="57"/>
      <c r="I40" s="57"/>
      <c r="J40" s="57"/>
      <c r="K40" s="57"/>
    </row>
    <row r="41" spans="1:12" s="4" customFormat="1" ht="15" customHeight="1" x14ac:dyDescent="0.2">
      <c r="A41" s="4" t="s">
        <v>248</v>
      </c>
      <c r="B41" s="90">
        <v>57.283999999999999</v>
      </c>
      <c r="C41" s="90">
        <v>58.302999999999997</v>
      </c>
      <c r="D41" s="57">
        <v>59.228000000000002</v>
      </c>
      <c r="E41" s="57">
        <v>53.691000000000003</v>
      </c>
      <c r="F41" s="57">
        <v>62.511000000000003</v>
      </c>
      <c r="G41" s="57">
        <v>65.447000000000003</v>
      </c>
      <c r="H41" s="57">
        <v>51.277999999999999</v>
      </c>
      <c r="I41" s="57">
        <v>49.661000000000001</v>
      </c>
      <c r="J41" s="57">
        <v>47.524999999999999</v>
      </c>
      <c r="K41" s="57">
        <v>51.862000000000002</v>
      </c>
      <c r="L41" s="4" t="s">
        <v>249</v>
      </c>
    </row>
    <row r="42" spans="1:12" s="4" customFormat="1" ht="15" customHeight="1" x14ac:dyDescent="0.2">
      <c r="B42" s="90"/>
      <c r="C42" s="90"/>
      <c r="D42" s="57"/>
      <c r="E42" s="57"/>
      <c r="F42" s="57"/>
      <c r="G42" s="57"/>
      <c r="H42" s="57"/>
      <c r="I42" s="57"/>
      <c r="J42" s="57"/>
      <c r="K42" s="57"/>
    </row>
    <row r="43" spans="1:12" s="4" customFormat="1" ht="15" customHeight="1" x14ac:dyDescent="0.2">
      <c r="A43" s="4" t="s">
        <v>250</v>
      </c>
      <c r="B43" s="90"/>
      <c r="C43" s="90"/>
      <c r="D43" s="57"/>
      <c r="E43" s="57"/>
      <c r="F43" s="57"/>
      <c r="G43" s="57"/>
      <c r="H43" s="57"/>
      <c r="I43" s="57"/>
      <c r="J43" s="57"/>
      <c r="K43" s="57"/>
      <c r="L43" s="4" t="s">
        <v>251</v>
      </c>
    </row>
    <row r="44" spans="1:12" s="4" customFormat="1" ht="15" customHeight="1" x14ac:dyDescent="0.2">
      <c r="A44" s="4" t="s">
        <v>264</v>
      </c>
      <c r="B44" s="90"/>
      <c r="C44" s="90"/>
      <c r="D44" s="57"/>
      <c r="E44" s="57"/>
      <c r="F44" s="57"/>
      <c r="G44" s="57"/>
      <c r="H44" s="57"/>
      <c r="I44" s="57"/>
      <c r="J44" s="57"/>
      <c r="K44" s="57"/>
      <c r="L44" s="4" t="s">
        <v>253</v>
      </c>
    </row>
    <row r="45" spans="1:12" s="4" customFormat="1" ht="15" customHeight="1" x14ac:dyDescent="0.2">
      <c r="A45" s="4" t="s">
        <v>265</v>
      </c>
      <c r="B45" s="60">
        <v>9911.5829999999987</v>
      </c>
      <c r="C45" s="60">
        <v>10021.26</v>
      </c>
      <c r="D45" s="60">
        <v>9910.1740000000009</v>
      </c>
      <c r="E45" s="60">
        <v>9593.7530000000006</v>
      </c>
      <c r="F45" s="60">
        <v>9716.0499999999993</v>
      </c>
      <c r="G45" s="60">
        <v>9849.4480000000003</v>
      </c>
      <c r="H45" s="60">
        <v>10083.957</v>
      </c>
      <c r="I45" s="60">
        <v>10250.865</v>
      </c>
      <c r="J45" s="60">
        <v>9981.0990000000002</v>
      </c>
      <c r="K45" s="60">
        <v>9977.8889999999992</v>
      </c>
      <c r="L45" s="4" t="s">
        <v>255</v>
      </c>
    </row>
    <row r="46" spans="1:12" s="4" customFormat="1" ht="15" customHeight="1" x14ac:dyDescent="0.2"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2" s="4" customFormat="1" ht="15" customHeight="1" x14ac:dyDescent="0.2">
      <c r="A47" s="4" t="s">
        <v>256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4" t="s">
        <v>257</v>
      </c>
    </row>
    <row r="48" spans="1:12" s="4" customFormat="1" ht="15" customHeight="1" x14ac:dyDescent="0.2">
      <c r="A48" s="4" t="s">
        <v>258</v>
      </c>
      <c r="B48" s="60">
        <v>360.38499999999999</v>
      </c>
      <c r="C48" s="60">
        <v>341.16899999999998</v>
      </c>
      <c r="D48" s="60">
        <v>343.12299999999999</v>
      </c>
      <c r="E48" s="60">
        <v>301.40199999999999</v>
      </c>
      <c r="F48" s="60">
        <v>288.91699999999997</v>
      </c>
      <c r="G48" s="60">
        <v>278.93799999999999</v>
      </c>
      <c r="H48" s="60">
        <v>282.50599999999997</v>
      </c>
      <c r="I48" s="60">
        <v>283.904</v>
      </c>
      <c r="J48" s="60">
        <v>279.99599999999998</v>
      </c>
      <c r="K48" s="60">
        <v>302.279</v>
      </c>
      <c r="L48" s="4" t="s">
        <v>259</v>
      </c>
    </row>
    <row r="49" spans="1:12" ht="15" customHeight="1" x14ac:dyDescent="0.25">
      <c r="A49" s="91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1"/>
    </row>
    <row r="51" spans="1:12" x14ac:dyDescent="0.25">
      <c r="A51" t="s">
        <v>82</v>
      </c>
      <c r="G51" t="s">
        <v>202</v>
      </c>
    </row>
    <row r="52" spans="1:12" x14ac:dyDescent="0.25">
      <c r="A52" t="s">
        <v>84</v>
      </c>
      <c r="G52" t="s">
        <v>204</v>
      </c>
    </row>
    <row r="54" spans="1:12" x14ac:dyDescent="0.25">
      <c r="A54" s="93" t="s">
        <v>207</v>
      </c>
      <c r="B54" s="89"/>
      <c r="C54" s="89"/>
      <c r="D54" s="89"/>
      <c r="E54" s="89"/>
      <c r="F54" s="89"/>
      <c r="G54" s="29" t="s">
        <v>104</v>
      </c>
      <c r="H54" s="29"/>
    </row>
    <row r="55" spans="1:12" x14ac:dyDescent="0.25">
      <c r="A55" s="93" t="s">
        <v>208</v>
      </c>
      <c r="B55" s="89"/>
      <c r="C55" s="89"/>
      <c r="D55" s="89"/>
      <c r="E55" s="89"/>
      <c r="F55" s="89"/>
      <c r="G55" s="29" t="s">
        <v>105</v>
      </c>
      <c r="H55" s="2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workbookViewId="0"/>
  </sheetViews>
  <sheetFormatPr defaultColWidth="13.7109375" defaultRowHeight="12.75" x14ac:dyDescent="0.2"/>
  <cols>
    <col min="1" max="1" width="45.7109375" style="34" customWidth="1"/>
    <col min="2" max="11" width="10.7109375" style="34" customWidth="1"/>
    <col min="12" max="12" width="44" style="34" bestFit="1" customWidth="1"/>
    <col min="13" max="13" width="6.28515625" style="34" customWidth="1"/>
    <col min="14" max="16384" width="13.7109375" style="34"/>
  </cols>
  <sheetData>
    <row r="1" spans="1:20" ht="15" x14ac:dyDescent="0.2">
      <c r="A1" s="32" t="s">
        <v>266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0" ht="15" x14ac:dyDescent="0.2">
      <c r="A2" s="32" t="s">
        <v>267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ht="14.25" x14ac:dyDescent="0.2">
      <c r="A3" s="35" t="s">
        <v>268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20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x14ac:dyDescent="0.2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33"/>
      <c r="N5" s="33"/>
      <c r="O5" s="33"/>
      <c r="P5" s="33"/>
      <c r="Q5" s="33"/>
      <c r="R5" s="33"/>
      <c r="S5" s="33"/>
      <c r="T5" s="33"/>
    </row>
    <row r="6" spans="1:20" s="97" customFormat="1" ht="13.15" customHeight="1" x14ac:dyDescent="0.2">
      <c r="A6" s="95"/>
      <c r="B6" s="5">
        <v>2006</v>
      </c>
      <c r="C6" s="5">
        <v>2007</v>
      </c>
      <c r="D6" s="5">
        <v>2008</v>
      </c>
      <c r="E6" s="5">
        <v>2009</v>
      </c>
      <c r="F6" s="5">
        <v>2010</v>
      </c>
      <c r="G6" s="5">
        <v>2011</v>
      </c>
      <c r="H6" s="5">
        <v>2012</v>
      </c>
      <c r="I6" s="5" t="s">
        <v>4</v>
      </c>
      <c r="J6" s="5" t="s">
        <v>5</v>
      </c>
      <c r="K6" s="5" t="s">
        <v>6</v>
      </c>
      <c r="L6" s="95"/>
      <c r="M6" s="96"/>
      <c r="N6" s="96"/>
      <c r="O6" s="96"/>
      <c r="P6" s="96"/>
      <c r="Q6" s="96"/>
      <c r="R6" s="96"/>
      <c r="S6" s="96"/>
      <c r="T6" s="96"/>
    </row>
    <row r="7" spans="1:20" ht="13.15" customHeight="1" x14ac:dyDescent="0.2">
      <c r="A7" s="98"/>
      <c r="B7" s="99"/>
      <c r="C7" s="99"/>
      <c r="D7" s="99"/>
      <c r="E7" s="99"/>
      <c r="F7" s="99"/>
      <c r="G7" s="99"/>
      <c r="H7" s="99"/>
      <c r="I7" s="99"/>
      <c r="J7" s="99"/>
      <c r="K7" s="99"/>
      <c r="L7" s="98"/>
      <c r="M7" s="33"/>
      <c r="N7" s="33"/>
      <c r="O7" s="33"/>
      <c r="P7" s="33"/>
      <c r="Q7" s="33"/>
      <c r="R7" s="33"/>
      <c r="S7" s="33"/>
      <c r="T7" s="100"/>
    </row>
    <row r="8" spans="1:20" ht="15" customHeight="1" x14ac:dyDescent="0.2">
      <c r="A8" s="101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1"/>
      <c r="M8" s="33"/>
      <c r="N8" s="33"/>
      <c r="O8" s="33"/>
      <c r="P8" s="33"/>
      <c r="Q8" s="33"/>
      <c r="R8" s="33"/>
      <c r="S8" s="33"/>
      <c r="T8" s="100"/>
    </row>
    <row r="9" spans="1:20" s="37" customFormat="1" ht="15" customHeight="1" x14ac:dyDescent="0.2">
      <c r="A9" s="43" t="s">
        <v>211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43" t="s">
        <v>212</v>
      </c>
      <c r="M9" s="32"/>
      <c r="N9" s="32"/>
      <c r="O9" s="32"/>
      <c r="P9" s="32"/>
      <c r="Q9" s="32"/>
      <c r="R9" s="32"/>
      <c r="S9" s="32"/>
      <c r="T9" s="82"/>
    </row>
    <row r="10" spans="1:20" s="37" customFormat="1" ht="15" customHeight="1" x14ac:dyDescent="0.2">
      <c r="A10" s="43" t="s">
        <v>213</v>
      </c>
      <c r="B10" s="60">
        <v>525.1</v>
      </c>
      <c r="C10" s="60">
        <v>538.1</v>
      </c>
      <c r="D10" s="60">
        <v>570.20000000000005</v>
      </c>
      <c r="E10" s="60">
        <v>593.20000000000005</v>
      </c>
      <c r="F10" s="60">
        <v>602.29999999999995</v>
      </c>
      <c r="G10" s="60">
        <v>607.6452665531931</v>
      </c>
      <c r="H10" s="60">
        <v>621.30551894816392</v>
      </c>
      <c r="I10" s="60">
        <v>626.79999999999995</v>
      </c>
      <c r="J10" s="60">
        <v>636.6</v>
      </c>
      <c r="K10" s="60">
        <v>639.9</v>
      </c>
      <c r="L10" s="43" t="s">
        <v>214</v>
      </c>
      <c r="M10" s="32"/>
      <c r="N10" s="32"/>
      <c r="O10" s="32"/>
      <c r="P10" s="32"/>
      <c r="Q10" s="72"/>
      <c r="R10" s="72"/>
      <c r="S10" s="72"/>
      <c r="T10" s="72"/>
    </row>
    <row r="11" spans="1:20" s="37" customFormat="1" ht="15" customHeight="1" x14ac:dyDescent="0.2">
      <c r="A11" s="43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43"/>
      <c r="M11" s="32"/>
      <c r="N11" s="32"/>
      <c r="O11" s="32"/>
      <c r="P11" s="32"/>
      <c r="Q11" s="54"/>
      <c r="R11" s="54"/>
      <c r="S11" s="54"/>
      <c r="T11" s="54"/>
    </row>
    <row r="12" spans="1:20" s="37" customFormat="1" ht="15" customHeight="1" x14ac:dyDescent="0.2">
      <c r="A12" s="43" t="s">
        <v>215</v>
      </c>
      <c r="B12" s="60">
        <v>1143.5</v>
      </c>
      <c r="C12" s="60">
        <v>1190.9000000000001</v>
      </c>
      <c r="D12" s="60">
        <v>1251.7</v>
      </c>
      <c r="E12" s="60">
        <v>1412.8</v>
      </c>
      <c r="F12" s="60">
        <v>1416.7</v>
      </c>
      <c r="G12" s="60">
        <v>1454.6783406170373</v>
      </c>
      <c r="H12" s="60">
        <v>1531.714809263181</v>
      </c>
      <c r="I12" s="60">
        <v>1585</v>
      </c>
      <c r="J12" s="60">
        <v>1574.5</v>
      </c>
      <c r="K12" s="60">
        <v>1605.6</v>
      </c>
      <c r="L12" s="43" t="s">
        <v>216</v>
      </c>
      <c r="M12" s="32"/>
      <c r="N12" s="32"/>
      <c r="O12" s="32"/>
      <c r="P12" s="32"/>
      <c r="Q12" s="72"/>
      <c r="R12" s="72"/>
      <c r="S12" s="72"/>
      <c r="T12" s="72"/>
    </row>
    <row r="13" spans="1:20" s="37" customFormat="1" ht="15" customHeight="1" x14ac:dyDescent="0.2">
      <c r="A13" s="43" t="s">
        <v>217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43" t="s">
        <v>217</v>
      </c>
      <c r="M13" s="32"/>
      <c r="N13" s="32"/>
      <c r="O13" s="32"/>
      <c r="P13" s="32"/>
      <c r="Q13" s="54"/>
      <c r="R13" s="54"/>
      <c r="S13" s="54"/>
      <c r="T13" s="54"/>
    </row>
    <row r="14" spans="1:20" s="37" customFormat="1" ht="15" customHeight="1" x14ac:dyDescent="0.2">
      <c r="A14" s="43" t="s">
        <v>218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43" t="s">
        <v>219</v>
      </c>
      <c r="M14" s="32"/>
      <c r="N14" s="32"/>
      <c r="O14" s="32"/>
      <c r="P14" s="32"/>
      <c r="Q14" s="54"/>
      <c r="R14" s="54"/>
      <c r="S14" s="54"/>
      <c r="T14" s="54"/>
    </row>
    <row r="15" spans="1:20" s="37" customFormat="1" ht="15" customHeight="1" x14ac:dyDescent="0.2">
      <c r="A15" s="43" t="s">
        <v>220</v>
      </c>
      <c r="B15" s="60">
        <v>1018.7</v>
      </c>
      <c r="C15" s="60">
        <v>1085.4000000000001</v>
      </c>
      <c r="D15" s="60">
        <v>1139.3</v>
      </c>
      <c r="E15" s="60">
        <v>1237.2</v>
      </c>
      <c r="F15" s="60">
        <v>1330.5</v>
      </c>
      <c r="G15" s="60">
        <v>1346.3015245623942</v>
      </c>
      <c r="H15" s="60">
        <v>1314.0944952298412</v>
      </c>
      <c r="I15" s="60">
        <v>1354.6</v>
      </c>
      <c r="J15" s="60">
        <v>1407.9</v>
      </c>
      <c r="K15" s="60">
        <v>1421.6</v>
      </c>
      <c r="L15" s="43" t="s">
        <v>221</v>
      </c>
      <c r="M15" s="32"/>
      <c r="N15" s="32"/>
      <c r="O15" s="32"/>
      <c r="P15" s="32"/>
      <c r="Q15" s="72"/>
      <c r="R15" s="72"/>
      <c r="S15" s="72"/>
      <c r="T15" s="72"/>
    </row>
    <row r="16" spans="1:20" s="37" customFormat="1" ht="15" customHeight="1" x14ac:dyDescent="0.2">
      <c r="A16" s="43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43"/>
      <c r="M16" s="32"/>
      <c r="N16" s="32"/>
      <c r="O16" s="32"/>
      <c r="P16" s="32"/>
      <c r="Q16" s="54"/>
      <c r="R16" s="54"/>
      <c r="S16" s="54"/>
      <c r="T16" s="54"/>
    </row>
    <row r="17" spans="1:20" s="37" customFormat="1" ht="15" customHeight="1" x14ac:dyDescent="0.2">
      <c r="A17" s="43" t="s">
        <v>222</v>
      </c>
      <c r="B17" s="60">
        <v>169.4</v>
      </c>
      <c r="C17" s="60">
        <v>179.9</v>
      </c>
      <c r="D17" s="60">
        <v>184.4</v>
      </c>
      <c r="E17" s="60">
        <v>199</v>
      </c>
      <c r="F17" s="60">
        <v>194.4</v>
      </c>
      <c r="G17" s="60">
        <v>183.97178572621786</v>
      </c>
      <c r="H17" s="60">
        <v>175.700590165638</v>
      </c>
      <c r="I17" s="60">
        <v>171.4</v>
      </c>
      <c r="J17" s="60">
        <v>176.6</v>
      </c>
      <c r="K17" s="60">
        <v>180.3</v>
      </c>
      <c r="L17" s="43" t="s">
        <v>223</v>
      </c>
      <c r="M17" s="32"/>
      <c r="N17" s="32"/>
      <c r="O17" s="32"/>
      <c r="P17" s="32"/>
      <c r="Q17" s="72"/>
      <c r="R17" s="72"/>
      <c r="S17" s="72"/>
      <c r="T17" s="72"/>
    </row>
    <row r="18" spans="1:20" s="37" customFormat="1" ht="15" customHeight="1" x14ac:dyDescent="0.2">
      <c r="A18" s="43" t="s">
        <v>217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43" t="s">
        <v>217</v>
      </c>
      <c r="M18" s="32"/>
      <c r="N18" s="32"/>
      <c r="O18" s="32"/>
      <c r="P18" s="32"/>
      <c r="Q18" s="54"/>
      <c r="R18" s="54"/>
      <c r="S18" s="54"/>
      <c r="T18" s="54"/>
    </row>
    <row r="19" spans="1:20" s="37" customFormat="1" ht="15" customHeight="1" x14ac:dyDescent="0.2">
      <c r="A19" s="43" t="s">
        <v>224</v>
      </c>
      <c r="B19" s="60">
        <v>433.6</v>
      </c>
      <c r="C19" s="60">
        <v>451.5</v>
      </c>
      <c r="D19" s="60">
        <v>436.9</v>
      </c>
      <c r="E19" s="60">
        <v>450.7</v>
      </c>
      <c r="F19" s="60">
        <v>488.5</v>
      </c>
      <c r="G19" s="60">
        <v>490.26863720592269</v>
      </c>
      <c r="H19" s="60">
        <v>496.84192279023006</v>
      </c>
      <c r="I19" s="60">
        <v>524</v>
      </c>
      <c r="J19" s="60">
        <v>447</v>
      </c>
      <c r="K19" s="60">
        <v>435.2</v>
      </c>
      <c r="L19" s="43" t="s">
        <v>225</v>
      </c>
      <c r="M19" s="32"/>
      <c r="N19" s="32"/>
      <c r="O19" s="32"/>
      <c r="P19" s="32"/>
      <c r="Q19" s="72"/>
      <c r="R19" s="72"/>
      <c r="S19" s="72"/>
      <c r="T19" s="72"/>
    </row>
    <row r="20" spans="1:20" s="37" customFormat="1" ht="15" customHeight="1" x14ac:dyDescent="0.2">
      <c r="A20" s="43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43"/>
      <c r="M20" s="32"/>
      <c r="N20" s="32"/>
      <c r="O20" s="32"/>
      <c r="P20" s="32"/>
      <c r="Q20" s="54"/>
      <c r="R20" s="54"/>
      <c r="S20" s="54"/>
      <c r="T20" s="54"/>
    </row>
    <row r="21" spans="1:20" s="37" customFormat="1" ht="15" customHeight="1" x14ac:dyDescent="0.2">
      <c r="A21" s="43" t="s">
        <v>226</v>
      </c>
      <c r="B21" s="60">
        <v>636.9</v>
      </c>
      <c r="C21" s="60">
        <v>673.4</v>
      </c>
      <c r="D21" s="60">
        <v>717.3</v>
      </c>
      <c r="E21" s="60">
        <v>739.5</v>
      </c>
      <c r="F21" s="60">
        <v>745.7</v>
      </c>
      <c r="G21" s="60">
        <v>752.7998637029707</v>
      </c>
      <c r="H21" s="60">
        <v>771.49990975752735</v>
      </c>
      <c r="I21" s="60">
        <v>782.2</v>
      </c>
      <c r="J21" s="60">
        <v>793.6</v>
      </c>
      <c r="K21" s="60">
        <v>801.1</v>
      </c>
      <c r="L21" s="43" t="s">
        <v>227</v>
      </c>
      <c r="M21" s="32"/>
      <c r="N21" s="32"/>
      <c r="O21" s="32"/>
      <c r="P21" s="32"/>
      <c r="Q21" s="72"/>
      <c r="R21" s="72"/>
      <c r="S21" s="72"/>
      <c r="T21" s="72"/>
    </row>
    <row r="22" spans="1:20" s="37" customFormat="1" ht="15" customHeight="1" x14ac:dyDescent="0.2">
      <c r="A22" s="43" t="s">
        <v>217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43" t="s">
        <v>217</v>
      </c>
      <c r="M22" s="32"/>
      <c r="N22" s="32"/>
      <c r="O22" s="32"/>
      <c r="P22" s="32"/>
      <c r="Q22" s="54"/>
      <c r="R22" s="54"/>
      <c r="S22" s="54"/>
      <c r="T22" s="54"/>
    </row>
    <row r="23" spans="1:20" s="37" customFormat="1" ht="15" customHeight="1" x14ac:dyDescent="0.2">
      <c r="A23" s="43" t="s">
        <v>228</v>
      </c>
      <c r="B23" s="60">
        <v>298.89999999999998</v>
      </c>
      <c r="C23" s="60">
        <v>310.89999999999998</v>
      </c>
      <c r="D23" s="60">
        <v>349.9</v>
      </c>
      <c r="E23" s="60">
        <v>359.7</v>
      </c>
      <c r="F23" s="60">
        <v>356.6</v>
      </c>
      <c r="G23" s="60">
        <v>364.09106662208603</v>
      </c>
      <c r="H23" s="60">
        <v>366.4919916350068</v>
      </c>
      <c r="I23" s="60">
        <v>361.7</v>
      </c>
      <c r="J23" s="60">
        <v>369.1</v>
      </c>
      <c r="K23" s="60">
        <v>355.3</v>
      </c>
      <c r="L23" s="43" t="s">
        <v>229</v>
      </c>
      <c r="M23" s="32"/>
      <c r="N23" s="32"/>
      <c r="O23" s="32"/>
      <c r="P23" s="32"/>
      <c r="Q23" s="72"/>
      <c r="R23" s="72"/>
      <c r="S23" s="72"/>
      <c r="T23" s="72"/>
    </row>
    <row r="24" spans="1:20" s="37" customFormat="1" ht="15" customHeight="1" x14ac:dyDescent="0.2">
      <c r="A24" s="43" t="s">
        <v>217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43" t="s">
        <v>217</v>
      </c>
      <c r="M24" s="32"/>
      <c r="N24" s="32"/>
      <c r="O24" s="32"/>
      <c r="P24" s="32"/>
      <c r="Q24" s="54"/>
      <c r="R24" s="54"/>
      <c r="S24" s="54"/>
      <c r="T24" s="54"/>
    </row>
    <row r="25" spans="1:20" s="37" customFormat="1" ht="15" customHeight="1" x14ac:dyDescent="0.2">
      <c r="A25" s="43" t="s">
        <v>230</v>
      </c>
      <c r="B25" s="60">
        <v>1057.7</v>
      </c>
      <c r="C25" s="60">
        <v>1042.4000000000001</v>
      </c>
      <c r="D25" s="60">
        <v>998.6</v>
      </c>
      <c r="E25" s="60">
        <v>1043.2</v>
      </c>
      <c r="F25" s="60">
        <v>1139.7</v>
      </c>
      <c r="G25" s="60">
        <v>1138.8486026613236</v>
      </c>
      <c r="H25" s="60">
        <v>1203.5392357403523</v>
      </c>
      <c r="I25" s="60">
        <v>1249.7</v>
      </c>
      <c r="J25" s="60">
        <v>1269.5</v>
      </c>
      <c r="K25" s="60">
        <v>1312.9</v>
      </c>
      <c r="L25" s="43" t="s">
        <v>269</v>
      </c>
      <c r="M25" s="32"/>
      <c r="N25" s="32"/>
      <c r="O25" s="32"/>
      <c r="P25" s="32"/>
      <c r="Q25" s="72"/>
      <c r="R25" s="72"/>
      <c r="S25" s="72"/>
      <c r="T25" s="72"/>
    </row>
    <row r="26" spans="1:20" s="37" customFormat="1" ht="15" customHeight="1" x14ac:dyDescent="0.2">
      <c r="A26" s="43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43"/>
      <c r="M26" s="32"/>
      <c r="N26" s="32"/>
      <c r="O26" s="32"/>
      <c r="P26" s="32"/>
      <c r="Q26" s="54"/>
      <c r="R26" s="54"/>
      <c r="S26" s="54"/>
      <c r="T26" s="54"/>
    </row>
    <row r="27" spans="1:20" s="37" customFormat="1" ht="15" customHeight="1" x14ac:dyDescent="0.2">
      <c r="A27" s="43" t="s">
        <v>232</v>
      </c>
      <c r="B27" s="60">
        <v>693.6</v>
      </c>
      <c r="C27" s="60">
        <v>821.5</v>
      </c>
      <c r="D27" s="60">
        <v>851.5</v>
      </c>
      <c r="E27" s="60">
        <v>854.9</v>
      </c>
      <c r="F27" s="60">
        <v>956.7</v>
      </c>
      <c r="G27" s="60">
        <v>984.08298158461514</v>
      </c>
      <c r="H27" s="60">
        <v>978.87311830916155</v>
      </c>
      <c r="I27" s="60">
        <v>980.9</v>
      </c>
      <c r="J27" s="60">
        <v>1001.4</v>
      </c>
      <c r="K27" s="60">
        <v>1038</v>
      </c>
      <c r="L27" s="43" t="s">
        <v>233</v>
      </c>
      <c r="M27" s="32"/>
      <c r="N27" s="32"/>
      <c r="O27" s="32"/>
      <c r="P27" s="32"/>
      <c r="Q27" s="72"/>
      <c r="R27" s="72"/>
      <c r="S27" s="72"/>
      <c r="T27" s="72"/>
    </row>
    <row r="28" spans="1:20" s="37" customFormat="1" ht="15" customHeight="1" x14ac:dyDescent="0.2">
      <c r="A28" s="43" t="s">
        <v>217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43" t="s">
        <v>217</v>
      </c>
      <c r="M28" s="32"/>
      <c r="N28" s="32"/>
      <c r="O28" s="32"/>
      <c r="P28" s="32"/>
      <c r="Q28" s="54"/>
      <c r="R28" s="54"/>
      <c r="S28" s="54"/>
      <c r="T28" s="54"/>
    </row>
    <row r="29" spans="1:20" s="37" customFormat="1" ht="15" customHeight="1" x14ac:dyDescent="0.2">
      <c r="A29" s="43" t="s">
        <v>234</v>
      </c>
      <c r="B29" s="60">
        <v>661.4</v>
      </c>
      <c r="C29" s="60">
        <v>675</v>
      </c>
      <c r="D29" s="60">
        <v>734.5</v>
      </c>
      <c r="E29" s="60">
        <v>679.1</v>
      </c>
      <c r="F29" s="60">
        <v>698.8</v>
      </c>
      <c r="G29" s="60">
        <v>768.76187972661455</v>
      </c>
      <c r="H29" s="60">
        <v>846.92363591656431</v>
      </c>
      <c r="I29" s="60">
        <v>855.4</v>
      </c>
      <c r="J29" s="60">
        <v>883.3</v>
      </c>
      <c r="K29" s="60">
        <v>817.7</v>
      </c>
      <c r="L29" s="43" t="s">
        <v>235</v>
      </c>
      <c r="M29" s="32"/>
      <c r="N29" s="32"/>
      <c r="O29" s="32"/>
      <c r="P29" s="32"/>
      <c r="Q29" s="72"/>
      <c r="R29" s="72"/>
      <c r="S29" s="72"/>
      <c r="T29" s="72"/>
    </row>
    <row r="30" spans="1:20" s="37" customFormat="1" ht="15" customHeight="1" x14ac:dyDescent="0.2">
      <c r="A30" s="43" t="s">
        <v>217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43" t="s">
        <v>217</v>
      </c>
      <c r="M30" s="32"/>
      <c r="N30" s="32"/>
      <c r="O30" s="32"/>
      <c r="P30" s="32"/>
      <c r="Q30" s="54"/>
      <c r="R30" s="54"/>
      <c r="S30" s="54"/>
      <c r="T30" s="54"/>
    </row>
    <row r="31" spans="1:20" s="37" customFormat="1" ht="15" customHeight="1" x14ac:dyDescent="0.2">
      <c r="A31" s="43" t="s">
        <v>236</v>
      </c>
      <c r="B31" s="60">
        <v>417.4</v>
      </c>
      <c r="C31" s="60">
        <v>429.8</v>
      </c>
      <c r="D31" s="60">
        <v>428.2</v>
      </c>
      <c r="E31" s="60">
        <v>409.5</v>
      </c>
      <c r="F31" s="60">
        <v>402.8</v>
      </c>
      <c r="G31" s="60">
        <v>416.7188879509813</v>
      </c>
      <c r="H31" s="60">
        <v>429.72795353003221</v>
      </c>
      <c r="I31" s="60">
        <v>446.5</v>
      </c>
      <c r="J31" s="60">
        <v>429.6</v>
      </c>
      <c r="K31" s="60">
        <v>471.9</v>
      </c>
      <c r="L31" s="43" t="s">
        <v>237</v>
      </c>
      <c r="M31" s="32"/>
      <c r="N31" s="32"/>
      <c r="O31" s="32"/>
      <c r="P31" s="32"/>
      <c r="Q31" s="72"/>
      <c r="R31" s="72"/>
      <c r="S31" s="72"/>
      <c r="T31" s="72"/>
    </row>
    <row r="32" spans="1:20" s="37" customFormat="1" ht="15" customHeight="1" x14ac:dyDescent="0.2">
      <c r="A32" s="43" t="s">
        <v>217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43" t="s">
        <v>217</v>
      </c>
      <c r="M32" s="32"/>
      <c r="N32" s="32"/>
      <c r="O32" s="32"/>
      <c r="P32" s="32"/>
      <c r="Q32" s="54"/>
      <c r="R32" s="54"/>
      <c r="S32" s="54"/>
      <c r="T32" s="54"/>
    </row>
    <row r="33" spans="1:20" s="37" customFormat="1" ht="15" customHeight="1" x14ac:dyDescent="0.2">
      <c r="A33" s="43" t="s">
        <v>238</v>
      </c>
      <c r="B33" s="60">
        <v>785.1</v>
      </c>
      <c r="C33" s="60">
        <v>820.2</v>
      </c>
      <c r="D33" s="60">
        <v>843.2</v>
      </c>
      <c r="E33" s="60">
        <v>869.7</v>
      </c>
      <c r="F33" s="60">
        <v>881.6</v>
      </c>
      <c r="G33" s="60">
        <v>888.10008369675336</v>
      </c>
      <c r="H33" s="60">
        <v>919.49923991773233</v>
      </c>
      <c r="I33" s="60">
        <v>958.8</v>
      </c>
      <c r="J33" s="60">
        <v>954.7</v>
      </c>
      <c r="K33" s="60">
        <v>976.1</v>
      </c>
      <c r="L33" s="43" t="s">
        <v>239</v>
      </c>
      <c r="M33" s="32"/>
      <c r="N33" s="32"/>
      <c r="O33" s="32"/>
      <c r="P33" s="32"/>
      <c r="Q33" s="72"/>
      <c r="R33" s="72"/>
      <c r="S33" s="72"/>
      <c r="T33" s="72"/>
    </row>
    <row r="34" spans="1:20" s="37" customFormat="1" ht="15" customHeight="1" x14ac:dyDescent="0.2">
      <c r="A34" s="43" t="s">
        <v>217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43" t="s">
        <v>217</v>
      </c>
      <c r="M34" s="32"/>
      <c r="N34" s="32"/>
      <c r="O34" s="32"/>
      <c r="P34" s="32"/>
      <c r="Q34" s="54"/>
      <c r="R34" s="54"/>
      <c r="S34" s="54"/>
      <c r="T34" s="54"/>
    </row>
    <row r="35" spans="1:20" s="37" customFormat="1" ht="15" customHeight="1" x14ac:dyDescent="0.2">
      <c r="A35" s="43" t="s">
        <v>240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43" t="s">
        <v>241</v>
      </c>
      <c r="M35" s="32"/>
      <c r="N35" s="32"/>
      <c r="O35" s="32"/>
      <c r="P35" s="32"/>
      <c r="Q35" s="54"/>
      <c r="R35" s="54"/>
      <c r="S35" s="54"/>
      <c r="T35" s="54"/>
    </row>
    <row r="36" spans="1:20" s="37" customFormat="1" ht="15" customHeight="1" x14ac:dyDescent="0.2">
      <c r="A36" s="43" t="s">
        <v>242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43" t="s">
        <v>243</v>
      </c>
      <c r="M36" s="32"/>
      <c r="N36" s="32"/>
      <c r="O36" s="32"/>
      <c r="P36" s="32"/>
      <c r="Q36" s="54"/>
      <c r="R36" s="54"/>
      <c r="S36" s="54"/>
      <c r="T36" s="54"/>
    </row>
    <row r="37" spans="1:20" s="37" customFormat="1" ht="15" customHeight="1" x14ac:dyDescent="0.2">
      <c r="A37" s="43" t="s">
        <v>244</v>
      </c>
      <c r="B37" s="60">
        <v>1088.2</v>
      </c>
      <c r="C37" s="60">
        <v>1241.4000000000001</v>
      </c>
      <c r="D37" s="60">
        <v>1311.1</v>
      </c>
      <c r="E37" s="60">
        <v>1315.7</v>
      </c>
      <c r="F37" s="60">
        <v>1305</v>
      </c>
      <c r="G37" s="60">
        <v>1328.7874183254826</v>
      </c>
      <c r="H37" s="60">
        <v>1363.2793218156455</v>
      </c>
      <c r="I37" s="60">
        <v>1375.4</v>
      </c>
      <c r="J37" s="60">
        <v>1388.4</v>
      </c>
      <c r="K37" s="60">
        <v>1384</v>
      </c>
      <c r="L37" s="43" t="s">
        <v>245</v>
      </c>
      <c r="M37" s="32"/>
      <c r="N37" s="32"/>
      <c r="O37" s="32"/>
      <c r="P37" s="32"/>
      <c r="Q37" s="72"/>
      <c r="R37" s="72"/>
      <c r="S37" s="72"/>
      <c r="T37" s="72"/>
    </row>
    <row r="38" spans="1:20" s="37" customFormat="1" ht="15" customHeight="1" x14ac:dyDescent="0.2">
      <c r="A38" s="43" t="s">
        <v>217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43" t="s">
        <v>217</v>
      </c>
      <c r="M38" s="32"/>
      <c r="N38" s="32"/>
      <c r="O38" s="32"/>
      <c r="P38" s="32"/>
      <c r="Q38" s="54"/>
      <c r="R38" s="54"/>
      <c r="S38" s="54"/>
      <c r="T38" s="54"/>
    </row>
    <row r="39" spans="1:20" s="37" customFormat="1" ht="15" customHeight="1" x14ac:dyDescent="0.2">
      <c r="A39" s="43" t="s">
        <v>246</v>
      </c>
      <c r="B39" s="60">
        <v>855.6</v>
      </c>
      <c r="C39" s="60">
        <v>874.8</v>
      </c>
      <c r="D39" s="60">
        <v>894.9</v>
      </c>
      <c r="E39" s="60">
        <v>890</v>
      </c>
      <c r="F39" s="60">
        <v>895.4</v>
      </c>
      <c r="G39" s="60">
        <v>934.10198644863408</v>
      </c>
      <c r="H39" s="60">
        <v>976.08044980279158</v>
      </c>
      <c r="I39" s="60">
        <v>995.5</v>
      </c>
      <c r="J39" s="60">
        <v>1009.3</v>
      </c>
      <c r="K39" s="60">
        <v>1024.3</v>
      </c>
      <c r="L39" s="43" t="s">
        <v>247</v>
      </c>
      <c r="M39" s="32"/>
      <c r="N39" s="32"/>
      <c r="O39" s="32"/>
      <c r="P39" s="32"/>
      <c r="Q39" s="72"/>
      <c r="R39" s="72"/>
      <c r="S39" s="72"/>
      <c r="T39" s="72"/>
    </row>
    <row r="40" spans="1:20" s="37" customFormat="1" ht="15" customHeight="1" x14ac:dyDescent="0.2">
      <c r="A40" s="43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43"/>
      <c r="M40" s="32"/>
      <c r="N40" s="32"/>
      <c r="O40" s="32"/>
      <c r="P40" s="32"/>
      <c r="Q40" s="54"/>
      <c r="R40" s="54"/>
      <c r="S40" s="54"/>
      <c r="T40" s="54"/>
    </row>
    <row r="41" spans="1:20" s="37" customFormat="1" ht="15" customHeight="1" x14ac:dyDescent="0.2">
      <c r="A41" s="43" t="s">
        <v>248</v>
      </c>
      <c r="B41" s="60">
        <v>1229.0999999999999</v>
      </c>
      <c r="C41" s="60">
        <v>1405.5</v>
      </c>
      <c r="D41" s="60">
        <v>1449.3</v>
      </c>
      <c r="E41" s="60">
        <v>1603.5</v>
      </c>
      <c r="F41" s="60">
        <v>1555.4</v>
      </c>
      <c r="G41" s="60">
        <v>1583.7074273839901</v>
      </c>
      <c r="H41" s="60">
        <v>1624.8937166036119</v>
      </c>
      <c r="I41" s="60">
        <v>1689.3</v>
      </c>
      <c r="J41" s="60">
        <v>1705.2</v>
      </c>
      <c r="K41" s="60">
        <v>1699.9</v>
      </c>
      <c r="L41" s="43" t="s">
        <v>249</v>
      </c>
      <c r="M41" s="32"/>
      <c r="N41" s="32"/>
      <c r="O41" s="32"/>
      <c r="P41" s="32"/>
      <c r="Q41" s="72"/>
      <c r="R41" s="72"/>
      <c r="S41" s="72"/>
      <c r="T41" s="72"/>
    </row>
    <row r="42" spans="1:20" s="37" customFormat="1" ht="15" customHeight="1" x14ac:dyDescent="0.2">
      <c r="A42" s="43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43"/>
      <c r="M42" s="32"/>
      <c r="N42" s="32"/>
      <c r="O42" s="32"/>
      <c r="P42" s="32"/>
      <c r="Q42" s="54"/>
      <c r="R42" s="54"/>
      <c r="S42" s="54"/>
      <c r="T42" s="54"/>
    </row>
    <row r="43" spans="1:20" s="37" customFormat="1" ht="15" customHeight="1" x14ac:dyDescent="0.2">
      <c r="A43" s="43" t="s">
        <v>250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43" t="s">
        <v>270</v>
      </c>
      <c r="M43" s="32"/>
      <c r="N43" s="32"/>
      <c r="O43" s="32"/>
      <c r="P43" s="32"/>
      <c r="Q43" s="54"/>
      <c r="R43" s="54"/>
      <c r="S43" s="54"/>
      <c r="T43" s="54"/>
    </row>
    <row r="44" spans="1:20" s="37" customFormat="1" ht="15" customHeight="1" x14ac:dyDescent="0.2">
      <c r="A44" s="43" t="s">
        <v>252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43" t="s">
        <v>253</v>
      </c>
      <c r="M44" s="32"/>
      <c r="N44" s="32"/>
      <c r="O44" s="32"/>
      <c r="P44" s="32"/>
      <c r="Q44" s="54"/>
      <c r="R44" s="54"/>
      <c r="S44" s="54"/>
      <c r="T44" s="54"/>
    </row>
    <row r="45" spans="1:20" s="37" customFormat="1" ht="15" customHeight="1" x14ac:dyDescent="0.2">
      <c r="A45" s="43" t="s">
        <v>254</v>
      </c>
      <c r="B45" s="60">
        <v>540.29999999999995</v>
      </c>
      <c r="C45" s="60">
        <v>554.29999999999995</v>
      </c>
      <c r="D45" s="60">
        <v>586.6</v>
      </c>
      <c r="E45" s="60">
        <v>608</v>
      </c>
      <c r="F45" s="60">
        <v>617.5</v>
      </c>
      <c r="G45" s="60">
        <v>622.3450187259225</v>
      </c>
      <c r="H45" s="60">
        <v>635.56240868539999</v>
      </c>
      <c r="I45" s="60">
        <v>641.79999999999995</v>
      </c>
      <c r="J45" s="60">
        <v>653.20000000000005</v>
      </c>
      <c r="K45" s="60">
        <v>658.8</v>
      </c>
      <c r="L45" s="43" t="s">
        <v>255</v>
      </c>
      <c r="M45" s="32"/>
      <c r="N45" s="32"/>
      <c r="O45" s="32"/>
      <c r="P45" s="32"/>
      <c r="Q45" s="72"/>
      <c r="R45" s="72"/>
      <c r="S45" s="72"/>
      <c r="T45" s="72"/>
    </row>
    <row r="46" spans="1:20" s="37" customFormat="1" ht="15" customHeight="1" x14ac:dyDescent="0.2">
      <c r="A46" s="43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43"/>
      <c r="M46" s="32"/>
      <c r="N46" s="32"/>
      <c r="O46" s="32"/>
      <c r="P46" s="32"/>
      <c r="Q46" s="54"/>
      <c r="R46" s="54"/>
      <c r="S46" s="54"/>
      <c r="T46" s="54"/>
    </row>
    <row r="47" spans="1:20" s="37" customFormat="1" ht="15" customHeight="1" x14ac:dyDescent="0.2">
      <c r="A47" s="43" t="s">
        <v>256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43" t="s">
        <v>257</v>
      </c>
      <c r="M47" s="32"/>
      <c r="N47" s="32"/>
      <c r="O47" s="32"/>
      <c r="P47" s="32"/>
      <c r="Q47" s="54"/>
      <c r="R47" s="54"/>
      <c r="S47" s="54"/>
      <c r="T47" s="54"/>
    </row>
    <row r="48" spans="1:20" s="37" customFormat="1" ht="15" customHeight="1" x14ac:dyDescent="0.2">
      <c r="A48" s="43" t="s">
        <v>258</v>
      </c>
      <c r="B48" s="60">
        <v>944.3</v>
      </c>
      <c r="C48" s="60">
        <v>1013.4</v>
      </c>
      <c r="D48" s="60">
        <v>1043.4000000000001</v>
      </c>
      <c r="E48" s="60">
        <v>1065.5</v>
      </c>
      <c r="F48" s="60">
        <v>1111.3</v>
      </c>
      <c r="G48" s="60">
        <v>1126.7012741182627</v>
      </c>
      <c r="H48" s="60">
        <v>1130.2004205220421</v>
      </c>
      <c r="I48" s="60">
        <v>1166.0999999999999</v>
      </c>
      <c r="J48" s="60">
        <v>1228.0999999999999</v>
      </c>
      <c r="K48" s="60">
        <v>1265.4000000000001</v>
      </c>
      <c r="L48" s="43" t="s">
        <v>259</v>
      </c>
      <c r="M48" s="32"/>
      <c r="N48" s="32"/>
      <c r="O48" s="32"/>
      <c r="P48" s="32"/>
      <c r="Q48" s="72"/>
      <c r="R48" s="72"/>
      <c r="S48" s="72"/>
      <c r="T48" s="72"/>
    </row>
    <row r="49" spans="1:20" s="63" customFormat="1" ht="15" customHeight="1" x14ac:dyDescent="0.2">
      <c r="A49" s="61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1"/>
      <c r="M49" s="48"/>
      <c r="N49" s="48"/>
      <c r="O49" s="48"/>
      <c r="P49" s="48"/>
      <c r="Q49" s="48"/>
      <c r="R49" s="48"/>
      <c r="S49" s="48"/>
      <c r="T49" s="48"/>
    </row>
    <row r="50" spans="1:20" ht="13.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1:20" ht="13.15" customHeight="1" x14ac:dyDescent="0.25">
      <c r="A51" s="33" t="s">
        <v>271</v>
      </c>
      <c r="B51" s="50"/>
      <c r="C51" s="50"/>
      <c r="D51" s="50"/>
      <c r="G51" s="33" t="s">
        <v>202</v>
      </c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</row>
    <row r="52" spans="1:20" ht="13.15" customHeight="1" x14ac:dyDescent="0.25">
      <c r="A52" s="69" t="s">
        <v>203</v>
      </c>
      <c r="B52" s="50"/>
      <c r="C52" s="50"/>
      <c r="D52" s="50"/>
      <c r="G52" s="33" t="s">
        <v>204</v>
      </c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</row>
    <row r="53" spans="1:20" ht="13.15" customHeight="1" x14ac:dyDescent="0.25">
      <c r="A53" s="88"/>
      <c r="B53" s="50"/>
      <c r="C53" s="50"/>
      <c r="D53" s="50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1:20" ht="13.15" customHeight="1" x14ac:dyDescent="0.25">
      <c r="A54" s="67" t="s">
        <v>272</v>
      </c>
      <c r="B54" s="77"/>
      <c r="C54" s="77"/>
      <c r="D54" s="77"/>
      <c r="E54" s="77"/>
      <c r="F54" s="77"/>
      <c r="G54" s="29" t="s">
        <v>104</v>
      </c>
      <c r="H54" s="29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1:20" ht="13.15" customHeight="1" x14ac:dyDescent="0.25">
      <c r="A55" s="67" t="s">
        <v>208</v>
      </c>
      <c r="B55" s="77"/>
      <c r="C55" s="77"/>
      <c r="D55" s="77"/>
      <c r="E55" s="77"/>
      <c r="F55" s="77"/>
      <c r="G55" s="29" t="s">
        <v>105</v>
      </c>
      <c r="H55" s="29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</row>
    <row r="56" spans="1:20" ht="13.15" customHeight="1" x14ac:dyDescent="0.2"/>
    <row r="57" spans="1:20" ht="13.15" customHeight="1" x14ac:dyDescent="0.2"/>
    <row r="58" spans="1:20" ht="13.15" customHeight="1" x14ac:dyDescent="0.2"/>
    <row r="59" spans="1:20" ht="13.15" customHeight="1" x14ac:dyDescent="0.2"/>
    <row r="60" spans="1:20" ht="13.15" customHeight="1" x14ac:dyDescent="0.2"/>
    <row r="61" spans="1:20" ht="13.15" customHeight="1" x14ac:dyDescent="0.2"/>
    <row r="62" spans="1:20" ht="13.15" customHeight="1" x14ac:dyDescent="0.2"/>
    <row r="63" spans="1:20" ht="13.15" customHeight="1" x14ac:dyDescent="0.2">
      <c r="A63" s="33"/>
    </row>
    <row r="64" spans="1:20" ht="13.15" customHeight="1" x14ac:dyDescent="0.2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/>
  </sheetViews>
  <sheetFormatPr defaultColWidth="10.7109375" defaultRowHeight="12.75" x14ac:dyDescent="0.2"/>
  <cols>
    <col min="1" max="1" width="34.28515625" style="103" customWidth="1"/>
    <col min="2" max="11" width="10.7109375" style="103" customWidth="1"/>
    <col min="12" max="12" width="43.42578125" style="103" customWidth="1"/>
    <col min="13" max="16384" width="10.7109375" style="103"/>
  </cols>
  <sheetData>
    <row r="1" spans="1:17" ht="15" x14ac:dyDescent="0.2">
      <c r="A1" s="32" t="s">
        <v>273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5" x14ac:dyDescent="0.2">
      <c r="A2" s="32" t="s">
        <v>274</v>
      </c>
      <c r="B2" s="33"/>
      <c r="C2" s="33"/>
      <c r="D2" s="33"/>
      <c r="E2" s="33"/>
      <c r="F2" s="33"/>
      <c r="G2" s="64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14.25" x14ac:dyDescent="0.2">
      <c r="A3" s="35" t="s">
        <v>118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s="104" customFormat="1" ht="15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2"/>
      <c r="N5" s="32"/>
      <c r="O5" s="32"/>
      <c r="P5" s="32"/>
      <c r="Q5" s="32"/>
    </row>
    <row r="6" spans="1:17" s="105" customFormat="1" ht="15" x14ac:dyDescent="0.2">
      <c r="A6" s="38"/>
      <c r="B6" s="5">
        <v>2006</v>
      </c>
      <c r="C6" s="5">
        <v>2007</v>
      </c>
      <c r="D6" s="5">
        <v>2008</v>
      </c>
      <c r="E6" s="5">
        <v>2009</v>
      </c>
      <c r="F6" s="5">
        <v>2010</v>
      </c>
      <c r="G6" s="5">
        <v>2011</v>
      </c>
      <c r="H6" s="5">
        <v>2012</v>
      </c>
      <c r="I6" s="5" t="s">
        <v>4</v>
      </c>
      <c r="J6" s="5" t="s">
        <v>5</v>
      </c>
      <c r="K6" s="5" t="s">
        <v>6</v>
      </c>
      <c r="L6" s="38"/>
      <c r="M6" s="70"/>
      <c r="N6" s="70"/>
      <c r="O6" s="70"/>
      <c r="P6" s="70"/>
      <c r="Q6" s="70"/>
    </row>
    <row r="7" spans="1:17" s="106" customFormat="1" ht="15" x14ac:dyDescent="0.2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0"/>
      <c r="M7" s="43"/>
      <c r="N7" s="43"/>
      <c r="O7" s="43"/>
      <c r="P7" s="43"/>
      <c r="Q7" s="43"/>
    </row>
    <row r="8" spans="1:17" s="104" customFormat="1" ht="15" customHeight="1" x14ac:dyDescent="0.2">
      <c r="A8" s="43"/>
      <c r="B8" s="53"/>
      <c r="C8" s="53"/>
      <c r="D8" s="53"/>
      <c r="E8" s="53"/>
      <c r="F8" s="53"/>
      <c r="G8" s="53"/>
      <c r="H8" s="53"/>
      <c r="I8" s="53"/>
      <c r="J8" s="53"/>
      <c r="K8" s="53"/>
      <c r="L8" s="43"/>
      <c r="M8" s="32"/>
      <c r="N8" s="54"/>
      <c r="O8" s="54"/>
      <c r="P8" s="54"/>
      <c r="Q8" s="54"/>
    </row>
    <row r="9" spans="1:17" s="104" customFormat="1" ht="15" customHeight="1" x14ac:dyDescent="0.2">
      <c r="A9" s="43" t="s">
        <v>275</v>
      </c>
      <c r="B9" s="60">
        <v>11833.4</v>
      </c>
      <c r="C9" s="60">
        <v>11674.42</v>
      </c>
      <c r="D9" s="60">
        <v>10974.3</v>
      </c>
      <c r="E9" s="60">
        <v>9699</v>
      </c>
      <c r="F9" s="60">
        <v>8918.4732127999996</v>
      </c>
      <c r="G9" s="60">
        <v>9605.0927955000006</v>
      </c>
      <c r="H9" s="60">
        <v>10356.058000000001</v>
      </c>
      <c r="I9" s="60">
        <v>9672.7000000000007</v>
      </c>
      <c r="J9" s="60">
        <v>9042.6</v>
      </c>
      <c r="K9" s="60">
        <v>8634.6</v>
      </c>
      <c r="L9" s="43" t="s">
        <v>276</v>
      </c>
      <c r="M9" s="32"/>
      <c r="N9" s="107"/>
      <c r="O9" s="107"/>
      <c r="P9" s="107"/>
      <c r="Q9" s="107"/>
    </row>
    <row r="10" spans="1:17" s="104" customFormat="1" ht="15" customHeight="1" x14ac:dyDescent="0.2">
      <c r="A10" s="70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43"/>
      <c r="M10" s="32"/>
      <c r="N10" s="54"/>
      <c r="O10" s="54"/>
      <c r="P10" s="54"/>
      <c r="Q10" s="54"/>
    </row>
    <row r="11" spans="1:17" s="104" customFormat="1" ht="15" customHeight="1" x14ac:dyDescent="0.2">
      <c r="A11" s="43" t="s">
        <v>277</v>
      </c>
      <c r="B11" s="60">
        <v>6028.5930000000008</v>
      </c>
      <c r="C11" s="60">
        <v>5750.098</v>
      </c>
      <c r="D11" s="60">
        <v>5390.5410000000002</v>
      </c>
      <c r="E11" s="60">
        <v>4255.8</v>
      </c>
      <c r="F11" s="60">
        <v>3668.5</v>
      </c>
      <c r="G11" s="60">
        <v>3860.2527955000005</v>
      </c>
      <c r="H11" s="60">
        <v>4558.51</v>
      </c>
      <c r="I11" s="60">
        <v>3978.1</v>
      </c>
      <c r="J11" s="60">
        <v>3400.2</v>
      </c>
      <c r="K11" s="60">
        <v>3157.3</v>
      </c>
      <c r="L11" s="43" t="s">
        <v>278</v>
      </c>
      <c r="M11" s="32"/>
      <c r="N11" s="107"/>
      <c r="O11" s="107"/>
      <c r="P11" s="107"/>
      <c r="Q11" s="107"/>
    </row>
    <row r="12" spans="1:17" s="104" customFormat="1" ht="15" customHeight="1" x14ac:dyDescent="0.2">
      <c r="A12" s="4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43"/>
      <c r="M12" s="32"/>
      <c r="N12" s="54"/>
      <c r="O12" s="54"/>
      <c r="P12" s="54"/>
      <c r="Q12" s="54"/>
    </row>
    <row r="13" spans="1:17" s="104" customFormat="1" ht="15" customHeight="1" x14ac:dyDescent="0.2">
      <c r="A13" s="43" t="s">
        <v>279</v>
      </c>
      <c r="B13" s="60">
        <v>2521.114</v>
      </c>
      <c r="C13" s="60">
        <v>2325.0589999999997</v>
      </c>
      <c r="D13" s="60">
        <v>1678.548</v>
      </c>
      <c r="E13" s="60">
        <v>1220.3</v>
      </c>
      <c r="F13" s="60">
        <v>1204.2</v>
      </c>
      <c r="G13" s="60">
        <v>927.05399999999997</v>
      </c>
      <c r="H13" s="60">
        <v>732.8180000000001</v>
      </c>
      <c r="I13" s="60">
        <v>758.76700000000005</v>
      </c>
      <c r="J13" s="60">
        <v>604.51499999999999</v>
      </c>
      <c r="K13" s="60">
        <v>593.173</v>
      </c>
      <c r="L13" s="43" t="s">
        <v>280</v>
      </c>
      <c r="M13" s="32"/>
      <c r="N13" s="107"/>
      <c r="O13" s="107"/>
      <c r="P13" s="107"/>
      <c r="Q13" s="107"/>
    </row>
    <row r="14" spans="1:17" s="104" customFormat="1" ht="15" customHeight="1" x14ac:dyDescent="0.2">
      <c r="A14" s="4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43"/>
      <c r="M14" s="32"/>
      <c r="N14" s="54"/>
      <c r="O14" s="54"/>
      <c r="P14" s="54"/>
      <c r="Q14" s="54"/>
    </row>
    <row r="15" spans="1:17" s="104" customFormat="1" ht="15" customHeight="1" x14ac:dyDescent="0.2">
      <c r="A15" s="43" t="s">
        <v>281</v>
      </c>
      <c r="B15" s="60">
        <v>2217.7179999999998</v>
      </c>
      <c r="C15" s="60">
        <v>2101.9279999999999</v>
      </c>
      <c r="D15" s="60">
        <v>1540.91</v>
      </c>
      <c r="E15" s="60">
        <v>1099.4000000000001</v>
      </c>
      <c r="F15" s="60">
        <v>996.1</v>
      </c>
      <c r="G15" s="60">
        <v>766.13699999999994</v>
      </c>
      <c r="H15" s="60">
        <v>671.06500000000005</v>
      </c>
      <c r="I15" s="60">
        <v>629.56700000000001</v>
      </c>
      <c r="J15" s="60">
        <v>546.99699999999996</v>
      </c>
      <c r="K15" s="60">
        <v>571.44600000000003</v>
      </c>
      <c r="L15" s="43" t="s">
        <v>282</v>
      </c>
      <c r="M15" s="32"/>
      <c r="N15" s="107"/>
      <c r="O15" s="107"/>
      <c r="P15" s="107"/>
      <c r="Q15" s="107"/>
    </row>
    <row r="16" spans="1:17" s="104" customFormat="1" ht="15" customHeight="1" x14ac:dyDescent="0.2">
      <c r="A16" s="4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43"/>
      <c r="M16" s="32"/>
      <c r="N16" s="54"/>
      <c r="O16" s="54"/>
      <c r="P16" s="54"/>
      <c r="Q16" s="54"/>
    </row>
    <row r="17" spans="1:17" s="104" customFormat="1" ht="15" customHeight="1" x14ac:dyDescent="0.2">
      <c r="A17" s="43" t="s">
        <v>283</v>
      </c>
      <c r="B17" s="60">
        <v>303.39600000000002</v>
      </c>
      <c r="C17" s="60">
        <v>223.131</v>
      </c>
      <c r="D17" s="60">
        <v>137.63800000000001</v>
      </c>
      <c r="E17" s="60">
        <v>120.899</v>
      </c>
      <c r="F17" s="60">
        <v>208.1</v>
      </c>
      <c r="G17" s="60">
        <v>160.917</v>
      </c>
      <c r="H17" s="60">
        <v>61.753</v>
      </c>
      <c r="I17" s="60">
        <v>129.19999999999999</v>
      </c>
      <c r="J17" s="60">
        <v>57.518000000000001</v>
      </c>
      <c r="K17" s="60">
        <v>21.727</v>
      </c>
      <c r="L17" s="43" t="s">
        <v>284</v>
      </c>
      <c r="M17" s="32"/>
      <c r="N17" s="107"/>
      <c r="O17" s="107"/>
      <c r="P17" s="107"/>
      <c r="Q17" s="107"/>
    </row>
    <row r="18" spans="1:17" s="104" customFormat="1" ht="15" customHeight="1" x14ac:dyDescent="0.2">
      <c r="A18" s="4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43"/>
      <c r="M18" s="32"/>
      <c r="N18" s="54"/>
      <c r="O18" s="54"/>
      <c r="P18" s="54"/>
      <c r="Q18" s="54"/>
    </row>
    <row r="19" spans="1:17" s="104" customFormat="1" ht="15" customHeight="1" x14ac:dyDescent="0.2">
      <c r="A19" s="43" t="s">
        <v>285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43" t="s">
        <v>286</v>
      </c>
      <c r="M19" s="32"/>
      <c r="N19" s="54"/>
      <c r="O19" s="54"/>
      <c r="P19" s="54"/>
      <c r="Q19" s="54"/>
    </row>
    <row r="20" spans="1:17" s="104" customFormat="1" ht="15" customHeight="1" x14ac:dyDescent="0.2">
      <c r="A20" s="43" t="s">
        <v>287</v>
      </c>
      <c r="B20" s="60">
        <v>2494.1639999999998</v>
      </c>
      <c r="C20" s="60">
        <v>2621.6410000000001</v>
      </c>
      <c r="D20" s="60">
        <v>2677.4430000000002</v>
      </c>
      <c r="E20" s="60">
        <v>2221.8000000000002</v>
      </c>
      <c r="F20" s="60">
        <v>1830.6</v>
      </c>
      <c r="G20" s="60">
        <v>2045.0050000000001</v>
      </c>
      <c r="H20" s="60">
        <v>2788.3029999999999</v>
      </c>
      <c r="I20" s="60">
        <v>2436.386</v>
      </c>
      <c r="J20" s="60">
        <v>2185.44</v>
      </c>
      <c r="K20" s="60">
        <v>2044.48</v>
      </c>
      <c r="L20" s="43" t="s">
        <v>288</v>
      </c>
      <c r="M20" s="32"/>
      <c r="N20" s="107"/>
      <c r="O20" s="107"/>
      <c r="P20" s="107"/>
      <c r="Q20" s="107"/>
    </row>
    <row r="21" spans="1:17" s="104" customFormat="1" ht="15" customHeight="1" x14ac:dyDescent="0.2">
      <c r="A21" s="4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43"/>
      <c r="M21" s="32"/>
      <c r="N21" s="54"/>
      <c r="O21" s="54"/>
      <c r="P21" s="54"/>
      <c r="Q21" s="54"/>
    </row>
    <row r="22" spans="1:17" s="104" customFormat="1" ht="15" customHeight="1" x14ac:dyDescent="0.2">
      <c r="A22" s="43" t="s">
        <v>289</v>
      </c>
      <c r="B22" s="60">
        <v>1106.575</v>
      </c>
      <c r="C22" s="60">
        <v>1176.769</v>
      </c>
      <c r="D22" s="60">
        <v>1145.7650000000001</v>
      </c>
      <c r="E22" s="60">
        <v>823.5</v>
      </c>
      <c r="F22" s="60">
        <v>834.5</v>
      </c>
      <c r="G22" s="60">
        <v>1035.5</v>
      </c>
      <c r="H22" s="60">
        <v>1385.221</v>
      </c>
      <c r="I22" s="60">
        <v>1291.3430000000001</v>
      </c>
      <c r="J22" s="60">
        <v>1302.819</v>
      </c>
      <c r="K22" s="60">
        <v>1316.539</v>
      </c>
      <c r="L22" s="43" t="s">
        <v>290</v>
      </c>
      <c r="M22" s="32"/>
      <c r="N22" s="107"/>
      <c r="O22" s="107"/>
      <c r="P22" s="107"/>
      <c r="Q22" s="107"/>
    </row>
    <row r="23" spans="1:17" s="104" customFormat="1" ht="15" customHeight="1" x14ac:dyDescent="0.2">
      <c r="A23" s="4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43"/>
      <c r="M23" s="32"/>
      <c r="N23" s="54"/>
      <c r="O23" s="54"/>
      <c r="P23" s="54"/>
      <c r="Q23" s="54"/>
    </row>
    <row r="24" spans="1:17" s="104" customFormat="1" ht="15" customHeight="1" x14ac:dyDescent="0.2">
      <c r="A24" s="43" t="s">
        <v>291</v>
      </c>
      <c r="B24" s="60">
        <v>1387.5889999999999</v>
      </c>
      <c r="C24" s="60">
        <v>1444.8720000000001</v>
      </c>
      <c r="D24" s="60">
        <v>1531.6</v>
      </c>
      <c r="E24" s="60">
        <v>1398.3</v>
      </c>
      <c r="F24" s="60">
        <v>996.1</v>
      </c>
      <c r="G24" s="60">
        <v>1009.505</v>
      </c>
      <c r="H24" s="60">
        <v>1403.0820000000001</v>
      </c>
      <c r="I24" s="60">
        <v>1145.0429999999999</v>
      </c>
      <c r="J24" s="60">
        <v>882.62099999999998</v>
      </c>
      <c r="K24" s="60">
        <v>727.94100000000003</v>
      </c>
      <c r="L24" s="43" t="s">
        <v>292</v>
      </c>
      <c r="M24" s="32"/>
      <c r="N24" s="107"/>
      <c r="O24" s="107"/>
      <c r="P24" s="107"/>
      <c r="Q24" s="107"/>
    </row>
    <row r="25" spans="1:17" s="104" customFormat="1" ht="15" customHeight="1" x14ac:dyDescent="0.2">
      <c r="A25" s="4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43"/>
      <c r="M25" s="32"/>
      <c r="N25" s="54"/>
      <c r="O25" s="54"/>
      <c r="P25" s="54"/>
      <c r="Q25" s="54"/>
    </row>
    <row r="26" spans="1:17" s="104" customFormat="1" ht="15" customHeight="1" x14ac:dyDescent="0.2">
      <c r="A26" s="43" t="s">
        <v>293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 t="s">
        <v>294</v>
      </c>
      <c r="M26" s="32"/>
      <c r="N26" s="54"/>
      <c r="O26" s="54"/>
      <c r="P26" s="54"/>
      <c r="Q26" s="54"/>
    </row>
    <row r="27" spans="1:17" s="104" customFormat="1" ht="15" customHeight="1" x14ac:dyDescent="0.2">
      <c r="A27" s="43" t="s">
        <v>295</v>
      </c>
      <c r="B27" s="53">
        <v>1013.1</v>
      </c>
      <c r="C27" s="53">
        <v>803.39799999999991</v>
      </c>
      <c r="D27" s="53">
        <v>1034.55</v>
      </c>
      <c r="E27" s="53">
        <v>813.74400000000003</v>
      </c>
      <c r="F27" s="53">
        <v>633.70000000000005</v>
      </c>
      <c r="G27" s="53">
        <v>888.19379550000008</v>
      </c>
      <c r="H27" s="53">
        <v>1037.3889999999999</v>
      </c>
      <c r="I27" s="53">
        <v>782.86500000000001</v>
      </c>
      <c r="J27" s="53">
        <v>610.26300000000003</v>
      </c>
      <c r="K27" s="53">
        <v>519.40199999999993</v>
      </c>
      <c r="L27" s="43" t="s">
        <v>296</v>
      </c>
      <c r="M27" s="32"/>
      <c r="N27" s="107"/>
      <c r="O27" s="107"/>
      <c r="P27" s="107"/>
      <c r="Q27" s="107"/>
    </row>
    <row r="28" spans="1:17" s="104" customFormat="1" ht="15" customHeight="1" x14ac:dyDescent="0.2">
      <c r="A28" s="4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43"/>
      <c r="M28" s="32"/>
      <c r="N28" s="54"/>
      <c r="O28" s="54"/>
      <c r="P28" s="54"/>
      <c r="Q28" s="54"/>
    </row>
    <row r="29" spans="1:17" s="104" customFormat="1" ht="15" customHeight="1" x14ac:dyDescent="0.2">
      <c r="A29" s="108" t="s">
        <v>297</v>
      </c>
      <c r="B29" s="60">
        <v>594.6</v>
      </c>
      <c r="C29" s="60">
        <v>393.36399999999998</v>
      </c>
      <c r="D29" s="60">
        <v>498.78899999999999</v>
      </c>
      <c r="E29" s="60">
        <v>415.56099999999998</v>
      </c>
      <c r="F29" s="60">
        <v>353</v>
      </c>
      <c r="G29" s="60">
        <v>562.58400000000006</v>
      </c>
      <c r="H29" s="60">
        <v>707.17499999999995</v>
      </c>
      <c r="I29" s="60">
        <v>499.24400000000003</v>
      </c>
      <c r="J29" s="60">
        <v>376.42700000000002</v>
      </c>
      <c r="K29" s="60">
        <v>315.25599999999997</v>
      </c>
      <c r="L29" s="108" t="s">
        <v>298</v>
      </c>
      <c r="M29" s="32"/>
      <c r="N29" s="107"/>
      <c r="O29" s="107"/>
      <c r="P29" s="107"/>
      <c r="Q29" s="107"/>
    </row>
    <row r="30" spans="1:17" s="104" customFormat="1" ht="15" customHeight="1" x14ac:dyDescent="0.2">
      <c r="A30" s="4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43"/>
      <c r="M30" s="32"/>
      <c r="N30" s="54"/>
      <c r="O30" s="54"/>
      <c r="P30" s="54"/>
      <c r="Q30" s="54"/>
    </row>
    <row r="31" spans="1:17" s="104" customFormat="1" ht="15" customHeight="1" x14ac:dyDescent="0.2">
      <c r="A31" s="43" t="s">
        <v>299</v>
      </c>
      <c r="B31" s="60">
        <v>418.52600000000001</v>
      </c>
      <c r="C31" s="60">
        <v>410.03399999999999</v>
      </c>
      <c r="D31" s="60">
        <v>535.76099999999997</v>
      </c>
      <c r="E31" s="60">
        <v>398.18299999999999</v>
      </c>
      <c r="F31" s="60">
        <v>280.7</v>
      </c>
      <c r="G31" s="60">
        <v>325.60979550000002</v>
      </c>
      <c r="H31" s="60">
        <v>330.214</v>
      </c>
      <c r="I31" s="60">
        <v>283.62099999999998</v>
      </c>
      <c r="J31" s="60">
        <v>233.83600000000001</v>
      </c>
      <c r="K31" s="60">
        <v>204.14599999999999</v>
      </c>
      <c r="L31" s="43" t="s">
        <v>300</v>
      </c>
      <c r="M31" s="32"/>
      <c r="N31" s="107"/>
      <c r="O31" s="107"/>
      <c r="P31" s="107"/>
      <c r="Q31" s="107"/>
    </row>
    <row r="32" spans="1:17" s="104" customFormat="1" ht="15" customHeight="1" x14ac:dyDescent="0.2">
      <c r="A32" s="4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43"/>
      <c r="M32" s="32"/>
      <c r="N32" s="54"/>
      <c r="O32" s="54"/>
      <c r="P32" s="54"/>
      <c r="Q32" s="54"/>
    </row>
    <row r="33" spans="1:17" s="104" customFormat="1" ht="15" customHeight="1" x14ac:dyDescent="0.2">
      <c r="A33" s="43" t="s">
        <v>301</v>
      </c>
      <c r="B33" s="60">
        <v>5804.8</v>
      </c>
      <c r="C33" s="60">
        <v>5924.3220000000001</v>
      </c>
      <c r="D33" s="60">
        <v>5583.77</v>
      </c>
      <c r="E33" s="60">
        <v>5443.2</v>
      </c>
      <c r="F33" s="60">
        <v>5250.0140000000001</v>
      </c>
      <c r="G33" s="60">
        <v>5744.8400000000011</v>
      </c>
      <c r="H33" s="60">
        <v>5797.5479999999998</v>
      </c>
      <c r="I33" s="60">
        <v>5694.7</v>
      </c>
      <c r="J33" s="60">
        <v>5642.4</v>
      </c>
      <c r="K33" s="60">
        <v>5477.2</v>
      </c>
      <c r="L33" s="43" t="s">
        <v>302</v>
      </c>
      <c r="M33" s="32"/>
      <c r="N33" s="107"/>
      <c r="O33" s="107"/>
      <c r="P33" s="107"/>
      <c r="Q33" s="107"/>
    </row>
    <row r="34" spans="1:17" s="104" customFormat="1" ht="15" customHeight="1" x14ac:dyDescent="0.2">
      <c r="A34" s="4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43"/>
      <c r="M34" s="32"/>
      <c r="N34" s="54"/>
      <c r="O34" s="54"/>
      <c r="P34" s="54"/>
      <c r="Q34" s="54"/>
    </row>
    <row r="35" spans="1:17" s="104" customFormat="1" ht="15" customHeight="1" x14ac:dyDescent="0.2">
      <c r="A35" s="43" t="s">
        <v>303</v>
      </c>
      <c r="B35" s="60">
        <v>5643.3</v>
      </c>
      <c r="C35" s="60">
        <v>5712.4129999999996</v>
      </c>
      <c r="D35" s="60">
        <v>5397.1350000000002</v>
      </c>
      <c r="E35" s="60">
        <v>5237.8999999999996</v>
      </c>
      <c r="F35" s="60">
        <v>5058.1970000000001</v>
      </c>
      <c r="G35" s="60">
        <v>5458.7030000000004</v>
      </c>
      <c r="H35" s="60">
        <v>5528.8950000000004</v>
      </c>
      <c r="I35" s="60">
        <v>5482.3459999999995</v>
      </c>
      <c r="J35" s="60">
        <v>5452.3</v>
      </c>
      <c r="K35" s="60">
        <v>5260.1</v>
      </c>
      <c r="L35" s="43" t="s">
        <v>304</v>
      </c>
      <c r="M35" s="32"/>
      <c r="N35" s="107"/>
      <c r="O35" s="107"/>
      <c r="P35" s="107"/>
      <c r="Q35" s="107"/>
    </row>
    <row r="36" spans="1:17" s="104" customFormat="1" ht="15" customHeight="1" x14ac:dyDescent="0.2">
      <c r="A36" s="4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43"/>
      <c r="M36" s="32"/>
      <c r="N36" s="54"/>
      <c r="O36" s="54"/>
      <c r="P36" s="54"/>
      <c r="Q36" s="54"/>
    </row>
    <row r="37" spans="1:17" s="104" customFormat="1" ht="15" customHeight="1" x14ac:dyDescent="0.2">
      <c r="A37" s="43" t="s">
        <v>305</v>
      </c>
      <c r="B37" s="60">
        <v>58.874000000000002</v>
      </c>
      <c r="C37" s="60">
        <v>86.108999999999995</v>
      </c>
      <c r="D37" s="60">
        <v>82.734999999999999</v>
      </c>
      <c r="E37" s="60">
        <v>71.3</v>
      </c>
      <c r="F37" s="60">
        <v>79.400000000000006</v>
      </c>
      <c r="G37" s="60">
        <v>90.76</v>
      </c>
      <c r="H37" s="60">
        <v>84.155000000000001</v>
      </c>
      <c r="I37" s="60">
        <v>55.149000000000001</v>
      </c>
      <c r="J37" s="60">
        <v>46.6</v>
      </c>
      <c r="K37" s="60">
        <v>50.8</v>
      </c>
      <c r="L37" s="43" t="s">
        <v>306</v>
      </c>
      <c r="M37" s="32"/>
      <c r="N37" s="107"/>
      <c r="O37" s="107"/>
      <c r="P37" s="107"/>
      <c r="Q37" s="107"/>
    </row>
    <row r="38" spans="1:17" s="104" customFormat="1" ht="15" customHeight="1" x14ac:dyDescent="0.2">
      <c r="A38" s="4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43"/>
      <c r="M38" s="32"/>
      <c r="N38" s="54"/>
      <c r="O38" s="54"/>
      <c r="P38" s="54"/>
      <c r="Q38" s="54"/>
    </row>
    <row r="39" spans="1:17" s="104" customFormat="1" ht="15" customHeight="1" x14ac:dyDescent="0.2">
      <c r="A39" s="43" t="s">
        <v>307</v>
      </c>
      <c r="B39" s="60">
        <v>102.65899999999999</v>
      </c>
      <c r="C39" s="60">
        <v>125.8</v>
      </c>
      <c r="D39" s="60">
        <v>103.9</v>
      </c>
      <c r="E39" s="60">
        <v>134</v>
      </c>
      <c r="F39" s="60">
        <v>112.5</v>
      </c>
      <c r="G39" s="60">
        <v>195.37699999999998</v>
      </c>
      <c r="H39" s="60">
        <v>184.49799999999999</v>
      </c>
      <c r="I39" s="60">
        <v>157.18700000000001</v>
      </c>
      <c r="J39" s="60">
        <v>143.51300000000001</v>
      </c>
      <c r="K39" s="60">
        <v>166.303</v>
      </c>
      <c r="L39" s="43" t="s">
        <v>308</v>
      </c>
      <c r="M39" s="32"/>
      <c r="N39" s="107"/>
      <c r="O39" s="107"/>
      <c r="P39" s="107"/>
      <c r="Q39" s="107"/>
    </row>
    <row r="40" spans="1:17" s="110" customFormat="1" ht="15" customHeight="1" x14ac:dyDescent="0.2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102"/>
      <c r="L40" s="109"/>
      <c r="M40" s="48"/>
      <c r="N40" s="48"/>
      <c r="O40" s="48"/>
      <c r="P40" s="48"/>
      <c r="Q40" s="48"/>
    </row>
    <row r="41" spans="1:17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111"/>
      <c r="L41" s="33"/>
      <c r="M41" s="33"/>
      <c r="N41" s="33"/>
      <c r="O41" s="33"/>
      <c r="P41" s="33"/>
      <c r="Q41" s="33"/>
    </row>
    <row r="42" spans="1:17" x14ac:dyDescent="0.2">
      <c r="A42" s="33" t="s">
        <v>260</v>
      </c>
      <c r="G42" s="33" t="s">
        <v>202</v>
      </c>
      <c r="H42" s="33"/>
      <c r="I42" s="33"/>
      <c r="J42" s="33"/>
      <c r="K42" s="33"/>
      <c r="L42" s="33"/>
      <c r="M42" s="33"/>
      <c r="N42" s="33"/>
      <c r="O42" s="33"/>
      <c r="P42" s="33"/>
      <c r="Q42" s="33"/>
    </row>
    <row r="43" spans="1:17" x14ac:dyDescent="0.2">
      <c r="A43" s="69" t="s">
        <v>261</v>
      </c>
      <c r="G43" s="33" t="s">
        <v>204</v>
      </c>
      <c r="H43" s="33"/>
      <c r="I43" s="33"/>
      <c r="J43" s="33"/>
      <c r="K43" s="33"/>
      <c r="L43" s="33"/>
      <c r="M43" s="33"/>
      <c r="N43" s="33"/>
      <c r="O43" s="33"/>
      <c r="P43" s="33"/>
      <c r="Q43" s="33"/>
    </row>
    <row r="44" spans="1:17" x14ac:dyDescent="0.2">
      <c r="A44" s="69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</row>
    <row r="45" spans="1:17" x14ac:dyDescent="0.2">
      <c r="A45" s="33" t="s">
        <v>309</v>
      </c>
      <c r="G45" s="33" t="s">
        <v>310</v>
      </c>
      <c r="H45" s="33"/>
      <c r="I45" s="33"/>
      <c r="J45" s="33"/>
      <c r="K45" s="33"/>
      <c r="L45" s="33"/>
      <c r="M45" s="33"/>
      <c r="N45" s="33"/>
      <c r="O45" s="33"/>
      <c r="P45" s="33"/>
      <c r="Q45" s="33"/>
    </row>
    <row r="46" spans="1:17" x14ac:dyDescent="0.2">
      <c r="A46" s="33" t="s">
        <v>311</v>
      </c>
      <c r="G46" s="33" t="s">
        <v>312</v>
      </c>
      <c r="H46" s="33"/>
      <c r="I46" s="33"/>
      <c r="J46" s="33"/>
      <c r="K46" s="33"/>
      <c r="L46" s="33"/>
      <c r="M46" s="33"/>
      <c r="N46" s="33"/>
      <c r="O46" s="33"/>
      <c r="P46" s="33"/>
      <c r="Q46" s="33"/>
    </row>
    <row r="47" spans="1:17" x14ac:dyDescent="0.2">
      <c r="A47" s="76" t="s">
        <v>313</v>
      </c>
      <c r="G47" s="65" t="s">
        <v>314</v>
      </c>
      <c r="H47" s="33"/>
      <c r="I47" s="33"/>
      <c r="J47" s="33"/>
      <c r="K47" s="33"/>
      <c r="L47" s="33"/>
      <c r="M47" s="33"/>
    </row>
    <row r="48" spans="1:17" x14ac:dyDescent="0.2">
      <c r="A48" s="69"/>
      <c r="G48" s="33"/>
      <c r="H48" s="33"/>
      <c r="I48" s="33"/>
      <c r="J48" s="33"/>
      <c r="K48" s="33"/>
      <c r="L48" s="33"/>
      <c r="M48" s="33"/>
    </row>
    <row r="49" spans="1:13" ht="15" x14ac:dyDescent="0.25">
      <c r="A49" s="67" t="s">
        <v>315</v>
      </c>
      <c r="B49" s="112"/>
      <c r="C49" s="112"/>
      <c r="D49" s="112"/>
      <c r="E49" s="112"/>
      <c r="F49" s="112"/>
      <c r="G49" s="29" t="s">
        <v>104</v>
      </c>
      <c r="H49" s="29"/>
      <c r="I49" s="35"/>
      <c r="J49" s="33"/>
      <c r="K49" s="33"/>
      <c r="L49" s="33"/>
      <c r="M49" s="33"/>
    </row>
    <row r="50" spans="1:13" ht="15" x14ac:dyDescent="0.25">
      <c r="A50" s="67" t="s">
        <v>194</v>
      </c>
      <c r="B50" s="112"/>
      <c r="C50" s="112"/>
      <c r="D50" s="112"/>
      <c r="E50" s="112"/>
      <c r="F50" s="112"/>
      <c r="G50" s="29" t="s">
        <v>105</v>
      </c>
      <c r="H50" s="29"/>
      <c r="I50" s="35"/>
      <c r="J50" s="33"/>
      <c r="K50" s="33"/>
      <c r="L50" s="33"/>
      <c r="M50" s="33"/>
    </row>
    <row r="51" spans="1:13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</row>
    <row r="52" spans="1:13" x14ac:dyDescent="0.2">
      <c r="E52" s="113"/>
      <c r="F52" s="1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workbookViewId="0"/>
  </sheetViews>
  <sheetFormatPr defaultColWidth="9.28515625" defaultRowHeight="12.75" x14ac:dyDescent="0.2"/>
  <cols>
    <col min="1" max="1" width="53" style="116" customWidth="1"/>
    <col min="2" max="6" width="11.7109375" style="116" customWidth="1"/>
    <col min="7" max="7" width="13" style="116" customWidth="1"/>
    <col min="8" max="11" width="12.7109375" style="116" customWidth="1"/>
    <col min="12" max="12" width="3" style="116" customWidth="1"/>
    <col min="13" max="13" width="55.42578125" style="116" bestFit="1" customWidth="1"/>
    <col min="14" max="16384" width="9.28515625" style="116"/>
  </cols>
  <sheetData>
    <row r="1" spans="1:15" ht="15" x14ac:dyDescent="0.2">
      <c r="A1" s="114" t="s">
        <v>316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ht="15" x14ac:dyDescent="0.2">
      <c r="A2" s="114" t="s">
        <v>317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14.25" x14ac:dyDescent="0.2">
      <c r="A3" s="117" t="s">
        <v>318</v>
      </c>
      <c r="B3" s="115"/>
      <c r="C3" s="115"/>
      <c r="D3" s="115"/>
      <c r="E3" s="115"/>
      <c r="F3" s="115"/>
      <c r="G3" s="115"/>
      <c r="H3" s="115"/>
      <c r="I3" s="118"/>
      <c r="J3" s="118"/>
      <c r="K3" s="118"/>
      <c r="L3" s="118"/>
      <c r="M3" s="115"/>
      <c r="N3" s="115"/>
      <c r="O3" s="115"/>
    </row>
    <row r="4" spans="1:15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1:15" s="121" customFormat="1" ht="15" x14ac:dyDescent="0.2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20"/>
      <c r="O5" s="120"/>
    </row>
    <row r="6" spans="1:15" s="121" customFormat="1" ht="15" x14ac:dyDescent="0.2">
      <c r="A6" s="122"/>
      <c r="B6" s="5">
        <v>2006</v>
      </c>
      <c r="C6" s="5">
        <v>2007</v>
      </c>
      <c r="D6" s="5">
        <v>2008</v>
      </c>
      <c r="E6" s="5">
        <v>2009</v>
      </c>
      <c r="F6" s="5">
        <v>2010</v>
      </c>
      <c r="G6" s="5">
        <v>2011</v>
      </c>
      <c r="H6" s="5">
        <v>2012</v>
      </c>
      <c r="I6" s="5" t="s">
        <v>4</v>
      </c>
      <c r="J6" s="5" t="s">
        <v>5</v>
      </c>
      <c r="K6" s="5" t="s">
        <v>6</v>
      </c>
      <c r="L6" s="123"/>
      <c r="M6" s="122"/>
      <c r="N6" s="120"/>
      <c r="O6" s="120"/>
    </row>
    <row r="7" spans="1:15" s="121" customFormat="1" ht="15" x14ac:dyDescent="0.2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4"/>
      <c r="N7" s="120"/>
      <c r="O7" s="120"/>
    </row>
    <row r="8" spans="1:15" s="128" customFormat="1" ht="15" customHeight="1" x14ac:dyDescent="0.2">
      <c r="A8" s="120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0"/>
      <c r="N8" s="127"/>
      <c r="O8" s="127"/>
    </row>
    <row r="9" spans="1:15" s="128" customFormat="1" ht="15" customHeight="1" x14ac:dyDescent="0.2">
      <c r="A9" s="120" t="s">
        <v>319</v>
      </c>
      <c r="B9" s="126">
        <v>57854.319364638803</v>
      </c>
      <c r="C9" s="126">
        <v>60642.71061719094</v>
      </c>
      <c r="D9" s="126">
        <v>62703.065999999999</v>
      </c>
      <c r="E9" s="126">
        <v>63617.936000000002</v>
      </c>
      <c r="F9" s="126">
        <v>64294.561999999998</v>
      </c>
      <c r="G9" s="126">
        <v>65720.705000000002</v>
      </c>
      <c r="H9" s="126">
        <v>68085.741999999998</v>
      </c>
      <c r="I9" s="58">
        <v>68944.885999999999</v>
      </c>
      <c r="J9" s="58">
        <v>68461.182000000001</v>
      </c>
      <c r="K9" s="58">
        <v>68520.566000000006</v>
      </c>
      <c r="L9" s="126"/>
      <c r="M9" s="120" t="s">
        <v>320</v>
      </c>
      <c r="N9" s="129"/>
      <c r="O9" s="129"/>
    </row>
    <row r="10" spans="1:15" s="128" customFormat="1" ht="15" customHeight="1" x14ac:dyDescent="0.2">
      <c r="A10" s="120"/>
      <c r="B10" s="126"/>
      <c r="C10" s="126"/>
      <c r="D10" s="126"/>
      <c r="E10" s="126"/>
      <c r="F10" s="126"/>
      <c r="G10" s="126"/>
      <c r="H10" s="126"/>
      <c r="I10" s="56"/>
      <c r="J10" s="56"/>
      <c r="K10" s="56"/>
      <c r="L10" s="126"/>
      <c r="M10" s="120"/>
      <c r="N10" s="127"/>
      <c r="O10" s="127"/>
    </row>
    <row r="11" spans="1:15" s="128" customFormat="1" ht="15" customHeight="1" x14ac:dyDescent="0.2">
      <c r="A11" s="120" t="s">
        <v>321</v>
      </c>
      <c r="B11" s="126">
        <v>-29421.845000000001</v>
      </c>
      <c r="C11" s="126">
        <v>-28881.420999999998</v>
      </c>
      <c r="D11" s="126">
        <v>-30936.25</v>
      </c>
      <c r="E11" s="126">
        <v>-32767.702000000001</v>
      </c>
      <c r="F11" s="126">
        <v>-34086.705999999998</v>
      </c>
      <c r="G11" s="126">
        <v>-34630.964999999997</v>
      </c>
      <c r="H11" s="126">
        <v>-33479.106</v>
      </c>
      <c r="I11" s="58">
        <v>-33505.154000000002</v>
      </c>
      <c r="J11" s="58">
        <v>-33627.423000000003</v>
      </c>
      <c r="K11" s="58">
        <v>-34385.449000000001</v>
      </c>
      <c r="L11" s="126"/>
      <c r="M11" s="120" t="s">
        <v>322</v>
      </c>
      <c r="N11" s="129"/>
      <c r="O11" s="129"/>
    </row>
    <row r="12" spans="1:15" s="128" customFormat="1" ht="15" customHeight="1" x14ac:dyDescent="0.2">
      <c r="A12" s="120"/>
      <c r="B12" s="126"/>
      <c r="C12" s="126"/>
      <c r="D12" s="126"/>
      <c r="E12" s="126"/>
      <c r="F12" s="126"/>
      <c r="G12" s="126"/>
      <c r="H12" s="126"/>
      <c r="I12" s="56"/>
      <c r="J12" s="56"/>
      <c r="K12" s="56"/>
      <c r="L12" s="126"/>
      <c r="M12" s="120"/>
      <c r="N12" s="127"/>
      <c r="O12" s="127"/>
    </row>
    <row r="13" spans="1:15" s="128" customFormat="1" ht="15" customHeight="1" x14ac:dyDescent="0.2">
      <c r="A13" s="120" t="s">
        <v>323</v>
      </c>
      <c r="B13" s="126">
        <v>1040.431</v>
      </c>
      <c r="C13" s="126">
        <v>948.19100000000003</v>
      </c>
      <c r="D13" s="126">
        <v>999.50300000000004</v>
      </c>
      <c r="E13" s="126">
        <v>1125.8530000000001</v>
      </c>
      <c r="F13" s="126">
        <v>1159.2149999999999</v>
      </c>
      <c r="G13" s="126">
        <v>1154.9179999999999</v>
      </c>
      <c r="H13" s="126">
        <v>1201.7670000000001</v>
      </c>
      <c r="I13" s="56">
        <v>1203.3689999999999</v>
      </c>
      <c r="J13" s="56">
        <v>1161.6890000000001</v>
      </c>
      <c r="K13" s="56">
        <v>1259.5119999999999</v>
      </c>
      <c r="L13" s="126"/>
      <c r="M13" s="120" t="s">
        <v>324</v>
      </c>
      <c r="N13" s="129"/>
      <c r="O13" s="129"/>
    </row>
    <row r="14" spans="1:15" s="128" customFormat="1" ht="15" customHeight="1" x14ac:dyDescent="0.2">
      <c r="A14" s="120"/>
      <c r="B14" s="126"/>
      <c r="C14" s="126"/>
      <c r="D14" s="126"/>
      <c r="E14" s="126"/>
      <c r="F14" s="126"/>
      <c r="G14" s="126"/>
      <c r="H14" s="126"/>
      <c r="I14" s="56"/>
      <c r="J14" s="56"/>
      <c r="K14" s="56"/>
      <c r="L14" s="126"/>
      <c r="M14" s="120"/>
      <c r="N14" s="127"/>
      <c r="O14" s="127"/>
    </row>
    <row r="15" spans="1:15" s="128" customFormat="1" ht="15" customHeight="1" x14ac:dyDescent="0.2">
      <c r="A15" s="120" t="s">
        <v>325</v>
      </c>
      <c r="B15" s="126">
        <v>-30462.276000000002</v>
      </c>
      <c r="C15" s="126">
        <v>-29829.612000000001</v>
      </c>
      <c r="D15" s="126">
        <v>-31935.851999999999</v>
      </c>
      <c r="E15" s="126">
        <v>-33893.555</v>
      </c>
      <c r="F15" s="126">
        <v>-35245.921000000002</v>
      </c>
      <c r="G15" s="126">
        <v>-35785.883000000002</v>
      </c>
      <c r="H15" s="126">
        <v>-34680.873</v>
      </c>
      <c r="I15" s="58">
        <v>-34708.523000000001</v>
      </c>
      <c r="J15" s="58">
        <v>-34789.112000000001</v>
      </c>
      <c r="K15" s="58">
        <v>-35644.961000000003</v>
      </c>
      <c r="L15" s="126"/>
      <c r="M15" s="120" t="s">
        <v>326</v>
      </c>
      <c r="N15" s="129"/>
      <c r="O15" s="129"/>
    </row>
    <row r="16" spans="1:15" s="128" customFormat="1" ht="15" customHeight="1" x14ac:dyDescent="0.2">
      <c r="A16" s="120"/>
      <c r="B16" s="126"/>
      <c r="C16" s="126"/>
      <c r="D16" s="126"/>
      <c r="E16" s="126"/>
      <c r="F16" s="126"/>
      <c r="G16" s="126"/>
      <c r="H16" s="126"/>
      <c r="I16" s="56"/>
      <c r="J16" s="56"/>
      <c r="K16" s="56"/>
      <c r="L16" s="126"/>
      <c r="M16" s="120"/>
      <c r="N16" s="129"/>
      <c r="O16" s="129"/>
    </row>
    <row r="17" spans="1:15" s="128" customFormat="1" ht="15" customHeight="1" x14ac:dyDescent="0.2">
      <c r="A17" s="120"/>
      <c r="B17" s="126"/>
      <c r="C17" s="126"/>
      <c r="D17" s="126"/>
      <c r="E17" s="126"/>
      <c r="F17" s="126"/>
      <c r="G17" s="126"/>
      <c r="H17" s="126"/>
      <c r="I17" s="56"/>
      <c r="J17" s="56"/>
      <c r="K17" s="56"/>
      <c r="L17" s="126"/>
      <c r="M17" s="120"/>
      <c r="N17" s="127"/>
      <c r="O17" s="127"/>
    </row>
    <row r="18" spans="1:15" s="128" customFormat="1" ht="15" customHeight="1" x14ac:dyDescent="0.2">
      <c r="A18" s="120" t="s">
        <v>327</v>
      </c>
      <c r="B18" s="126">
        <v>87276.164364638811</v>
      </c>
      <c r="C18" s="130">
        <v>89524.131364949935</v>
      </c>
      <c r="D18" s="126">
        <v>93639.315999999992</v>
      </c>
      <c r="E18" s="126">
        <v>96385.637999999977</v>
      </c>
      <c r="F18" s="126">
        <v>98381.268000000011</v>
      </c>
      <c r="G18" s="126">
        <v>100351.67000000001</v>
      </c>
      <c r="H18" s="126">
        <v>101564.84699999999</v>
      </c>
      <c r="I18" s="58">
        <v>102450.04</v>
      </c>
      <c r="J18" s="58">
        <v>102088.60500000003</v>
      </c>
      <c r="K18" s="58">
        <v>102906.01499999997</v>
      </c>
      <c r="L18" s="126"/>
      <c r="M18" s="120" t="s">
        <v>328</v>
      </c>
      <c r="N18" s="129"/>
      <c r="O18" s="129"/>
    </row>
    <row r="19" spans="1:15" s="128" customFormat="1" ht="15" customHeight="1" x14ac:dyDescent="0.2">
      <c r="A19" s="120"/>
      <c r="B19" s="126"/>
      <c r="C19" s="126"/>
      <c r="D19" s="126"/>
      <c r="E19" s="126"/>
      <c r="F19" s="126"/>
      <c r="G19" s="126"/>
      <c r="H19" s="126"/>
      <c r="I19" s="131"/>
      <c r="J19" s="131"/>
      <c r="K19" s="131"/>
      <c r="L19" s="126"/>
      <c r="M19" s="120"/>
      <c r="N19" s="127"/>
      <c r="O19" s="127"/>
    </row>
    <row r="20" spans="1:15" s="128" customFormat="1" ht="15" customHeight="1" x14ac:dyDescent="0.2">
      <c r="A20" s="132" t="s">
        <v>329</v>
      </c>
      <c r="B20" s="126">
        <v>515.64690060629391</v>
      </c>
      <c r="C20" s="126">
        <v>430.22723006967919</v>
      </c>
      <c r="D20" s="126">
        <v>518.70923395014086</v>
      </c>
      <c r="E20" s="126">
        <v>567.08936721416285</v>
      </c>
      <c r="F20" s="126">
        <v>822.01668721869214</v>
      </c>
      <c r="G20" s="126">
        <v>794.97882848418669</v>
      </c>
      <c r="H20" s="126">
        <v>816.42266713273591</v>
      </c>
      <c r="I20" s="131">
        <v>846.74435866049646</v>
      </c>
      <c r="J20" s="131">
        <v>866.89314875312448</v>
      </c>
      <c r="K20" s="131">
        <v>854.52095264813795</v>
      </c>
      <c r="L20" s="126"/>
      <c r="M20" s="132" t="s">
        <v>330</v>
      </c>
      <c r="N20" s="129"/>
      <c r="O20" s="129"/>
    </row>
    <row r="21" spans="1:15" s="128" customFormat="1" ht="15" customHeight="1" x14ac:dyDescent="0.2">
      <c r="A21" s="132"/>
      <c r="B21" s="126"/>
      <c r="C21" s="126"/>
      <c r="D21" s="126"/>
      <c r="E21" s="126"/>
      <c r="F21" s="126"/>
      <c r="G21" s="126"/>
      <c r="H21" s="126"/>
      <c r="I21" s="131"/>
      <c r="J21" s="131"/>
      <c r="K21" s="131"/>
      <c r="L21" s="126"/>
      <c r="M21" s="132"/>
      <c r="N21" s="127"/>
      <c r="O21" s="127"/>
    </row>
    <row r="22" spans="1:15" s="128" customFormat="1" ht="15" customHeight="1" x14ac:dyDescent="0.2">
      <c r="A22" s="132" t="s">
        <v>331</v>
      </c>
      <c r="B22" s="126">
        <v>57.460999999999999</v>
      </c>
      <c r="C22" s="126">
        <v>61.395193505549614</v>
      </c>
      <c r="D22" s="126">
        <v>56.366999999999997</v>
      </c>
      <c r="E22" s="126">
        <v>46.067999999999998</v>
      </c>
      <c r="F22" s="126">
        <v>33.712000000000003</v>
      </c>
      <c r="G22" s="126">
        <v>28.364000000000001</v>
      </c>
      <c r="H22" s="126">
        <v>34.473999999999997</v>
      </c>
      <c r="I22" s="131">
        <v>35.775227088839564</v>
      </c>
      <c r="J22" s="131">
        <v>31.424919233511776</v>
      </c>
      <c r="K22" s="131">
        <v>37.67812401396381</v>
      </c>
      <c r="L22" s="126"/>
      <c r="M22" s="132" t="s">
        <v>332</v>
      </c>
      <c r="N22" s="129"/>
      <c r="O22" s="129"/>
    </row>
    <row r="23" spans="1:15" s="128" customFormat="1" ht="15" customHeight="1" x14ac:dyDescent="0.2">
      <c r="A23" s="132"/>
      <c r="B23" s="126"/>
      <c r="C23" s="126"/>
      <c r="D23" s="126"/>
      <c r="E23" s="126"/>
      <c r="F23" s="126"/>
      <c r="G23" s="126"/>
      <c r="H23" s="126"/>
      <c r="I23" s="131"/>
      <c r="J23" s="131"/>
      <c r="K23" s="131"/>
      <c r="L23" s="126"/>
      <c r="M23" s="132"/>
      <c r="N23" s="127"/>
      <c r="O23" s="127"/>
    </row>
    <row r="24" spans="1:15" s="128" customFormat="1" ht="15" customHeight="1" x14ac:dyDescent="0.2">
      <c r="A24" s="132" t="s">
        <v>333</v>
      </c>
      <c r="B24" s="126">
        <v>2077.6109999999999</v>
      </c>
      <c r="C24" s="126">
        <v>2214.3908782322383</v>
      </c>
      <c r="D24" s="126">
        <v>2117.991</v>
      </c>
      <c r="E24" s="126">
        <v>1966.884</v>
      </c>
      <c r="F24" s="126">
        <v>1981.8869999999999</v>
      </c>
      <c r="G24" s="126">
        <v>1867.5035871640455</v>
      </c>
      <c r="H24" s="126">
        <v>2074.3092450504146</v>
      </c>
      <c r="I24" s="131">
        <v>1638.0555597095349</v>
      </c>
      <c r="J24" s="131">
        <v>2127.4700088395662</v>
      </c>
      <c r="K24" s="131">
        <v>2108.879798162975</v>
      </c>
      <c r="L24" s="126"/>
      <c r="M24" s="132" t="s">
        <v>334</v>
      </c>
      <c r="N24" s="127"/>
      <c r="O24" s="127"/>
    </row>
    <row r="25" spans="1:15" s="128" customFormat="1" ht="15" customHeight="1" x14ac:dyDescent="0.2">
      <c r="A25" s="132"/>
      <c r="B25" s="126"/>
      <c r="C25" s="126"/>
      <c r="D25" s="126"/>
      <c r="E25" s="126"/>
      <c r="F25" s="126"/>
      <c r="G25" s="126"/>
      <c r="H25" s="126"/>
      <c r="I25" s="131"/>
      <c r="J25" s="131"/>
      <c r="K25" s="131"/>
      <c r="L25" s="126"/>
      <c r="M25" s="132"/>
      <c r="N25" s="127"/>
      <c r="O25" s="127"/>
    </row>
    <row r="26" spans="1:15" s="128" customFormat="1" ht="15" customHeight="1" x14ac:dyDescent="0.2">
      <c r="A26" s="132" t="s">
        <v>335</v>
      </c>
      <c r="B26" s="126">
        <v>2052.9400000000005</v>
      </c>
      <c r="C26" s="126">
        <v>1965.4273014674934</v>
      </c>
      <c r="D26" s="126">
        <v>1975.1210000000005</v>
      </c>
      <c r="E26" s="126">
        <v>1730.576</v>
      </c>
      <c r="F26" s="126">
        <v>1484.373</v>
      </c>
      <c r="G26" s="126">
        <v>1303.8820000000001</v>
      </c>
      <c r="H26" s="126">
        <v>1334.9880000000003</v>
      </c>
      <c r="I26" s="131">
        <v>1216.0984870147277</v>
      </c>
      <c r="J26" s="131">
        <v>1080.7634944120871</v>
      </c>
      <c r="K26" s="131">
        <v>1051.0598274335421</v>
      </c>
      <c r="L26" s="126"/>
      <c r="M26" s="132" t="s">
        <v>278</v>
      </c>
      <c r="N26" s="127"/>
      <c r="O26" s="127"/>
    </row>
    <row r="27" spans="1:15" s="128" customFormat="1" ht="15" customHeight="1" x14ac:dyDescent="0.2">
      <c r="A27" s="132"/>
      <c r="B27" s="126"/>
      <c r="C27" s="126"/>
      <c r="D27" s="126"/>
      <c r="E27" s="126"/>
      <c r="F27" s="126"/>
      <c r="G27" s="126"/>
      <c r="H27" s="126"/>
      <c r="I27" s="131"/>
      <c r="J27" s="131"/>
      <c r="K27" s="131"/>
      <c r="L27" s="126"/>
      <c r="M27" s="132"/>
      <c r="N27" s="127"/>
      <c r="O27" s="127"/>
    </row>
    <row r="28" spans="1:15" s="128" customFormat="1" ht="15" customHeight="1" x14ac:dyDescent="0.2">
      <c r="A28" s="132" t="s">
        <v>336</v>
      </c>
      <c r="B28" s="126">
        <v>36709.512819075906</v>
      </c>
      <c r="C28" s="126">
        <v>37636.61955035862</v>
      </c>
      <c r="D28" s="126">
        <v>40233.913</v>
      </c>
      <c r="E28" s="126">
        <v>43872.181000000004</v>
      </c>
      <c r="F28" s="126">
        <v>46577.334000000003</v>
      </c>
      <c r="G28" s="126">
        <v>46759.972000000002</v>
      </c>
      <c r="H28" s="126">
        <v>46971.390000000014</v>
      </c>
      <c r="I28" s="131">
        <v>47580.897377312605</v>
      </c>
      <c r="J28" s="131">
        <v>47714.558883497557</v>
      </c>
      <c r="K28" s="131">
        <v>48309.765202266957</v>
      </c>
      <c r="L28" s="126"/>
      <c r="M28" s="132" t="s">
        <v>337</v>
      </c>
      <c r="N28" s="127"/>
      <c r="O28" s="127"/>
    </row>
    <row r="29" spans="1:15" s="128" customFormat="1" ht="15" customHeight="1" x14ac:dyDescent="0.2">
      <c r="A29" s="132"/>
      <c r="B29" s="126"/>
      <c r="C29" s="126"/>
      <c r="D29" s="126"/>
      <c r="E29" s="126"/>
      <c r="F29" s="126"/>
      <c r="G29" s="126"/>
      <c r="H29" s="126"/>
      <c r="I29" s="131"/>
      <c r="J29" s="131"/>
      <c r="K29" s="131"/>
      <c r="L29" s="126"/>
      <c r="M29" s="132"/>
      <c r="N29" s="127"/>
      <c r="O29" s="127"/>
    </row>
    <row r="30" spans="1:15" s="128" customFormat="1" ht="15" customHeight="1" x14ac:dyDescent="0.2">
      <c r="A30" s="132" t="s">
        <v>338</v>
      </c>
      <c r="B30" s="126">
        <v>2816.8650000000007</v>
      </c>
      <c r="C30" s="126">
        <v>2751.6047082331615</v>
      </c>
      <c r="D30" s="126">
        <v>2950.9402</v>
      </c>
      <c r="E30" s="126">
        <v>2845.7290999999996</v>
      </c>
      <c r="F30" s="126">
        <v>2993.1210000000001</v>
      </c>
      <c r="G30" s="126">
        <v>2909.0729999999999</v>
      </c>
      <c r="H30" s="126">
        <v>2819.0825999999997</v>
      </c>
      <c r="I30" s="131">
        <v>2662.3020273571192</v>
      </c>
      <c r="J30" s="131">
        <v>2710.0923959326115</v>
      </c>
      <c r="K30" s="131">
        <v>2720.4073320856451</v>
      </c>
      <c r="L30" s="126"/>
      <c r="M30" s="132" t="s">
        <v>339</v>
      </c>
      <c r="N30" s="127"/>
      <c r="O30" s="127"/>
    </row>
    <row r="31" spans="1:15" s="128" customFormat="1" ht="15" customHeight="1" x14ac:dyDescent="0.2">
      <c r="A31" s="132"/>
      <c r="B31" s="126"/>
      <c r="C31" s="126"/>
      <c r="D31" s="126"/>
      <c r="E31" s="126"/>
      <c r="F31" s="126"/>
      <c r="G31" s="126"/>
      <c r="H31" s="126"/>
      <c r="I31" s="131"/>
      <c r="J31" s="131"/>
      <c r="K31" s="131"/>
      <c r="L31" s="126"/>
      <c r="M31" s="132"/>
      <c r="N31" s="127"/>
      <c r="O31" s="127"/>
    </row>
    <row r="32" spans="1:15" s="128" customFormat="1" ht="15" customHeight="1" x14ac:dyDescent="0.2">
      <c r="A32" s="132" t="s">
        <v>340</v>
      </c>
      <c r="B32" s="126">
        <v>4875.9230000000007</v>
      </c>
      <c r="C32" s="126">
        <v>4471.358826153486</v>
      </c>
      <c r="D32" s="126">
        <v>4569.3549999999996</v>
      </c>
      <c r="E32" s="126">
        <v>4467.0510000000013</v>
      </c>
      <c r="F32" s="126">
        <v>4472.7640000000001</v>
      </c>
      <c r="G32" s="126">
        <v>4787.1729999999998</v>
      </c>
      <c r="H32" s="126">
        <v>4808.512999999999</v>
      </c>
      <c r="I32" s="131">
        <v>4963.3347432111759</v>
      </c>
      <c r="J32" s="131">
        <v>5018.5189420978986</v>
      </c>
      <c r="K32" s="131">
        <v>4952.5212543292146</v>
      </c>
      <c r="L32" s="126"/>
      <c r="M32" s="132" t="s">
        <v>341</v>
      </c>
      <c r="N32" s="127"/>
      <c r="O32" s="127"/>
    </row>
    <row r="33" spans="1:15" s="128" customFormat="1" ht="15" customHeight="1" x14ac:dyDescent="0.2">
      <c r="A33" s="132"/>
      <c r="B33" s="126"/>
      <c r="C33" s="126"/>
      <c r="D33" s="126"/>
      <c r="E33" s="126"/>
      <c r="F33" s="126"/>
      <c r="G33" s="126"/>
      <c r="H33" s="126"/>
      <c r="I33" s="131"/>
      <c r="J33" s="131"/>
      <c r="K33" s="131"/>
      <c r="L33" s="126"/>
      <c r="M33" s="132"/>
      <c r="N33" s="127"/>
      <c r="O33" s="127"/>
    </row>
    <row r="34" spans="1:15" s="128" customFormat="1" ht="15" customHeight="1" x14ac:dyDescent="0.2">
      <c r="A34" s="132" t="s">
        <v>342</v>
      </c>
      <c r="B34" s="126">
        <v>985.64319959580405</v>
      </c>
      <c r="C34" s="126">
        <v>968.34463122208911</v>
      </c>
      <c r="D34" s="126">
        <v>978.46393946974547</v>
      </c>
      <c r="E34" s="126">
        <v>894.9266776272774</v>
      </c>
      <c r="F34" s="126">
        <v>941.03026800902876</v>
      </c>
      <c r="G34" s="126">
        <v>897.82507675572867</v>
      </c>
      <c r="H34" s="126">
        <v>946.49549671940724</v>
      </c>
      <c r="I34" s="131">
        <v>937.0906959460475</v>
      </c>
      <c r="J34" s="131">
        <v>919.12348718838052</v>
      </c>
      <c r="K34" s="131">
        <v>919.07690337946951</v>
      </c>
      <c r="L34" s="126"/>
      <c r="M34" s="132" t="s">
        <v>343</v>
      </c>
      <c r="N34" s="127"/>
      <c r="O34" s="127"/>
    </row>
    <row r="35" spans="1:15" s="128" customFormat="1" ht="15" customHeight="1" x14ac:dyDescent="0.2">
      <c r="A35" s="132"/>
      <c r="B35" s="126"/>
      <c r="C35" s="126"/>
      <c r="D35" s="126"/>
      <c r="E35" s="126"/>
      <c r="F35" s="126"/>
      <c r="G35" s="126"/>
      <c r="H35" s="126"/>
      <c r="I35" s="131"/>
      <c r="J35" s="131"/>
      <c r="K35" s="131"/>
      <c r="L35" s="126"/>
      <c r="M35" s="132"/>
      <c r="N35" s="127"/>
      <c r="O35" s="127"/>
    </row>
    <row r="36" spans="1:15" s="128" customFormat="1" ht="15" customHeight="1" x14ac:dyDescent="0.2">
      <c r="A36" s="132" t="s">
        <v>344</v>
      </c>
      <c r="B36" s="126">
        <v>2050.223</v>
      </c>
      <c r="C36" s="126">
        <v>2466.4890477823974</v>
      </c>
      <c r="D36" s="126">
        <v>2363.0729999999999</v>
      </c>
      <c r="E36" s="126">
        <v>2425.9349999999999</v>
      </c>
      <c r="F36" s="126">
        <v>2645.9829999999997</v>
      </c>
      <c r="G36" s="126">
        <v>2610.2072008132595</v>
      </c>
      <c r="H36" s="126">
        <v>2464.6567343332204</v>
      </c>
      <c r="I36" s="131">
        <v>2330.7201136896988</v>
      </c>
      <c r="J36" s="131">
        <v>2334.1742391357352</v>
      </c>
      <c r="K36" s="131">
        <v>2408.2514172028432</v>
      </c>
      <c r="L36" s="126"/>
      <c r="M36" s="132" t="s">
        <v>345</v>
      </c>
      <c r="N36" s="127"/>
      <c r="O36" s="127"/>
    </row>
    <row r="37" spans="1:15" s="128" customFormat="1" ht="15" customHeight="1" x14ac:dyDescent="0.2">
      <c r="A37" s="132"/>
      <c r="B37" s="126"/>
      <c r="C37" s="126"/>
      <c r="D37" s="126"/>
      <c r="E37" s="126"/>
      <c r="F37" s="126"/>
      <c r="G37" s="126"/>
      <c r="H37" s="126"/>
      <c r="I37" s="131"/>
      <c r="J37" s="131"/>
      <c r="K37" s="131"/>
      <c r="L37" s="126"/>
      <c r="M37" s="132"/>
      <c r="N37" s="127"/>
      <c r="O37" s="127"/>
    </row>
    <row r="38" spans="1:15" s="128" customFormat="1" ht="15" customHeight="1" x14ac:dyDescent="0.2">
      <c r="A38" s="132" t="s">
        <v>346</v>
      </c>
      <c r="B38" s="126">
        <v>6293.4555290924836</v>
      </c>
      <c r="C38" s="126">
        <v>6694.2997435376183</v>
      </c>
      <c r="D38" s="126">
        <v>7120.3949621912352</v>
      </c>
      <c r="E38" s="126">
        <v>5104.8073956401777</v>
      </c>
      <c r="F38" s="126">
        <v>5240.6640261962848</v>
      </c>
      <c r="G38" s="126">
        <v>5611.2296160832429</v>
      </c>
      <c r="H38" s="126">
        <v>5176.0932032109913</v>
      </c>
      <c r="I38" s="131">
        <v>5758.2759245473017</v>
      </c>
      <c r="J38" s="131">
        <v>4755.2752558267011</v>
      </c>
      <c r="K38" s="131">
        <v>5438.7608473103428</v>
      </c>
      <c r="L38" s="126"/>
      <c r="M38" s="132" t="s">
        <v>347</v>
      </c>
      <c r="N38" s="127"/>
      <c r="O38" s="127"/>
    </row>
    <row r="39" spans="1:15" s="128" customFormat="1" ht="15" customHeight="1" x14ac:dyDescent="0.2">
      <c r="A39" s="132"/>
      <c r="B39" s="126"/>
      <c r="C39" s="126"/>
      <c r="D39" s="126"/>
      <c r="E39" s="126"/>
      <c r="F39" s="126"/>
      <c r="G39" s="126"/>
      <c r="H39" s="126"/>
      <c r="I39" s="131"/>
      <c r="J39" s="131"/>
      <c r="K39" s="131"/>
      <c r="L39" s="126"/>
      <c r="M39" s="132"/>
      <c r="N39" s="127"/>
      <c r="O39" s="127"/>
    </row>
    <row r="40" spans="1:15" s="128" customFormat="1" ht="15" customHeight="1" x14ac:dyDescent="0.2">
      <c r="A40" s="132" t="s">
        <v>348</v>
      </c>
      <c r="B40" s="126">
        <v>10199.219794245513</v>
      </c>
      <c r="C40" s="126">
        <v>12805.321837983925</v>
      </c>
      <c r="D40" s="126">
        <v>13097.796827861506</v>
      </c>
      <c r="E40" s="126">
        <v>13659.913030913041</v>
      </c>
      <c r="F40" s="126">
        <v>13785.387122695649</v>
      </c>
      <c r="G40" s="126">
        <v>14368.834094753123</v>
      </c>
      <c r="H40" s="126">
        <v>15383.292468209989</v>
      </c>
      <c r="I40" s="131">
        <v>15426.264421083633</v>
      </c>
      <c r="J40" s="131">
        <v>15832.476179511301</v>
      </c>
      <c r="K40" s="131">
        <v>16042.024953742153</v>
      </c>
      <c r="L40" s="126"/>
      <c r="M40" s="132" t="s">
        <v>349</v>
      </c>
      <c r="N40" s="127"/>
      <c r="O40" s="127"/>
    </row>
    <row r="41" spans="1:15" s="128" customFormat="1" ht="15" customHeight="1" x14ac:dyDescent="0.2">
      <c r="A41" s="132"/>
      <c r="B41" s="126"/>
      <c r="C41" s="126"/>
      <c r="D41" s="126"/>
      <c r="E41" s="126"/>
      <c r="F41" s="126"/>
      <c r="G41" s="126"/>
      <c r="H41" s="126"/>
      <c r="I41" s="131"/>
      <c r="J41" s="131"/>
      <c r="K41" s="131"/>
      <c r="L41" s="126"/>
      <c r="M41" s="132"/>
      <c r="N41" s="127"/>
      <c r="O41" s="127"/>
    </row>
    <row r="42" spans="1:15" s="128" customFormat="1" ht="15" customHeight="1" x14ac:dyDescent="0.2">
      <c r="A42" s="132" t="s">
        <v>350</v>
      </c>
      <c r="B42" s="126">
        <v>1821.4680000000003</v>
      </c>
      <c r="C42" s="126">
        <v>1632.6817345089087</v>
      </c>
      <c r="D42" s="126">
        <v>1657.8710000000001</v>
      </c>
      <c r="E42" s="126">
        <v>1543.6310000000001</v>
      </c>
      <c r="F42" s="126">
        <v>1510.066</v>
      </c>
      <c r="G42" s="126">
        <v>1550.2909999999999</v>
      </c>
      <c r="H42" s="126">
        <v>1622.2739999999999</v>
      </c>
      <c r="I42" s="131">
        <v>1755.2693634468005</v>
      </c>
      <c r="J42" s="131">
        <v>1799.4527892726269</v>
      </c>
      <c r="K42" s="131">
        <v>1871.5080534984054</v>
      </c>
      <c r="L42" s="126"/>
      <c r="M42" s="132" t="s">
        <v>351</v>
      </c>
      <c r="N42" s="127"/>
      <c r="O42" s="127"/>
    </row>
    <row r="43" spans="1:15" s="128" customFormat="1" ht="15" customHeight="1" x14ac:dyDescent="0.2">
      <c r="A43" s="132"/>
      <c r="B43" s="126"/>
      <c r="C43" s="126"/>
      <c r="D43" s="126"/>
      <c r="E43" s="126"/>
      <c r="F43" s="126"/>
      <c r="G43" s="126"/>
      <c r="H43" s="126"/>
      <c r="I43" s="131"/>
      <c r="J43" s="131"/>
      <c r="K43" s="131"/>
      <c r="L43" s="126"/>
      <c r="M43" s="132"/>
      <c r="N43" s="127"/>
      <c r="O43" s="127"/>
    </row>
    <row r="44" spans="1:15" s="128" customFormat="1" ht="15" customHeight="1" x14ac:dyDescent="0.2">
      <c r="A44" s="132" t="s">
        <v>352</v>
      </c>
      <c r="B44" s="126">
        <v>140.51400000000001</v>
      </c>
      <c r="C44" s="126">
        <v>137.18932484797298</v>
      </c>
      <c r="D44" s="126">
        <v>149.95099999999999</v>
      </c>
      <c r="E44" s="126">
        <v>126.39</v>
      </c>
      <c r="F44" s="126">
        <v>72.545000000000002</v>
      </c>
      <c r="G44" s="126">
        <v>79.111999999999995</v>
      </c>
      <c r="H44" s="126">
        <v>73.054000000000002</v>
      </c>
      <c r="I44" s="131">
        <v>65.916262770774722</v>
      </c>
      <c r="J44" s="131">
        <v>68.378239415859042</v>
      </c>
      <c r="K44" s="131">
        <v>73.579748500638033</v>
      </c>
      <c r="L44" s="126"/>
      <c r="M44" s="133" t="s">
        <v>353</v>
      </c>
      <c r="N44" s="129"/>
      <c r="O44" s="129"/>
    </row>
    <row r="45" spans="1:15" s="128" customFormat="1" ht="15" customHeight="1" x14ac:dyDescent="0.2">
      <c r="A45" s="134"/>
      <c r="B45" s="126"/>
      <c r="C45" s="126"/>
      <c r="D45" s="126"/>
      <c r="E45" s="126"/>
      <c r="F45" s="126"/>
      <c r="G45" s="126"/>
      <c r="H45" s="126"/>
      <c r="I45" s="131"/>
      <c r="J45" s="131"/>
      <c r="K45" s="131"/>
      <c r="L45" s="126"/>
      <c r="M45" s="133"/>
      <c r="N45" s="127"/>
      <c r="O45" s="127"/>
    </row>
    <row r="46" spans="1:15" s="128" customFormat="1" ht="15" customHeight="1" x14ac:dyDescent="0.2">
      <c r="A46" s="132" t="s">
        <v>354</v>
      </c>
      <c r="B46" s="126">
        <v>1489.8010000000002</v>
      </c>
      <c r="C46" s="126">
        <v>1342.5842400628605</v>
      </c>
      <c r="D46" s="126">
        <v>1375.9079999999999</v>
      </c>
      <c r="E46" s="126">
        <v>1338.8489999999999</v>
      </c>
      <c r="F46" s="126">
        <v>1500.432</v>
      </c>
      <c r="G46" s="126">
        <v>1681.6894657767054</v>
      </c>
      <c r="H46" s="126">
        <v>1764.7505259857728</v>
      </c>
      <c r="I46" s="131">
        <v>1824.8423832069354</v>
      </c>
      <c r="J46" s="131">
        <v>1875.7970023626076</v>
      </c>
      <c r="K46" s="131">
        <v>1809.380229943836</v>
      </c>
      <c r="L46" s="126"/>
      <c r="M46" s="133" t="s">
        <v>355</v>
      </c>
      <c r="N46" s="129"/>
      <c r="O46" s="129"/>
    </row>
    <row r="47" spans="1:15" s="128" customFormat="1" ht="15" customHeight="1" x14ac:dyDescent="0.2">
      <c r="A47" s="133"/>
      <c r="B47" s="126"/>
      <c r="C47" s="126"/>
      <c r="D47" s="126"/>
      <c r="E47" s="126"/>
      <c r="F47" s="126"/>
      <c r="G47" s="126"/>
      <c r="H47" s="126"/>
      <c r="I47" s="131"/>
      <c r="J47" s="131"/>
      <c r="K47" s="131"/>
      <c r="L47" s="126"/>
      <c r="M47" s="133"/>
      <c r="N47" s="129"/>
      <c r="O47" s="129"/>
    </row>
    <row r="48" spans="1:15" s="128" customFormat="1" ht="15" customHeight="1" x14ac:dyDescent="0.2">
      <c r="A48" s="132" t="s">
        <v>356</v>
      </c>
      <c r="B48" s="126">
        <v>862.00800000000004</v>
      </c>
      <c r="C48" s="126">
        <v>703.19847508112275</v>
      </c>
      <c r="D48" s="126">
        <v>743.11900000000003</v>
      </c>
      <c r="E48" s="126">
        <v>773.13800000000015</v>
      </c>
      <c r="F48" s="126">
        <v>721.29100000000017</v>
      </c>
      <c r="G48" s="126">
        <v>683.90967694143478</v>
      </c>
      <c r="H48" s="126">
        <v>704.45114033254299</v>
      </c>
      <c r="I48" s="131">
        <v>657.96295933621445</v>
      </c>
      <c r="J48" s="131">
        <v>668.74227041142854</v>
      </c>
      <c r="K48" s="131">
        <v>641.99496512138853</v>
      </c>
      <c r="L48" s="126"/>
      <c r="M48" s="132" t="s">
        <v>357</v>
      </c>
      <c r="N48" s="129"/>
      <c r="O48" s="129"/>
    </row>
    <row r="49" spans="1:15" s="128" customFormat="1" ht="15" customHeight="1" x14ac:dyDescent="0.2">
      <c r="A49" s="132"/>
      <c r="B49" s="126"/>
      <c r="C49" s="126"/>
      <c r="D49" s="126"/>
      <c r="E49" s="126"/>
      <c r="F49" s="126"/>
      <c r="G49" s="126"/>
      <c r="H49" s="126"/>
      <c r="I49" s="131"/>
      <c r="J49" s="131"/>
      <c r="K49" s="131"/>
      <c r="L49" s="126"/>
      <c r="M49" s="132"/>
      <c r="N49" s="129"/>
      <c r="O49" s="129"/>
    </row>
    <row r="50" spans="1:15" s="128" customFormat="1" ht="15" customHeight="1" x14ac:dyDescent="0.2">
      <c r="A50" s="132" t="s">
        <v>358</v>
      </c>
      <c r="B50" s="126">
        <v>3053.4760000000006</v>
      </c>
      <c r="C50" s="126">
        <v>2889.3165409295962</v>
      </c>
      <c r="D50" s="126">
        <v>3043.0650000000001</v>
      </c>
      <c r="E50" s="126">
        <v>3332.7</v>
      </c>
      <c r="F50" s="126">
        <v>3293.9129999999996</v>
      </c>
      <c r="G50" s="126">
        <v>3393.957877754694</v>
      </c>
      <c r="H50" s="126">
        <v>3379.8206389955967</v>
      </c>
      <c r="I50" s="131">
        <v>3606.2408385269468</v>
      </c>
      <c r="J50" s="131">
        <v>3694.8481381594543</v>
      </c>
      <c r="K50" s="131">
        <v>3817.606149043329</v>
      </c>
      <c r="L50" s="126"/>
      <c r="M50" s="132" t="s">
        <v>359</v>
      </c>
      <c r="N50" s="129"/>
      <c r="O50" s="129"/>
    </row>
    <row r="51" spans="1:15" s="128" customFormat="1" ht="15" customHeight="1" x14ac:dyDescent="0.2">
      <c r="A51" s="132"/>
      <c r="B51" s="126"/>
      <c r="C51" s="126"/>
      <c r="D51" s="126"/>
      <c r="E51" s="126"/>
      <c r="F51" s="126"/>
      <c r="G51" s="126"/>
      <c r="H51" s="126"/>
      <c r="I51" s="131"/>
      <c r="J51" s="131"/>
      <c r="K51" s="131"/>
      <c r="L51" s="126"/>
      <c r="M51" s="132"/>
      <c r="N51" s="129"/>
      <c r="O51" s="129"/>
    </row>
    <row r="52" spans="1:15" s="128" customFormat="1" ht="15" customHeight="1" x14ac:dyDescent="0.2">
      <c r="A52" s="132" t="s">
        <v>360</v>
      </c>
      <c r="B52" s="126">
        <v>410.44200000000001</v>
      </c>
      <c r="C52" s="126">
        <v>138.27636519058086</v>
      </c>
      <c r="D52" s="126">
        <v>119.28700000000001</v>
      </c>
      <c r="E52" s="126">
        <v>101.476</v>
      </c>
      <c r="F52" s="126">
        <v>93.816000000000003</v>
      </c>
      <c r="G52" s="126">
        <v>85.909792760216689</v>
      </c>
      <c r="H52" s="126">
        <v>91.246522497459438</v>
      </c>
      <c r="I52" s="131">
        <v>105.36754045102199</v>
      </c>
      <c r="J52" s="131">
        <v>109.58295502745943</v>
      </c>
      <c r="K52" s="131">
        <v>107.1308374512939</v>
      </c>
      <c r="L52" s="126"/>
      <c r="M52" s="132" t="s">
        <v>361</v>
      </c>
      <c r="N52" s="129"/>
      <c r="O52" s="129"/>
    </row>
    <row r="53" spans="1:15" s="128" customFormat="1" ht="15" customHeight="1" x14ac:dyDescent="0.2">
      <c r="A53" s="132"/>
      <c r="B53" s="126"/>
      <c r="C53" s="126"/>
      <c r="D53" s="126"/>
      <c r="E53" s="126"/>
      <c r="F53" s="126"/>
      <c r="G53" s="126"/>
      <c r="H53" s="126"/>
      <c r="I53" s="131"/>
      <c r="J53" s="131"/>
      <c r="K53" s="131"/>
      <c r="L53" s="126"/>
      <c r="M53" s="132"/>
      <c r="N53" s="129"/>
      <c r="O53" s="129"/>
    </row>
    <row r="54" spans="1:15" s="128" customFormat="1" ht="15" customHeight="1" x14ac:dyDescent="0.2">
      <c r="A54" s="132" t="s">
        <v>362</v>
      </c>
      <c r="B54" s="126">
        <v>1799.152</v>
      </c>
      <c r="C54" s="126">
        <v>1723.1698343408696</v>
      </c>
      <c r="D54" s="126">
        <v>1755.423</v>
      </c>
      <c r="E54" s="126">
        <v>1671.2610000000002</v>
      </c>
      <c r="F54" s="126">
        <v>1765.8320000000001</v>
      </c>
      <c r="G54" s="126">
        <v>1779.8119999999999</v>
      </c>
      <c r="H54" s="126">
        <v>1849.15</v>
      </c>
      <c r="I54" s="131">
        <v>1972.4576672758424</v>
      </c>
      <c r="J54" s="131">
        <v>2039.099457789978</v>
      </c>
      <c r="K54" s="131">
        <v>2062.8421721422433</v>
      </c>
      <c r="L54" s="126"/>
      <c r="M54" s="132" t="s">
        <v>363</v>
      </c>
      <c r="N54" s="127"/>
      <c r="O54" s="127"/>
    </row>
    <row r="55" spans="1:15" s="128" customFormat="1" ht="15" customHeight="1" x14ac:dyDescent="0.2">
      <c r="A55" s="120"/>
      <c r="B55" s="126"/>
      <c r="C55" s="126"/>
      <c r="D55" s="126"/>
      <c r="E55" s="126"/>
      <c r="F55" s="126"/>
      <c r="G55" s="126"/>
      <c r="H55" s="126"/>
      <c r="I55" s="131"/>
      <c r="J55" s="131"/>
      <c r="K55" s="131"/>
      <c r="L55" s="126"/>
      <c r="M55" s="132"/>
      <c r="N55" s="127"/>
      <c r="O55" s="127"/>
    </row>
    <row r="56" spans="1:15" s="128" customFormat="1" ht="15" customHeight="1" x14ac:dyDescent="0.2">
      <c r="A56" s="132" t="s">
        <v>364</v>
      </c>
      <c r="B56" s="126">
        <v>419.21</v>
      </c>
      <c r="C56" s="126">
        <v>371.58952665828895</v>
      </c>
      <c r="D56" s="126">
        <v>362.65599999999995</v>
      </c>
      <c r="E56" s="126">
        <v>389.63900000000001</v>
      </c>
      <c r="F56" s="126">
        <v>389.53699999999998</v>
      </c>
      <c r="G56" s="126">
        <v>383.18599999999998</v>
      </c>
      <c r="H56" s="126">
        <v>395.37400000000002</v>
      </c>
      <c r="I56" s="131">
        <v>423.86912087976134</v>
      </c>
      <c r="J56" s="131">
        <v>432.38734564759358</v>
      </c>
      <c r="K56" s="131">
        <v>432.39778176929644</v>
      </c>
      <c r="L56" s="126"/>
      <c r="M56" s="132" t="s">
        <v>365</v>
      </c>
      <c r="N56" s="127"/>
      <c r="O56" s="127"/>
    </row>
    <row r="57" spans="1:15" s="128" customFormat="1" ht="15" customHeight="1" x14ac:dyDescent="0.2">
      <c r="A57" s="120"/>
      <c r="B57" s="126"/>
      <c r="C57" s="126"/>
      <c r="D57" s="126"/>
      <c r="E57" s="126"/>
      <c r="F57" s="126"/>
      <c r="G57" s="126"/>
      <c r="H57" s="126"/>
      <c r="I57" s="131"/>
      <c r="J57" s="131"/>
      <c r="K57" s="131"/>
      <c r="L57" s="126"/>
      <c r="M57" s="132"/>
      <c r="N57" s="129"/>
      <c r="O57" s="129"/>
    </row>
    <row r="58" spans="1:15" s="128" customFormat="1" ht="15" customHeight="1" x14ac:dyDescent="0.2">
      <c r="A58" s="120" t="s">
        <v>366</v>
      </c>
      <c r="B58" s="126">
        <v>8424.1830000000009</v>
      </c>
      <c r="C58" s="126">
        <v>8584.857</v>
      </c>
      <c r="D58" s="126">
        <v>8762.2119999999995</v>
      </c>
      <c r="E58" s="126">
        <v>9047.3940000000002</v>
      </c>
      <c r="F58" s="126">
        <v>8349.92</v>
      </c>
      <c r="G58" s="126">
        <v>8215.8719999999994</v>
      </c>
      <c r="H58" s="126">
        <v>8277.7070000000003</v>
      </c>
      <c r="I58" s="131">
        <v>8237.5360000000001</v>
      </c>
      <c r="J58" s="131">
        <v>7825.1239999999998</v>
      </c>
      <c r="K58" s="131">
        <v>7266.9340000000002</v>
      </c>
      <c r="L58" s="126"/>
      <c r="M58" s="135" t="s">
        <v>367</v>
      </c>
      <c r="N58" s="129"/>
      <c r="O58" s="129"/>
    </row>
    <row r="59" spans="1:15" s="128" customFormat="1" ht="15" customHeight="1" x14ac:dyDescent="0.2">
      <c r="A59" s="120"/>
      <c r="B59" s="126"/>
      <c r="C59" s="126"/>
      <c r="D59" s="126"/>
      <c r="E59" s="126"/>
      <c r="F59" s="126"/>
      <c r="G59" s="126"/>
      <c r="H59" s="126"/>
      <c r="I59" s="131"/>
      <c r="J59" s="131"/>
      <c r="K59" s="131"/>
      <c r="L59" s="126"/>
      <c r="M59" s="135"/>
      <c r="N59" s="127"/>
      <c r="O59" s="127"/>
    </row>
    <row r="60" spans="1:15" s="128" customFormat="1" ht="15" customHeight="1" x14ac:dyDescent="0.2">
      <c r="A60" s="43" t="s">
        <v>368</v>
      </c>
      <c r="B60" s="126">
        <v>7204.0860000000002</v>
      </c>
      <c r="C60" s="126">
        <v>7280.6329999999998</v>
      </c>
      <c r="D60" s="126">
        <v>7350.491</v>
      </c>
      <c r="E60" s="126">
        <v>7567.0780000000004</v>
      </c>
      <c r="F60" s="126">
        <v>6861.6850000000004</v>
      </c>
      <c r="G60" s="126">
        <v>6703.1109999999999</v>
      </c>
      <c r="H60" s="126">
        <v>6740.3580000000002</v>
      </c>
      <c r="I60" s="131">
        <v>6664.875</v>
      </c>
      <c r="J60" s="131">
        <v>6285.5290000000005</v>
      </c>
      <c r="K60" s="131">
        <v>5739.7619999999997</v>
      </c>
      <c r="L60" s="126"/>
      <c r="M60" s="43" t="s">
        <v>369</v>
      </c>
      <c r="N60" s="129"/>
      <c r="O60" s="129"/>
    </row>
    <row r="61" spans="1:15" s="128" customFormat="1" ht="15" customHeight="1" x14ac:dyDescent="0.2">
      <c r="A61" s="120"/>
      <c r="B61" s="126"/>
      <c r="C61" s="126"/>
      <c r="D61" s="126"/>
      <c r="E61" s="126"/>
      <c r="F61" s="126"/>
      <c r="G61" s="126"/>
      <c r="H61" s="126"/>
      <c r="I61" s="131"/>
      <c r="J61" s="131"/>
      <c r="K61" s="131"/>
      <c r="L61" s="126"/>
      <c r="M61" s="135"/>
      <c r="N61" s="127"/>
      <c r="O61" s="127"/>
    </row>
    <row r="62" spans="1:15" s="128" customFormat="1" ht="15" customHeight="1" x14ac:dyDescent="0.2">
      <c r="A62" s="120" t="s">
        <v>370</v>
      </c>
      <c r="B62" s="126">
        <v>1220.097</v>
      </c>
      <c r="C62" s="126">
        <v>1304.2239999999999</v>
      </c>
      <c r="D62" s="126">
        <v>1411.721</v>
      </c>
      <c r="E62" s="126">
        <v>1480.316</v>
      </c>
      <c r="F62" s="126">
        <v>1488.2349999999999</v>
      </c>
      <c r="G62" s="126">
        <v>1512.761</v>
      </c>
      <c r="H62" s="126">
        <v>1537.3489999999999</v>
      </c>
      <c r="I62" s="131">
        <v>1572.6610000000001</v>
      </c>
      <c r="J62" s="131">
        <v>1539.595</v>
      </c>
      <c r="K62" s="131">
        <v>1527.172</v>
      </c>
      <c r="L62" s="126"/>
      <c r="M62" s="135" t="s">
        <v>371</v>
      </c>
      <c r="N62" s="129"/>
      <c r="O62" s="129"/>
    </row>
    <row r="63" spans="1:15" s="128" customFormat="1" ht="15" customHeight="1" x14ac:dyDescent="0.2">
      <c r="A63" s="120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0"/>
      <c r="N63" s="127"/>
      <c r="O63" s="127"/>
    </row>
    <row r="64" spans="1:15" s="128" customFormat="1" ht="15" customHeight="1" x14ac:dyDescent="0.2">
      <c r="A64" s="120" t="s">
        <v>372</v>
      </c>
      <c r="B64" s="126">
        <v>221.40912202280759</v>
      </c>
      <c r="C64" s="126">
        <v>-464.2106252165288</v>
      </c>
      <c r="D64" s="126">
        <v>-312.30116347262265</v>
      </c>
      <c r="E64" s="126">
        <v>479.99942860533298</v>
      </c>
      <c r="F64" s="126">
        <v>-294.35610411965848</v>
      </c>
      <c r="G64" s="126">
        <v>558.88778271336855</v>
      </c>
      <c r="H64" s="126">
        <v>577.30175753185154</v>
      </c>
      <c r="I64" s="136">
        <v>405.01892848451433</v>
      </c>
      <c r="J64" s="136">
        <v>184.4218474845141</v>
      </c>
      <c r="K64" s="136">
        <v>-20.30555004569888</v>
      </c>
      <c r="L64" s="126"/>
      <c r="M64" s="120" t="s">
        <v>373</v>
      </c>
      <c r="N64" s="129"/>
      <c r="O64" s="129"/>
    </row>
    <row r="65" spans="1:15" ht="15" customHeight="1" x14ac:dyDescent="0.2">
      <c r="A65" s="137"/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7"/>
      <c r="N65" s="139"/>
      <c r="O65" s="139"/>
    </row>
    <row r="66" spans="1:15" x14ac:dyDescent="0.2">
      <c r="A66" s="140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15"/>
      <c r="O66" s="115"/>
    </row>
    <row r="67" spans="1:15" x14ac:dyDescent="0.2">
      <c r="A67" s="115" t="s">
        <v>260</v>
      </c>
      <c r="G67" s="115" t="s">
        <v>202</v>
      </c>
      <c r="H67" s="115"/>
      <c r="I67" s="115"/>
      <c r="J67" s="115"/>
      <c r="K67" s="115"/>
      <c r="L67" s="115"/>
      <c r="M67" s="115"/>
      <c r="N67" s="115"/>
      <c r="O67" s="115"/>
    </row>
    <row r="68" spans="1:15" x14ac:dyDescent="0.2">
      <c r="A68" s="141" t="s">
        <v>261</v>
      </c>
      <c r="G68" s="115" t="s">
        <v>204</v>
      </c>
      <c r="H68" s="115"/>
      <c r="I68" s="115"/>
      <c r="J68" s="115"/>
      <c r="K68" s="115"/>
      <c r="L68" s="115"/>
      <c r="M68" s="115"/>
      <c r="N68" s="115"/>
      <c r="O68" s="115"/>
    </row>
    <row r="69" spans="1:15" x14ac:dyDescent="0.2">
      <c r="A69" s="115" t="s">
        <v>374</v>
      </c>
      <c r="G69" s="115" t="s">
        <v>375</v>
      </c>
      <c r="H69" s="115"/>
      <c r="I69" s="115"/>
      <c r="J69" s="115"/>
      <c r="K69" s="115"/>
      <c r="L69" s="115"/>
      <c r="M69" s="115"/>
      <c r="N69" s="115"/>
      <c r="O69" s="115"/>
    </row>
    <row r="70" spans="1:15" x14ac:dyDescent="0.2">
      <c r="A70" s="142" t="s">
        <v>173</v>
      </c>
      <c r="G70" s="115" t="s">
        <v>174</v>
      </c>
      <c r="H70" s="115"/>
      <c r="I70" s="115"/>
      <c r="J70" s="115"/>
      <c r="K70" s="115"/>
      <c r="L70" s="115"/>
      <c r="M70" s="115"/>
    </row>
    <row r="71" spans="1:15" x14ac:dyDescent="0.2">
      <c r="A71" s="115" t="s">
        <v>175</v>
      </c>
      <c r="G71" s="115" t="s">
        <v>176</v>
      </c>
      <c r="H71" s="115"/>
      <c r="I71" s="115"/>
      <c r="J71" s="115"/>
      <c r="K71" s="115"/>
      <c r="L71" s="115"/>
      <c r="M71" s="115"/>
    </row>
    <row r="72" spans="1:15" x14ac:dyDescent="0.2">
      <c r="A72" s="115"/>
      <c r="G72" s="115"/>
      <c r="H72" s="115"/>
      <c r="I72" s="115"/>
      <c r="J72" s="115"/>
      <c r="K72" s="115"/>
      <c r="L72" s="115"/>
      <c r="M72" s="115"/>
    </row>
    <row r="73" spans="1:15" ht="15" x14ac:dyDescent="0.25">
      <c r="A73" s="143" t="s">
        <v>376</v>
      </c>
      <c r="B73" s="144"/>
      <c r="C73" s="144"/>
      <c r="D73" s="144"/>
      <c r="E73" s="144"/>
      <c r="F73" s="144"/>
      <c r="G73" s="29" t="s">
        <v>104</v>
      </c>
      <c r="H73" s="29"/>
      <c r="I73" s="115"/>
      <c r="J73" s="115"/>
      <c r="K73" s="115"/>
      <c r="L73" s="115"/>
      <c r="M73" s="115"/>
    </row>
    <row r="74" spans="1:15" ht="15" x14ac:dyDescent="0.25">
      <c r="A74" s="143" t="s">
        <v>377</v>
      </c>
      <c r="B74" s="144"/>
      <c r="C74" s="144"/>
      <c r="D74" s="144"/>
      <c r="E74" s="144"/>
      <c r="F74" s="144"/>
      <c r="G74" s="29" t="s">
        <v>105</v>
      </c>
      <c r="H74" s="29"/>
      <c r="I74" s="115"/>
      <c r="J74" s="115"/>
      <c r="K74" s="115"/>
      <c r="L74" s="115"/>
      <c r="M74" s="115"/>
    </row>
    <row r="77" spans="1:15" x14ac:dyDescent="0.2">
      <c r="C77" s="116" t="s">
        <v>378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cfa03897881f22ed6900d6fcd5f6b3f1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db00b4d249946a75097280912d151472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B7A17E-138B-4F5C-B768-E0033DC86AFD}"/>
</file>

<file path=customXml/itemProps2.xml><?xml version="1.0" encoding="utf-8"?>
<ds:datastoreItem xmlns:ds="http://schemas.openxmlformats.org/officeDocument/2006/customXml" ds:itemID="{72296F6C-7A24-4DA9-AC58-F1A7B801537C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8D48652-5D0E-485A-BEB4-AD8459CC80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</vt:vector>
  </TitlesOfParts>
  <Company>Junta de Planificación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 Duvergé, Gerardo E.</dc:creator>
  <cp:lastModifiedBy>Reyes Pérez, Carmen Y.</cp:lastModifiedBy>
  <dcterms:created xsi:type="dcterms:W3CDTF">2016-04-14T15:29:55Z</dcterms:created>
  <dcterms:modified xsi:type="dcterms:W3CDTF">2016-05-13T18:05:11Z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