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pr-my.sharepoint.com/personal/perez_m_jp_pr_gov/Documents/Backup Maggie/Año 2021/Análisis Económico/Publicaciones/Estadísticas Seleccionadas de Comercio Exterior 2020/"/>
    </mc:Choice>
  </mc:AlternateContent>
  <xr:revisionPtr revIDLastSave="132" documentId="8_{23817B58-BBB5-4882-BD18-789880E26709}" xr6:coauthVersionLast="46" xr6:coauthVersionMax="46" xr10:uidLastSave="{4FE1DD54-A5CD-44EE-82AB-D9E8DA0EA74F}"/>
  <bookViews>
    <workbookView xWindow="-110" yWindow="-110" windowWidth="19420" windowHeight="10420" firstSheet="5" activeTab="6" xr2:uid="{00000000-000D-0000-FFFF-FFFF00000000}"/>
  </bookViews>
  <sheets>
    <sheet name="COMERCIO EXTERIOR 2020" sheetId="2" r:id="rId1"/>
    <sheet name="INSTRUCCIONES-INSTRUCTIONS" sheetId="3" r:id="rId2"/>
    <sheet name="ÍNDICE-INDEX" sheetId="4" r:id="rId3"/>
    <sheet name="RESUMEN EJECUTIVO 2020" sheetId="5" r:id="rId4"/>
    <sheet name="EXECUTIVE SUMMARY 2020" sheetId="6" r:id="rId5"/>
    <sheet name="SISTEMA DE COMERCIO EXTERIOR" sheetId="7" r:id="rId6"/>
    <sheet name="EXTERNAL TRADE DATA SYSTEM" sheetId="8" r:id="rId7"/>
    <sheet name="TABLA 1" sheetId="1" r:id="rId8"/>
    <sheet name="TABLA 2" sheetId="9" r:id="rId9"/>
    <sheet name="TABLA 3" sheetId="10" r:id="rId10"/>
    <sheet name="TABLA 4" sheetId="11" r:id="rId11"/>
    <sheet name="TABLA 5" sheetId="12" r:id="rId12"/>
    <sheet name="TABLA 6" sheetId="13" r:id="rId13"/>
    <sheet name="TABLA 7" sheetId="14" r:id="rId14"/>
    <sheet name="TABLA 8" sheetId="15" r:id="rId15"/>
    <sheet name="TABLA 9" sheetId="16" r:id="rId16"/>
    <sheet name="TABLA 10" sheetId="17" r:id="rId17"/>
    <sheet name="TABLA 11" sheetId="18" r:id="rId18"/>
    <sheet name="GRÁFICA 1" sheetId="21" r:id="rId19"/>
    <sheet name="GRÁFICA 2" sheetId="22" r:id="rId20"/>
    <sheet name="GRÁFICA 3" sheetId="23" r:id="rId21"/>
    <sheet name="GRÁFICA 4" sheetId="24" r:id="rId22"/>
    <sheet name="GRÁFICA 5" sheetId="25" r:id="rId23"/>
    <sheet name="GRÁFICA 6" sheetId="26" r:id="rId24"/>
    <sheet name="GRÁFICA 7" sheetId="27" r:id="rId25"/>
    <sheet name="GRÁFICA 8" sheetId="28" r:id="rId26"/>
    <sheet name="GRÁFICA 9" sheetId="29" r:id="rId27"/>
    <sheet name="GRÁFICA 10" sheetId="30" r:id="rId28"/>
    <sheet name="GRÁFICA 11" sheetId="31" r:id="rId29"/>
    <sheet name="GRÁFICA 12" sheetId="32" r:id="rId30"/>
    <sheet name="GRÁFICA 13" sheetId="33" r:id="rId31"/>
    <sheet name="GRÁFICA 14" sheetId="34" r:id="rId32"/>
    <sheet name="GRÁFICA 15" sheetId="35" r:id="rId33"/>
  </sheets>
  <definedNames>
    <definedName name="_xlnm.Print_Area" localSheetId="7">'TABLA 1'!$A$2:$M$43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6" l="1"/>
  <c r="K56" i="16"/>
  <c r="K57" i="16" s="1"/>
  <c r="J56" i="16"/>
  <c r="J57" i="16" s="1"/>
  <c r="I56" i="16"/>
  <c r="I57" i="16" s="1"/>
  <c r="H56" i="16"/>
  <c r="H57" i="16" s="1"/>
  <c r="G56" i="16"/>
  <c r="G57" i="16" s="1"/>
  <c r="F56" i="16"/>
  <c r="F57" i="16" s="1"/>
  <c r="E56" i="16"/>
  <c r="E57" i="16" s="1"/>
  <c r="D56" i="16"/>
  <c r="C56" i="16"/>
  <c r="C57" i="16" s="1"/>
  <c r="F26" i="16"/>
  <c r="K25" i="16"/>
  <c r="K26" i="16" s="1"/>
  <c r="J25" i="16"/>
  <c r="J26" i="16" s="1"/>
  <c r="I25" i="16"/>
  <c r="I26" i="16" s="1"/>
  <c r="H25" i="16"/>
  <c r="H26" i="16" s="1"/>
  <c r="G25" i="16"/>
  <c r="G26" i="16" s="1"/>
  <c r="F25" i="16"/>
  <c r="E25" i="16"/>
  <c r="E26" i="16" s="1"/>
  <c r="D25" i="16"/>
  <c r="D26" i="16" s="1"/>
  <c r="C25" i="16"/>
  <c r="C26" i="16" s="1"/>
  <c r="I126" i="15" l="1"/>
  <c r="E126" i="15"/>
  <c r="I124" i="15"/>
  <c r="E124" i="15"/>
  <c r="I123" i="15"/>
  <c r="E123" i="15"/>
  <c r="I122" i="15"/>
  <c r="E122" i="15"/>
  <c r="I121" i="15"/>
  <c r="E121" i="15"/>
  <c r="I119" i="15"/>
  <c r="E119" i="15"/>
  <c r="I118" i="15"/>
  <c r="E118" i="15"/>
  <c r="I117" i="15"/>
  <c r="E117" i="15"/>
  <c r="I116" i="15"/>
  <c r="E116" i="15"/>
  <c r="I115" i="15"/>
  <c r="E115" i="15"/>
  <c r="I114" i="15"/>
  <c r="E114" i="15"/>
  <c r="I113" i="15"/>
  <c r="E113" i="15"/>
  <c r="I112" i="15"/>
  <c r="E112" i="15"/>
  <c r="I111" i="15"/>
  <c r="E111" i="15"/>
  <c r="I110" i="15"/>
  <c r="E110" i="15"/>
  <c r="I109" i="15"/>
  <c r="E109" i="15"/>
  <c r="I108" i="15"/>
  <c r="E108" i="15"/>
  <c r="I107" i="15"/>
  <c r="E107" i="15"/>
  <c r="I106" i="15"/>
  <c r="E106" i="15"/>
  <c r="I105" i="15"/>
  <c r="E105" i="15"/>
  <c r="I104" i="15"/>
  <c r="E104" i="15"/>
  <c r="H103" i="15"/>
  <c r="G103" i="15"/>
  <c r="I103" i="15" s="1"/>
  <c r="D103" i="15"/>
  <c r="D97" i="15" s="1"/>
  <c r="C103" i="15"/>
  <c r="C97" i="15" s="1"/>
  <c r="I101" i="15"/>
  <c r="E101" i="15"/>
  <c r="I99" i="15"/>
  <c r="E99" i="15"/>
  <c r="H97" i="15"/>
  <c r="G97" i="15"/>
  <c r="I97" i="15" s="1"/>
  <c r="I83" i="15"/>
  <c r="E83" i="15"/>
  <c r="I81" i="15"/>
  <c r="E81" i="15"/>
  <c r="I80" i="15"/>
  <c r="E80" i="15"/>
  <c r="I79" i="15"/>
  <c r="E79" i="15"/>
  <c r="I78" i="15"/>
  <c r="E78" i="15"/>
  <c r="I76" i="15"/>
  <c r="E76" i="15"/>
  <c r="I75" i="15"/>
  <c r="E75" i="15"/>
  <c r="I74" i="15"/>
  <c r="E74" i="15"/>
  <c r="I73" i="15"/>
  <c r="E73" i="15"/>
  <c r="I72" i="15"/>
  <c r="E72" i="15"/>
  <c r="I71" i="15"/>
  <c r="E71" i="15"/>
  <c r="I70" i="15"/>
  <c r="E70" i="15"/>
  <c r="I69" i="15"/>
  <c r="E69" i="15"/>
  <c r="I68" i="15"/>
  <c r="E68" i="15"/>
  <c r="I67" i="15"/>
  <c r="E67" i="15"/>
  <c r="I66" i="15"/>
  <c r="E66" i="15"/>
  <c r="I65" i="15"/>
  <c r="E65" i="15"/>
  <c r="I64" i="15"/>
  <c r="E64" i="15"/>
  <c r="I63" i="15"/>
  <c r="E63" i="15"/>
  <c r="I62" i="15"/>
  <c r="E62" i="15"/>
  <c r="I61" i="15"/>
  <c r="E61" i="15"/>
  <c r="H60" i="15"/>
  <c r="H54" i="15" s="1"/>
  <c r="G60" i="15"/>
  <c r="G54" i="15" s="1"/>
  <c r="I54" i="15" s="1"/>
  <c r="D60" i="15"/>
  <c r="D54" i="15" s="1"/>
  <c r="C60" i="15"/>
  <c r="C54" i="15" s="1"/>
  <c r="E54" i="15" s="1"/>
  <c r="I58" i="15"/>
  <c r="E58" i="15"/>
  <c r="I56" i="15"/>
  <c r="E56" i="15"/>
  <c r="I40" i="15"/>
  <c r="E40" i="15"/>
  <c r="I38" i="15"/>
  <c r="E38" i="15"/>
  <c r="I37" i="15"/>
  <c r="E37" i="15"/>
  <c r="I36" i="15"/>
  <c r="E36" i="15"/>
  <c r="I35" i="15"/>
  <c r="E35" i="15"/>
  <c r="I33" i="15"/>
  <c r="E33" i="15"/>
  <c r="I32" i="15"/>
  <c r="E32" i="15"/>
  <c r="I31" i="15"/>
  <c r="E31" i="15"/>
  <c r="I30" i="15"/>
  <c r="E30" i="15"/>
  <c r="I29" i="15"/>
  <c r="E29" i="15"/>
  <c r="I28" i="15"/>
  <c r="E28" i="15"/>
  <c r="I27" i="15"/>
  <c r="E27" i="15"/>
  <c r="I26" i="15"/>
  <c r="E26" i="15"/>
  <c r="I25" i="15"/>
  <c r="E25" i="15"/>
  <c r="I24" i="15"/>
  <c r="E24" i="15"/>
  <c r="I23" i="15"/>
  <c r="E23" i="15"/>
  <c r="I22" i="15"/>
  <c r="E22" i="15"/>
  <c r="I21" i="15"/>
  <c r="E21" i="15"/>
  <c r="I20" i="15"/>
  <c r="E20" i="15"/>
  <c r="I19" i="15"/>
  <c r="E19" i="15"/>
  <c r="I18" i="15"/>
  <c r="E18" i="15"/>
  <c r="I17" i="15"/>
  <c r="H17" i="15"/>
  <c r="G17" i="15"/>
  <c r="D17" i="15"/>
  <c r="E17" i="15" s="1"/>
  <c r="C17" i="15"/>
  <c r="I15" i="15"/>
  <c r="E15" i="15"/>
  <c r="I13" i="15"/>
  <c r="E13" i="15"/>
  <c r="H11" i="15"/>
  <c r="G11" i="15"/>
  <c r="I11" i="15" s="1"/>
  <c r="D11" i="15"/>
  <c r="C11" i="15"/>
  <c r="E11" i="15" s="1"/>
  <c r="E97" i="15" l="1"/>
  <c r="E60" i="15"/>
  <c r="E103" i="15"/>
  <c r="I60" i="15"/>
  <c r="E40" i="11" l="1"/>
  <c r="D40" i="11"/>
  <c r="K39" i="11"/>
  <c r="K40" i="11" s="1"/>
  <c r="J39" i="11"/>
  <c r="J40" i="11" s="1"/>
  <c r="I39" i="11"/>
  <c r="I40" i="11" s="1"/>
  <c r="H39" i="11"/>
  <c r="H40" i="11" s="1"/>
  <c r="G39" i="11"/>
  <c r="G40" i="11" s="1"/>
  <c r="F39" i="11"/>
  <c r="F40" i="11" s="1"/>
  <c r="E39" i="11"/>
  <c r="D39" i="11"/>
  <c r="C39" i="11"/>
  <c r="C40" i="11" s="1"/>
  <c r="B39" i="11"/>
  <c r="B40" i="11" s="1"/>
  <c r="I23" i="11"/>
  <c r="H23" i="11"/>
  <c r="K22" i="11"/>
  <c r="K23" i="11" s="1"/>
  <c r="J22" i="11"/>
  <c r="J23" i="11" s="1"/>
  <c r="I22" i="11"/>
  <c r="H22" i="11"/>
  <c r="G22" i="11"/>
  <c r="G23" i="11" s="1"/>
  <c r="F22" i="11"/>
  <c r="F23" i="11" s="1"/>
  <c r="E22" i="11"/>
  <c r="E23" i="11" s="1"/>
  <c r="D22" i="11"/>
  <c r="D23" i="11" s="1"/>
  <c r="C22" i="11"/>
  <c r="C23" i="11" s="1"/>
  <c r="B22" i="11"/>
  <c r="B23" i="11" s="1"/>
  <c r="H326" i="10" l="1"/>
  <c r="D326" i="10"/>
  <c r="H325" i="10"/>
  <c r="D325" i="10"/>
  <c r="H324" i="10"/>
  <c r="D324" i="10"/>
  <c r="H323" i="10"/>
  <c r="D323" i="10"/>
  <c r="H322" i="10"/>
  <c r="D322" i="10"/>
  <c r="H321" i="10"/>
  <c r="D321" i="10"/>
  <c r="H320" i="10"/>
  <c r="D320" i="10"/>
  <c r="H319" i="10"/>
  <c r="D319" i="10"/>
  <c r="H318" i="10"/>
  <c r="D318" i="10"/>
  <c r="H317" i="10"/>
  <c r="D317" i="10"/>
  <c r="H315" i="10"/>
  <c r="D315" i="10"/>
  <c r="H314" i="10"/>
  <c r="D314" i="10"/>
  <c r="H313" i="10"/>
  <c r="D313" i="10"/>
  <c r="H312" i="10"/>
  <c r="D312" i="10"/>
  <c r="H311" i="10"/>
  <c r="D311" i="10"/>
  <c r="H310" i="10"/>
  <c r="D310" i="10"/>
  <c r="H309" i="10"/>
  <c r="D309" i="10"/>
  <c r="H308" i="10"/>
  <c r="D308" i="10"/>
  <c r="H307" i="10"/>
  <c r="D307" i="10"/>
  <c r="H306" i="10"/>
  <c r="D306" i="10"/>
  <c r="H305" i="10"/>
  <c r="D305" i="10"/>
  <c r="H289" i="10"/>
  <c r="D289" i="10"/>
  <c r="H288" i="10"/>
  <c r="D288" i="10"/>
  <c r="H287" i="10"/>
  <c r="D287" i="10"/>
  <c r="H286" i="10"/>
  <c r="D286" i="10"/>
  <c r="H285" i="10"/>
  <c r="D285" i="10"/>
  <c r="H284" i="10"/>
  <c r="D284" i="10"/>
  <c r="H283" i="10"/>
  <c r="D283" i="10"/>
  <c r="H282" i="10"/>
  <c r="D282" i="10"/>
  <c r="H281" i="10"/>
  <c r="D281" i="10"/>
  <c r="H280" i="10"/>
  <c r="D280" i="10"/>
  <c r="H279" i="10"/>
  <c r="D279" i="10"/>
  <c r="H278" i="10"/>
  <c r="D278" i="10"/>
  <c r="H277" i="10"/>
  <c r="D277" i="10"/>
  <c r="H276" i="10"/>
  <c r="D276" i="10"/>
  <c r="H275" i="10"/>
  <c r="D275" i="10"/>
  <c r="H274" i="10"/>
  <c r="D274" i="10"/>
  <c r="H273" i="10"/>
  <c r="D273" i="10"/>
  <c r="H272" i="10"/>
  <c r="D272" i="10"/>
  <c r="H271" i="10"/>
  <c r="D271" i="10"/>
  <c r="H270" i="10"/>
  <c r="D270" i="10"/>
  <c r="H269" i="10"/>
  <c r="D269" i="10"/>
  <c r="H268" i="10"/>
  <c r="D268" i="10"/>
  <c r="H267" i="10"/>
  <c r="D267" i="10"/>
  <c r="H266" i="10"/>
  <c r="D266" i="10"/>
  <c r="H265" i="10"/>
  <c r="D265" i="10"/>
  <c r="G263" i="10"/>
  <c r="F263" i="10"/>
  <c r="H263" i="10" s="1"/>
  <c r="D263" i="10"/>
  <c r="C263" i="10"/>
  <c r="B263" i="10"/>
  <c r="H247" i="10"/>
  <c r="D247" i="10"/>
  <c r="H246" i="10"/>
  <c r="D246" i="10"/>
  <c r="H245" i="10"/>
  <c r="D245" i="10"/>
  <c r="H244" i="10"/>
  <c r="D244" i="10"/>
  <c r="H242" i="10"/>
  <c r="D242" i="10"/>
  <c r="H241" i="10"/>
  <c r="D241" i="10"/>
  <c r="H240" i="10"/>
  <c r="D240" i="10"/>
  <c r="H239" i="10"/>
  <c r="D239" i="10"/>
  <c r="H238" i="10"/>
  <c r="D238" i="10"/>
  <c r="H237" i="10"/>
  <c r="D237" i="10"/>
  <c r="H235" i="10"/>
  <c r="D235" i="10"/>
  <c r="H234" i="10"/>
  <c r="D234" i="10"/>
  <c r="H233" i="10"/>
  <c r="D233" i="10"/>
  <c r="H232" i="10"/>
  <c r="D232" i="10"/>
  <c r="H231" i="10"/>
  <c r="D231" i="10"/>
  <c r="H230" i="10"/>
  <c r="D230" i="10"/>
  <c r="H229" i="10"/>
  <c r="D229" i="10"/>
  <c r="H228" i="10"/>
  <c r="D228" i="10"/>
  <c r="H227" i="10"/>
  <c r="D227" i="10"/>
  <c r="H226" i="10"/>
  <c r="D226" i="10"/>
  <c r="H225" i="10"/>
  <c r="D225" i="10"/>
  <c r="H224" i="10"/>
  <c r="D224" i="10"/>
  <c r="H223" i="10"/>
  <c r="D223" i="10"/>
  <c r="G221" i="10"/>
  <c r="F221" i="10"/>
  <c r="H221" i="10" s="1"/>
  <c r="C221" i="10"/>
  <c r="B221" i="10"/>
  <c r="D221" i="10" s="1"/>
  <c r="H205" i="10"/>
  <c r="D205" i="10"/>
  <c r="H204" i="10"/>
  <c r="D204" i="10"/>
  <c r="H203" i="10"/>
  <c r="D203" i="10"/>
  <c r="H202" i="10"/>
  <c r="D202" i="10"/>
  <c r="H201" i="10"/>
  <c r="D201" i="10"/>
  <c r="H200" i="10"/>
  <c r="D200" i="10"/>
  <c r="H199" i="10"/>
  <c r="D199" i="10"/>
  <c r="H198" i="10"/>
  <c r="D198" i="10"/>
  <c r="G196" i="10"/>
  <c r="F196" i="10"/>
  <c r="H196" i="10" s="1"/>
  <c r="C196" i="10"/>
  <c r="B196" i="10"/>
  <c r="D196" i="10" s="1"/>
  <c r="H194" i="10"/>
  <c r="D194" i="10"/>
  <c r="H193" i="10"/>
  <c r="D193" i="10"/>
  <c r="H192" i="10"/>
  <c r="D192" i="10"/>
  <c r="H191" i="10"/>
  <c r="D191" i="10"/>
  <c r="H190" i="10"/>
  <c r="D190" i="10"/>
  <c r="H189" i="10"/>
  <c r="D189" i="10"/>
  <c r="H188" i="10"/>
  <c r="D188" i="10"/>
  <c r="H187" i="10"/>
  <c r="D187" i="10"/>
  <c r="H186" i="10"/>
  <c r="D186" i="10"/>
  <c r="H185" i="10"/>
  <c r="D185" i="10"/>
  <c r="H184" i="10"/>
  <c r="D184" i="10"/>
  <c r="H183" i="10"/>
  <c r="D183" i="10"/>
  <c r="H182" i="10"/>
  <c r="D182" i="10"/>
  <c r="H181" i="10"/>
  <c r="D181" i="10"/>
  <c r="H180" i="10"/>
  <c r="D180" i="10"/>
  <c r="H179" i="10"/>
  <c r="D179" i="10"/>
  <c r="H163" i="10"/>
  <c r="D163" i="10"/>
  <c r="H162" i="10"/>
  <c r="D162" i="10"/>
  <c r="H161" i="10"/>
  <c r="D161" i="10"/>
  <c r="H160" i="10"/>
  <c r="D160" i="10"/>
  <c r="H159" i="10"/>
  <c r="D159" i="10"/>
  <c r="H158" i="10"/>
  <c r="D158" i="10"/>
  <c r="H157" i="10"/>
  <c r="D157" i="10"/>
  <c r="H156" i="10"/>
  <c r="D156" i="10"/>
  <c r="H155" i="10"/>
  <c r="D155" i="10"/>
  <c r="H154" i="10"/>
  <c r="D154" i="10"/>
  <c r="H152" i="10"/>
  <c r="D152" i="10"/>
  <c r="H150" i="10"/>
  <c r="D150" i="10"/>
  <c r="H149" i="10"/>
  <c r="D149" i="10"/>
  <c r="H147" i="10"/>
  <c r="D147" i="10"/>
  <c r="H146" i="10"/>
  <c r="D146" i="10"/>
  <c r="H145" i="10"/>
  <c r="D145" i="10"/>
  <c r="H144" i="10"/>
  <c r="D144" i="10"/>
  <c r="H143" i="10"/>
  <c r="D143" i="10"/>
  <c r="H142" i="10"/>
  <c r="D142" i="10"/>
  <c r="H141" i="10"/>
  <c r="D141" i="10"/>
  <c r="H140" i="10"/>
  <c r="D140" i="10"/>
  <c r="G138" i="10"/>
  <c r="F138" i="10"/>
  <c r="H138" i="10" s="1"/>
  <c r="C138" i="10"/>
  <c r="B138" i="10"/>
  <c r="D138" i="10" s="1"/>
  <c r="H122" i="10"/>
  <c r="D122" i="10"/>
  <c r="H121" i="10"/>
  <c r="D121" i="10"/>
  <c r="H120" i="10"/>
  <c r="D120" i="10"/>
  <c r="H119" i="10"/>
  <c r="D119" i="10"/>
  <c r="H118" i="10"/>
  <c r="D118" i="10"/>
  <c r="H117" i="10"/>
  <c r="D117" i="10"/>
  <c r="H116" i="10"/>
  <c r="D116" i="10"/>
  <c r="H115" i="10"/>
  <c r="D115" i="10"/>
  <c r="H114" i="10"/>
  <c r="D114" i="10"/>
  <c r="H113" i="10"/>
  <c r="D113" i="10"/>
  <c r="H112" i="10"/>
  <c r="D112" i="10"/>
  <c r="H111" i="10"/>
  <c r="D111" i="10"/>
  <c r="H110" i="10"/>
  <c r="D110" i="10"/>
  <c r="G108" i="10"/>
  <c r="F108" i="10"/>
  <c r="H108" i="10" s="1"/>
  <c r="C108" i="10"/>
  <c r="B108" i="10"/>
  <c r="D108" i="10" s="1"/>
  <c r="H106" i="10"/>
  <c r="D106" i="10"/>
  <c r="H105" i="10"/>
  <c r="D105" i="10"/>
  <c r="H104" i="10"/>
  <c r="D104" i="10"/>
  <c r="G102" i="10"/>
  <c r="F102" i="10"/>
  <c r="H102" i="10" s="1"/>
  <c r="C102" i="10"/>
  <c r="B102" i="10"/>
  <c r="D102" i="10" s="1"/>
  <c r="H100" i="10"/>
  <c r="D100" i="10"/>
  <c r="H99" i="10"/>
  <c r="D99" i="10"/>
  <c r="H98" i="10"/>
  <c r="D98" i="10"/>
  <c r="H97" i="10"/>
  <c r="D97" i="10"/>
  <c r="H96" i="10"/>
  <c r="D96" i="10"/>
  <c r="H95" i="10"/>
  <c r="D95" i="10"/>
  <c r="H94" i="10"/>
  <c r="D94" i="10"/>
  <c r="G92" i="10"/>
  <c r="F92" i="10"/>
  <c r="H92" i="10" s="1"/>
  <c r="C92" i="10"/>
  <c r="B92" i="10"/>
  <c r="D92" i="10" s="1"/>
  <c r="H76" i="10"/>
  <c r="D76" i="10"/>
  <c r="H75" i="10"/>
  <c r="D75" i="10"/>
  <c r="H74" i="10"/>
  <c r="D74" i="10"/>
  <c r="H73" i="10"/>
  <c r="D73" i="10"/>
  <c r="H71" i="10"/>
  <c r="D71" i="10"/>
  <c r="H70" i="10"/>
  <c r="D70" i="10"/>
  <c r="H69" i="10"/>
  <c r="D69" i="10"/>
  <c r="H68" i="10"/>
  <c r="D68" i="10"/>
  <c r="H67" i="10"/>
  <c r="D67" i="10"/>
  <c r="H66" i="10"/>
  <c r="D66" i="10"/>
  <c r="H65" i="10"/>
  <c r="D65" i="10"/>
  <c r="H64" i="10"/>
  <c r="D64" i="10"/>
  <c r="H63" i="10"/>
  <c r="D63" i="10"/>
  <c r="H62" i="10"/>
  <c r="D62" i="10"/>
  <c r="H61" i="10"/>
  <c r="D61" i="10"/>
  <c r="H60" i="10"/>
  <c r="D60" i="10"/>
  <c r="H59" i="10"/>
  <c r="D59" i="10"/>
  <c r="H58" i="10"/>
  <c r="D58" i="10"/>
  <c r="H57" i="10"/>
  <c r="D57" i="10"/>
  <c r="H56" i="10"/>
  <c r="D56" i="10"/>
  <c r="H55" i="10"/>
  <c r="D55" i="10"/>
  <c r="H54" i="10"/>
  <c r="D54" i="10"/>
  <c r="H53" i="10"/>
  <c r="D53" i="10"/>
  <c r="H52" i="10"/>
  <c r="D52" i="10"/>
  <c r="H35" i="10"/>
  <c r="D35" i="10"/>
  <c r="H34" i="10"/>
  <c r="D34" i="10"/>
  <c r="H33" i="10"/>
  <c r="D33" i="10"/>
  <c r="H32" i="10"/>
  <c r="D32" i="10"/>
  <c r="H31" i="10"/>
  <c r="D31" i="10"/>
  <c r="H30" i="10"/>
  <c r="D30" i="10"/>
  <c r="H29" i="10"/>
  <c r="D29" i="10"/>
  <c r="H28" i="10"/>
  <c r="D28" i="10"/>
  <c r="H27" i="10"/>
  <c r="D27" i="10"/>
  <c r="H25" i="10"/>
  <c r="D25" i="10"/>
  <c r="H24" i="10"/>
  <c r="D24" i="10"/>
  <c r="H23" i="10"/>
  <c r="D23" i="10"/>
  <c r="H22" i="10"/>
  <c r="D22" i="10"/>
  <c r="H21" i="10"/>
  <c r="D21" i="10"/>
  <c r="H20" i="10"/>
  <c r="D20" i="10"/>
  <c r="G18" i="10"/>
  <c r="G16" i="10" s="1"/>
  <c r="G12" i="10" s="1"/>
  <c r="F18" i="10"/>
  <c r="H18" i="10" s="1"/>
  <c r="C18" i="10"/>
  <c r="B18" i="10"/>
  <c r="D18" i="10" s="1"/>
  <c r="C16" i="10"/>
  <c r="C12" i="10" s="1"/>
  <c r="H15" i="10"/>
  <c r="D15" i="10"/>
  <c r="H14" i="10"/>
  <c r="D14" i="10"/>
  <c r="B16" i="10" l="1"/>
  <c r="F16" i="10"/>
  <c r="H16" i="10" l="1"/>
  <c r="F12" i="10"/>
  <c r="H12" i="10" s="1"/>
  <c r="D16" i="10"/>
  <c r="B12" i="10"/>
  <c r="D12" i="10" s="1"/>
  <c r="K62" i="9" l="1"/>
  <c r="J62" i="9"/>
  <c r="I62" i="9"/>
  <c r="H62" i="9"/>
  <c r="G62" i="9"/>
  <c r="F62" i="9"/>
  <c r="E62" i="9"/>
  <c r="D62" i="9"/>
  <c r="C62" i="9"/>
  <c r="B62" i="9"/>
  <c r="K61" i="9"/>
  <c r="J61" i="9"/>
  <c r="I61" i="9"/>
  <c r="H61" i="9"/>
  <c r="G61" i="9"/>
  <c r="F61" i="9"/>
  <c r="E61" i="9"/>
  <c r="D61" i="9"/>
  <c r="C61" i="9"/>
  <c r="B61" i="9"/>
  <c r="K60" i="9"/>
  <c r="J60" i="9"/>
  <c r="I60" i="9"/>
  <c r="H60" i="9"/>
  <c r="G60" i="9"/>
  <c r="F60" i="9"/>
  <c r="E60" i="9"/>
  <c r="D60" i="9"/>
  <c r="C60" i="9"/>
  <c r="B60" i="9"/>
  <c r="K59" i="9"/>
  <c r="J59" i="9"/>
  <c r="I59" i="9"/>
  <c r="H59" i="9"/>
  <c r="G59" i="9"/>
  <c r="F59" i="9"/>
  <c r="E59" i="9"/>
  <c r="D59" i="9"/>
  <c r="C59" i="9"/>
  <c r="B59" i="9"/>
  <c r="K58" i="9"/>
  <c r="J58" i="9"/>
  <c r="I58" i="9"/>
  <c r="H58" i="9"/>
  <c r="G58" i="9"/>
  <c r="F58" i="9"/>
  <c r="E58" i="9"/>
  <c r="D58" i="9"/>
  <c r="C58" i="9"/>
  <c r="B58" i="9"/>
  <c r="K57" i="9"/>
  <c r="J57" i="9"/>
  <c r="I57" i="9"/>
  <c r="H57" i="9"/>
  <c r="G57" i="9"/>
  <c r="F57" i="9"/>
  <c r="E57" i="9"/>
  <c r="D57" i="9"/>
  <c r="C57" i="9"/>
  <c r="B57" i="9"/>
  <c r="K56" i="9"/>
  <c r="J56" i="9"/>
  <c r="J54" i="9" s="1"/>
  <c r="J50" i="9" s="1"/>
  <c r="I56" i="9"/>
  <c r="I54" i="9" s="1"/>
  <c r="H56" i="9"/>
  <c r="G56" i="9"/>
  <c r="F56" i="9"/>
  <c r="E56" i="9"/>
  <c r="D56" i="9"/>
  <c r="C56" i="9"/>
  <c r="B56" i="9"/>
  <c r="K55" i="9"/>
  <c r="K54" i="9" s="1"/>
  <c r="J55" i="9"/>
  <c r="I55" i="9"/>
  <c r="H55" i="9"/>
  <c r="H54" i="9" s="1"/>
  <c r="G55" i="9"/>
  <c r="F55" i="9"/>
  <c r="E55" i="9"/>
  <c r="D55" i="9"/>
  <c r="C55" i="9"/>
  <c r="B55" i="9"/>
  <c r="K53" i="9"/>
  <c r="J53" i="9"/>
  <c r="I53" i="9"/>
  <c r="H53" i="9"/>
  <c r="K52" i="9"/>
  <c r="J52" i="9"/>
  <c r="I52" i="9"/>
  <c r="I50" i="9" s="1"/>
  <c r="H52" i="9"/>
  <c r="H50" i="9" s="1"/>
  <c r="B50" i="9"/>
  <c r="K28" i="9"/>
  <c r="J28" i="9"/>
  <c r="J24" i="9" s="1"/>
  <c r="I28" i="9"/>
  <c r="I24" i="9" s="1"/>
  <c r="H28" i="9"/>
  <c r="H24" i="9" s="1"/>
  <c r="K24" i="9"/>
  <c r="K13" i="9"/>
  <c r="J13" i="9"/>
  <c r="J9" i="9" s="1"/>
  <c r="I13" i="9"/>
  <c r="I9" i="9" s="1"/>
  <c r="H13" i="9"/>
  <c r="H9" i="9" s="1"/>
  <c r="K9" i="9"/>
  <c r="K50" i="9" l="1"/>
</calcChain>
</file>

<file path=xl/sharedStrings.xml><?xml version="1.0" encoding="utf-8"?>
<sst xmlns="http://schemas.openxmlformats.org/spreadsheetml/2006/main" count="1558" uniqueCount="753">
  <si>
    <t xml:space="preserve">TABLA 1 - COMERCIO EXTERIOR DE PUERTO RICO: AÑOS FISCALES </t>
  </si>
  <si>
    <t xml:space="preserve">TABLE 1 - PUERTO RICO'S EXTERNAL TRADE: FISCAL YEARS </t>
  </si>
  <si>
    <t>(En millones de dólares - In millions of dollars)</t>
  </si>
  <si>
    <t>Exportaciones ajustadas</t>
  </si>
  <si>
    <t>Adjusted exports</t>
  </si>
  <si>
    <t>Exportaciones registradas</t>
  </si>
  <si>
    <t>Recorded exports</t>
  </si>
  <si>
    <t xml:space="preserve">   Estados Unidos</t>
  </si>
  <si>
    <t xml:space="preserve">   United States</t>
  </si>
  <si>
    <t xml:space="preserve">   Países extranjeros</t>
  </si>
  <si>
    <t xml:space="preserve">   Foreign countries</t>
  </si>
  <si>
    <t xml:space="preserve">   Islas Vírgenes</t>
  </si>
  <si>
    <t xml:space="preserve">   Virgin Islands</t>
  </si>
  <si>
    <t xml:space="preserve">          Ajustes, total</t>
  </si>
  <si>
    <t xml:space="preserve">          Total adjustments</t>
  </si>
  <si>
    <t xml:space="preserve">   Mercancía devuelta</t>
  </si>
  <si>
    <t xml:space="preserve">   Returned merchandise</t>
  </si>
  <si>
    <t xml:space="preserve">   Arbitrios sobre</t>
  </si>
  <si>
    <t xml:space="preserve">   U.S. excises on</t>
  </si>
  <si>
    <t xml:space="preserve">    embarques</t>
  </si>
  <si>
    <t xml:space="preserve">    off-shore shipments</t>
  </si>
  <si>
    <t xml:space="preserve">   Otros ajustes</t>
  </si>
  <si>
    <t xml:space="preserve">   Other adjustments</t>
  </si>
  <si>
    <t>Importaciones ajustadas</t>
  </si>
  <si>
    <t>Adjusted imports</t>
  </si>
  <si>
    <t>Importaciones registradas</t>
  </si>
  <si>
    <t>Recorded imports</t>
  </si>
  <si>
    <t xml:space="preserve">          Balance neto</t>
  </si>
  <si>
    <t xml:space="preserve">          Net balance</t>
  </si>
  <si>
    <t xml:space="preserve"> p- Cifras preliminares.</t>
  </si>
  <si>
    <t xml:space="preserve"> p- Preliminary figures.</t>
  </si>
  <si>
    <t>( ) Cifras negativas.</t>
  </si>
  <si>
    <t>( ) Negative figures.</t>
  </si>
  <si>
    <t xml:space="preserve">Fuente: Junta de Planificación, Programa de Planificación Económica y Social, </t>
  </si>
  <si>
    <t xml:space="preserve">Source: Puerto Rico Planning Board, Program of Economic and Social Planning, </t>
  </si>
  <si>
    <t xml:space="preserve">               Subprograma de Análisis Económico.</t>
  </si>
  <si>
    <t xml:space="preserve">               Subprogram of Economic Analysis.</t>
  </si>
  <si>
    <t xml:space="preserve"> r-   Cifras revisadas.</t>
  </si>
  <si>
    <t xml:space="preserve"> r-  Revised figures.</t>
  </si>
  <si>
    <t xml:space="preserve">      De los cuales: Oro no monetario</t>
  </si>
  <si>
    <t xml:space="preserve">      Of which: Nonmonetary gold</t>
  </si>
  <si>
    <t>2018r</t>
  </si>
  <si>
    <t>2019r</t>
  </si>
  <si>
    <t>2020p</t>
  </si>
  <si>
    <t>JUNTA DE PLANIFICACIÓN DE PUERTO RICO</t>
  </si>
  <si>
    <t>Instrucciones - Instructions</t>
  </si>
  <si>
    <t>ESPAÑOL</t>
  </si>
  <si>
    <t>Puede accesarlos de la siguiente forma:</t>
  </si>
  <si>
    <t>1. Buscando por las pestañas</t>
  </si>
  <si>
    <t>2. Oprimiendo el vínculo que aparece en el índice que  le llevará a la tabla correspondiente.</t>
  </si>
  <si>
    <t>ENGLISH</t>
  </si>
  <si>
    <t>To access an specific table:</t>
  </si>
  <si>
    <t>1.  Browse using the tabs.</t>
  </si>
  <si>
    <t>2.  Click on the links on this index.</t>
  </si>
  <si>
    <t>Esta página contiene las tablas de las Estadísticas Seleccionadas de Comercio Exterior 2020.</t>
  </si>
  <si>
    <t>Si tiene dudas, por favor oprima la pestaña titulada "COMERCIO EXTERIOR 2020", dónde encontrará información de las personas que le pueden ayudar.</t>
  </si>
  <si>
    <t>This workbook has the tables from the Selected Statistics on Puerto Rico’s External Trade 2020.</t>
  </si>
  <si>
    <t>For assistance, please click on the tab  "COMERCIO EXTERIOR 2020" for subject matter experts contact information.</t>
  </si>
  <si>
    <t>TABLA 2 - BALANCE COMERCIAL POR REGION GEOGRAFICA TOTAL: AÑOS FISCALES</t>
  </si>
  <si>
    <t>TABLE 2 - TRADE BALANCE BY TOTAL GEOGRAPHIC REGION: FISCAL YEARS</t>
  </si>
  <si>
    <t xml:space="preserve">     Exportaciones registradas</t>
  </si>
  <si>
    <t xml:space="preserve">     Recorded exports</t>
  </si>
  <si>
    <t>Estados Unidos</t>
  </si>
  <si>
    <t>United States</t>
  </si>
  <si>
    <t>Islas Vírgenes</t>
  </si>
  <si>
    <t>Virgin Islands</t>
  </si>
  <si>
    <t>Países extranjeros</t>
  </si>
  <si>
    <t>Foreign countries</t>
  </si>
  <si>
    <t xml:space="preserve">   Africa</t>
  </si>
  <si>
    <t xml:space="preserve">   América Central</t>
  </si>
  <si>
    <t xml:space="preserve">   Central America</t>
  </si>
  <si>
    <t xml:space="preserve">   América del Norte</t>
  </si>
  <si>
    <t xml:space="preserve">   North America</t>
  </si>
  <si>
    <t xml:space="preserve">   América del Sur</t>
  </si>
  <si>
    <t xml:space="preserve">   South America</t>
  </si>
  <si>
    <t xml:space="preserve">   Asia</t>
  </si>
  <si>
    <t xml:space="preserve">   Australia y el Pacífico</t>
  </si>
  <si>
    <t xml:space="preserve">   Australia and the Pacific</t>
  </si>
  <si>
    <t xml:space="preserve">   Caribe</t>
  </si>
  <si>
    <t xml:space="preserve">   Caribbean</t>
  </si>
  <si>
    <t xml:space="preserve">   Europa</t>
  </si>
  <si>
    <t xml:space="preserve">   Europe</t>
  </si>
  <si>
    <t xml:space="preserve">     Importaciones registradas</t>
  </si>
  <si>
    <t xml:space="preserve">     Recorded imports</t>
  </si>
  <si>
    <t>(Continúa - Continue)</t>
  </si>
  <si>
    <t>TABLA 2 - BALANCE COMERCIAL POR REGION GEOGRAFICA TOTAL: AÑOS FISCALES (CONT.)</t>
  </si>
  <si>
    <t>TABLE 2 - TRADE BALANCE BY TOTAL GEOGRAPHIC REGION: FISCAL YEARS (CONT.)</t>
  </si>
  <si>
    <t xml:space="preserve">     Balance comercial</t>
  </si>
  <si>
    <t xml:space="preserve">     Trade balance</t>
  </si>
  <si>
    <t xml:space="preserve">TABLA 3 - BALANCE COMERCIAL POR REGIÓN GEOGRAFICA Y PAÍS: AÑOS FISCALES </t>
  </si>
  <si>
    <t>TABLE 3 - TRADE BALANCE BY GEOGRAPHIC REGION AND COUNTRY: FISCAL YEARS</t>
  </si>
  <si>
    <t>(En dólares - In dollars)</t>
  </si>
  <si>
    <t>Balance</t>
  </si>
  <si>
    <t>Exportaciones</t>
  </si>
  <si>
    <t>Importaciones</t>
  </si>
  <si>
    <t>Comercial</t>
  </si>
  <si>
    <t>(Exports)</t>
  </si>
  <si>
    <t>(Imports)</t>
  </si>
  <si>
    <t>(Trade Balance)</t>
  </si>
  <si>
    <t xml:space="preserve">     Total</t>
  </si>
  <si>
    <t xml:space="preserve">     Africa</t>
  </si>
  <si>
    <t xml:space="preserve">   Angola</t>
  </si>
  <si>
    <t xml:space="preserve">   Argelia</t>
  </si>
  <si>
    <t xml:space="preserve">   Algeria</t>
  </si>
  <si>
    <t xml:space="preserve">   Burundi</t>
  </si>
  <si>
    <t xml:space="preserve">   Camerún</t>
  </si>
  <si>
    <t xml:space="preserve">   Cameroon</t>
  </si>
  <si>
    <t xml:space="preserve">   Cabo Verde</t>
  </si>
  <si>
    <t xml:space="preserve">   Cape Verde</t>
  </si>
  <si>
    <t xml:space="preserve">   Congo, Rep. de</t>
  </si>
  <si>
    <t xml:space="preserve">   Congo, Rep. of</t>
  </si>
  <si>
    <t xml:space="preserve">   Congo, Rep. Democrática</t>
  </si>
  <si>
    <t xml:space="preserve">   Congo, Democratic Rep.</t>
  </si>
  <si>
    <t xml:space="preserve">    del (antigua Zaire)</t>
  </si>
  <si>
    <t xml:space="preserve">    of the (former Zaire)</t>
  </si>
  <si>
    <t xml:space="preserve">   Côte d'Ivoire</t>
  </si>
  <si>
    <t xml:space="preserve">   Djibouti</t>
  </si>
  <si>
    <t xml:space="preserve">   Egipto</t>
  </si>
  <si>
    <t xml:space="preserve">   Egypt</t>
  </si>
  <si>
    <t xml:space="preserve">   Eswatini (Swazilandia)</t>
  </si>
  <si>
    <t xml:space="preserve">   Eswatini (Swaziland)</t>
  </si>
  <si>
    <t xml:space="preserve">   Etiopía</t>
  </si>
  <si>
    <t xml:space="preserve">   Ethiopia</t>
  </si>
  <si>
    <t xml:space="preserve">   Ghana</t>
  </si>
  <si>
    <t xml:space="preserve">   Guinea Ecuatorial</t>
  </si>
  <si>
    <t xml:space="preserve">   Equatorial Guinea</t>
  </si>
  <si>
    <t xml:space="preserve">   Kenya</t>
  </si>
  <si>
    <t>TABLA 3 - BALANCE COMERCIAL POR REGION GEOGRAFICA Y PAIS: AÑOS FISCALES (CONT.)</t>
  </si>
  <si>
    <t>TABLE 3 - TRADE BALANCE BY GEOGRAPHIC REGION AND COUNTRY: FISCAL YEARS (CONT.)</t>
  </si>
  <si>
    <t xml:space="preserve">   Liberia</t>
  </si>
  <si>
    <t xml:space="preserve">   Libia</t>
  </si>
  <si>
    <t xml:space="preserve">   Libya</t>
  </si>
  <si>
    <t xml:space="preserve">   Madagascar</t>
  </si>
  <si>
    <t xml:space="preserve">   Marruecos</t>
  </si>
  <si>
    <t xml:space="preserve">   Morocco</t>
  </si>
  <si>
    <t xml:space="preserve">   Mauricio</t>
  </si>
  <si>
    <t xml:space="preserve">   Mauritius</t>
  </si>
  <si>
    <t xml:space="preserve">   Mauritania</t>
  </si>
  <si>
    <t xml:space="preserve">   Mozambique</t>
  </si>
  <si>
    <t xml:space="preserve">   Namibia</t>
  </si>
  <si>
    <t xml:space="preserve">   Níger</t>
  </si>
  <si>
    <t xml:space="preserve">   Niger</t>
  </si>
  <si>
    <t xml:space="preserve">   Nigeria</t>
  </si>
  <si>
    <t xml:space="preserve">   República Centroafricana </t>
  </si>
  <si>
    <t xml:space="preserve">   Central African Republic</t>
  </si>
  <si>
    <t xml:space="preserve">   Reunión</t>
  </si>
  <si>
    <t xml:space="preserve">   Reunion</t>
  </si>
  <si>
    <t xml:space="preserve">   Rwanda</t>
  </si>
  <si>
    <t xml:space="preserve">   Santo Tomé y Príncipe</t>
  </si>
  <si>
    <t xml:space="preserve">   Sao Tome and Principe</t>
  </si>
  <si>
    <t xml:space="preserve">   Seychelles</t>
  </si>
  <si>
    <t xml:space="preserve">   Sierra Leone</t>
  </si>
  <si>
    <t xml:space="preserve">   Sudáfrica, Rep. de</t>
  </si>
  <si>
    <t xml:space="preserve">   South Africa, Rep. of</t>
  </si>
  <si>
    <t xml:space="preserve">   Sudán</t>
  </si>
  <si>
    <t xml:space="preserve">   Sudan</t>
  </si>
  <si>
    <t xml:space="preserve">   Sudán del Sur</t>
  </si>
  <si>
    <t xml:space="preserve">   South Sudan</t>
  </si>
  <si>
    <t xml:space="preserve">   Tanzanía</t>
  </si>
  <si>
    <t xml:space="preserve">   Tanzania</t>
  </si>
  <si>
    <t xml:space="preserve">   Territorios Británicos</t>
  </si>
  <si>
    <t xml:space="preserve">   British Indian</t>
  </si>
  <si>
    <t xml:space="preserve">    del Océano Indico</t>
  </si>
  <si>
    <t xml:space="preserve">    Ocean Territories</t>
  </si>
  <si>
    <t xml:space="preserve">   Túnez</t>
  </si>
  <si>
    <t xml:space="preserve">   Tunisia</t>
  </si>
  <si>
    <t xml:space="preserve">   Uganda</t>
  </si>
  <si>
    <t xml:space="preserve">   Zimbabwe</t>
  </si>
  <si>
    <t>TABLA 3 - BALANCE COMERCIAL POR REGIÓN GEOGRÁFICA Y PAÍS: AÑOS FISCALES (CONT.)</t>
  </si>
  <si>
    <t xml:space="preserve">     América Central</t>
  </si>
  <si>
    <t xml:space="preserve">     Central America</t>
  </si>
  <si>
    <t xml:space="preserve">   Belice</t>
  </si>
  <si>
    <t xml:space="preserve">   Belize</t>
  </si>
  <si>
    <t xml:space="preserve">   Costa Rica</t>
  </si>
  <si>
    <t xml:space="preserve">   El Salvador</t>
  </si>
  <si>
    <t xml:space="preserve">   Guatemala</t>
  </si>
  <si>
    <t xml:space="preserve">   Honduras</t>
  </si>
  <si>
    <t xml:space="preserve">   Nicaragua</t>
  </si>
  <si>
    <t xml:space="preserve">   Panamá</t>
  </si>
  <si>
    <t xml:space="preserve">   Panama</t>
  </si>
  <si>
    <t xml:space="preserve">     América del Norte</t>
  </si>
  <si>
    <t xml:space="preserve">     North America</t>
  </si>
  <si>
    <t xml:space="preserve">   Bermuda</t>
  </si>
  <si>
    <t xml:space="preserve">   Canadá</t>
  </si>
  <si>
    <t xml:space="preserve">   Canada</t>
  </si>
  <si>
    <t xml:space="preserve">   México</t>
  </si>
  <si>
    <t xml:space="preserve">   Mexico</t>
  </si>
  <si>
    <t xml:space="preserve">     América del Sur</t>
  </si>
  <si>
    <t xml:space="preserve">     South America</t>
  </si>
  <si>
    <t xml:space="preserve"> </t>
  </si>
  <si>
    <t xml:space="preserve">   Argentina</t>
  </si>
  <si>
    <t xml:space="preserve">   Bolivia</t>
  </si>
  <si>
    <t xml:space="preserve">   Brasil</t>
  </si>
  <si>
    <t xml:space="preserve">   Brazil</t>
  </si>
  <si>
    <t xml:space="preserve">   Chile</t>
  </si>
  <si>
    <t xml:space="preserve">   Colombia</t>
  </si>
  <si>
    <t xml:space="preserve">   Ecuador</t>
  </si>
  <si>
    <t xml:space="preserve">   Guyana</t>
  </si>
  <si>
    <t xml:space="preserve">   Guyana Francesa</t>
  </si>
  <si>
    <t xml:space="preserve">   French Guiana</t>
  </si>
  <si>
    <t xml:space="preserve">   Paraguay</t>
  </si>
  <si>
    <t xml:space="preserve">   Perú</t>
  </si>
  <si>
    <t xml:space="preserve">   Peru</t>
  </si>
  <si>
    <t xml:space="preserve">   Surinam</t>
  </si>
  <si>
    <t xml:space="preserve">   Suriname</t>
  </si>
  <si>
    <t xml:space="preserve">   Uruguay</t>
  </si>
  <si>
    <t xml:space="preserve">   Venezuela</t>
  </si>
  <si>
    <t xml:space="preserve">     Asia</t>
  </si>
  <si>
    <t xml:space="preserve">   Afganistán</t>
  </si>
  <si>
    <t xml:space="preserve">   Afghanistan</t>
  </si>
  <si>
    <t xml:space="preserve">   Arabia Saudita</t>
  </si>
  <si>
    <t xml:space="preserve">   Saudi Arabia</t>
  </si>
  <si>
    <t xml:space="preserve">   Azerbaiyán</t>
  </si>
  <si>
    <t xml:space="preserve">   Azerbaijan</t>
  </si>
  <si>
    <t xml:space="preserve">   Bahrein</t>
  </si>
  <si>
    <t xml:space="preserve">   Bahrain</t>
  </si>
  <si>
    <t xml:space="preserve">   Bangladesh</t>
  </si>
  <si>
    <t xml:space="preserve">   Birmania (Myanmar)</t>
  </si>
  <si>
    <t xml:space="preserve">   Burma (Myanmar)</t>
  </si>
  <si>
    <t xml:space="preserve">   Brunei</t>
  </si>
  <si>
    <t xml:space="preserve">   Camboya</t>
  </si>
  <si>
    <t xml:space="preserve">   Cambodia</t>
  </si>
  <si>
    <t xml:space="preserve">   Corea, Rep. de</t>
  </si>
  <si>
    <t xml:space="preserve">   Korea, Republic of</t>
  </si>
  <si>
    <t xml:space="preserve">    (Corea del Sur)</t>
  </si>
  <si>
    <t xml:space="preserve">    (South Korea)</t>
  </si>
  <si>
    <t xml:space="preserve">   China (Taiwán)</t>
  </si>
  <si>
    <t xml:space="preserve">   China (Taiwan)</t>
  </si>
  <si>
    <t xml:space="preserve">   China, República</t>
  </si>
  <si>
    <t xml:space="preserve">   China, People's</t>
  </si>
  <si>
    <t xml:space="preserve">    Popular de</t>
  </si>
  <si>
    <t xml:space="preserve">    Republic of</t>
  </si>
  <si>
    <t xml:space="preserve">   Emiratos Arabes</t>
  </si>
  <si>
    <t xml:space="preserve">   United Arab</t>
  </si>
  <si>
    <t xml:space="preserve">    Unidos</t>
  </si>
  <si>
    <t xml:space="preserve">    Emirates</t>
  </si>
  <si>
    <t xml:space="preserve">   Filipinas</t>
  </si>
  <si>
    <t xml:space="preserve">   Philippines</t>
  </si>
  <si>
    <t xml:space="preserve">   Georgia</t>
  </si>
  <si>
    <t xml:space="preserve">   Hong Kong</t>
  </si>
  <si>
    <t xml:space="preserve">   India</t>
  </si>
  <si>
    <t xml:space="preserve">   Indonesia</t>
  </si>
  <si>
    <t xml:space="preserve">   Irán</t>
  </si>
  <si>
    <t xml:space="preserve">   Iran</t>
  </si>
  <si>
    <t xml:space="preserve">   Iraq</t>
  </si>
  <si>
    <t xml:space="preserve">   Israel</t>
  </si>
  <si>
    <t xml:space="preserve">   Japón</t>
  </si>
  <si>
    <t xml:space="preserve">   Japan</t>
  </si>
  <si>
    <t xml:space="preserve">   Jordania</t>
  </si>
  <si>
    <t xml:space="preserve">   Jordan</t>
  </si>
  <si>
    <t xml:space="preserve">   Kuwait</t>
  </si>
  <si>
    <t xml:space="preserve">   Líbano</t>
  </si>
  <si>
    <t xml:space="preserve">   Lebanon</t>
  </si>
  <si>
    <t xml:space="preserve">   Macao</t>
  </si>
  <si>
    <t xml:space="preserve">   Macau</t>
  </si>
  <si>
    <t xml:space="preserve">   Malasia</t>
  </si>
  <si>
    <t xml:space="preserve">   Malaysia</t>
  </si>
  <si>
    <t xml:space="preserve">   Mongolia</t>
  </si>
  <si>
    <t xml:space="preserve">   Nepal</t>
  </si>
  <si>
    <t xml:space="preserve">   Omán</t>
  </si>
  <si>
    <t xml:space="preserve">   Oman</t>
  </si>
  <si>
    <t xml:space="preserve">   Pakistán</t>
  </si>
  <si>
    <t xml:space="preserve">   Pakistan</t>
  </si>
  <si>
    <t xml:space="preserve">   Qatar</t>
  </si>
  <si>
    <t xml:space="preserve">   Singapur</t>
  </si>
  <si>
    <t xml:space="preserve">   Singapore</t>
  </si>
  <si>
    <t xml:space="preserve">   Siria</t>
  </si>
  <si>
    <t xml:space="preserve">   Syria</t>
  </si>
  <si>
    <t xml:space="preserve">   Sri Lanka</t>
  </si>
  <si>
    <t xml:space="preserve">   Tailandia</t>
  </si>
  <si>
    <t xml:space="preserve">   Thailand</t>
  </si>
  <si>
    <t xml:space="preserve">   Timor Oriental</t>
  </si>
  <si>
    <t xml:space="preserve">   East Timor</t>
  </si>
  <si>
    <t xml:space="preserve">   Vietnam</t>
  </si>
  <si>
    <t xml:space="preserve">     Australia y el Pacífico</t>
  </si>
  <si>
    <t xml:space="preserve">     Australia and the Pacific</t>
  </si>
  <si>
    <t xml:space="preserve">   Australia</t>
  </si>
  <si>
    <t xml:space="preserve">   Fiji</t>
  </si>
  <si>
    <t xml:space="preserve">   Isla de Navidad</t>
  </si>
  <si>
    <t xml:space="preserve">   Christmas Island</t>
  </si>
  <si>
    <t xml:space="preserve">   Micronesia</t>
  </si>
  <si>
    <t xml:space="preserve">   Nauru</t>
  </si>
  <si>
    <t xml:space="preserve">   Nueva Caledonia</t>
  </si>
  <si>
    <t xml:space="preserve">   New Caledonia</t>
  </si>
  <si>
    <t xml:space="preserve">   Nueva Zelanda</t>
  </si>
  <si>
    <t xml:space="preserve">   New Zealand</t>
  </si>
  <si>
    <t xml:space="preserve">   Tuvalu</t>
  </si>
  <si>
    <t xml:space="preserve">     Caribe</t>
  </si>
  <si>
    <t xml:space="preserve">     Caribbean</t>
  </si>
  <si>
    <t xml:space="preserve">   Anguila</t>
  </si>
  <si>
    <t xml:space="preserve">   Anguilla</t>
  </si>
  <si>
    <t xml:space="preserve">   Antigua y Barbuda</t>
  </si>
  <si>
    <t xml:space="preserve">   Antigua and Barbuda</t>
  </si>
  <si>
    <t xml:space="preserve">   Aruba</t>
  </si>
  <si>
    <t xml:space="preserve">   Bahamas</t>
  </si>
  <si>
    <t xml:space="preserve">   Barbados</t>
  </si>
  <si>
    <t xml:space="preserve">   Cuba</t>
  </si>
  <si>
    <t xml:space="preserve">   Curaçao</t>
  </si>
  <si>
    <t xml:space="preserve">   Dominica</t>
  </si>
  <si>
    <t xml:space="preserve">   Granada</t>
  </si>
  <si>
    <t xml:space="preserve">   Grenada</t>
  </si>
  <si>
    <t xml:space="preserve">   Guadalupe</t>
  </si>
  <si>
    <t xml:space="preserve">   Guadeloupe</t>
  </si>
  <si>
    <t xml:space="preserve">   Haití</t>
  </si>
  <si>
    <t xml:space="preserve">   Haiti</t>
  </si>
  <si>
    <t xml:space="preserve">   Islas Caimán</t>
  </si>
  <si>
    <t xml:space="preserve">   Cayman Islands</t>
  </si>
  <si>
    <t xml:space="preserve">   Islas Turcas y Caicas</t>
  </si>
  <si>
    <t xml:space="preserve">   Turks and Caicos Islands</t>
  </si>
  <si>
    <t xml:space="preserve">   British Virgin</t>
  </si>
  <si>
    <t xml:space="preserve">    Británicas</t>
  </si>
  <si>
    <t xml:space="preserve">    Islands</t>
  </si>
  <si>
    <t xml:space="preserve">   Jamaica</t>
  </si>
  <si>
    <t xml:space="preserve">   Martinica</t>
  </si>
  <si>
    <t xml:space="preserve">   Martinique</t>
  </si>
  <si>
    <t xml:space="preserve">   Montserrat</t>
  </si>
  <si>
    <t xml:space="preserve">   República Dominicana</t>
  </si>
  <si>
    <t xml:space="preserve">   Dominican Republic</t>
  </si>
  <si>
    <t xml:space="preserve">   San Cristóbal y Nieves</t>
  </si>
  <si>
    <t xml:space="preserve">   Saint Christopher and Nevis</t>
  </si>
  <si>
    <t xml:space="preserve">   San Vicente y las</t>
  </si>
  <si>
    <t xml:space="preserve">   Saint Vincent and the</t>
  </si>
  <si>
    <t xml:space="preserve">    Granadinas</t>
  </si>
  <si>
    <t xml:space="preserve">    Grenadines</t>
  </si>
  <si>
    <t xml:space="preserve">   Santa Lucía</t>
  </si>
  <si>
    <t xml:space="preserve">   Saint Lucia</t>
  </si>
  <si>
    <t xml:space="preserve">   Sint Maarten</t>
  </si>
  <si>
    <t xml:space="preserve">   Trinidad y Tabago</t>
  </si>
  <si>
    <t xml:space="preserve">   Trinidad and Tobago</t>
  </si>
  <si>
    <t xml:space="preserve">     Europa</t>
  </si>
  <si>
    <t xml:space="preserve">     Europe</t>
  </si>
  <si>
    <t xml:space="preserve">   Albania</t>
  </si>
  <si>
    <t xml:space="preserve">   Alemania</t>
  </si>
  <si>
    <t xml:space="preserve">   Germany</t>
  </si>
  <si>
    <t xml:space="preserve">   Austria</t>
  </si>
  <si>
    <t xml:space="preserve">   Belarus</t>
  </si>
  <si>
    <t xml:space="preserve">   Bélgica</t>
  </si>
  <si>
    <t xml:space="preserve">   Belgium</t>
  </si>
  <si>
    <t xml:space="preserve">   Bosnia y Herzegovina</t>
  </si>
  <si>
    <t xml:space="preserve">   Bosnia-Hercegovina</t>
  </si>
  <si>
    <t xml:space="preserve">   Bulgaria</t>
  </si>
  <si>
    <t xml:space="preserve">   Chipre</t>
  </si>
  <si>
    <t xml:space="preserve">   Cyprus</t>
  </si>
  <si>
    <t xml:space="preserve">   Croacia</t>
  </si>
  <si>
    <t xml:space="preserve">   Croatia</t>
  </si>
  <si>
    <t xml:space="preserve">   Dinamarca</t>
  </si>
  <si>
    <t xml:space="preserve">   Denmark</t>
  </si>
  <si>
    <t xml:space="preserve">   Eslovenia</t>
  </si>
  <si>
    <t xml:space="preserve">   Slovenia</t>
  </si>
  <si>
    <t xml:space="preserve">   España</t>
  </si>
  <si>
    <t xml:space="preserve">   Spain</t>
  </si>
  <si>
    <t xml:space="preserve">   Estonia</t>
  </si>
  <si>
    <t xml:space="preserve">   Finlandia</t>
  </si>
  <si>
    <t xml:space="preserve">   Finland</t>
  </si>
  <si>
    <t xml:space="preserve">   Francia</t>
  </si>
  <si>
    <t xml:space="preserve">   France</t>
  </si>
  <si>
    <t xml:space="preserve">   Grecia</t>
  </si>
  <si>
    <t xml:space="preserve">   Greece</t>
  </si>
  <si>
    <t xml:space="preserve">   Hungría</t>
  </si>
  <si>
    <t xml:space="preserve">   Hungary</t>
  </si>
  <si>
    <t xml:space="preserve">   Irlanda</t>
  </si>
  <si>
    <t xml:space="preserve">   Ireland</t>
  </si>
  <si>
    <t xml:space="preserve">   Islas Faroe</t>
  </si>
  <si>
    <t xml:space="preserve">   Faroe Islands</t>
  </si>
  <si>
    <t xml:space="preserve">   Islandia</t>
  </si>
  <si>
    <t xml:space="preserve">   Iceland</t>
  </si>
  <si>
    <t xml:space="preserve">   Italia</t>
  </si>
  <si>
    <t xml:space="preserve">   Italy</t>
  </si>
  <si>
    <t xml:space="preserve">   Kazajstán</t>
  </si>
  <si>
    <t xml:space="preserve">   Kazakhstan  </t>
  </si>
  <si>
    <t xml:space="preserve">   Letonia</t>
  </si>
  <si>
    <t xml:space="preserve">   Latvia</t>
  </si>
  <si>
    <t xml:space="preserve">   Lituania</t>
  </si>
  <si>
    <t xml:space="preserve">   Lithuania</t>
  </si>
  <si>
    <t xml:space="preserve">   Luxemburgo</t>
  </si>
  <si>
    <t xml:space="preserve">   Luxembourg</t>
  </si>
  <si>
    <t xml:space="preserve">   Macedonia del Norte</t>
  </si>
  <si>
    <t xml:space="preserve">   North Macedonia</t>
  </si>
  <si>
    <t xml:space="preserve">   Malta</t>
  </si>
  <si>
    <t xml:space="preserve">   Moldova</t>
  </si>
  <si>
    <t xml:space="preserve">   Mónaco</t>
  </si>
  <si>
    <t xml:space="preserve">   Monaco</t>
  </si>
  <si>
    <t xml:space="preserve">   Montenegro</t>
  </si>
  <si>
    <t xml:space="preserve">   Noruega</t>
  </si>
  <si>
    <t xml:space="preserve">   Norway</t>
  </si>
  <si>
    <t xml:space="preserve">   Países Bajos (Holanda)</t>
  </si>
  <si>
    <t xml:space="preserve">   Netherlands</t>
  </si>
  <si>
    <t xml:space="preserve">   Polonia</t>
  </si>
  <si>
    <t xml:space="preserve">   Poland</t>
  </si>
  <si>
    <t xml:space="preserve">   Portugal</t>
  </si>
  <si>
    <t xml:space="preserve">   Reino Unido</t>
  </si>
  <si>
    <t xml:space="preserve">   United Kingdom</t>
  </si>
  <si>
    <t xml:space="preserve">   República Checa</t>
  </si>
  <si>
    <t xml:space="preserve">   Czech Republic</t>
  </si>
  <si>
    <t xml:space="preserve">   República Eslovaca</t>
  </si>
  <si>
    <t xml:space="preserve">   Slovak Republic</t>
  </si>
  <si>
    <t xml:space="preserve">    (Eslovaquia)</t>
  </si>
  <si>
    <t xml:space="preserve">    (Slovakia)</t>
  </si>
  <si>
    <t xml:space="preserve">   Rumania</t>
  </si>
  <si>
    <t xml:space="preserve">   Romania</t>
  </si>
  <si>
    <t xml:space="preserve">   Rusia</t>
  </si>
  <si>
    <t xml:space="preserve">   Russia</t>
  </si>
  <si>
    <t xml:space="preserve">   Serbia</t>
  </si>
  <si>
    <t xml:space="preserve">   Suecia</t>
  </si>
  <si>
    <t xml:space="preserve">   Sweden</t>
  </si>
  <si>
    <t xml:space="preserve">   Suiza</t>
  </si>
  <si>
    <t xml:space="preserve">   Switzerland</t>
  </si>
  <si>
    <t xml:space="preserve">   Svalbard, Isla Jan Mayen</t>
  </si>
  <si>
    <t xml:space="preserve">   Svalbard, Jan Mayen Island</t>
  </si>
  <si>
    <t xml:space="preserve">   Turkmenistán</t>
  </si>
  <si>
    <t xml:space="preserve">   Turkmenistan</t>
  </si>
  <si>
    <t xml:space="preserve">   Turquía</t>
  </si>
  <si>
    <t xml:space="preserve">   Turkey</t>
  </si>
  <si>
    <t xml:space="preserve">   Ucrania</t>
  </si>
  <si>
    <t xml:space="preserve">   Ukraine</t>
  </si>
  <si>
    <t>Fuente: Junta de Planificación,</t>
  </si>
  <si>
    <t>Source: Puerto Rico Planning Board,</t>
  </si>
  <si>
    <t xml:space="preserve">              Programa de Planificación Económica y Social,</t>
  </si>
  <si>
    <t xml:space="preserve">              Program of Economic and Social Planning,</t>
  </si>
  <si>
    <t xml:space="preserve">              Subprograma de Análisis Económico.</t>
  </si>
  <si>
    <t xml:space="preserve">              Subprogram of Economic Analysis.</t>
  </si>
  <si>
    <t>TABLA 4  - EXPORTACIONES E IMPORTACIONES: PAISES MAS IMPORTANTES *: AÑOS FISCALES</t>
  </si>
  <si>
    <t>TABLE 4  - EXPORTS AND IMPORTS: MAIN COUNTRIES *: FISCAL YEARS</t>
  </si>
  <si>
    <t xml:space="preserve">   Exportaciones registradas, total</t>
  </si>
  <si>
    <t xml:space="preserve">   Recorded exports, total</t>
  </si>
  <si>
    <t>Países Bajos (Holanda)</t>
  </si>
  <si>
    <t>Netherlands</t>
  </si>
  <si>
    <t>Italia</t>
  </si>
  <si>
    <t>Italy</t>
  </si>
  <si>
    <t>Alemania</t>
  </si>
  <si>
    <t>Germany</t>
  </si>
  <si>
    <t>España</t>
  </si>
  <si>
    <t>Spain</t>
  </si>
  <si>
    <t>Japón</t>
  </si>
  <si>
    <t>Japan</t>
  </si>
  <si>
    <t>Bélgica</t>
  </si>
  <si>
    <t>Belgium</t>
  </si>
  <si>
    <t>Austria</t>
  </si>
  <si>
    <t>China, República Popular de</t>
  </si>
  <si>
    <t>China, People's Republic of</t>
  </si>
  <si>
    <t>Francia</t>
  </si>
  <si>
    <t>France</t>
  </si>
  <si>
    <t xml:space="preserve">   Subtotal</t>
  </si>
  <si>
    <t xml:space="preserve">   Por ciento</t>
  </si>
  <si>
    <t xml:space="preserve">   Per cent</t>
  </si>
  <si>
    <t xml:space="preserve">   Importaciones registradas, total</t>
  </si>
  <si>
    <t xml:space="preserve">   Recorded imports, total</t>
  </si>
  <si>
    <t>Irlanda</t>
  </si>
  <si>
    <t>Ireland</t>
  </si>
  <si>
    <t>Suiza</t>
  </si>
  <si>
    <t>Switzerland</t>
  </si>
  <si>
    <t>Singapur</t>
  </si>
  <si>
    <t>Singapore</t>
  </si>
  <si>
    <t>Brasil</t>
  </si>
  <si>
    <t>Brazil</t>
  </si>
  <si>
    <t>Colombia</t>
  </si>
  <si>
    <t>Canadá</t>
  </si>
  <si>
    <t>Canada</t>
  </si>
  <si>
    <t>México</t>
  </si>
  <si>
    <t>Mexico</t>
  </si>
  <si>
    <t>Corea, Rep. de (Corea del Sur)</t>
  </si>
  <si>
    <t>Korea, Rep. of (South Korea)</t>
  </si>
  <si>
    <t>* De acuerdo al año fiscal 2020.</t>
  </si>
  <si>
    <t>* According to fiscal year 2020.</t>
  </si>
  <si>
    <t>TABLA 5 - IMPORTACIONES REGISTRADAS DE PAÍSES EXTRANJEROS POR TRATO ARANCELARIO: AÑOS FISCALES</t>
  </si>
  <si>
    <t>TABLE 5 - RECORDED IMPORTS FROM FOREIGN COUNTRIES BY TARIFF TREATMENT: FISCAL YEARS</t>
  </si>
  <si>
    <t>Total</t>
  </si>
  <si>
    <t>Nación Más Favorecida</t>
  </si>
  <si>
    <t>Most Favored Nation</t>
  </si>
  <si>
    <t>Especial</t>
  </si>
  <si>
    <t>Special</t>
  </si>
  <si>
    <t xml:space="preserve">  Acuerdo de Comercio en</t>
  </si>
  <si>
    <t xml:space="preserve">  Agreement on Trade in</t>
  </si>
  <si>
    <t xml:space="preserve">    Aeronave Civil</t>
  </si>
  <si>
    <t xml:space="preserve">    Civil Aircraft</t>
  </si>
  <si>
    <t xml:space="preserve">    Productos Farmacéuticos</t>
  </si>
  <si>
    <t xml:space="preserve">    Pharmaceutical Products</t>
  </si>
  <si>
    <t xml:space="preserve">  Acuerdo de Libre Comercio</t>
  </si>
  <si>
    <t xml:space="preserve">  United States - Australia</t>
  </si>
  <si>
    <t xml:space="preserve">    Estados Unidos - Australia</t>
  </si>
  <si>
    <t xml:space="preserve">    Free Trade Agreement</t>
  </si>
  <si>
    <t xml:space="preserve">  United States - Chile</t>
  </si>
  <si>
    <t xml:space="preserve">    Estados Unidos - Chile</t>
  </si>
  <si>
    <t xml:space="preserve">  United States - Morocco</t>
  </si>
  <si>
    <t xml:space="preserve">    Estados Unidos - Marruecos</t>
  </si>
  <si>
    <t xml:space="preserve">  United States - Dominican</t>
  </si>
  <si>
    <t xml:space="preserve">    Estados Unidos - República</t>
  </si>
  <si>
    <t xml:space="preserve">    Republic-Central America</t>
  </si>
  <si>
    <t xml:space="preserve">    Dominicana-América Central</t>
  </si>
  <si>
    <t xml:space="preserve">  United States - Singapore</t>
  </si>
  <si>
    <t xml:space="preserve">    Estados Unidos - Singapur</t>
  </si>
  <si>
    <t xml:space="preserve">  Area de Libre Comercio</t>
  </si>
  <si>
    <t xml:space="preserve">  United States - Israel</t>
  </si>
  <si>
    <t xml:space="preserve">    Estados Unidos - Israel</t>
  </si>
  <si>
    <t xml:space="preserve">    Free Trade Area</t>
  </si>
  <si>
    <t xml:space="preserve">  Código de trato libre de impuestos</t>
  </si>
  <si>
    <t xml:space="preserve">  Duty-Free treatment code for</t>
  </si>
  <si>
    <t xml:space="preserve">    para productos de Cisjordania,</t>
  </si>
  <si>
    <t xml:space="preserve">    products of the West Bank,</t>
  </si>
  <si>
    <t xml:space="preserve">    Franja de Gaza o de una zona</t>
  </si>
  <si>
    <t xml:space="preserve">    Gaza Strip, or a Qualifying</t>
  </si>
  <si>
    <t xml:space="preserve">    industrial</t>
  </si>
  <si>
    <t xml:space="preserve">    Industrial Zone</t>
  </si>
  <si>
    <t xml:space="preserve">  Concesiones de la Ronda de</t>
  </si>
  <si>
    <t xml:space="preserve">  Uruguay Round Concessions</t>
  </si>
  <si>
    <t xml:space="preserve">    Uruguay sobre Químicos o</t>
  </si>
  <si>
    <t xml:space="preserve">    on Intermediate Chemicals</t>
  </si>
  <si>
    <t xml:space="preserve">    Tintes Intermediarios</t>
  </si>
  <si>
    <t xml:space="preserve">    or Dyes</t>
  </si>
  <si>
    <t xml:space="preserve">  Ley de Comercio en Productos</t>
  </si>
  <si>
    <t xml:space="preserve">  Automotive Products</t>
  </si>
  <si>
    <t xml:space="preserve">    Automotrices</t>
  </si>
  <si>
    <t xml:space="preserve">    Trade Act</t>
  </si>
  <si>
    <t xml:space="preserve">  Ley de Crecimiento y Oportunidad</t>
  </si>
  <si>
    <t xml:space="preserve">  African Growth and</t>
  </si>
  <si>
    <t xml:space="preserve">     de Africa </t>
  </si>
  <si>
    <t xml:space="preserve">    Opportunity Act</t>
  </si>
  <si>
    <t>TABLA 5 - IMPORTACIONES REGISTRADAS DE PAÍSES EXTRANJEROS POR TRATO ARANCELARIO: AÑOS FISCALES (CONT.)</t>
  </si>
  <si>
    <t>TABLE 5 - RECORDED IMPORTS FROM FOREIGN COUNTRIES BY TARIFF TREATMENT: FISCAL YEARS (CONT.)</t>
  </si>
  <si>
    <t>2017r</t>
  </si>
  <si>
    <t>2019p</t>
  </si>
  <si>
    <t xml:space="preserve">  Ley de Implementación del</t>
  </si>
  <si>
    <t xml:space="preserve">  United States - Bahrain</t>
  </si>
  <si>
    <t xml:space="preserve">    Acuerdo de Promoción Comercial</t>
  </si>
  <si>
    <t xml:space="preserve">    Trade Promotion Agreement</t>
  </si>
  <si>
    <t xml:space="preserve">    Estados Unidos - Bahrein</t>
  </si>
  <si>
    <t xml:space="preserve">    Implementation Act</t>
  </si>
  <si>
    <t xml:space="preserve">  United States - Colombia</t>
  </si>
  <si>
    <t xml:space="preserve">    Estados Unidos - Colombia</t>
  </si>
  <si>
    <t xml:space="preserve">  United States - Panama</t>
  </si>
  <si>
    <t xml:space="preserve">    Estados Unidos - Panamá</t>
  </si>
  <si>
    <t xml:space="preserve">  United States - Peru</t>
  </si>
  <si>
    <t xml:space="preserve">    Estados Unidos - Perú</t>
  </si>
  <si>
    <t xml:space="preserve">  United States - Oman</t>
  </si>
  <si>
    <t xml:space="preserve">    Acuerdo de Promoción de Libre</t>
  </si>
  <si>
    <t xml:space="preserve">    Comercio Estados Unidos - Omán</t>
  </si>
  <si>
    <t xml:space="preserve">  United States - Korea</t>
  </si>
  <si>
    <t xml:space="preserve">    Area de Libre Comercio</t>
  </si>
  <si>
    <t xml:space="preserve">    Estados Unidos - Corea</t>
  </si>
  <si>
    <t xml:space="preserve">  United States - Jordan</t>
  </si>
  <si>
    <t xml:space="preserve">    Estados Unidos - Jordania</t>
  </si>
  <si>
    <t xml:space="preserve">  Ley de Preferencias Arancelarias</t>
  </si>
  <si>
    <t xml:space="preserve">  Andean Trade</t>
  </si>
  <si>
    <t xml:space="preserve">    Andinas o Ley de Promoción</t>
  </si>
  <si>
    <t xml:space="preserve">    Preference Act or</t>
  </si>
  <si>
    <t xml:space="preserve">    Comercial Andina y Erradicación</t>
  </si>
  <si>
    <t xml:space="preserve">    Andean Trade Promotion</t>
  </si>
  <si>
    <t xml:space="preserve">    de la Droga</t>
  </si>
  <si>
    <t xml:space="preserve">    and Drug Eradication Act</t>
  </si>
  <si>
    <t xml:space="preserve">  Ley de Sociedad de Comercio</t>
  </si>
  <si>
    <t xml:space="preserve">  US - Caribbean Basin Trade</t>
  </si>
  <si>
    <t xml:space="preserve">    Estados Unidos - Cuenca del Caribe </t>
  </si>
  <si>
    <t xml:space="preserve">    Partnership Act</t>
  </si>
  <si>
    <t xml:space="preserve">  Ley para la Recuperación Económica</t>
  </si>
  <si>
    <t xml:space="preserve">  Caribbean Basin Economic</t>
  </si>
  <si>
    <t xml:space="preserve">    de la Cuenca del Caribe</t>
  </si>
  <si>
    <t xml:space="preserve">    Recovery Act</t>
  </si>
  <si>
    <t xml:space="preserve">  Sistema Generalizado de</t>
  </si>
  <si>
    <t xml:space="preserve">  Generalized System of</t>
  </si>
  <si>
    <t xml:space="preserve">    Preferencias</t>
  </si>
  <si>
    <t xml:space="preserve">    Preferences</t>
  </si>
  <si>
    <t xml:space="preserve">  Tratado de Libre Comercio</t>
  </si>
  <si>
    <t xml:space="preserve">  North American Free Trade</t>
  </si>
  <si>
    <t xml:space="preserve">    de América del Norte</t>
  </si>
  <si>
    <t xml:space="preserve">    Agreement</t>
  </si>
  <si>
    <t xml:space="preserve">TABLA 6 - EXPORTACIONES DE MERCANCÍA REGISTRADA POR SISTEMA DE CLASIFICACIÓN INDUSTRIAL DE AMÉRICA DEL NORTE (SCIAN): AÑOS FISCALES </t>
  </si>
  <si>
    <t xml:space="preserve">TABLE 6 - EXPORTS OF RECORDED MERCHANDISE BY NORTH AMERICAN INDUSTRIAL CLASSIFICATION SYSTEM (NAICS): FISCAL YEARS </t>
  </si>
  <si>
    <t>SCIAN / NAICS</t>
  </si>
  <si>
    <t>EXPORTACIONES REGISTRADAS, TOTAL</t>
  </si>
  <si>
    <t>RECORDED EXPORTS, TOTAL</t>
  </si>
  <si>
    <t xml:space="preserve">   Agricultura, silvicultura, pesca y caza</t>
  </si>
  <si>
    <t xml:space="preserve">   Agriculture, forestry, fishing and hunting</t>
  </si>
  <si>
    <t xml:space="preserve">   Minería</t>
  </si>
  <si>
    <t xml:space="preserve">   Mining</t>
  </si>
  <si>
    <t>31-33</t>
  </si>
  <si>
    <t xml:space="preserve">   Manufactura</t>
  </si>
  <si>
    <t xml:space="preserve">   Manufacturing</t>
  </si>
  <si>
    <t xml:space="preserve">      Alimentos</t>
  </si>
  <si>
    <t xml:space="preserve">      Food</t>
  </si>
  <si>
    <t xml:space="preserve">      Productos de bebidas y de tabaco</t>
  </si>
  <si>
    <t xml:space="preserve">      Beverage and tobacco products</t>
  </si>
  <si>
    <t>313-314</t>
  </si>
  <si>
    <t xml:space="preserve">      Textiles</t>
  </si>
  <si>
    <t xml:space="preserve">      Ropa</t>
  </si>
  <si>
    <t xml:space="preserve">      Apparel</t>
  </si>
  <si>
    <t xml:space="preserve">      Cuero y productos afines</t>
  </si>
  <si>
    <t xml:space="preserve">      Leather and allied products</t>
  </si>
  <si>
    <t xml:space="preserve">      Productos de madera</t>
  </si>
  <si>
    <t xml:space="preserve">      Wood products</t>
  </si>
  <si>
    <t xml:space="preserve">      Papel</t>
  </si>
  <si>
    <t xml:space="preserve">      Paper</t>
  </si>
  <si>
    <t xml:space="preserve">      Imprenta</t>
  </si>
  <si>
    <t xml:space="preserve">      Printing</t>
  </si>
  <si>
    <t xml:space="preserve">      Productos de petróleo y de carbón</t>
  </si>
  <si>
    <t xml:space="preserve">      Petroleum and coal products</t>
  </si>
  <si>
    <t xml:space="preserve">      Químicos</t>
  </si>
  <si>
    <t xml:space="preserve">      Chemicals</t>
  </si>
  <si>
    <t xml:space="preserve">         Farmacéuticos y medicinas</t>
  </si>
  <si>
    <t xml:space="preserve">         Pharmaceuticals and medicines</t>
  </si>
  <si>
    <t xml:space="preserve">      Productos de plástico y de goma</t>
  </si>
  <si>
    <t xml:space="preserve">      Plastics and rubber products</t>
  </si>
  <si>
    <t xml:space="preserve">      Productos de minerales no metálicos</t>
  </si>
  <si>
    <t xml:space="preserve">      Nonmetallic mineral products</t>
  </si>
  <si>
    <t xml:space="preserve">      Metales primarios</t>
  </si>
  <si>
    <t xml:space="preserve">      Primary metals</t>
  </si>
  <si>
    <t xml:space="preserve">      Productos fabricados de metal</t>
  </si>
  <si>
    <t xml:space="preserve">      Fabricated metal products</t>
  </si>
  <si>
    <t xml:space="preserve">      Maquinaria</t>
  </si>
  <si>
    <t xml:space="preserve">      Machinery</t>
  </si>
  <si>
    <t xml:space="preserve">      Productos de computadora y electrónicos</t>
  </si>
  <si>
    <t xml:space="preserve">      Computer and electronic products</t>
  </si>
  <si>
    <t xml:space="preserve">         Computadoras y equipo periférico</t>
  </si>
  <si>
    <t xml:space="preserve">         Computers and peripheral equipment</t>
  </si>
  <si>
    <t xml:space="preserve">      Equipos eléctricos, enseres</t>
  </si>
  <si>
    <t xml:space="preserve">      Electrical equipment, appliance,</t>
  </si>
  <si>
    <t xml:space="preserve">       y componentes</t>
  </si>
  <si>
    <t xml:space="preserve">       and component</t>
  </si>
  <si>
    <t xml:space="preserve">      Equipo de transportación</t>
  </si>
  <si>
    <t xml:space="preserve">      Transportation equipment</t>
  </si>
  <si>
    <t xml:space="preserve">      Muebles y productos relacionados</t>
  </si>
  <si>
    <t xml:space="preserve">      Furniture and related products</t>
  </si>
  <si>
    <t xml:space="preserve">      Manufactura miscelánea</t>
  </si>
  <si>
    <t xml:space="preserve">      Miscellaneous manufacturing</t>
  </si>
  <si>
    <t xml:space="preserve">         Equipos y materiales de uso médico</t>
  </si>
  <si>
    <t xml:space="preserve">         Medical equipment and supplies</t>
  </si>
  <si>
    <t xml:space="preserve">   Otros sectores (1)</t>
  </si>
  <si>
    <t xml:space="preserve">   Other sectors (1)</t>
  </si>
  <si>
    <t>(1) Incluye servicios de reparación y mercancía no clasificada.</t>
  </si>
  <si>
    <t>(1) Includes repair services and merchandise not classified.</t>
  </si>
  <si>
    <t>Nota: La clasificación de mercancía registrada de acuerdo al Sistema de Clasificación Industrial</t>
  </si>
  <si>
    <t>Note: The classification of recorded merchandise according to the North American Industrial</t>
  </si>
  <si>
    <t xml:space="preserve">          de América del Norte no equivale necesariamente a la Clasificación Industrial Uniforme.</t>
  </si>
  <si>
    <t xml:space="preserve">          Classification System does not necessarily equals the Standard Industrial Classification.</t>
  </si>
  <si>
    <t xml:space="preserve">TABLA 7 - IMPORTACIONES DE MERCANCÍA REGISTRADA POR SISTEMA DE CLASIFICACIÓN INDUSTRIAL DE AMÉRICA DEL NORTE (SCIAN): AÑOS FISCALES </t>
  </si>
  <si>
    <t xml:space="preserve">TABLE 7 - IMPORTS OF RECORDED MERCHANDISE BY NORTH AMERICAN INDUSTRIAL CLASSIFICATION SYSTEM (NAICS): FISCAL YEARS </t>
  </si>
  <si>
    <t>IMPORTACIONES REGISTRADAS,TOTAL</t>
  </si>
  <si>
    <t>RECORDED IMPORTS,TOTAL</t>
  </si>
  <si>
    <t xml:space="preserve">         Químicos básicos</t>
  </si>
  <si>
    <t xml:space="preserve">         Basic chemicals</t>
  </si>
  <si>
    <t xml:space="preserve">         Vehículos de motor</t>
  </si>
  <si>
    <t xml:space="preserve">         Motor vehicles</t>
  </si>
  <si>
    <t>TABLA 8 - BALANCE COMERCIAL POR SISTEMA DE CLASIFICACIÓN INDUSTRIAL DE AMÉRICA DEL NORTE (SCIAN): AÑOS FISCALES</t>
  </si>
  <si>
    <t>TABLE 8 - TRADE BALANCE BY NORTH AMERICAN INDUSTRIAL CLASSIFICATION SYSTEM (NAICS): FISCAL YEARS</t>
  </si>
  <si>
    <t>SCIAN</t>
  </si>
  <si>
    <t>(NAICS)</t>
  </si>
  <si>
    <t xml:space="preserve">          Estados Unidos</t>
  </si>
  <si>
    <t xml:space="preserve">          United States</t>
  </si>
  <si>
    <t xml:space="preserve">      Miscellaneous Manufacturing</t>
  </si>
  <si>
    <t>91 - 99</t>
  </si>
  <si>
    <t xml:space="preserve">      Otros (1)</t>
  </si>
  <si>
    <t xml:space="preserve">      Others (1)</t>
  </si>
  <si>
    <t>TABLA 8 - BALANCE COMERCIAL POR SISTEMA DE CLASIFICACION INDUSTRIAL DE AMERICA DEL NORTE (SCIAN): AÑOS FISCALES (CONT.)</t>
  </si>
  <si>
    <t>TABLE 8 - TRADE BALANCE BY NORTH AMERICAN INDUSTRIAL CLASSIFICATION SYSTEM (NAICS): FISCAL YEARS (CONT.)</t>
  </si>
  <si>
    <t xml:space="preserve">          Países extranjeros</t>
  </si>
  <si>
    <t xml:space="preserve">          Foreign countries</t>
  </si>
  <si>
    <t xml:space="preserve">          Islas Vírgenes</t>
  </si>
  <si>
    <t xml:space="preserve">          Virgin Islands</t>
  </si>
  <si>
    <t>TABLA 9 - PRINCIPALES EXPORTACIONES E IMPORTACIONES POR SISTEMA DE CLASIFICACIÓN</t>
  </si>
  <si>
    <t xml:space="preserve">                   INDUSTRIAL DE AMERICA DEL NORTE (SCIAN) *: AÑOS FISCALES</t>
  </si>
  <si>
    <t>TABLE 9 - MAIN EXPORTS AND IMPORTS BY NORTH AMERICAN INDUSTRY CLASSIFICATION</t>
  </si>
  <si>
    <t xml:space="preserve">                  SYSTEM (NAICS) *: FISCAL YEARS</t>
  </si>
  <si>
    <t xml:space="preserve">          Exportaciones registradas</t>
  </si>
  <si>
    <t xml:space="preserve">          Recorded exports</t>
  </si>
  <si>
    <t>Manufactura de sustancias de diagnóstico in vitro</t>
  </si>
  <si>
    <t>In-Vitro Diagnostic Substance Manufacturing</t>
  </si>
  <si>
    <t>Químicos orgánicos básicos, todos los otros</t>
  </si>
  <si>
    <t>All other basic organic chemicals</t>
  </si>
  <si>
    <t>Preparados farmacéuticos</t>
  </si>
  <si>
    <t>Pharmaceutical preparations</t>
  </si>
  <si>
    <t>Productos biológicos, excepto de diagnóstico</t>
  </si>
  <si>
    <t>Biological products, except diagnostic</t>
  </si>
  <si>
    <t>Equipo de aire acondicionado y calefacción y equipo</t>
  </si>
  <si>
    <t xml:space="preserve">Air-Conditioning and Warm Air Heating Equipment and </t>
  </si>
  <si>
    <t xml:space="preserve">   de refrigeracion comercial e industrial</t>
  </si>
  <si>
    <t xml:space="preserve">   Commercial and Industrial Refrigeration Equipment</t>
  </si>
  <si>
    <t>Dispositivos electromédicos y de electroterapia</t>
  </si>
  <si>
    <t>Electromedical and electrotherapeutic apparatus</t>
  </si>
  <si>
    <t>Equipos y dispositivos conmutadores de electricidad</t>
  </si>
  <si>
    <t>Switchgear and switchboard apparatus</t>
  </si>
  <si>
    <t>Cables para comunicaciones y conducción energética</t>
  </si>
  <si>
    <t>Other Communication and Energy Wire Manufacturing</t>
  </si>
  <si>
    <t>Artículos médico quirúrgicos</t>
  </si>
  <si>
    <t>Surgical and medical instrument</t>
  </si>
  <si>
    <t>Enseres y artículos quirúrgicos</t>
  </si>
  <si>
    <t>Surgical appliance and supplies</t>
  </si>
  <si>
    <t xml:space="preserve">                   INDUSTRIAL DE AMERICA DEL NORTE (SCIAN) *: AÑOS FISCALES (CONT.)</t>
  </si>
  <si>
    <t xml:space="preserve">                   SYSTEM (NAICS) *: FISCAL YEARS (CONT.)</t>
  </si>
  <si>
    <t xml:space="preserve">          Importaciones registradas</t>
  </si>
  <si>
    <t xml:space="preserve">          Recorded imports</t>
  </si>
  <si>
    <t>Productos de refinería de petróleo</t>
  </si>
  <si>
    <t>Petroleum refinery products</t>
  </si>
  <si>
    <t>Drogas y vitaminas medicinales y botánicas</t>
  </si>
  <si>
    <t>Medicinal and botanical drugs and vitamins</t>
  </si>
  <si>
    <t xml:space="preserve">Equipo de rediodifusión y teledifusión, y equipo </t>
  </si>
  <si>
    <t>Radio and Television Broadcasting and  Wireless</t>
  </si>
  <si>
    <t xml:space="preserve">   de comunicación inalámbrico</t>
  </si>
  <si>
    <t xml:space="preserve">   Communications Equipment</t>
  </si>
  <si>
    <t>Automóviles y vehículos livianos de motor,</t>
  </si>
  <si>
    <t>Automobiles and light duty motor vehicles,</t>
  </si>
  <si>
    <t xml:space="preserve">   incluyendo chasis</t>
  </si>
  <si>
    <t xml:space="preserve">   including chassis</t>
  </si>
  <si>
    <t>Aeronaves</t>
  </si>
  <si>
    <t>Aircraft</t>
  </si>
  <si>
    <t>Nota: La clasificación de mercancía registrada de acuerdo al Sistema de</t>
  </si>
  <si>
    <t>Note: The classification of recorded merchandise according to the</t>
  </si>
  <si>
    <t xml:space="preserve">          América del Norte no equivale necesariamente a la Clasificación</t>
  </si>
  <si>
    <t xml:space="preserve">          North American Industry Classification System does not</t>
  </si>
  <si>
    <t xml:space="preserve">          Industrial Uniforme.</t>
  </si>
  <si>
    <t xml:space="preserve">          necessarily equals the Standard Industrial Classification.</t>
  </si>
  <si>
    <t xml:space="preserve">TABLA 10 - CLASIFICACIÓN ECONÓMICA DE LAS IMPORTACIONES REGISTRADAS: AÑOS FISCALES </t>
  </si>
  <si>
    <t xml:space="preserve">TABLE 10 - ECONOMIC CLASSIFICATION OF RECORDED IMPORTS: FISCAL YEARS </t>
  </si>
  <si>
    <t>IMPORTACIONES REGISTRADAS</t>
  </si>
  <si>
    <t>RECORDED IMPORTS</t>
  </si>
  <si>
    <t>Artículos de consumo</t>
  </si>
  <si>
    <t xml:space="preserve">      Consumer goods</t>
  </si>
  <si>
    <t xml:space="preserve">  Duraderos</t>
  </si>
  <si>
    <t xml:space="preserve">        Durables</t>
  </si>
  <si>
    <t xml:space="preserve">      Automóviles</t>
  </si>
  <si>
    <t xml:space="preserve">            Automobiles</t>
  </si>
  <si>
    <t xml:space="preserve">      Enseres eléctricos</t>
  </si>
  <si>
    <t xml:space="preserve">            Electrical appliances</t>
  </si>
  <si>
    <t xml:space="preserve">      Otros</t>
  </si>
  <si>
    <t xml:space="preserve">            Others</t>
  </si>
  <si>
    <t xml:space="preserve">  No duraderos</t>
  </si>
  <si>
    <t xml:space="preserve">        Nondurables</t>
  </si>
  <si>
    <t xml:space="preserve">            Food</t>
  </si>
  <si>
    <t xml:space="preserve">      Bebidas alcohólicas y</t>
  </si>
  <si>
    <t xml:space="preserve">            Alcoholic beverages and</t>
  </si>
  <si>
    <t xml:space="preserve">       productos de tabaco</t>
  </si>
  <si>
    <t xml:space="preserve">             tobacco products</t>
  </si>
  <si>
    <t>Bienes de capital</t>
  </si>
  <si>
    <t xml:space="preserve">      Capital goods</t>
  </si>
  <si>
    <t>Materia prima y</t>
  </si>
  <si>
    <t xml:space="preserve">      Raw material and</t>
  </si>
  <si>
    <t xml:space="preserve"> productos intermedios</t>
  </si>
  <si>
    <t xml:space="preserve">       intermediate products</t>
  </si>
  <si>
    <t xml:space="preserve">TABLA 11 - CLASIFICACION ECONOMICA DE LAS IMPORTACIONES AJUSTADAS: AÑOS FISCALES </t>
  </si>
  <si>
    <t xml:space="preserve">TABLE 11 - ECONOMIC CLASSIFICATION OF ADJUSTED IMPORTS: FISCAL YEARS </t>
  </si>
  <si>
    <t>IMPORTACIONES AJUSTADAS *</t>
  </si>
  <si>
    <t>ADJUSTED IMPORTS *</t>
  </si>
  <si>
    <t>p- Cifras preliminares.</t>
  </si>
  <si>
    <t xml:space="preserve">*  Al valor de las importaciones de mercancía registrada se le hacen ajustes </t>
  </si>
  <si>
    <t xml:space="preserve"> *   Recorded merchandise imports are adjusted by: parcel post, </t>
  </si>
  <si>
    <t xml:space="preserve">    por concepto de: paquetes postales, equipo de oficina para alquiler, </t>
  </si>
  <si>
    <t xml:space="preserve">      office equipment for rent, motion picture films, returned </t>
  </si>
  <si>
    <t xml:space="preserve">    películas cinematográficas, mercancía devuelta, mercancía sin registrar, </t>
  </si>
  <si>
    <t xml:space="preserve">      merchandise, unrecorded merchandise, automobiles, and crude oil and </t>
  </si>
  <si>
    <t xml:space="preserve">    automóviles y  derechos de igualación de costos de las refinerías de petróleo y nafta.</t>
  </si>
  <si>
    <t xml:space="preserve">      naphtha entitlements. </t>
  </si>
  <si>
    <t>Estadísticas Seleccionadas de Comercio Exterior 2020</t>
  </si>
  <si>
    <t>Selected Statistics on Puerto Rico’s External Trade 2020</t>
  </si>
  <si>
    <t>ÍNDICE-INDEX</t>
  </si>
  <si>
    <t>Tabla -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</si>
</sst>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"/>
  </numFmts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Montserrat"/>
    </font>
    <font>
      <sz val="12"/>
      <name val="Montserrat"/>
    </font>
    <font>
      <sz val="12"/>
      <color theme="0"/>
      <name val="Montserrat"/>
    </font>
    <font>
      <b/>
      <sz val="12"/>
      <color theme="0"/>
      <name val="Montserrat"/>
    </font>
    <font>
      <sz val="12"/>
      <name val="Arial"/>
    </font>
    <font>
      <b/>
      <sz val="16"/>
      <color theme="1"/>
      <name val="Montserrat"/>
    </font>
    <font>
      <b/>
      <sz val="14"/>
      <name val="Montserrat"/>
    </font>
    <font>
      <sz val="12"/>
      <color theme="1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sz val="11"/>
      <name val="Montserrat"/>
    </font>
    <font>
      <b/>
      <sz val="10"/>
      <name val="Montserrat"/>
    </font>
    <font>
      <b/>
      <u/>
      <sz val="12"/>
      <name val="Montserrat"/>
    </font>
    <font>
      <b/>
      <sz val="11"/>
      <name val="Montserrat"/>
    </font>
    <font>
      <b/>
      <sz val="11"/>
      <color theme="0"/>
      <name val="Montserrat"/>
    </font>
    <font>
      <sz val="11"/>
      <color theme="0"/>
      <name val="Montserrat"/>
    </font>
    <font>
      <sz val="10"/>
      <name val="Montserrat"/>
    </font>
    <font>
      <sz val="10"/>
      <color theme="1"/>
      <name val="Montserrat"/>
    </font>
    <font>
      <sz val="11"/>
      <color theme="1"/>
      <name val="Montserrat"/>
    </font>
    <font>
      <u/>
      <sz val="12"/>
      <name val="Montserrat"/>
    </font>
    <font>
      <u/>
      <sz val="12"/>
      <color theme="10"/>
      <name val="Arial"/>
      <family val="2"/>
    </font>
    <font>
      <u/>
      <sz val="12"/>
      <color theme="10"/>
      <name val="Montserrat"/>
    </font>
    <font>
      <b/>
      <sz val="18"/>
      <name val="Montserrat"/>
    </font>
    <font>
      <b/>
      <u/>
      <sz val="12"/>
      <color theme="10"/>
      <name val="Montserrat"/>
    </font>
    <font>
      <b/>
      <sz val="16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1FA8B6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rgb="FF24A8B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10">
    <xf numFmtId="0" fontId="0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90">
    <xf numFmtId="0" fontId="0" fillId="0" borderId="0" xfId="0"/>
    <xf numFmtId="0" fontId="5" fillId="0" borderId="0" xfId="0" applyFont="1" applyFill="1" applyProtection="1"/>
    <xf numFmtId="0" fontId="6" fillId="0" borderId="0" xfId="0" applyFont="1" applyFill="1" applyProtection="1"/>
    <xf numFmtId="0" fontId="6" fillId="0" borderId="0" xfId="0" applyFont="1"/>
    <xf numFmtId="0" fontId="5" fillId="0" borderId="0" xfId="0" applyFont="1" applyFill="1" applyAlignment="1" applyProtection="1">
      <alignment horizontal="center"/>
    </xf>
    <xf numFmtId="164" fontId="6" fillId="0" borderId="0" xfId="0" applyNumberFormat="1" applyFont="1" applyFill="1" applyProtection="1"/>
    <xf numFmtId="0" fontId="6" fillId="0" borderId="0" xfId="0" applyFont="1" applyFill="1"/>
    <xf numFmtId="0" fontId="5" fillId="0" borderId="0" xfId="0" applyFont="1" applyFill="1"/>
    <xf numFmtId="0" fontId="7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6" fillId="2" borderId="0" xfId="0" applyFont="1" applyFill="1" applyProtection="1"/>
    <xf numFmtId="0" fontId="5" fillId="0" borderId="1" xfId="0" applyFont="1" applyFill="1" applyBorder="1" applyProtection="1"/>
    <xf numFmtId="164" fontId="6" fillId="0" borderId="1" xfId="0" applyNumberFormat="1" applyFont="1" applyFill="1" applyBorder="1" applyProtection="1"/>
    <xf numFmtId="0" fontId="6" fillId="0" borderId="1" xfId="0" applyFont="1" applyFill="1" applyBorder="1" applyProtection="1"/>
    <xf numFmtId="0" fontId="1" fillId="3" borderId="0" xfId="7" applyFill="1"/>
    <xf numFmtId="0" fontId="11" fillId="3" borderId="0" xfId="8" applyNumberFormat="1" applyFont="1" applyFill="1" applyBorder="1" applyAlignment="1" applyProtection="1">
      <alignment vertical="center"/>
    </xf>
    <xf numFmtId="0" fontId="6" fillId="3" borderId="0" xfId="8" applyNumberFormat="1" applyFont="1" applyFill="1" applyBorder="1" applyAlignment="1" applyProtection="1"/>
    <xf numFmtId="0" fontId="12" fillId="3" borderId="0" xfId="7" applyFont="1" applyFill="1"/>
    <xf numFmtId="0" fontId="5" fillId="3" borderId="0" xfId="8" applyNumberFormat="1" applyFont="1" applyFill="1" applyBorder="1" applyAlignment="1" applyProtection="1"/>
    <xf numFmtId="0" fontId="13" fillId="3" borderId="0" xfId="7" applyFont="1" applyFill="1"/>
    <xf numFmtId="0" fontId="14" fillId="3" borderId="0" xfId="7" applyFont="1" applyFill="1"/>
    <xf numFmtId="0" fontId="0" fillId="3" borderId="0" xfId="0" applyFill="1"/>
    <xf numFmtId="0" fontId="5" fillId="0" borderId="0" xfId="0" applyFont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6" fillId="2" borderId="0" xfId="0" applyFont="1" applyFill="1"/>
    <xf numFmtId="164" fontId="6" fillId="0" borderId="0" xfId="0" applyNumberFormat="1" applyFont="1"/>
    <xf numFmtId="0" fontId="6" fillId="0" borderId="1" xfId="0" applyFont="1" applyBorder="1"/>
    <xf numFmtId="37" fontId="15" fillId="0" borderId="0" xfId="0" applyNumberFormat="1" applyFont="1"/>
    <xf numFmtId="37" fontId="6" fillId="0" borderId="0" xfId="0" applyNumberFormat="1" applyFont="1"/>
    <xf numFmtId="49" fontId="8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1" xfId="0" applyFont="1" applyBorder="1"/>
    <xf numFmtId="164" fontId="6" fillId="0" borderId="1" xfId="0" applyNumberFormat="1" applyFont="1" applyBorder="1"/>
    <xf numFmtId="37" fontId="15" fillId="0" borderId="1" xfId="0" applyNumberFormat="1" applyFont="1" applyBorder="1"/>
    <xf numFmtId="37" fontId="6" fillId="0" borderId="1" xfId="0" applyNumberFormat="1" applyFont="1" applyBorder="1"/>
    <xf numFmtId="0" fontId="16" fillId="0" borderId="0" xfId="0" applyFont="1"/>
    <xf numFmtId="37" fontId="18" fillId="0" borderId="0" xfId="0" applyNumberFormat="1" applyFont="1"/>
    <xf numFmtId="164" fontId="5" fillId="0" borderId="0" xfId="0" applyNumberFormat="1" applyFont="1"/>
    <xf numFmtId="0" fontId="6" fillId="0" borderId="2" xfId="0" applyFont="1" applyBorder="1"/>
    <xf numFmtId="0" fontId="6" fillId="0" borderId="3" xfId="0" applyFont="1" applyBorder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8" fillId="2" borderId="0" xfId="0" applyFont="1" applyFill="1"/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37" fontId="5" fillId="0" borderId="1" xfId="0" applyNumberFormat="1" applyFont="1" applyBorder="1"/>
    <xf numFmtId="0" fontId="15" fillId="0" borderId="0" xfId="0" applyFont="1"/>
    <xf numFmtId="0" fontId="19" fillId="2" borderId="0" xfId="0" applyFont="1" applyFill="1" applyAlignment="1">
      <alignment horizontal="left"/>
    </xf>
    <xf numFmtId="0" fontId="20" fillId="2" borderId="0" xfId="0" applyFont="1" applyFill="1"/>
    <xf numFmtId="0" fontId="19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164" fontId="15" fillId="0" borderId="0" xfId="0" applyNumberFormat="1" applyFont="1"/>
    <xf numFmtId="164" fontId="21" fillId="0" borderId="0" xfId="0" applyNumberFormat="1" applyFont="1"/>
    <xf numFmtId="37" fontId="21" fillId="0" borderId="0" xfId="0" applyNumberFormat="1" applyFont="1"/>
    <xf numFmtId="0" fontId="18" fillId="0" borderId="0" xfId="0" applyFont="1"/>
    <xf numFmtId="165" fontId="22" fillId="0" borderId="0" xfId="6" applyNumberFormat="1" applyFont="1" applyFill="1" applyBorder="1" applyProtection="1"/>
    <xf numFmtId="164" fontId="22" fillId="0" borderId="0" xfId="0" applyNumberFormat="1" applyFont="1"/>
    <xf numFmtId="37" fontId="22" fillId="0" borderId="0" xfId="0" applyNumberFormat="1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164" fontId="21" fillId="0" borderId="1" xfId="0" applyNumberFormat="1" applyFont="1" applyBorder="1"/>
    <xf numFmtId="164" fontId="22" fillId="0" borderId="1" xfId="0" applyNumberFormat="1" applyFont="1" applyBorder="1"/>
    <xf numFmtId="0" fontId="15" fillId="0" borderId="1" xfId="0" applyFont="1" applyBorder="1"/>
    <xf numFmtId="165" fontId="15" fillId="0" borderId="0" xfId="6" applyNumberFormat="1" applyFont="1" applyFill="1" applyBorder="1" applyProtection="1"/>
    <xf numFmtId="165" fontId="23" fillId="0" borderId="0" xfId="6" applyNumberFormat="1" applyFont="1" applyFill="1" applyBorder="1" applyProtection="1"/>
    <xf numFmtId="164" fontId="23" fillId="0" borderId="0" xfId="0" applyNumberFormat="1" applyFont="1"/>
    <xf numFmtId="37" fontId="23" fillId="0" borderId="0" xfId="0" applyNumberFormat="1" applyFont="1"/>
    <xf numFmtId="164" fontId="15" fillId="0" borderId="1" xfId="0" applyNumberFormat="1" applyFont="1" applyBorder="1"/>
    <xf numFmtId="165" fontId="15" fillId="0" borderId="1" xfId="6" applyNumberFormat="1" applyFont="1" applyFill="1" applyBorder="1" applyProtection="1"/>
    <xf numFmtId="164" fontId="2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/>
    <xf numFmtId="0" fontId="7" fillId="4" borderId="0" xfId="0" applyFont="1" applyFill="1"/>
    <xf numFmtId="0" fontId="8" fillId="4" borderId="0" xfId="0" applyFont="1" applyFill="1" applyAlignment="1">
      <alignment horizontal="center"/>
    </xf>
    <xf numFmtId="0" fontId="6" fillId="4" borderId="0" xfId="0" applyFont="1" applyFill="1"/>
    <xf numFmtId="166" fontId="6" fillId="0" borderId="0" xfId="0" applyNumberFormat="1" applyFont="1"/>
    <xf numFmtId="0" fontId="24" fillId="0" borderId="0" xfId="0" applyFont="1"/>
    <xf numFmtId="0" fontId="5" fillId="0" borderId="0" xfId="0" applyFont="1" applyAlignment="1">
      <alignment horizontal="left"/>
    </xf>
    <xf numFmtId="0" fontId="8" fillId="4" borderId="0" xfId="0" applyFont="1" applyFill="1"/>
    <xf numFmtId="0" fontId="5" fillId="4" borderId="0" xfId="0" applyFont="1" applyFill="1"/>
    <xf numFmtId="165" fontId="6" fillId="0" borderId="1" xfId="6" applyNumberFormat="1" applyFont="1" applyFill="1" applyBorder="1" applyProtection="1"/>
    <xf numFmtId="0" fontId="26" fillId="0" borderId="0" xfId="9" quotePrefix="1" applyFont="1" applyAlignment="1">
      <alignment horizontal="center" vertical="center"/>
    </xf>
    <xf numFmtId="0" fontId="10" fillId="3" borderId="0" xfId="7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9" applyFont="1" applyFill="1" applyAlignment="1">
      <alignment vertical="center"/>
    </xf>
  </cellXfs>
  <cellStyles count="10">
    <cellStyle name="Comma" xfId="6" builtinId="3"/>
    <cellStyle name="Comma 2" xfId="3" xr:uid="{B3AA0640-1EEA-4378-A578-E82A869F1A6E}"/>
    <cellStyle name="Comma 5" xfId="8" xr:uid="{8F1E38DC-39AA-48BB-8AEB-20706A31B6DA}"/>
    <cellStyle name="Hyperlink" xfId="9" builtinId="8"/>
    <cellStyle name="Normal" xfId="0" builtinId="0"/>
    <cellStyle name="Normal 2" xfId="5" xr:uid="{8E1C1F73-BD71-4490-AFEC-A79A5111308A}"/>
    <cellStyle name="Normal 3" xfId="1" xr:uid="{00000000-0005-0000-0000-000001000000}"/>
    <cellStyle name="Normal 4" xfId="4" xr:uid="{CFF78305-C566-4552-9F6C-6134BFE2E7CF}"/>
    <cellStyle name="Normal 5" xfId="2" xr:uid="{16B94117-DE80-474A-AB6F-D97ADBD683A9}"/>
    <cellStyle name="Normal 6" xfId="7" xr:uid="{25978FAA-BA13-483A-9C93-779DB8908421}"/>
  </cellStyles>
  <dxfs count="0"/>
  <tableStyles count="0" defaultTableStyle="TableStyleMedium9" defaultPivotStyle="PivotStyleLight16"/>
  <colors>
    <mruColors>
      <color rgb="FFF4F9F1"/>
      <color rgb="FF1FA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svg"/><Relationship Id="rId1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svg"/><Relationship Id="rId1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svg"/><Relationship Id="rId1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tiff"/><Relationship Id="rId2" Type="http://schemas.openxmlformats.org/officeDocument/2006/relationships/image" Target="../media/image6.tiff"/><Relationship Id="rId1" Type="http://schemas.openxmlformats.org/officeDocument/2006/relationships/image" Target="../media/image5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svg"/><Relationship Id="rId1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sv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.svg"/><Relationship Id="rId1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svg"/><Relationship Id="rId1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svg"/><Relationship Id="rId1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svg"/><Relationship Id="rId1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4.svg"/><Relationship Id="rId1" Type="http://schemas.openxmlformats.org/officeDocument/2006/relationships/image" Target="../media/image53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6.svg"/><Relationship Id="rId1" Type="http://schemas.openxmlformats.org/officeDocument/2006/relationships/image" Target="../media/image55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8.svg"/><Relationship Id="rId1" Type="http://schemas.openxmlformats.org/officeDocument/2006/relationships/image" Target="../media/image5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10.emf"/><Relationship Id="rId5" Type="http://schemas.openxmlformats.org/officeDocument/2006/relationships/image" Target="../media/image7.tiff"/><Relationship Id="rId4" Type="http://schemas.openxmlformats.org/officeDocument/2006/relationships/image" Target="../media/image6.tiff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0.svg"/><Relationship Id="rId1" Type="http://schemas.openxmlformats.org/officeDocument/2006/relationships/image" Target="../media/image59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svg"/><Relationship Id="rId1" Type="http://schemas.openxmlformats.org/officeDocument/2006/relationships/image" Target="../media/image6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tiff"/><Relationship Id="rId2" Type="http://schemas.openxmlformats.org/officeDocument/2006/relationships/image" Target="../media/image6.tiff"/><Relationship Id="rId1" Type="http://schemas.openxmlformats.org/officeDocument/2006/relationships/image" Target="../media/image11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tiff"/><Relationship Id="rId2" Type="http://schemas.openxmlformats.org/officeDocument/2006/relationships/image" Target="../media/image6.tiff"/><Relationship Id="rId1" Type="http://schemas.openxmlformats.org/officeDocument/2006/relationships/image" Target="../media/image14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emf"/><Relationship Id="rId3" Type="http://schemas.openxmlformats.org/officeDocument/2006/relationships/image" Target="../media/image22.emf"/><Relationship Id="rId7" Type="http://schemas.openxmlformats.org/officeDocument/2006/relationships/image" Target="../media/image26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Relationship Id="rId6" Type="http://schemas.openxmlformats.org/officeDocument/2006/relationships/image" Target="../media/image25.emf"/><Relationship Id="rId5" Type="http://schemas.openxmlformats.org/officeDocument/2006/relationships/image" Target="../media/image24.emf"/><Relationship Id="rId4" Type="http://schemas.openxmlformats.org/officeDocument/2006/relationships/image" Target="../media/image2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245202</xdr:colOff>
      <xdr:row>4</xdr:row>
      <xdr:rowOff>2343</xdr:rowOff>
    </xdr:from>
    <xdr:to>
      <xdr:col>16</xdr:col>
      <xdr:colOff>472377</xdr:colOff>
      <xdr:row>25</xdr:row>
      <xdr:rowOff>123903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715D12-BC39-464F-9FA8-826664459B64}"/>
            </a:ext>
          </a:extLst>
        </xdr:cNvPr>
        <xdr:cNvSpPr txBox="1"/>
      </xdr:nvSpPr>
      <xdr:spPr>
        <a:xfrm>
          <a:off x="3342763" y="745758"/>
          <a:ext cx="7305102" cy="4024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ESTADÍSTICAS SELECCIONADAS DE COMERCIO EXTERIOR 2020</a:t>
          </a:r>
          <a:endParaRPr lang="en-US" sz="16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 17 de mayo de 2021</a:t>
          </a:r>
        </a:p>
        <a:p>
          <a:pPr algn="ctr"/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Last update as of:  May 17, 2021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Plan. Manuel A.G. Hidalgo Rivera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 Designado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Maggie Pérez Guzmán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perez_m@jp.pr.gov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Económico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Miriam N. García Velázquez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garcia_my@jp.pr.gov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Social, Modelos y Proyecciones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171450</xdr:colOff>
      <xdr:row>0</xdr:row>
      <xdr:rowOff>0</xdr:rowOff>
    </xdr:from>
    <xdr:to>
      <xdr:col>4</xdr:col>
      <xdr:colOff>201341</xdr:colOff>
      <xdr:row>17</xdr:row>
      <xdr:rowOff>134937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866DA6-28F8-48F6-9467-CA9154BE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507940" cy="3294449"/>
        </a:xfrm>
        <a:prstGeom prst="rect">
          <a:avLst/>
        </a:prstGeom>
      </xdr:spPr>
    </xdr:pic>
    <xdr:clientData/>
  </xdr:twoCellAnchor>
  <xdr:twoCellAnchor editAs="oneCell">
    <xdr:from>
      <xdr:col>1</xdr:col>
      <xdr:colOff>235478</xdr:colOff>
      <xdr:row>19</xdr:row>
      <xdr:rowOff>14906</xdr:rowOff>
    </xdr:from>
    <xdr:to>
      <xdr:col>3</xdr:col>
      <xdr:colOff>425979</xdr:colOff>
      <xdr:row>27</xdr:row>
      <xdr:rowOff>46035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54C4B6-8E04-4450-A901-FA5919DDD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603" y="3483594"/>
          <a:ext cx="1428751" cy="1491629"/>
        </a:xfrm>
        <a:prstGeom prst="rect">
          <a:avLst/>
        </a:prstGeom>
      </xdr:spPr>
    </xdr:pic>
    <xdr:clientData/>
  </xdr:twoCellAnchor>
  <xdr:twoCellAnchor editAs="oneCell">
    <xdr:from>
      <xdr:col>7</xdr:col>
      <xdr:colOff>89233</xdr:colOff>
      <xdr:row>27</xdr:row>
      <xdr:rowOff>5669</xdr:rowOff>
    </xdr:from>
    <xdr:to>
      <xdr:col>14</xdr:col>
      <xdr:colOff>603583</xdr:colOff>
      <xdr:row>43</xdr:row>
      <xdr:rowOff>32127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5A3E6A-C611-4778-A809-34FEBBB1E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63552"/>
        <a:stretch/>
      </xdr:blipFill>
      <xdr:spPr bwMode="auto">
        <a:xfrm>
          <a:off x="4685046" y="4934857"/>
          <a:ext cx="4848225" cy="294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472968</xdr:colOff>
      <xdr:row>81</xdr:row>
      <xdr:rowOff>134938</xdr:rowOff>
    </xdr:from>
    <xdr:to>
      <xdr:col>13</xdr:col>
      <xdr:colOff>466387</xdr:colOff>
      <xdr:row>92</xdr:row>
      <xdr:rowOff>157913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B66D9E8-F073-4E75-841A-016F62A22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468" y="15089188"/>
          <a:ext cx="6495199" cy="204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185209</xdr:colOff>
      <xdr:row>43</xdr:row>
      <xdr:rowOff>132319</xdr:rowOff>
    </xdr:from>
    <xdr:to>
      <xdr:col>15</xdr:col>
      <xdr:colOff>554775</xdr:colOff>
      <xdr:row>52</xdr:row>
      <xdr:rowOff>67954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C121311-1032-40AC-ADA1-40B4865B9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30"/>
        <a:stretch/>
      </xdr:blipFill>
      <xdr:spPr bwMode="auto">
        <a:xfrm>
          <a:off x="4161897" y="7982507"/>
          <a:ext cx="5941691" cy="157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688975</xdr:colOff>
      <xdr:row>1</xdr:row>
      <xdr:rowOff>57150</xdr:rowOff>
    </xdr:from>
    <xdr:to>
      <xdr:col>11</xdr:col>
      <xdr:colOff>2613025</xdr:colOff>
      <xdr:row>6</xdr:row>
      <xdr:rowOff>17590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C0B40AB-B30F-41D8-9341-02639EF2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3775" y="247650"/>
          <a:ext cx="1924050" cy="91294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584994</xdr:colOff>
      <xdr:row>45</xdr:row>
      <xdr:rowOff>165497</xdr:rowOff>
    </xdr:from>
    <xdr:to>
      <xdr:col>11</xdr:col>
      <xdr:colOff>2509044</xdr:colOff>
      <xdr:row>50</xdr:row>
      <xdr:rowOff>73714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5F54FBE-086A-4FDB-9112-2AB0B5D7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51994" y="10744597"/>
          <a:ext cx="1771650" cy="1082967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2286307</xdr:colOff>
      <xdr:row>1</xdr:row>
      <xdr:rowOff>94885</xdr:rowOff>
    </xdr:from>
    <xdr:to>
      <xdr:col>13</xdr:col>
      <xdr:colOff>3192262</xdr:colOff>
      <xdr:row>3</xdr:row>
      <xdr:rowOff>120358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DBD45ED-F4E4-4856-803B-0D612955B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3907" y="329835"/>
          <a:ext cx="855155" cy="495373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1939521</xdr:colOff>
      <xdr:row>1</xdr:row>
      <xdr:rowOff>51358</xdr:rowOff>
    </xdr:from>
    <xdr:to>
      <xdr:col>13</xdr:col>
      <xdr:colOff>3314296</xdr:colOff>
      <xdr:row>4</xdr:row>
      <xdr:rowOff>118828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ABFB169-4A48-4E69-ACC8-4B04E9037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18254" y="246091"/>
          <a:ext cx="1374775" cy="65167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1321092</xdr:colOff>
      <xdr:row>1</xdr:row>
      <xdr:rowOff>30708</xdr:rowOff>
    </xdr:from>
    <xdr:to>
      <xdr:col>10</xdr:col>
      <xdr:colOff>2756703</xdr:colOff>
      <xdr:row>4</xdr:row>
      <xdr:rowOff>173936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F62230-FF28-4A94-B064-5FD59103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892" y="225441"/>
          <a:ext cx="1435611" cy="72742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1372184</xdr:colOff>
      <xdr:row>43</xdr:row>
      <xdr:rowOff>94886</xdr:rowOff>
    </xdr:from>
    <xdr:to>
      <xdr:col>10</xdr:col>
      <xdr:colOff>2807795</xdr:colOff>
      <xdr:row>47</xdr:row>
      <xdr:rowOff>5281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9EFDD85-ADB5-4992-A704-6F76A9A04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86434" y="10204086"/>
          <a:ext cx="1384811" cy="8501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1233505</xdr:colOff>
      <xdr:row>86</xdr:row>
      <xdr:rowOff>94886</xdr:rowOff>
    </xdr:from>
    <xdr:to>
      <xdr:col>10</xdr:col>
      <xdr:colOff>2669116</xdr:colOff>
      <xdr:row>90</xdr:row>
      <xdr:rowOff>5281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AF3DDF4-8313-404A-BD37-32DDE26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47755" y="20313286"/>
          <a:ext cx="1384811" cy="85019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1379045</xdr:colOff>
      <xdr:row>1</xdr:row>
      <xdr:rowOff>77623</xdr:rowOff>
    </xdr:from>
    <xdr:to>
      <xdr:col>11</xdr:col>
      <xdr:colOff>3252295</xdr:colOff>
      <xdr:row>6</xdr:row>
      <xdr:rowOff>53865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3F1293-9ADB-4C6F-B092-6E170416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04445" y="312573"/>
          <a:ext cx="1771650" cy="1087492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1391417</xdr:colOff>
      <xdr:row>31</xdr:row>
      <xdr:rowOff>27516</xdr:rowOff>
    </xdr:from>
    <xdr:to>
      <xdr:col>11</xdr:col>
      <xdr:colOff>3264667</xdr:colOff>
      <xdr:row>36</xdr:row>
      <xdr:rowOff>2598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56A9C6F-6234-40E1-826B-8E394FD89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16817" y="7291916"/>
          <a:ext cx="1771650" cy="110030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1041400</xdr:colOff>
      <xdr:row>1</xdr:row>
      <xdr:rowOff>52926</xdr:rowOff>
    </xdr:from>
    <xdr:to>
      <xdr:col>11</xdr:col>
      <xdr:colOff>2914650</xdr:colOff>
      <xdr:row>6</xdr:row>
      <xdr:rowOff>29299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EF9F0B2-1CEB-4C70-AE49-51E35204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22200" y="247659"/>
          <a:ext cx="1873250" cy="95004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1182413</xdr:colOff>
      <xdr:row>1</xdr:row>
      <xdr:rowOff>56558</xdr:rowOff>
    </xdr:from>
    <xdr:to>
      <xdr:col>12</xdr:col>
      <xdr:colOff>2566932</xdr:colOff>
      <xdr:row>4</xdr:row>
      <xdr:rowOff>166164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A5F837B8-709E-4F08-9382-DCBDE407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83346" y="251291"/>
          <a:ext cx="1384519" cy="693806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63500</xdr:rowOff>
    </xdr:from>
    <xdr:to>
      <xdr:col>7</xdr:col>
      <xdr:colOff>419100</xdr:colOff>
      <xdr:row>22</xdr:row>
      <xdr:rowOff>19050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A80318D-F6AD-4F57-BE7E-77F9F2921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63500"/>
          <a:ext cx="5715000" cy="42862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107950</xdr:rowOff>
    </xdr:from>
    <xdr:to>
      <xdr:col>7</xdr:col>
      <xdr:colOff>514350</xdr:colOff>
      <xdr:row>22</xdr:row>
      <xdr:rowOff>63500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6BC84CE-581C-4B67-9F3A-33444AD8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350" y="107950"/>
          <a:ext cx="5715000" cy="42862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69850</xdr:rowOff>
    </xdr:from>
    <xdr:to>
      <xdr:col>7</xdr:col>
      <xdr:colOff>444500</xdr:colOff>
      <xdr:row>22</xdr:row>
      <xdr:rowOff>25400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5A0A173-1867-4CCF-9D81-D05EB63C2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69850"/>
          <a:ext cx="5715000" cy="428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10</xdr:col>
      <xdr:colOff>622300</xdr:colOff>
      <xdr:row>23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DBFDED-1847-41E1-88A2-F25A253C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6850"/>
          <a:ext cx="5956300" cy="445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20641</xdr:colOff>
      <xdr:row>0</xdr:row>
      <xdr:rowOff>38100</xdr:rowOff>
    </xdr:from>
    <xdr:to>
      <xdr:col>1</xdr:col>
      <xdr:colOff>728270</xdr:colOff>
      <xdr:row>10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DF0CD9-B5D4-4415-BB91-6157B558B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" y="38100"/>
          <a:ext cx="1469629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11</xdr:row>
      <xdr:rowOff>54051</xdr:rowOff>
    </xdr:from>
    <xdr:to>
      <xdr:col>1</xdr:col>
      <xdr:colOff>487136</xdr:colOff>
      <xdr:row>15</xdr:row>
      <xdr:rowOff>107041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11740B-713A-4459-BAE6-87C578498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219401"/>
          <a:ext cx="887186" cy="84039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42</xdr:row>
      <xdr:rowOff>19050</xdr:rowOff>
    </xdr:from>
    <xdr:to>
      <xdr:col>10</xdr:col>
      <xdr:colOff>564126</xdr:colOff>
      <xdr:row>83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B9833F-1E0D-4262-8324-DDFAD3BB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8286750"/>
          <a:ext cx="6145776" cy="820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730250</xdr:colOff>
      <xdr:row>83</xdr:row>
      <xdr:rowOff>44450</xdr:rowOff>
    </xdr:from>
    <xdr:to>
      <xdr:col>10</xdr:col>
      <xdr:colOff>361950</xdr:colOff>
      <xdr:row>87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DFBCA09-A8BA-4453-92A0-E1398FEF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16383000"/>
          <a:ext cx="59563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133350</xdr:rowOff>
    </xdr:from>
    <xdr:to>
      <xdr:col>7</xdr:col>
      <xdr:colOff>508000</xdr:colOff>
      <xdr:row>22</xdr:row>
      <xdr:rowOff>88900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85CFDDF-1A96-40DE-97A8-5F6330B0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7000" y="133350"/>
          <a:ext cx="5715000" cy="42862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139700</xdr:rowOff>
    </xdr:from>
    <xdr:to>
      <xdr:col>7</xdr:col>
      <xdr:colOff>603250</xdr:colOff>
      <xdr:row>22</xdr:row>
      <xdr:rowOff>95250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23E1807-7833-4C99-A4F9-BC4AAD4F6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2250" y="139700"/>
          <a:ext cx="5715000" cy="42862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120650</xdr:rowOff>
    </xdr:from>
    <xdr:to>
      <xdr:col>7</xdr:col>
      <xdr:colOff>577850</xdr:colOff>
      <xdr:row>22</xdr:row>
      <xdr:rowOff>76200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717E4B2-ECD6-4C14-B1AE-8947091F0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6850" y="120650"/>
          <a:ext cx="5715000" cy="42862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88900</xdr:rowOff>
    </xdr:from>
    <xdr:to>
      <xdr:col>7</xdr:col>
      <xdr:colOff>546100</xdr:colOff>
      <xdr:row>22</xdr:row>
      <xdr:rowOff>44450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90684EA-5599-43EF-989F-36CF03645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88900"/>
          <a:ext cx="5715000" cy="42862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101600</xdr:rowOff>
    </xdr:from>
    <xdr:to>
      <xdr:col>7</xdr:col>
      <xdr:colOff>520700</xdr:colOff>
      <xdr:row>22</xdr:row>
      <xdr:rowOff>57150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A18F06E-1822-431C-8F71-36262EA67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9700" y="101600"/>
          <a:ext cx="5715000" cy="42862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82550</xdr:rowOff>
    </xdr:from>
    <xdr:to>
      <xdr:col>7</xdr:col>
      <xdr:colOff>520700</xdr:colOff>
      <xdr:row>22</xdr:row>
      <xdr:rowOff>38100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9065B74-2BA8-4605-85CB-2C64BC8D8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9700" y="82550"/>
          <a:ext cx="5715000" cy="42862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158751</xdr:rowOff>
    </xdr:from>
    <xdr:to>
      <xdr:col>8</xdr:col>
      <xdr:colOff>31750</xdr:colOff>
      <xdr:row>23</xdr:row>
      <xdr:rowOff>146051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F3A99A-531B-4876-B0A0-2881355A2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58751"/>
          <a:ext cx="6019800" cy="451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125412</xdr:rowOff>
    </xdr:from>
    <xdr:to>
      <xdr:col>8</xdr:col>
      <xdr:colOff>146050</xdr:colOff>
      <xdr:row>23</xdr:row>
      <xdr:rowOff>146050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DEEA617-2149-471B-A20C-F77684DD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7800" y="125412"/>
          <a:ext cx="6064250" cy="454818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117475</xdr:rowOff>
    </xdr:from>
    <xdr:to>
      <xdr:col>7</xdr:col>
      <xdr:colOff>736600</xdr:colOff>
      <xdr:row>23</xdr:row>
      <xdr:rowOff>76200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C3BF428-A63B-4C84-9027-93A104B1B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900" y="117475"/>
          <a:ext cx="5981700" cy="448627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82550</xdr:rowOff>
    </xdr:from>
    <xdr:to>
      <xdr:col>7</xdr:col>
      <xdr:colOff>577850</xdr:colOff>
      <xdr:row>22</xdr:row>
      <xdr:rowOff>38100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57CE563-524E-458B-AD43-02D74F286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6850" y="82550"/>
          <a:ext cx="5715000" cy="428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171450</xdr:rowOff>
    </xdr:from>
    <xdr:to>
      <xdr:col>10</xdr:col>
      <xdr:colOff>615950</xdr:colOff>
      <xdr:row>27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3B4B7-6011-42B2-A006-57B5120E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900" y="171450"/>
          <a:ext cx="5956300" cy="523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742950</xdr:colOff>
      <xdr:row>42</xdr:row>
      <xdr:rowOff>19050</xdr:rowOff>
    </xdr:from>
    <xdr:to>
      <xdr:col>10</xdr:col>
      <xdr:colOff>564126</xdr:colOff>
      <xdr:row>83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61F2C0-0A32-4E3F-8DDC-70FF24649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8286750"/>
          <a:ext cx="6145776" cy="820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730250</xdr:colOff>
      <xdr:row>83</xdr:row>
      <xdr:rowOff>44450</xdr:rowOff>
    </xdr:from>
    <xdr:to>
      <xdr:col>10</xdr:col>
      <xdr:colOff>361950</xdr:colOff>
      <xdr:row>87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C6D6CAF-7126-4AD9-AE9D-DCAE2358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16383000"/>
          <a:ext cx="59563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146050</xdr:rowOff>
    </xdr:from>
    <xdr:to>
      <xdr:col>1</xdr:col>
      <xdr:colOff>678812</xdr:colOff>
      <xdr:row>10</xdr:row>
      <xdr:rowOff>82550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85BA337-F22E-422A-AA5B-C489B6C20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050"/>
          <a:ext cx="1440812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303208</xdr:colOff>
      <xdr:row>11</xdr:row>
      <xdr:rowOff>162001</xdr:rowOff>
    </xdr:from>
    <xdr:to>
      <xdr:col>1</xdr:col>
      <xdr:colOff>428394</xdr:colOff>
      <xdr:row>16</xdr:row>
      <xdr:rowOff>18141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F2CBF0E-E53D-4C6A-9801-A9A60FD8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08" y="2327351"/>
          <a:ext cx="887186" cy="84039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69850</xdr:rowOff>
    </xdr:from>
    <xdr:to>
      <xdr:col>7</xdr:col>
      <xdr:colOff>533400</xdr:colOff>
      <xdr:row>22</xdr:row>
      <xdr:rowOff>25400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9117400-D815-43B1-BC98-0DB334571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69850"/>
          <a:ext cx="5715000" cy="42862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96837</xdr:rowOff>
    </xdr:from>
    <xdr:to>
      <xdr:col>7</xdr:col>
      <xdr:colOff>704850</xdr:colOff>
      <xdr:row>22</xdr:row>
      <xdr:rowOff>171450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4410FCF-4715-4A72-AAEA-02C06A98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96837"/>
          <a:ext cx="5873750" cy="44053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19050</xdr:rowOff>
    </xdr:from>
    <xdr:to>
      <xdr:col>9</xdr:col>
      <xdr:colOff>660400</xdr:colOff>
      <xdr:row>42</xdr:row>
      <xdr:rowOff>184150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3CE1B9-5A58-4540-AF4A-9E85E573E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15900"/>
          <a:ext cx="5956300" cy="823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20642</xdr:colOff>
      <xdr:row>0</xdr:row>
      <xdr:rowOff>38100</xdr:rowOff>
    </xdr:from>
    <xdr:to>
      <xdr:col>1</xdr:col>
      <xdr:colOff>551216</xdr:colOff>
      <xdr:row>8</xdr:row>
      <xdr:rowOff>172303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9DF080-B995-4412-87E4-1C1295B81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2" y="38100"/>
          <a:ext cx="1292574" cy="1709003"/>
        </a:xfrm>
        <a:prstGeom prst="rect">
          <a:avLst/>
        </a:prstGeom>
      </xdr:spPr>
    </xdr:pic>
    <xdr:clientData/>
  </xdr:twoCellAnchor>
  <xdr:twoCellAnchor editAs="oneCell">
    <xdr:from>
      <xdr:col>0</xdr:col>
      <xdr:colOff>390990</xdr:colOff>
      <xdr:row>9</xdr:row>
      <xdr:rowOff>133350</xdr:rowOff>
    </xdr:from>
    <xdr:to>
      <xdr:col>1</xdr:col>
      <xdr:colOff>385536</xdr:colOff>
      <xdr:row>13</xdr:row>
      <xdr:rowOff>62591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6D57F7-6694-4D3C-90A5-7765A014B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90" y="1905000"/>
          <a:ext cx="756546" cy="716641"/>
        </a:xfrm>
        <a:prstGeom prst="rect">
          <a:avLst/>
        </a:prstGeom>
      </xdr:spPr>
    </xdr:pic>
    <xdr:clientData/>
  </xdr:twoCellAnchor>
  <xdr:twoCellAnchor editAs="oneCell">
    <xdr:from>
      <xdr:col>2</xdr:col>
      <xdr:colOff>53813</xdr:colOff>
      <xdr:row>44</xdr:row>
      <xdr:rowOff>21526</xdr:rowOff>
    </xdr:from>
    <xdr:to>
      <xdr:col>10</xdr:col>
      <xdr:colOff>43051</xdr:colOff>
      <xdr:row>47</xdr:row>
      <xdr:rowOff>170805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DA941E-4EC0-4954-AFA4-D96294B9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118" y="8545594"/>
          <a:ext cx="6102458" cy="730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9</xdr:col>
      <xdr:colOff>622300</xdr:colOff>
      <xdr:row>89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90865B-17BB-4C79-8FD0-91E4A7073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448800"/>
          <a:ext cx="5956300" cy="814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731863</xdr:colOff>
      <xdr:row>88</xdr:row>
      <xdr:rowOff>150677</xdr:rowOff>
    </xdr:from>
    <xdr:to>
      <xdr:col>9</xdr:col>
      <xdr:colOff>590011</xdr:colOff>
      <xdr:row>112</xdr:row>
      <xdr:rowOff>58549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B77955-D4B3-4F03-B206-4DDA1BAF6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016" y="17198813"/>
          <a:ext cx="5971368" cy="4557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1</xdr:row>
      <xdr:rowOff>69850</xdr:rowOff>
    </xdr:from>
    <xdr:to>
      <xdr:col>9</xdr:col>
      <xdr:colOff>628650</xdr:colOff>
      <xdr:row>43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F7A91E-22B0-490F-A5D1-92DD44BE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50" y="266700"/>
          <a:ext cx="5956300" cy="820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20642</xdr:colOff>
      <xdr:row>0</xdr:row>
      <xdr:rowOff>38100</xdr:rowOff>
    </xdr:from>
    <xdr:to>
      <xdr:col>1</xdr:col>
      <xdr:colOff>551216</xdr:colOff>
      <xdr:row>8</xdr:row>
      <xdr:rowOff>172303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B68E28-7164-4791-954B-80DCC767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2" y="38100"/>
          <a:ext cx="1292574" cy="1709003"/>
        </a:xfrm>
        <a:prstGeom prst="rect">
          <a:avLst/>
        </a:prstGeom>
      </xdr:spPr>
    </xdr:pic>
    <xdr:clientData/>
  </xdr:twoCellAnchor>
  <xdr:twoCellAnchor editAs="oneCell">
    <xdr:from>
      <xdr:col>0</xdr:col>
      <xdr:colOff>390990</xdr:colOff>
      <xdr:row>9</xdr:row>
      <xdr:rowOff>133350</xdr:rowOff>
    </xdr:from>
    <xdr:to>
      <xdr:col>1</xdr:col>
      <xdr:colOff>385536</xdr:colOff>
      <xdr:row>13</xdr:row>
      <xdr:rowOff>62591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79377F-FC91-493F-8F43-9B2F480C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90" y="1905000"/>
          <a:ext cx="756546" cy="716641"/>
        </a:xfrm>
        <a:prstGeom prst="rect">
          <a:avLst/>
        </a:prstGeom>
      </xdr:spPr>
    </xdr:pic>
    <xdr:clientData/>
  </xdr:twoCellAnchor>
  <xdr:twoCellAnchor editAs="oneCell">
    <xdr:from>
      <xdr:col>2</xdr:col>
      <xdr:colOff>289649</xdr:colOff>
      <xdr:row>42</xdr:row>
      <xdr:rowOff>144825</xdr:rowOff>
    </xdr:from>
    <xdr:to>
      <xdr:col>10</xdr:col>
      <xdr:colOff>147610</xdr:colOff>
      <xdr:row>84</xdr:row>
      <xdr:rowOff>77648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6C990E9-C579-4F15-9F71-08C4C07D8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37" y="8566930"/>
          <a:ext cx="5925107" cy="8354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278508</xdr:colOff>
      <xdr:row>82</xdr:row>
      <xdr:rowOff>89123</xdr:rowOff>
    </xdr:from>
    <xdr:to>
      <xdr:col>10</xdr:col>
      <xdr:colOff>136469</xdr:colOff>
      <xdr:row>90</xdr:row>
      <xdr:rowOff>2897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B57807-1CF8-44BE-8167-042A300A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596" y="16532281"/>
          <a:ext cx="5925107" cy="1517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383983</xdr:colOff>
      <xdr:row>1</xdr:row>
      <xdr:rowOff>61797</xdr:rowOff>
    </xdr:from>
    <xdr:to>
      <xdr:col>12</xdr:col>
      <xdr:colOff>2155633</xdr:colOff>
      <xdr:row>5</xdr:row>
      <xdr:rowOff>182699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0069" y="257740"/>
          <a:ext cx="1771650" cy="904673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657225</xdr:colOff>
      <xdr:row>2</xdr:row>
      <xdr:rowOff>190500</xdr:rowOff>
    </xdr:from>
    <xdr:to>
      <xdr:col>12</xdr:col>
      <xdr:colOff>1467304</xdr:colOff>
      <xdr:row>7</xdr:row>
      <xdr:rowOff>119372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F7C7438D-3F9C-461E-9170-F6E33260F79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81025"/>
          <a:ext cx="17716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360405</xdr:colOff>
      <xdr:row>1</xdr:row>
      <xdr:rowOff>63912</xdr:rowOff>
    </xdr:from>
    <xdr:to>
      <xdr:col>12</xdr:col>
      <xdr:colOff>2233655</xdr:colOff>
      <xdr:row>6</xdr:row>
      <xdr:rowOff>1032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408CA0-A47D-4A6A-9CEB-5CD328521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01785" y="254412"/>
          <a:ext cx="1873250" cy="889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335607</xdr:colOff>
      <xdr:row>41</xdr:row>
      <xdr:rowOff>104689</xdr:rowOff>
    </xdr:from>
    <xdr:to>
      <xdr:col>12</xdr:col>
      <xdr:colOff>2208857</xdr:colOff>
      <xdr:row>46</xdr:row>
      <xdr:rowOff>24036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0543407-93F6-49AF-B2EB-FD733349A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32207" y="9737639"/>
          <a:ext cx="1771650" cy="109409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434464</xdr:colOff>
      <xdr:row>126</xdr:row>
      <xdr:rowOff>80287</xdr:rowOff>
    </xdr:from>
    <xdr:to>
      <xdr:col>9</xdr:col>
      <xdr:colOff>2307714</xdr:colOff>
      <xdr:row>131</xdr:row>
      <xdr:rowOff>2591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B461AF5-8D7A-43C7-8532-103D2CC5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364" y="29703037"/>
          <a:ext cx="1771650" cy="1097054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379540</xdr:colOff>
      <xdr:row>1</xdr:row>
      <xdr:rowOff>57427</xdr:rowOff>
    </xdr:from>
    <xdr:to>
      <xdr:col>9</xdr:col>
      <xdr:colOff>2252790</xdr:colOff>
      <xdr:row>6</xdr:row>
      <xdr:rowOff>17831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3076FF04-AF08-4266-840E-A96717CB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55060" y="247927"/>
          <a:ext cx="1873250" cy="912904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386839</xdr:colOff>
      <xdr:row>40</xdr:row>
      <xdr:rowOff>80288</xdr:rowOff>
    </xdr:from>
    <xdr:to>
      <xdr:col>9</xdr:col>
      <xdr:colOff>2260089</xdr:colOff>
      <xdr:row>45</xdr:row>
      <xdr:rowOff>2591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CF287853-CAC4-44FD-B262-834B2E18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27739" y="9484638"/>
          <a:ext cx="1771650" cy="1097053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386839</xdr:colOff>
      <xdr:row>80</xdr:row>
      <xdr:rowOff>80287</xdr:rowOff>
    </xdr:from>
    <xdr:to>
      <xdr:col>9</xdr:col>
      <xdr:colOff>2260089</xdr:colOff>
      <xdr:row>85</xdr:row>
      <xdr:rowOff>2589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6546883A-C983-4A0C-B7B2-1EFCB56D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27739" y="18888987"/>
          <a:ext cx="1771650" cy="109705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386839</xdr:colOff>
      <xdr:row>167</xdr:row>
      <xdr:rowOff>94886</xdr:rowOff>
    </xdr:from>
    <xdr:to>
      <xdr:col>9</xdr:col>
      <xdr:colOff>2260089</xdr:colOff>
      <xdr:row>172</xdr:row>
      <xdr:rowOff>17192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C76ED011-48EE-4DF8-B67B-B6376538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127739" y="39356936"/>
          <a:ext cx="1771650" cy="109705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364943</xdr:colOff>
      <xdr:row>209</xdr:row>
      <xdr:rowOff>102185</xdr:rowOff>
    </xdr:from>
    <xdr:to>
      <xdr:col>9</xdr:col>
      <xdr:colOff>2238193</xdr:colOff>
      <xdr:row>214</xdr:row>
      <xdr:rowOff>24490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id="{F3ED9851-C190-46D1-990E-8AA7212F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105843" y="49238485"/>
          <a:ext cx="1771650" cy="109705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416034</xdr:colOff>
      <xdr:row>251</xdr:row>
      <xdr:rowOff>80288</xdr:rowOff>
    </xdr:from>
    <xdr:to>
      <xdr:col>9</xdr:col>
      <xdr:colOff>2289284</xdr:colOff>
      <xdr:row>256</xdr:row>
      <xdr:rowOff>2590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30999270-6D98-4DE0-A01B-78D329A4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156934" y="59090838"/>
          <a:ext cx="1771650" cy="109705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350345</xdr:colOff>
      <xdr:row>293</xdr:row>
      <xdr:rowOff>94885</xdr:rowOff>
    </xdr:from>
    <xdr:to>
      <xdr:col>9</xdr:col>
      <xdr:colOff>2223595</xdr:colOff>
      <xdr:row>298</xdr:row>
      <xdr:rowOff>17188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A4E4B4EE-AFDF-42A7-B08B-7079BF58F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091245" y="68979685"/>
          <a:ext cx="1771650" cy="1097053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619760</xdr:colOff>
      <xdr:row>1</xdr:row>
      <xdr:rowOff>47331</xdr:rowOff>
    </xdr:from>
    <xdr:to>
      <xdr:col>12</xdr:col>
      <xdr:colOff>2543810</xdr:colOff>
      <xdr:row>6</xdr:row>
      <xdr:rowOff>8981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9DF7A5-0B0C-4616-BD3F-B19DD83CB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0240" y="237831"/>
          <a:ext cx="1924050" cy="914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9549-99D0-44FE-A2A4-CCC51CE803E6}">
  <sheetPr>
    <tabColor theme="8" tint="0.39997558519241921"/>
  </sheetPr>
  <dimension ref="G2:P3"/>
  <sheetViews>
    <sheetView zoomScale="70" zoomScaleNormal="70" workbookViewId="0">
      <selection activeCell="T52" sqref="T52"/>
    </sheetView>
  </sheetViews>
  <sheetFormatPr defaultColWidth="7.53515625" defaultRowHeight="14.5" x14ac:dyDescent="0.35"/>
  <cols>
    <col min="1" max="5" width="7.53515625" style="14"/>
    <col min="6" max="6" width="10.69140625" style="14" customWidth="1"/>
    <col min="7" max="16384" width="7.53515625" style="14"/>
  </cols>
  <sheetData>
    <row r="2" spans="7:16" x14ac:dyDescent="0.35">
      <c r="G2" s="85" t="s">
        <v>44</v>
      </c>
      <c r="H2" s="85"/>
      <c r="I2" s="85"/>
      <c r="J2" s="85"/>
      <c r="K2" s="85"/>
      <c r="L2" s="85"/>
      <c r="M2" s="85"/>
      <c r="N2" s="85"/>
      <c r="O2" s="85"/>
      <c r="P2" s="85"/>
    </row>
    <row r="3" spans="7:16" x14ac:dyDescent="0.35">
      <c r="G3" s="85"/>
      <c r="H3" s="85"/>
      <c r="I3" s="85"/>
      <c r="J3" s="85"/>
      <c r="K3" s="85"/>
      <c r="L3" s="85"/>
      <c r="M3" s="85"/>
      <c r="N3" s="85"/>
      <c r="O3" s="85"/>
      <c r="P3" s="85"/>
    </row>
  </sheetData>
  <mergeCells count="1">
    <mergeCell ref="G2:P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07A9-B4EA-4424-884E-A37F2E7DA671}">
  <sheetPr>
    <tabColor theme="9" tint="0.79998168889431442"/>
  </sheetPr>
  <dimension ref="A1:J332"/>
  <sheetViews>
    <sheetView zoomScale="70" zoomScaleNormal="70" workbookViewId="0">
      <selection activeCell="J1" sqref="J1"/>
    </sheetView>
  </sheetViews>
  <sheetFormatPr defaultColWidth="9.84375" defaultRowHeight="18.5" x14ac:dyDescent="0.5"/>
  <cols>
    <col min="1" max="1" width="30.69140625" style="3" customWidth="1"/>
    <col min="2" max="2" width="14.23046875" style="3" bestFit="1" customWidth="1"/>
    <col min="3" max="3" width="13.921875" style="3" bestFit="1" customWidth="1"/>
    <col min="4" max="4" width="13.84375" style="3" bestFit="1" customWidth="1"/>
    <col min="5" max="5" width="1.84375" style="3" customWidth="1"/>
    <col min="6" max="8" width="13.84375" style="3" customWidth="1"/>
    <col min="9" max="9" width="1.84375" style="3" customWidth="1"/>
    <col min="10" max="10" width="30.69140625" style="3" customWidth="1"/>
    <col min="11" max="11" width="9.84375" style="3"/>
    <col min="12" max="12" width="13.23046875" style="3" customWidth="1"/>
    <col min="13" max="13" width="13.53515625" style="3" customWidth="1"/>
    <col min="14" max="14" width="5.07421875" style="3" customWidth="1"/>
    <col min="15" max="15" width="13.69140625" style="3" customWidth="1"/>
    <col min="16" max="16" width="13.53515625" style="3" customWidth="1"/>
    <col min="17" max="16384" width="9.84375" style="3"/>
  </cols>
  <sheetData>
    <row r="1" spans="1:10" x14ac:dyDescent="0.5">
      <c r="B1" s="28"/>
      <c r="C1" s="28"/>
      <c r="D1" s="28"/>
      <c r="E1" s="29"/>
      <c r="F1" s="28"/>
      <c r="G1" s="28"/>
      <c r="H1" s="28"/>
      <c r="J1" s="84" t="s">
        <v>751</v>
      </c>
    </row>
    <row r="2" spans="1:10" x14ac:dyDescent="0.5">
      <c r="A2" s="22" t="s">
        <v>89</v>
      </c>
      <c r="F2" s="28"/>
      <c r="G2" s="28"/>
    </row>
    <row r="3" spans="1:10" x14ac:dyDescent="0.5">
      <c r="A3" s="22" t="s">
        <v>90</v>
      </c>
      <c r="F3" s="28"/>
      <c r="G3" s="28"/>
    </row>
    <row r="4" spans="1:10" x14ac:dyDescent="0.5">
      <c r="A4" s="3" t="s">
        <v>91</v>
      </c>
      <c r="G4" s="28"/>
    </row>
    <row r="5" spans="1:10" x14ac:dyDescent="0.5">
      <c r="G5" s="28"/>
    </row>
    <row r="7" spans="1:10" x14ac:dyDescent="0.5">
      <c r="A7" s="23"/>
      <c r="B7" s="23"/>
      <c r="C7" s="30" t="s">
        <v>42</v>
      </c>
      <c r="D7" s="23"/>
      <c r="E7" s="23"/>
      <c r="F7" s="23"/>
      <c r="G7" s="30" t="s">
        <v>43</v>
      </c>
      <c r="H7" s="23"/>
      <c r="I7" s="25"/>
      <c r="J7" s="25"/>
    </row>
    <row r="8" spans="1:10" x14ac:dyDescent="0.5">
      <c r="D8" s="31" t="s">
        <v>92</v>
      </c>
      <c r="H8" s="31" t="s">
        <v>92</v>
      </c>
    </row>
    <row r="9" spans="1:10" x14ac:dyDescent="0.5">
      <c r="B9" s="31" t="s">
        <v>93</v>
      </c>
      <c r="C9" s="31" t="s">
        <v>94</v>
      </c>
      <c r="D9" s="31" t="s">
        <v>95</v>
      </c>
      <c r="F9" s="31" t="s">
        <v>93</v>
      </c>
      <c r="G9" s="31" t="s">
        <v>94</v>
      </c>
      <c r="H9" s="31" t="s">
        <v>95</v>
      </c>
    </row>
    <row r="10" spans="1:10" x14ac:dyDescent="0.5">
      <c r="B10" s="31" t="s">
        <v>96</v>
      </c>
      <c r="C10" s="31" t="s">
        <v>97</v>
      </c>
      <c r="D10" s="31" t="s">
        <v>98</v>
      </c>
      <c r="F10" s="31" t="s">
        <v>96</v>
      </c>
      <c r="G10" s="31" t="s">
        <v>97</v>
      </c>
      <c r="H10" s="31" t="s">
        <v>98</v>
      </c>
    </row>
    <row r="11" spans="1:10" x14ac:dyDescent="0.5">
      <c r="C11" s="32"/>
      <c r="D11" s="32"/>
      <c r="G11" s="32"/>
      <c r="H11" s="32"/>
    </row>
    <row r="12" spans="1:10" x14ac:dyDescent="0.5">
      <c r="A12" s="22" t="s">
        <v>99</v>
      </c>
      <c r="B12" s="28">
        <f>+B14+B15+B16</f>
        <v>63694479492</v>
      </c>
      <c r="C12" s="28">
        <f>+C14+C15+C16</f>
        <v>49432719644</v>
      </c>
      <c r="D12" s="28">
        <f>B12-C12</f>
        <v>14261759848</v>
      </c>
      <c r="E12" s="29"/>
      <c r="F12" s="28">
        <f>+F14+F15+F16</f>
        <v>62308296928</v>
      </c>
      <c r="G12" s="28">
        <f>+G14+G15+G16</f>
        <v>44355215594</v>
      </c>
      <c r="H12" s="28">
        <f>F12-G12</f>
        <v>17953081334</v>
      </c>
      <c r="J12" s="22" t="s">
        <v>99</v>
      </c>
    </row>
    <row r="13" spans="1:10" x14ac:dyDescent="0.5">
      <c r="B13" s="29"/>
      <c r="C13" s="29"/>
      <c r="D13" s="29"/>
      <c r="E13" s="29"/>
      <c r="F13" s="29"/>
      <c r="G13" s="29"/>
      <c r="H13" s="29"/>
    </row>
    <row r="14" spans="1:10" x14ac:dyDescent="0.5">
      <c r="A14" s="22" t="s">
        <v>62</v>
      </c>
      <c r="B14" s="28">
        <v>48236206182</v>
      </c>
      <c r="C14" s="28">
        <v>24661126588</v>
      </c>
      <c r="D14" s="28">
        <f>B14-C14</f>
        <v>23575079594</v>
      </c>
      <c r="E14" s="29"/>
      <c r="F14" s="28">
        <v>47266271574</v>
      </c>
      <c r="G14" s="28">
        <v>22642507335</v>
      </c>
      <c r="H14" s="28">
        <f>F14-G14</f>
        <v>24623764239</v>
      </c>
      <c r="J14" s="22" t="s">
        <v>63</v>
      </c>
    </row>
    <row r="15" spans="1:10" x14ac:dyDescent="0.5">
      <c r="A15" s="22" t="s">
        <v>64</v>
      </c>
      <c r="B15" s="28">
        <v>275471818</v>
      </c>
      <c r="C15" s="28">
        <v>115252505</v>
      </c>
      <c r="D15" s="28">
        <f>B15-C15</f>
        <v>160219313</v>
      </c>
      <c r="E15" s="29"/>
      <c r="F15" s="28">
        <v>236865276</v>
      </c>
      <c r="G15" s="28">
        <v>131046432</v>
      </c>
      <c r="H15" s="28">
        <f>F15-G15</f>
        <v>105818844</v>
      </c>
      <c r="J15" s="22" t="s">
        <v>65</v>
      </c>
    </row>
    <row r="16" spans="1:10" x14ac:dyDescent="0.5">
      <c r="A16" s="22" t="s">
        <v>66</v>
      </c>
      <c r="B16" s="28">
        <f>B18+B92+B102+B108+B138+B196+B221+B263</f>
        <v>15182801492</v>
      </c>
      <c r="C16" s="28">
        <f>C18+C92+C102+C108+C138+C196+C221+C263</f>
        <v>24656340551</v>
      </c>
      <c r="D16" s="28">
        <f>B16-C16</f>
        <v>-9473539059</v>
      </c>
      <c r="E16" s="29"/>
      <c r="F16" s="28">
        <f>F18+F92+F102+F108+F138+F196+F221+F263</f>
        <v>14805160078</v>
      </c>
      <c r="G16" s="28">
        <f>G18+G92+G102+G108+G138+G196+G221+G263</f>
        <v>21581661827</v>
      </c>
      <c r="H16" s="28">
        <f>F16-G16</f>
        <v>-6776501749</v>
      </c>
      <c r="J16" s="22" t="s">
        <v>67</v>
      </c>
    </row>
    <row r="17" spans="1:10" x14ac:dyDescent="0.5">
      <c r="A17" s="22"/>
      <c r="B17" s="28"/>
      <c r="C17" s="29"/>
      <c r="D17" s="29"/>
      <c r="E17" s="29"/>
      <c r="F17" s="28"/>
      <c r="G17" s="29"/>
      <c r="H17" s="29"/>
      <c r="J17" s="22"/>
    </row>
    <row r="18" spans="1:10" x14ac:dyDescent="0.5">
      <c r="A18" s="22" t="s">
        <v>100</v>
      </c>
      <c r="B18" s="28">
        <f>SUM(B20:B76)</f>
        <v>41999336</v>
      </c>
      <c r="C18" s="28">
        <f>SUM(C20:C76)</f>
        <v>142853259</v>
      </c>
      <c r="D18" s="28">
        <f>B18-C18</f>
        <v>-100853923</v>
      </c>
      <c r="E18" s="29"/>
      <c r="F18" s="28">
        <f>SUM(F20:F76)</f>
        <v>66889325</v>
      </c>
      <c r="G18" s="28">
        <f>SUM(G20:G76)</f>
        <v>172109333</v>
      </c>
      <c r="H18" s="28">
        <f>F18-G18</f>
        <v>-105220008</v>
      </c>
      <c r="J18" s="22" t="s">
        <v>100</v>
      </c>
    </row>
    <row r="19" spans="1:10" x14ac:dyDescent="0.5">
      <c r="A19" s="22"/>
      <c r="B19" s="28"/>
      <c r="C19" s="28"/>
      <c r="D19" s="28"/>
      <c r="E19" s="29"/>
      <c r="F19" s="28"/>
      <c r="G19" s="28"/>
      <c r="H19" s="28"/>
      <c r="J19" s="22"/>
    </row>
    <row r="20" spans="1:10" x14ac:dyDescent="0.5">
      <c r="A20" s="22" t="s">
        <v>101</v>
      </c>
      <c r="B20" s="28">
        <v>0</v>
      </c>
      <c r="C20" s="28">
        <v>5966035</v>
      </c>
      <c r="D20" s="28">
        <f t="shared" ref="D20:D23" si="0">B20-C20</f>
        <v>-5966035</v>
      </c>
      <c r="E20" s="29"/>
      <c r="F20" s="28">
        <v>21333</v>
      </c>
      <c r="G20" s="28">
        <v>5923895</v>
      </c>
      <c r="H20" s="28">
        <f t="shared" ref="H20:H23" si="1">F20-G20</f>
        <v>-5902562</v>
      </c>
      <c r="J20" s="22" t="s">
        <v>101</v>
      </c>
    </row>
    <row r="21" spans="1:10" x14ac:dyDescent="0.5">
      <c r="A21" s="22" t="s">
        <v>102</v>
      </c>
      <c r="B21" s="28">
        <v>291051</v>
      </c>
      <c r="C21" s="28">
        <v>35486580</v>
      </c>
      <c r="D21" s="28">
        <f t="shared" si="0"/>
        <v>-35195529</v>
      </c>
      <c r="E21" s="29"/>
      <c r="F21" s="28">
        <v>3119810</v>
      </c>
      <c r="G21" s="28">
        <v>68900563</v>
      </c>
      <c r="H21" s="28">
        <f t="shared" si="1"/>
        <v>-65780753</v>
      </c>
      <c r="J21" s="22" t="s">
        <v>103</v>
      </c>
    </row>
    <row r="22" spans="1:10" x14ac:dyDescent="0.5">
      <c r="A22" s="22" t="s">
        <v>104</v>
      </c>
      <c r="B22" s="28">
        <v>3047</v>
      </c>
      <c r="C22" s="28">
        <v>0</v>
      </c>
      <c r="D22" s="28">
        <f t="shared" si="0"/>
        <v>3047</v>
      </c>
      <c r="E22" s="29"/>
      <c r="F22" s="28">
        <v>0</v>
      </c>
      <c r="G22" s="28">
        <v>0</v>
      </c>
      <c r="H22" s="28">
        <f t="shared" si="1"/>
        <v>0</v>
      </c>
      <c r="J22" s="22" t="s">
        <v>104</v>
      </c>
    </row>
    <row r="23" spans="1:10" x14ac:dyDescent="0.5">
      <c r="A23" s="22" t="s">
        <v>105</v>
      </c>
      <c r="B23" s="28">
        <v>0</v>
      </c>
      <c r="C23" s="28">
        <v>163207</v>
      </c>
      <c r="D23" s="28">
        <f t="shared" si="0"/>
        <v>-163207</v>
      </c>
      <c r="E23" s="29"/>
      <c r="F23" s="28">
        <v>0</v>
      </c>
      <c r="G23" s="28">
        <v>0</v>
      </c>
      <c r="H23" s="28">
        <f t="shared" si="1"/>
        <v>0</v>
      </c>
      <c r="J23" s="22" t="s">
        <v>106</v>
      </c>
    </row>
    <row r="24" spans="1:10" x14ac:dyDescent="0.5">
      <c r="A24" s="22" t="s">
        <v>107</v>
      </c>
      <c r="B24" s="28">
        <v>0</v>
      </c>
      <c r="C24" s="28">
        <v>0</v>
      </c>
      <c r="D24" s="28">
        <f>B24-C24</f>
        <v>0</v>
      </c>
      <c r="E24" s="29"/>
      <c r="F24" s="28">
        <v>0</v>
      </c>
      <c r="G24" s="28">
        <v>2034</v>
      </c>
      <c r="H24" s="28">
        <f>F24-G24</f>
        <v>-2034</v>
      </c>
      <c r="J24" s="22" t="s">
        <v>108</v>
      </c>
    </row>
    <row r="25" spans="1:10" x14ac:dyDescent="0.5">
      <c r="A25" s="22" t="s">
        <v>109</v>
      </c>
      <c r="B25" s="28">
        <v>0</v>
      </c>
      <c r="C25" s="28">
        <v>1837056</v>
      </c>
      <c r="D25" s="28">
        <f>B25-C25</f>
        <v>-1837056</v>
      </c>
      <c r="E25" s="29"/>
      <c r="F25" s="28">
        <v>0</v>
      </c>
      <c r="G25" s="28">
        <v>12268281</v>
      </c>
      <c r="H25" s="28">
        <f>F25-G25</f>
        <v>-12268281</v>
      </c>
      <c r="J25" s="22" t="s">
        <v>110</v>
      </c>
    </row>
    <row r="26" spans="1:10" x14ac:dyDescent="0.5">
      <c r="A26" s="22" t="s">
        <v>111</v>
      </c>
      <c r="B26" s="28"/>
      <c r="C26" s="28"/>
      <c r="D26" s="28"/>
      <c r="E26" s="29"/>
      <c r="F26" s="28"/>
      <c r="G26" s="28"/>
      <c r="H26" s="28"/>
      <c r="J26" s="22" t="s">
        <v>112</v>
      </c>
    </row>
    <row r="27" spans="1:10" x14ac:dyDescent="0.5">
      <c r="A27" s="22" t="s">
        <v>113</v>
      </c>
      <c r="B27" s="28">
        <v>4103</v>
      </c>
      <c r="C27" s="28">
        <v>0</v>
      </c>
      <c r="D27" s="28">
        <f t="shared" ref="D27:D34" si="2">B27-C27</f>
        <v>4103</v>
      </c>
      <c r="E27" s="29"/>
      <c r="F27" s="28">
        <v>0</v>
      </c>
      <c r="G27" s="28">
        <v>85933</v>
      </c>
      <c r="H27" s="28">
        <f t="shared" ref="H27:H34" si="3">F27-G27</f>
        <v>-85933</v>
      </c>
      <c r="J27" s="22" t="s">
        <v>114</v>
      </c>
    </row>
    <row r="28" spans="1:10" x14ac:dyDescent="0.5">
      <c r="A28" s="22" t="s">
        <v>115</v>
      </c>
      <c r="B28" s="28">
        <v>0</v>
      </c>
      <c r="C28" s="28">
        <v>1990609</v>
      </c>
      <c r="D28" s="28">
        <f t="shared" si="2"/>
        <v>-1990609</v>
      </c>
      <c r="E28" s="29"/>
      <c r="F28" s="28">
        <v>0</v>
      </c>
      <c r="G28" s="28">
        <v>0</v>
      </c>
      <c r="H28" s="28">
        <f t="shared" si="3"/>
        <v>0</v>
      </c>
      <c r="J28" s="22" t="s">
        <v>115</v>
      </c>
    </row>
    <row r="29" spans="1:10" x14ac:dyDescent="0.5">
      <c r="A29" s="22" t="s">
        <v>116</v>
      </c>
      <c r="B29" s="28">
        <v>0</v>
      </c>
      <c r="C29" s="28">
        <v>152000</v>
      </c>
      <c r="D29" s="28">
        <f t="shared" si="2"/>
        <v>-152000</v>
      </c>
      <c r="E29" s="29"/>
      <c r="F29" s="28">
        <v>0</v>
      </c>
      <c r="G29" s="28">
        <v>149600</v>
      </c>
      <c r="H29" s="28">
        <f t="shared" si="3"/>
        <v>-149600</v>
      </c>
      <c r="J29" s="22" t="s">
        <v>116</v>
      </c>
    </row>
    <row r="30" spans="1:10" x14ac:dyDescent="0.5">
      <c r="A30" s="22" t="s">
        <v>117</v>
      </c>
      <c r="B30" s="28">
        <v>31553124</v>
      </c>
      <c r="C30" s="28">
        <v>1255113</v>
      </c>
      <c r="D30" s="28">
        <f t="shared" si="2"/>
        <v>30298011</v>
      </c>
      <c r="E30" s="29"/>
      <c r="F30" s="28">
        <v>34856352</v>
      </c>
      <c r="G30" s="28">
        <v>1805523</v>
      </c>
      <c r="H30" s="28">
        <f t="shared" si="3"/>
        <v>33050829</v>
      </c>
      <c r="J30" s="22" t="s">
        <v>118</v>
      </c>
    </row>
    <row r="31" spans="1:10" x14ac:dyDescent="0.5">
      <c r="A31" s="22" t="s">
        <v>119</v>
      </c>
      <c r="B31" s="28">
        <v>1463252</v>
      </c>
      <c r="C31" s="28">
        <v>130094</v>
      </c>
      <c r="D31" s="28">
        <f t="shared" si="2"/>
        <v>1333158</v>
      </c>
      <c r="E31" s="29"/>
      <c r="F31" s="28">
        <v>1870038</v>
      </c>
      <c r="G31" s="28">
        <v>0</v>
      </c>
      <c r="H31" s="28">
        <f t="shared" si="3"/>
        <v>1870038</v>
      </c>
      <c r="J31" s="22" t="s">
        <v>120</v>
      </c>
    </row>
    <row r="32" spans="1:10" x14ac:dyDescent="0.5">
      <c r="A32" s="22" t="s">
        <v>121</v>
      </c>
      <c r="B32" s="28">
        <v>0</v>
      </c>
      <c r="C32" s="28">
        <v>209826</v>
      </c>
      <c r="D32" s="28">
        <f t="shared" si="2"/>
        <v>-209826</v>
      </c>
      <c r="E32" s="29"/>
      <c r="F32" s="28">
        <v>0</v>
      </c>
      <c r="G32" s="28">
        <v>341314</v>
      </c>
      <c r="H32" s="28">
        <f t="shared" si="3"/>
        <v>-341314</v>
      </c>
      <c r="J32" s="22" t="s">
        <v>122</v>
      </c>
    </row>
    <row r="33" spans="1:10" x14ac:dyDescent="0.5">
      <c r="A33" s="22" t="s">
        <v>123</v>
      </c>
      <c r="B33" s="28">
        <v>2524</v>
      </c>
      <c r="C33" s="28">
        <v>1490252</v>
      </c>
      <c r="D33" s="28">
        <f t="shared" si="2"/>
        <v>-1487728</v>
      </c>
      <c r="E33" s="29"/>
      <c r="F33" s="28">
        <v>78000</v>
      </c>
      <c r="G33" s="28">
        <v>9344869</v>
      </c>
      <c r="H33" s="28">
        <f t="shared" si="3"/>
        <v>-9266869</v>
      </c>
      <c r="J33" s="22" t="s">
        <v>123</v>
      </c>
    </row>
    <row r="34" spans="1:10" x14ac:dyDescent="0.5">
      <c r="A34" s="22" t="s">
        <v>124</v>
      </c>
      <c r="B34" s="28">
        <v>0</v>
      </c>
      <c r="C34" s="28">
        <v>21791724</v>
      </c>
      <c r="D34" s="28">
        <f t="shared" si="2"/>
        <v>-21791724</v>
      </c>
      <c r="E34" s="29"/>
      <c r="F34" s="28">
        <v>0</v>
      </c>
      <c r="G34" s="28">
        <v>33368568</v>
      </c>
      <c r="H34" s="28">
        <f t="shared" si="3"/>
        <v>-33368568</v>
      </c>
      <c r="J34" s="22" t="s">
        <v>125</v>
      </c>
    </row>
    <row r="35" spans="1:10" x14ac:dyDescent="0.5">
      <c r="A35" s="22" t="s">
        <v>126</v>
      </c>
      <c r="B35" s="28">
        <v>0</v>
      </c>
      <c r="C35" s="28">
        <v>139477</v>
      </c>
      <c r="D35" s="28">
        <f>B35-C35</f>
        <v>-139477</v>
      </c>
      <c r="E35" s="29"/>
      <c r="F35" s="28">
        <v>0</v>
      </c>
      <c r="G35" s="28">
        <v>90598</v>
      </c>
      <c r="H35" s="28">
        <f>F35-G35</f>
        <v>-90598</v>
      </c>
      <c r="J35" s="22" t="s">
        <v>126</v>
      </c>
    </row>
    <row r="36" spans="1:10" ht="19" thickBot="1" x14ac:dyDescent="0.55000000000000004">
      <c r="A36" s="33"/>
      <c r="B36" s="34"/>
      <c r="C36" s="34"/>
      <c r="D36" s="34"/>
      <c r="E36" s="27"/>
      <c r="F36" s="34"/>
      <c r="G36" s="34"/>
      <c r="H36" s="34"/>
      <c r="I36" s="27"/>
      <c r="J36" s="33"/>
    </row>
    <row r="37" spans="1:10" x14ac:dyDescent="0.5">
      <c r="A37" s="22"/>
      <c r="B37" s="26"/>
      <c r="C37" s="26"/>
      <c r="D37" s="26"/>
      <c r="F37" s="26"/>
      <c r="G37" s="26"/>
      <c r="H37" s="26"/>
      <c r="J37" s="22"/>
    </row>
    <row r="38" spans="1:10" x14ac:dyDescent="0.5">
      <c r="J38" s="26" t="s">
        <v>84</v>
      </c>
    </row>
    <row r="39" spans="1:10" x14ac:dyDescent="0.5">
      <c r="J39" s="26"/>
    </row>
    <row r="40" spans="1:10" x14ac:dyDescent="0.5">
      <c r="J40" s="26"/>
    </row>
    <row r="41" spans="1:10" x14ac:dyDescent="0.5">
      <c r="J41" s="26"/>
    </row>
    <row r="42" spans="1:10" x14ac:dyDescent="0.5">
      <c r="A42" s="22" t="s">
        <v>127</v>
      </c>
    </row>
    <row r="43" spans="1:10" x14ac:dyDescent="0.5">
      <c r="A43" s="22" t="s">
        <v>128</v>
      </c>
    </row>
    <row r="44" spans="1:10" x14ac:dyDescent="0.5">
      <c r="A44" s="3" t="s">
        <v>91</v>
      </c>
    </row>
    <row r="45" spans="1:10" x14ac:dyDescent="0.5">
      <c r="B45" s="28"/>
      <c r="F45" s="28"/>
    </row>
    <row r="47" spans="1:10" x14ac:dyDescent="0.5">
      <c r="A47" s="23"/>
      <c r="B47" s="23"/>
      <c r="C47" s="30" t="s">
        <v>42</v>
      </c>
      <c r="D47" s="23"/>
      <c r="E47" s="23"/>
      <c r="F47" s="23"/>
      <c r="G47" s="30" t="s">
        <v>43</v>
      </c>
      <c r="H47" s="23"/>
      <c r="I47" s="25"/>
      <c r="J47" s="25"/>
    </row>
    <row r="48" spans="1:10" x14ac:dyDescent="0.5">
      <c r="D48" s="31" t="s">
        <v>92</v>
      </c>
      <c r="H48" s="31" t="s">
        <v>92</v>
      </c>
    </row>
    <row r="49" spans="1:10" x14ac:dyDescent="0.5">
      <c r="B49" s="31" t="s">
        <v>93</v>
      </c>
      <c r="C49" s="31" t="s">
        <v>94</v>
      </c>
      <c r="D49" s="31" t="s">
        <v>95</v>
      </c>
      <c r="F49" s="31" t="s">
        <v>93</v>
      </c>
      <c r="G49" s="31" t="s">
        <v>94</v>
      </c>
      <c r="H49" s="31" t="s">
        <v>95</v>
      </c>
    </row>
    <row r="50" spans="1:10" x14ac:dyDescent="0.5">
      <c r="B50" s="31" t="s">
        <v>96</v>
      </c>
      <c r="C50" s="31" t="s">
        <v>97</v>
      </c>
      <c r="D50" s="31" t="s">
        <v>98</v>
      </c>
      <c r="F50" s="31" t="s">
        <v>96</v>
      </c>
      <c r="G50" s="31" t="s">
        <v>97</v>
      </c>
      <c r="H50" s="31" t="s">
        <v>98</v>
      </c>
    </row>
    <row r="51" spans="1:10" x14ac:dyDescent="0.5">
      <c r="C51" s="28"/>
      <c r="G51" s="28"/>
    </row>
    <row r="52" spans="1:10" x14ac:dyDescent="0.5">
      <c r="A52" s="22" t="s">
        <v>129</v>
      </c>
      <c r="B52" s="28">
        <v>76800</v>
      </c>
      <c r="C52" s="28">
        <v>0</v>
      </c>
      <c r="D52" s="28">
        <f t="shared" ref="D52:D53" si="4">B52-C52</f>
        <v>76800</v>
      </c>
      <c r="E52" s="29"/>
      <c r="F52" s="28">
        <v>78193</v>
      </c>
      <c r="G52" s="28">
        <v>0</v>
      </c>
      <c r="H52" s="28">
        <f t="shared" ref="H52:H71" si="5">F52-G52</f>
        <v>78193</v>
      </c>
      <c r="J52" s="22" t="s">
        <v>129</v>
      </c>
    </row>
    <row r="53" spans="1:10" x14ac:dyDescent="0.5">
      <c r="A53" s="22" t="s">
        <v>130</v>
      </c>
      <c r="B53" s="28">
        <v>916870</v>
      </c>
      <c r="C53" s="28">
        <v>24982697</v>
      </c>
      <c r="D53" s="28">
        <f t="shared" si="4"/>
        <v>-24065827</v>
      </c>
      <c r="E53" s="29"/>
      <c r="F53" s="28">
        <v>751086</v>
      </c>
      <c r="G53" s="28">
        <v>0</v>
      </c>
      <c r="H53" s="28">
        <f t="shared" si="5"/>
        <v>751086</v>
      </c>
      <c r="J53" s="22" t="s">
        <v>131</v>
      </c>
    </row>
    <row r="54" spans="1:10" x14ac:dyDescent="0.5">
      <c r="A54" s="22" t="s">
        <v>132</v>
      </c>
      <c r="B54" s="28">
        <v>0</v>
      </c>
      <c r="C54" s="28">
        <v>3894969</v>
      </c>
      <c r="D54" s="28">
        <f>B54-C54</f>
        <v>-3894969</v>
      </c>
      <c r="E54" s="29"/>
      <c r="F54" s="28">
        <v>0</v>
      </c>
      <c r="G54" s="28">
        <v>4064552</v>
      </c>
      <c r="H54" s="28">
        <f>F54-G54</f>
        <v>-4064552</v>
      </c>
      <c r="J54" s="22" t="s">
        <v>132</v>
      </c>
    </row>
    <row r="55" spans="1:10" x14ac:dyDescent="0.5">
      <c r="A55" s="22" t="s">
        <v>133</v>
      </c>
      <c r="B55" s="28">
        <v>631841</v>
      </c>
      <c r="C55" s="28">
        <v>2404518</v>
      </c>
      <c r="D55" s="28">
        <f t="shared" ref="D55" si="6">B55-C55</f>
        <v>-1772677</v>
      </c>
      <c r="E55" s="29"/>
      <c r="F55" s="28">
        <v>4091369</v>
      </c>
      <c r="G55" s="28">
        <v>1374532</v>
      </c>
      <c r="H55" s="28">
        <f t="shared" si="5"/>
        <v>2716837</v>
      </c>
      <c r="J55" s="22" t="s">
        <v>134</v>
      </c>
    </row>
    <row r="56" spans="1:10" x14ac:dyDescent="0.5">
      <c r="A56" s="22" t="s">
        <v>135</v>
      </c>
      <c r="B56" s="28">
        <v>17559</v>
      </c>
      <c r="C56" s="28">
        <v>53699</v>
      </c>
      <c r="D56" s="28">
        <f>B56-C56</f>
        <v>-36140</v>
      </c>
      <c r="E56" s="29"/>
      <c r="F56" s="28">
        <v>0</v>
      </c>
      <c r="G56" s="28">
        <v>1808</v>
      </c>
      <c r="H56" s="28">
        <f>F56-G56</f>
        <v>-1808</v>
      </c>
      <c r="J56" s="22" t="s">
        <v>136</v>
      </c>
    </row>
    <row r="57" spans="1:10" x14ac:dyDescent="0.5">
      <c r="A57" s="22" t="s">
        <v>137</v>
      </c>
      <c r="B57" s="28">
        <v>5051</v>
      </c>
      <c r="C57" s="28">
        <v>0</v>
      </c>
      <c r="D57" s="28">
        <f>B57-C57</f>
        <v>5051</v>
      </c>
      <c r="E57" s="29"/>
      <c r="F57" s="28">
        <v>0</v>
      </c>
      <c r="G57" s="28">
        <v>0</v>
      </c>
      <c r="H57" s="28">
        <f>F57-G57</f>
        <v>0</v>
      </c>
      <c r="J57" s="22" t="s">
        <v>137</v>
      </c>
    </row>
    <row r="58" spans="1:10" x14ac:dyDescent="0.5">
      <c r="A58" s="22" t="s">
        <v>138</v>
      </c>
      <c r="B58" s="28">
        <v>104724</v>
      </c>
      <c r="C58" s="28">
        <v>0</v>
      </c>
      <c r="D58" s="28">
        <f>B58-C58</f>
        <v>104724</v>
      </c>
      <c r="E58" s="29"/>
      <c r="F58" s="28">
        <v>0</v>
      </c>
      <c r="G58" s="28">
        <v>0</v>
      </c>
      <c r="H58" s="28">
        <f>F58-G58</f>
        <v>0</v>
      </c>
      <c r="J58" s="22" t="s">
        <v>138</v>
      </c>
    </row>
    <row r="59" spans="1:10" x14ac:dyDescent="0.5">
      <c r="A59" s="22" t="s">
        <v>139</v>
      </c>
      <c r="B59" s="28">
        <v>0</v>
      </c>
      <c r="C59" s="28">
        <v>125250</v>
      </c>
      <c r="D59" s="28">
        <f t="shared" ref="D59:D64" si="7">B59-C59</f>
        <v>-125250</v>
      </c>
      <c r="E59" s="29"/>
      <c r="F59" s="28">
        <v>0</v>
      </c>
      <c r="G59" s="28">
        <v>157983</v>
      </c>
      <c r="H59" s="28">
        <f t="shared" si="5"/>
        <v>-157983</v>
      </c>
      <c r="J59" s="22" t="s">
        <v>139</v>
      </c>
    </row>
    <row r="60" spans="1:10" x14ac:dyDescent="0.5">
      <c r="A60" s="22" t="s">
        <v>140</v>
      </c>
      <c r="B60" s="28">
        <v>0</v>
      </c>
      <c r="C60" s="28">
        <v>0</v>
      </c>
      <c r="D60" s="28">
        <f t="shared" si="7"/>
        <v>0</v>
      </c>
      <c r="E60" s="29"/>
      <c r="F60" s="28">
        <v>12000</v>
      </c>
      <c r="G60" s="28">
        <v>0</v>
      </c>
      <c r="H60" s="28">
        <f t="shared" si="5"/>
        <v>12000</v>
      </c>
      <c r="J60" s="22" t="s">
        <v>141</v>
      </c>
    </row>
    <row r="61" spans="1:10" x14ac:dyDescent="0.5">
      <c r="A61" s="22" t="s">
        <v>142</v>
      </c>
      <c r="B61" s="28">
        <v>581787</v>
      </c>
      <c r="C61" s="28">
        <v>38658340</v>
      </c>
      <c r="D61" s="28">
        <f t="shared" si="7"/>
        <v>-38076553</v>
      </c>
      <c r="E61" s="29"/>
      <c r="F61" s="28">
        <v>1961986</v>
      </c>
      <c r="G61" s="28">
        <v>33533551</v>
      </c>
      <c r="H61" s="28">
        <f t="shared" si="5"/>
        <v>-31571565</v>
      </c>
      <c r="J61" s="22" t="s">
        <v>142</v>
      </c>
    </row>
    <row r="62" spans="1:10" x14ac:dyDescent="0.5">
      <c r="A62" s="22" t="s">
        <v>143</v>
      </c>
      <c r="B62" s="28">
        <v>0</v>
      </c>
      <c r="C62" s="28">
        <v>0</v>
      </c>
      <c r="D62" s="28">
        <f t="shared" si="7"/>
        <v>0</v>
      </c>
      <c r="E62" s="29"/>
      <c r="F62" s="28">
        <v>0</v>
      </c>
      <c r="G62" s="28">
        <v>656</v>
      </c>
      <c r="H62" s="28">
        <f t="shared" si="5"/>
        <v>-656</v>
      </c>
      <c r="J62" s="22" t="s">
        <v>144</v>
      </c>
    </row>
    <row r="63" spans="1:10" x14ac:dyDescent="0.5">
      <c r="A63" s="22" t="s">
        <v>145</v>
      </c>
      <c r="B63" s="28">
        <v>0</v>
      </c>
      <c r="C63" s="28">
        <v>1307</v>
      </c>
      <c r="D63" s="28">
        <f t="shared" si="7"/>
        <v>-1307</v>
      </c>
      <c r="E63" s="29"/>
      <c r="F63" s="28">
        <v>376795</v>
      </c>
      <c r="G63" s="28">
        <v>0</v>
      </c>
      <c r="H63" s="28">
        <f t="shared" si="5"/>
        <v>376795</v>
      </c>
      <c r="J63" s="22" t="s">
        <v>146</v>
      </c>
    </row>
    <row r="64" spans="1:10" x14ac:dyDescent="0.5">
      <c r="A64" s="22" t="s">
        <v>147</v>
      </c>
      <c r="B64" s="28">
        <v>0</v>
      </c>
      <c r="C64" s="28">
        <v>360201</v>
      </c>
      <c r="D64" s="28">
        <f t="shared" si="7"/>
        <v>-360201</v>
      </c>
      <c r="E64" s="29"/>
      <c r="F64" s="28">
        <v>0</v>
      </c>
      <c r="G64" s="28">
        <v>0</v>
      </c>
      <c r="H64" s="28">
        <f t="shared" si="5"/>
        <v>0</v>
      </c>
      <c r="J64" s="22" t="s">
        <v>147</v>
      </c>
    </row>
    <row r="65" spans="1:10" x14ac:dyDescent="0.5">
      <c r="A65" s="22" t="s">
        <v>148</v>
      </c>
      <c r="B65" s="28">
        <v>357763</v>
      </c>
      <c r="C65" s="28">
        <v>20460</v>
      </c>
      <c r="D65" s="28">
        <f>B65-C65</f>
        <v>337303</v>
      </c>
      <c r="E65" s="29"/>
      <c r="F65" s="28">
        <v>0</v>
      </c>
      <c r="G65" s="28">
        <v>0</v>
      </c>
      <c r="H65" s="28">
        <f>F65-G65</f>
        <v>0</v>
      </c>
      <c r="J65" s="22" t="s">
        <v>149</v>
      </c>
    </row>
    <row r="66" spans="1:10" x14ac:dyDescent="0.5">
      <c r="A66" s="22" t="s">
        <v>150</v>
      </c>
      <c r="B66" s="28">
        <v>0</v>
      </c>
      <c r="C66" s="28">
        <v>100800</v>
      </c>
      <c r="D66" s="28">
        <f>B66-C66</f>
        <v>-100800</v>
      </c>
      <c r="E66" s="29"/>
      <c r="F66" s="28">
        <v>30000</v>
      </c>
      <c r="G66" s="28">
        <v>0</v>
      </c>
      <c r="H66" s="28">
        <f>F66-G66</f>
        <v>30000</v>
      </c>
      <c r="J66" s="22" t="s">
        <v>150</v>
      </c>
    </row>
    <row r="67" spans="1:10" x14ac:dyDescent="0.5">
      <c r="A67" s="22" t="s">
        <v>151</v>
      </c>
      <c r="B67" s="28">
        <v>0</v>
      </c>
      <c r="C67" s="28">
        <v>1877</v>
      </c>
      <c r="D67" s="28">
        <f>B67-C67</f>
        <v>-1877</v>
      </c>
      <c r="E67" s="29"/>
      <c r="F67" s="28">
        <v>0</v>
      </c>
      <c r="G67" s="28">
        <v>4124</v>
      </c>
      <c r="H67" s="28">
        <f>F67-G67</f>
        <v>-4124</v>
      </c>
      <c r="J67" s="22" t="s">
        <v>151</v>
      </c>
    </row>
    <row r="68" spans="1:10" x14ac:dyDescent="0.5">
      <c r="A68" s="22" t="s">
        <v>152</v>
      </c>
      <c r="B68" s="28">
        <v>4580239</v>
      </c>
      <c r="C68" s="28">
        <v>960536</v>
      </c>
      <c r="D68" s="28">
        <f t="shared" ref="D68" si="8">B68-C68</f>
        <v>3619703</v>
      </c>
      <c r="E68" s="29"/>
      <c r="F68" s="28">
        <v>17852584</v>
      </c>
      <c r="G68" s="28">
        <v>430444</v>
      </c>
      <c r="H68" s="28">
        <f t="shared" si="5"/>
        <v>17422140</v>
      </c>
      <c r="J68" s="22" t="s">
        <v>153</v>
      </c>
    </row>
    <row r="69" spans="1:10" x14ac:dyDescent="0.5">
      <c r="A69" s="22" t="s">
        <v>154</v>
      </c>
      <c r="B69" s="28">
        <v>0</v>
      </c>
      <c r="C69" s="28">
        <v>0</v>
      </c>
      <c r="D69" s="28">
        <f>B69-C69</f>
        <v>0</v>
      </c>
      <c r="E69" s="29"/>
      <c r="F69" s="28">
        <v>49057</v>
      </c>
      <c r="G69" s="28">
        <v>0</v>
      </c>
      <c r="H69" s="28">
        <f>F69-G69</f>
        <v>49057</v>
      </c>
      <c r="J69" s="22" t="s">
        <v>155</v>
      </c>
    </row>
    <row r="70" spans="1:10" x14ac:dyDescent="0.5">
      <c r="A70" s="22" t="s">
        <v>156</v>
      </c>
      <c r="B70" s="28">
        <v>38128</v>
      </c>
      <c r="C70" s="28">
        <v>0</v>
      </c>
      <c r="D70" s="28">
        <f>B70-C70</f>
        <v>38128</v>
      </c>
      <c r="E70" s="29"/>
      <c r="F70" s="28">
        <v>0</v>
      </c>
      <c r="G70" s="28">
        <v>0</v>
      </c>
      <c r="H70" s="28">
        <f>F70-G70</f>
        <v>0</v>
      </c>
      <c r="J70" s="22" t="s">
        <v>157</v>
      </c>
    </row>
    <row r="71" spans="1:10" x14ac:dyDescent="0.5">
      <c r="A71" s="22" t="s">
        <v>158</v>
      </c>
      <c r="B71" s="28">
        <v>0</v>
      </c>
      <c r="C71" s="28">
        <v>91264</v>
      </c>
      <c r="D71" s="28">
        <f t="shared" ref="D71" si="9">B71-C71</f>
        <v>-91264</v>
      </c>
      <c r="E71" s="29"/>
      <c r="F71" s="28">
        <v>0</v>
      </c>
      <c r="G71" s="28">
        <v>0</v>
      </c>
      <c r="H71" s="28">
        <f t="shared" si="5"/>
        <v>0</v>
      </c>
      <c r="J71" s="22" t="s">
        <v>159</v>
      </c>
    </row>
    <row r="72" spans="1:10" x14ac:dyDescent="0.5">
      <c r="A72" s="22" t="s">
        <v>160</v>
      </c>
      <c r="B72" s="28"/>
      <c r="C72" s="28"/>
      <c r="D72" s="28"/>
      <c r="E72" s="29"/>
      <c r="F72" s="28"/>
      <c r="G72" s="28"/>
      <c r="H72" s="28"/>
      <c r="J72" s="22" t="s">
        <v>161</v>
      </c>
    </row>
    <row r="73" spans="1:10" x14ac:dyDescent="0.5">
      <c r="A73" s="22" t="s">
        <v>162</v>
      </c>
      <c r="B73" s="28">
        <v>51763</v>
      </c>
      <c r="C73" s="28">
        <v>0</v>
      </c>
      <c r="D73" s="28">
        <f>B73-C73</f>
        <v>51763</v>
      </c>
      <c r="E73" s="29"/>
      <c r="F73" s="28">
        <v>177733</v>
      </c>
      <c r="G73" s="28">
        <v>0</v>
      </c>
      <c r="H73" s="28">
        <f>F73-G73</f>
        <v>177733</v>
      </c>
      <c r="J73" s="22" t="s">
        <v>163</v>
      </c>
    </row>
    <row r="74" spans="1:10" x14ac:dyDescent="0.5">
      <c r="A74" s="22" t="s">
        <v>164</v>
      </c>
      <c r="B74" s="28">
        <v>1224710</v>
      </c>
      <c r="C74" s="28">
        <v>396940</v>
      </c>
      <c r="D74" s="28">
        <f t="shared" ref="D74" si="10">B74-C74</f>
        <v>827770</v>
      </c>
      <c r="E74" s="29"/>
      <c r="F74" s="28">
        <v>1562989</v>
      </c>
      <c r="G74" s="28">
        <v>260505</v>
      </c>
      <c r="H74" s="28">
        <f t="shared" ref="H74" si="11">F74-G74</f>
        <v>1302484</v>
      </c>
      <c r="J74" s="22" t="s">
        <v>165</v>
      </c>
    </row>
    <row r="75" spans="1:10" x14ac:dyDescent="0.5">
      <c r="A75" s="22" t="s">
        <v>166</v>
      </c>
      <c r="B75" s="28">
        <v>95000</v>
      </c>
      <c r="C75" s="28">
        <v>185454</v>
      </c>
      <c r="D75" s="28">
        <f>B75-C75</f>
        <v>-90454</v>
      </c>
      <c r="E75" s="29"/>
      <c r="F75" s="28">
        <v>0</v>
      </c>
      <c r="G75" s="28">
        <v>0</v>
      </c>
      <c r="H75" s="28">
        <f>F75-G75</f>
        <v>0</v>
      </c>
      <c r="J75" s="22" t="s">
        <v>166</v>
      </c>
    </row>
    <row r="76" spans="1:10" ht="19" thickBot="1" x14ac:dyDescent="0.55000000000000004">
      <c r="A76" s="33" t="s">
        <v>167</v>
      </c>
      <c r="B76" s="35">
        <v>0</v>
      </c>
      <c r="C76" s="35">
        <v>2974</v>
      </c>
      <c r="D76" s="35">
        <f>B76-C76</f>
        <v>-2974</v>
      </c>
      <c r="E76" s="36"/>
      <c r="F76" s="35">
        <v>0</v>
      </c>
      <c r="G76" s="35">
        <v>0</v>
      </c>
      <c r="H76" s="35">
        <f>F76-G76</f>
        <v>0</v>
      </c>
      <c r="I76" s="27"/>
      <c r="J76" s="33" t="s">
        <v>167</v>
      </c>
    </row>
    <row r="78" spans="1:10" x14ac:dyDescent="0.5">
      <c r="J78" s="26" t="s">
        <v>84</v>
      </c>
    </row>
    <row r="79" spans="1:10" x14ac:dyDescent="0.5">
      <c r="J79" s="26"/>
    </row>
    <row r="80" spans="1:10" x14ac:dyDescent="0.5">
      <c r="J80" s="26"/>
    </row>
    <row r="81" spans="1:10" x14ac:dyDescent="0.5">
      <c r="J81" s="26"/>
    </row>
    <row r="82" spans="1:10" x14ac:dyDescent="0.5">
      <c r="A82" s="22" t="s">
        <v>168</v>
      </c>
      <c r="J82" s="26"/>
    </row>
    <row r="83" spans="1:10" x14ac:dyDescent="0.5">
      <c r="A83" s="22" t="s">
        <v>128</v>
      </c>
      <c r="J83" s="26"/>
    </row>
    <row r="84" spans="1:10" x14ac:dyDescent="0.5">
      <c r="A84" s="3" t="s">
        <v>91</v>
      </c>
      <c r="J84" s="26"/>
    </row>
    <row r="87" spans="1:10" x14ac:dyDescent="0.5">
      <c r="A87" s="23"/>
      <c r="B87" s="23"/>
      <c r="C87" s="30" t="s">
        <v>42</v>
      </c>
      <c r="D87" s="23"/>
      <c r="E87" s="23"/>
      <c r="F87" s="23"/>
      <c r="G87" s="30" t="s">
        <v>43</v>
      </c>
      <c r="H87" s="23"/>
      <c r="I87" s="25"/>
      <c r="J87" s="25"/>
    </row>
    <row r="88" spans="1:10" x14ac:dyDescent="0.5">
      <c r="D88" s="31" t="s">
        <v>92</v>
      </c>
      <c r="H88" s="31" t="s">
        <v>92</v>
      </c>
    </row>
    <row r="89" spans="1:10" x14ac:dyDescent="0.5">
      <c r="B89" s="31" t="s">
        <v>93</v>
      </c>
      <c r="C89" s="31" t="s">
        <v>94</v>
      </c>
      <c r="D89" s="31" t="s">
        <v>95</v>
      </c>
      <c r="F89" s="31" t="s">
        <v>93</v>
      </c>
      <c r="G89" s="31" t="s">
        <v>94</v>
      </c>
      <c r="H89" s="31" t="s">
        <v>95</v>
      </c>
    </row>
    <row r="90" spans="1:10" x14ac:dyDescent="0.5">
      <c r="B90" s="31" t="s">
        <v>96</v>
      </c>
      <c r="C90" s="31" t="s">
        <v>97</v>
      </c>
      <c r="D90" s="31" t="s">
        <v>98</v>
      </c>
      <c r="F90" s="31" t="s">
        <v>96</v>
      </c>
      <c r="G90" s="31" t="s">
        <v>97</v>
      </c>
      <c r="H90" s="31" t="s">
        <v>98</v>
      </c>
    </row>
    <row r="91" spans="1:10" x14ac:dyDescent="0.5">
      <c r="B91" s="22"/>
      <c r="C91" s="22"/>
      <c r="D91" s="37"/>
      <c r="F91" s="22"/>
      <c r="G91" s="22"/>
      <c r="H91" s="37"/>
    </row>
    <row r="92" spans="1:10" x14ac:dyDescent="0.5">
      <c r="A92" s="22" t="s">
        <v>169</v>
      </c>
      <c r="B92" s="28">
        <f>SUM(B94:B100)</f>
        <v>115477933</v>
      </c>
      <c r="C92" s="28">
        <f>SUM(C94:C100)</f>
        <v>320672378</v>
      </c>
      <c r="D92" s="28">
        <f>B92-C92</f>
        <v>-205194445</v>
      </c>
      <c r="E92" s="29"/>
      <c r="F92" s="28">
        <f>SUM(F94:F100)</f>
        <v>78880729</v>
      </c>
      <c r="G92" s="28">
        <f>SUM(G94:G100)</f>
        <v>289355553</v>
      </c>
      <c r="H92" s="28">
        <f>F92-G92</f>
        <v>-210474824</v>
      </c>
      <c r="J92" s="22" t="s">
        <v>170</v>
      </c>
    </row>
    <row r="93" spans="1:10" x14ac:dyDescent="0.5">
      <c r="B93" s="28"/>
      <c r="C93" s="28"/>
      <c r="D93" s="28"/>
      <c r="E93" s="29"/>
      <c r="F93" s="28"/>
      <c r="G93" s="28"/>
      <c r="H93" s="28"/>
    </row>
    <row r="94" spans="1:10" x14ac:dyDescent="0.5">
      <c r="A94" s="22" t="s">
        <v>171</v>
      </c>
      <c r="B94" s="28">
        <v>4298576</v>
      </c>
      <c r="C94" s="28">
        <v>513046</v>
      </c>
      <c r="D94" s="28">
        <f t="shared" ref="D94:D100" si="12">B94-C94</f>
        <v>3785530</v>
      </c>
      <c r="E94" s="29"/>
      <c r="F94" s="28">
        <v>4627433</v>
      </c>
      <c r="G94" s="28">
        <v>607786</v>
      </c>
      <c r="H94" s="28">
        <f t="shared" ref="H94:H100" si="13">F94-G94</f>
        <v>4019647</v>
      </c>
      <c r="J94" s="22" t="s">
        <v>172</v>
      </c>
    </row>
    <row r="95" spans="1:10" x14ac:dyDescent="0.5">
      <c r="A95" s="22" t="s">
        <v>173</v>
      </c>
      <c r="B95" s="28">
        <v>25300496</v>
      </c>
      <c r="C95" s="28">
        <v>145369031</v>
      </c>
      <c r="D95" s="28">
        <f t="shared" si="12"/>
        <v>-120068535</v>
      </c>
      <c r="E95" s="29"/>
      <c r="F95" s="28">
        <v>20752826</v>
      </c>
      <c r="G95" s="28">
        <v>102162971</v>
      </c>
      <c r="H95" s="28">
        <f t="shared" si="13"/>
        <v>-81410145</v>
      </c>
      <c r="J95" s="22" t="s">
        <v>173</v>
      </c>
    </row>
    <row r="96" spans="1:10" x14ac:dyDescent="0.5">
      <c r="A96" s="22" t="s">
        <v>174</v>
      </c>
      <c r="B96" s="28">
        <v>2603097</v>
      </c>
      <c r="C96" s="28">
        <v>22709169</v>
      </c>
      <c r="D96" s="28">
        <f t="shared" si="12"/>
        <v>-20106072</v>
      </c>
      <c r="E96" s="29"/>
      <c r="F96" s="28">
        <v>1512203</v>
      </c>
      <c r="G96" s="28">
        <v>23408998</v>
      </c>
      <c r="H96" s="28">
        <f t="shared" si="13"/>
        <v>-21896795</v>
      </c>
      <c r="J96" s="22" t="s">
        <v>174</v>
      </c>
    </row>
    <row r="97" spans="1:10" x14ac:dyDescent="0.5">
      <c r="A97" s="22" t="s">
        <v>175</v>
      </c>
      <c r="B97" s="28">
        <v>9914834</v>
      </c>
      <c r="C97" s="28">
        <v>48252552</v>
      </c>
      <c r="D97" s="28">
        <f t="shared" si="12"/>
        <v>-38337718</v>
      </c>
      <c r="E97" s="29"/>
      <c r="F97" s="28">
        <v>8257838</v>
      </c>
      <c r="G97" s="28">
        <v>60829823</v>
      </c>
      <c r="H97" s="28">
        <f t="shared" si="13"/>
        <v>-52571985</v>
      </c>
      <c r="J97" s="22" t="s">
        <v>175</v>
      </c>
    </row>
    <row r="98" spans="1:10" x14ac:dyDescent="0.5">
      <c r="A98" s="22" t="s">
        <v>176</v>
      </c>
      <c r="B98" s="28">
        <v>2137303</v>
      </c>
      <c r="C98" s="28">
        <v>21300876</v>
      </c>
      <c r="D98" s="28">
        <f t="shared" si="12"/>
        <v>-19163573</v>
      </c>
      <c r="E98" s="29"/>
      <c r="F98" s="28">
        <v>674224</v>
      </c>
      <c r="G98" s="28">
        <v>18444736</v>
      </c>
      <c r="H98" s="28">
        <f t="shared" si="13"/>
        <v>-17770512</v>
      </c>
      <c r="J98" s="22" t="s">
        <v>176</v>
      </c>
    </row>
    <row r="99" spans="1:10" x14ac:dyDescent="0.5">
      <c r="A99" s="22" t="s">
        <v>177</v>
      </c>
      <c r="B99" s="28">
        <v>2081838</v>
      </c>
      <c r="C99" s="28">
        <v>73757711</v>
      </c>
      <c r="D99" s="28">
        <f t="shared" si="12"/>
        <v>-71675873</v>
      </c>
      <c r="E99" s="29"/>
      <c r="F99" s="28">
        <v>1214461</v>
      </c>
      <c r="G99" s="28">
        <v>74383262</v>
      </c>
      <c r="H99" s="28">
        <f t="shared" si="13"/>
        <v>-73168801</v>
      </c>
      <c r="J99" s="22" t="s">
        <v>177</v>
      </c>
    </row>
    <row r="100" spans="1:10" x14ac:dyDescent="0.5">
      <c r="A100" s="22" t="s">
        <v>178</v>
      </c>
      <c r="B100" s="28">
        <v>69141789</v>
      </c>
      <c r="C100" s="28">
        <v>8769993</v>
      </c>
      <c r="D100" s="28">
        <f t="shared" si="12"/>
        <v>60371796</v>
      </c>
      <c r="E100" s="29"/>
      <c r="F100" s="28">
        <v>41841744</v>
      </c>
      <c r="G100" s="28">
        <v>9517977</v>
      </c>
      <c r="H100" s="28">
        <f t="shared" si="13"/>
        <v>32323767</v>
      </c>
      <c r="J100" s="22" t="s">
        <v>179</v>
      </c>
    </row>
    <row r="101" spans="1:10" x14ac:dyDescent="0.5">
      <c r="B101" s="28"/>
      <c r="C101" s="28"/>
      <c r="D101" s="28"/>
      <c r="E101" s="29"/>
      <c r="F101" s="28"/>
      <c r="G101" s="28"/>
      <c r="H101" s="28"/>
    </row>
    <row r="102" spans="1:10" x14ac:dyDescent="0.5">
      <c r="A102" s="22" t="s">
        <v>180</v>
      </c>
      <c r="B102" s="28">
        <f>SUM(B104:B106)</f>
        <v>553389174</v>
      </c>
      <c r="C102" s="28">
        <f>SUM(C104:C106)</f>
        <v>1404942198</v>
      </c>
      <c r="D102" s="28">
        <f>B102-C102</f>
        <v>-851553024</v>
      </c>
      <c r="E102" s="29"/>
      <c r="F102" s="28">
        <f>SUM(F104:F106)</f>
        <v>341846893</v>
      </c>
      <c r="G102" s="28">
        <f>SUM(G104:G106)</f>
        <v>1286807292</v>
      </c>
      <c r="H102" s="28">
        <f>F102-G102</f>
        <v>-944960399</v>
      </c>
      <c r="J102" s="22" t="s">
        <v>181</v>
      </c>
    </row>
    <row r="103" spans="1:10" x14ac:dyDescent="0.5">
      <c r="B103" s="28"/>
      <c r="C103" s="28"/>
      <c r="D103" s="28"/>
      <c r="E103" s="29"/>
      <c r="F103" s="28"/>
      <c r="G103" s="28"/>
      <c r="H103" s="28"/>
    </row>
    <row r="104" spans="1:10" x14ac:dyDescent="0.5">
      <c r="A104" s="22" t="s">
        <v>182</v>
      </c>
      <c r="B104" s="28">
        <v>704270</v>
      </c>
      <c r="C104" s="28">
        <v>0</v>
      </c>
      <c r="D104" s="28">
        <f>B104-C104</f>
        <v>704270</v>
      </c>
      <c r="E104" s="29"/>
      <c r="F104" s="28">
        <v>677688</v>
      </c>
      <c r="G104" s="28">
        <v>0</v>
      </c>
      <c r="H104" s="28">
        <f>F104-G104</f>
        <v>677688</v>
      </c>
      <c r="J104" s="22" t="s">
        <v>182</v>
      </c>
    </row>
    <row r="105" spans="1:10" x14ac:dyDescent="0.5">
      <c r="A105" s="22" t="s">
        <v>183</v>
      </c>
      <c r="B105" s="28">
        <v>177210786</v>
      </c>
      <c r="C105" s="28">
        <v>647300875</v>
      </c>
      <c r="D105" s="28">
        <f>B105-C105</f>
        <v>-470090089</v>
      </c>
      <c r="E105" s="29"/>
      <c r="F105" s="28">
        <v>118243146</v>
      </c>
      <c r="G105" s="28">
        <v>684444834</v>
      </c>
      <c r="H105" s="28">
        <f>F105-G105</f>
        <v>-566201688</v>
      </c>
      <c r="J105" s="22" t="s">
        <v>184</v>
      </c>
    </row>
    <row r="106" spans="1:10" x14ac:dyDescent="0.5">
      <c r="A106" s="22" t="s">
        <v>185</v>
      </c>
      <c r="B106" s="28">
        <v>375474118</v>
      </c>
      <c r="C106" s="28">
        <v>757641323</v>
      </c>
      <c r="D106" s="28">
        <f>B106-C106</f>
        <v>-382167205</v>
      </c>
      <c r="E106" s="29"/>
      <c r="F106" s="28">
        <v>222926059</v>
      </c>
      <c r="G106" s="28">
        <v>602362458</v>
      </c>
      <c r="H106" s="28">
        <f>F106-G106</f>
        <v>-379436399</v>
      </c>
      <c r="J106" s="22" t="s">
        <v>186</v>
      </c>
    </row>
    <row r="107" spans="1:10" x14ac:dyDescent="0.5">
      <c r="B107" s="38"/>
      <c r="C107" s="38"/>
      <c r="D107" s="38"/>
      <c r="E107" s="29"/>
      <c r="F107" s="38"/>
      <c r="G107" s="38"/>
      <c r="H107" s="38"/>
    </row>
    <row r="108" spans="1:10" x14ac:dyDescent="0.5">
      <c r="A108" s="22" t="s">
        <v>187</v>
      </c>
      <c r="B108" s="28">
        <f>SUM(B110:B122)</f>
        <v>317963572</v>
      </c>
      <c r="C108" s="28">
        <f>SUM(C110:C122)</f>
        <v>2440214109</v>
      </c>
      <c r="D108" s="28">
        <f>B108-C108</f>
        <v>-2122250537</v>
      </c>
      <c r="E108" s="29"/>
      <c r="F108" s="28">
        <f>SUM(F110:F122)</f>
        <v>390367860</v>
      </c>
      <c r="G108" s="28">
        <f>SUM(G110:G122)</f>
        <v>1980610697</v>
      </c>
      <c r="H108" s="28">
        <f>F108-G108</f>
        <v>-1590242837</v>
      </c>
      <c r="J108" s="22" t="s">
        <v>188</v>
      </c>
    </row>
    <row r="109" spans="1:10" x14ac:dyDescent="0.5">
      <c r="B109" s="28"/>
      <c r="C109" s="28"/>
      <c r="D109" s="28" t="s">
        <v>189</v>
      </c>
      <c r="E109" s="29"/>
      <c r="F109" s="28"/>
      <c r="G109" s="28"/>
      <c r="H109" s="28" t="s">
        <v>189</v>
      </c>
    </row>
    <row r="110" spans="1:10" x14ac:dyDescent="0.5">
      <c r="A110" s="22" t="s">
        <v>190</v>
      </c>
      <c r="B110" s="28">
        <v>59095055</v>
      </c>
      <c r="C110" s="28">
        <v>152030769</v>
      </c>
      <c r="D110" s="28">
        <f t="shared" ref="D110:D122" si="14">B110-C110</f>
        <v>-92935714</v>
      </c>
      <c r="E110" s="29"/>
      <c r="F110" s="28">
        <v>93139116</v>
      </c>
      <c r="G110" s="28">
        <v>88549861</v>
      </c>
      <c r="H110" s="28">
        <f t="shared" ref="H110:H122" si="15">F110-G110</f>
        <v>4589255</v>
      </c>
      <c r="J110" s="22" t="s">
        <v>190</v>
      </c>
    </row>
    <row r="111" spans="1:10" x14ac:dyDescent="0.5">
      <c r="A111" s="22" t="s">
        <v>191</v>
      </c>
      <c r="B111" s="28">
        <v>43190</v>
      </c>
      <c r="C111" s="28">
        <v>398</v>
      </c>
      <c r="D111" s="28">
        <f t="shared" si="14"/>
        <v>42792</v>
      </c>
      <c r="E111" s="29"/>
      <c r="F111" s="28">
        <v>52315</v>
      </c>
      <c r="G111" s="28">
        <v>0</v>
      </c>
      <c r="H111" s="28">
        <f t="shared" si="15"/>
        <v>52315</v>
      </c>
      <c r="J111" s="22" t="s">
        <v>191</v>
      </c>
    </row>
    <row r="112" spans="1:10" x14ac:dyDescent="0.5">
      <c r="A112" s="22" t="s">
        <v>192</v>
      </c>
      <c r="B112" s="28">
        <v>189569668</v>
      </c>
      <c r="C112" s="28">
        <v>1311596566</v>
      </c>
      <c r="D112" s="28">
        <f t="shared" si="14"/>
        <v>-1122026898</v>
      </c>
      <c r="E112" s="29"/>
      <c r="F112" s="28">
        <v>170487894</v>
      </c>
      <c r="G112" s="28">
        <v>1014896206</v>
      </c>
      <c r="H112" s="28">
        <f t="shared" si="15"/>
        <v>-844408312</v>
      </c>
      <c r="J112" s="22" t="s">
        <v>193</v>
      </c>
    </row>
    <row r="113" spans="1:10" x14ac:dyDescent="0.5">
      <c r="A113" s="22" t="s">
        <v>194</v>
      </c>
      <c r="B113" s="28">
        <v>17889620</v>
      </c>
      <c r="C113" s="28">
        <v>86735604</v>
      </c>
      <c r="D113" s="28">
        <f t="shared" si="14"/>
        <v>-68845984</v>
      </c>
      <c r="E113" s="29"/>
      <c r="F113" s="28">
        <v>60974985</v>
      </c>
      <c r="G113" s="28">
        <v>87015308</v>
      </c>
      <c r="H113" s="28">
        <f t="shared" si="15"/>
        <v>-26040323</v>
      </c>
      <c r="J113" s="22" t="s">
        <v>194</v>
      </c>
    </row>
    <row r="114" spans="1:10" x14ac:dyDescent="0.5">
      <c r="A114" s="22" t="s">
        <v>195</v>
      </c>
      <c r="B114" s="28">
        <v>19322051</v>
      </c>
      <c r="C114" s="28">
        <v>742798742</v>
      </c>
      <c r="D114" s="28">
        <f t="shared" si="14"/>
        <v>-723476691</v>
      </c>
      <c r="E114" s="29"/>
      <c r="F114" s="28">
        <v>41730022</v>
      </c>
      <c r="G114" s="28">
        <v>689978250</v>
      </c>
      <c r="H114" s="28">
        <f t="shared" si="15"/>
        <v>-648248228</v>
      </c>
      <c r="J114" s="22" t="s">
        <v>195</v>
      </c>
    </row>
    <row r="115" spans="1:10" x14ac:dyDescent="0.5">
      <c r="A115" s="22" t="s">
        <v>196</v>
      </c>
      <c r="B115" s="28">
        <v>7338672</v>
      </c>
      <c r="C115" s="28">
        <v>39933293</v>
      </c>
      <c r="D115" s="28">
        <f t="shared" si="14"/>
        <v>-32594621</v>
      </c>
      <c r="E115" s="29"/>
      <c r="F115" s="28">
        <v>5814511</v>
      </c>
      <c r="G115" s="28">
        <v>35050491</v>
      </c>
      <c r="H115" s="28">
        <f t="shared" si="15"/>
        <v>-29235980</v>
      </c>
      <c r="J115" s="22" t="s">
        <v>196</v>
      </c>
    </row>
    <row r="116" spans="1:10" x14ac:dyDescent="0.5">
      <c r="A116" s="22" t="s">
        <v>197</v>
      </c>
      <c r="B116" s="28">
        <v>2952191</v>
      </c>
      <c r="C116" s="28">
        <v>22100</v>
      </c>
      <c r="D116" s="28">
        <f t="shared" si="14"/>
        <v>2930091</v>
      </c>
      <c r="E116" s="29"/>
      <c r="F116" s="28">
        <v>3287132</v>
      </c>
      <c r="G116" s="28">
        <v>71256</v>
      </c>
      <c r="H116" s="28">
        <f t="shared" si="15"/>
        <v>3215876</v>
      </c>
      <c r="J116" s="22" t="s">
        <v>197</v>
      </c>
    </row>
    <row r="117" spans="1:10" x14ac:dyDescent="0.5">
      <c r="A117" s="22" t="s">
        <v>198</v>
      </c>
      <c r="B117" s="28">
        <v>36188</v>
      </c>
      <c r="C117" s="28">
        <v>0</v>
      </c>
      <c r="D117" s="28">
        <f t="shared" si="14"/>
        <v>36188</v>
      </c>
      <c r="E117" s="29"/>
      <c r="F117" s="28">
        <v>2632742</v>
      </c>
      <c r="G117" s="28">
        <v>0</v>
      </c>
      <c r="H117" s="28">
        <f t="shared" si="15"/>
        <v>2632742</v>
      </c>
      <c r="J117" s="22" t="s">
        <v>199</v>
      </c>
    </row>
    <row r="118" spans="1:10" x14ac:dyDescent="0.5">
      <c r="A118" s="22" t="s">
        <v>200</v>
      </c>
      <c r="B118" s="28">
        <v>1175044</v>
      </c>
      <c r="C118" s="28">
        <v>159271</v>
      </c>
      <c r="D118" s="28">
        <f t="shared" si="14"/>
        <v>1015773</v>
      </c>
      <c r="E118" s="29"/>
      <c r="F118" s="28">
        <v>234201</v>
      </c>
      <c r="G118" s="28">
        <v>2222621</v>
      </c>
      <c r="H118" s="28">
        <f t="shared" si="15"/>
        <v>-1988420</v>
      </c>
      <c r="J118" s="22" t="s">
        <v>200</v>
      </c>
    </row>
    <row r="119" spans="1:10" x14ac:dyDescent="0.5">
      <c r="A119" s="22" t="s">
        <v>201</v>
      </c>
      <c r="B119" s="28">
        <v>5350426</v>
      </c>
      <c r="C119" s="28">
        <v>47760277</v>
      </c>
      <c r="D119" s="28">
        <f t="shared" si="14"/>
        <v>-42409851</v>
      </c>
      <c r="E119" s="29"/>
      <c r="F119" s="28">
        <v>4623833</v>
      </c>
      <c r="G119" s="28">
        <v>43201480</v>
      </c>
      <c r="H119" s="28">
        <f t="shared" si="15"/>
        <v>-38577647</v>
      </c>
      <c r="J119" s="22" t="s">
        <v>202</v>
      </c>
    </row>
    <row r="120" spans="1:10" x14ac:dyDescent="0.5">
      <c r="A120" s="22" t="s">
        <v>203</v>
      </c>
      <c r="B120" s="28">
        <v>1644935</v>
      </c>
      <c r="C120" s="28">
        <v>2683388</v>
      </c>
      <c r="D120" s="28">
        <f t="shared" si="14"/>
        <v>-1038453</v>
      </c>
      <c r="E120" s="29"/>
      <c r="F120" s="28">
        <v>568967</v>
      </c>
      <c r="G120" s="28">
        <v>2850765</v>
      </c>
      <c r="H120" s="28">
        <f t="shared" si="15"/>
        <v>-2281798</v>
      </c>
      <c r="J120" s="22" t="s">
        <v>204</v>
      </c>
    </row>
    <row r="121" spans="1:10" x14ac:dyDescent="0.5">
      <c r="A121" s="22" t="s">
        <v>205</v>
      </c>
      <c r="B121" s="28">
        <v>1947781</v>
      </c>
      <c r="C121" s="28">
        <v>10826510</v>
      </c>
      <c r="D121" s="28">
        <f t="shared" si="14"/>
        <v>-8878729</v>
      </c>
      <c r="E121" s="29"/>
      <c r="F121" s="28">
        <v>1876872</v>
      </c>
      <c r="G121" s="28">
        <v>10866870</v>
      </c>
      <c r="H121" s="28">
        <f t="shared" si="15"/>
        <v>-8989998</v>
      </c>
      <c r="J121" s="22" t="s">
        <v>205</v>
      </c>
    </row>
    <row r="122" spans="1:10" ht="19" thickBot="1" x14ac:dyDescent="0.55000000000000004">
      <c r="A122" s="33" t="s">
        <v>206</v>
      </c>
      <c r="B122" s="35">
        <v>11598751</v>
      </c>
      <c r="C122" s="35">
        <v>45667191</v>
      </c>
      <c r="D122" s="35">
        <f t="shared" si="14"/>
        <v>-34068440</v>
      </c>
      <c r="E122" s="36"/>
      <c r="F122" s="35">
        <v>4945270</v>
      </c>
      <c r="G122" s="35">
        <v>5907589</v>
      </c>
      <c r="H122" s="35">
        <f t="shared" si="15"/>
        <v>-962319</v>
      </c>
      <c r="I122" s="27"/>
      <c r="J122" s="33" t="s">
        <v>206</v>
      </c>
    </row>
    <row r="124" spans="1:10" x14ac:dyDescent="0.5">
      <c r="J124" s="26" t="s">
        <v>84</v>
      </c>
    </row>
    <row r="125" spans="1:10" x14ac:dyDescent="0.5">
      <c r="J125" s="26"/>
    </row>
    <row r="126" spans="1:10" x14ac:dyDescent="0.5">
      <c r="J126" s="26"/>
    </row>
    <row r="128" spans="1:10" x14ac:dyDescent="0.5">
      <c r="A128" s="22" t="s">
        <v>168</v>
      </c>
    </row>
    <row r="129" spans="1:10" x14ac:dyDescent="0.5">
      <c r="A129" s="22" t="s">
        <v>128</v>
      </c>
    </row>
    <row r="130" spans="1:10" x14ac:dyDescent="0.5">
      <c r="A130" s="3" t="s">
        <v>91</v>
      </c>
    </row>
    <row r="133" spans="1:10" x14ac:dyDescent="0.5">
      <c r="A133" s="23"/>
      <c r="B133" s="23"/>
      <c r="C133" s="30" t="s">
        <v>42</v>
      </c>
      <c r="D133" s="23"/>
      <c r="E133" s="23"/>
      <c r="F133" s="23"/>
      <c r="G133" s="30" t="s">
        <v>43</v>
      </c>
      <c r="H133" s="23"/>
      <c r="I133" s="25"/>
      <c r="J133" s="25"/>
    </row>
    <row r="134" spans="1:10" x14ac:dyDescent="0.5">
      <c r="D134" s="31" t="s">
        <v>92</v>
      </c>
      <c r="H134" s="31" t="s">
        <v>92</v>
      </c>
    </row>
    <row r="135" spans="1:10" x14ac:dyDescent="0.5">
      <c r="B135" s="31" t="s">
        <v>93</v>
      </c>
      <c r="C135" s="31" t="s">
        <v>94</v>
      </c>
      <c r="D135" s="31" t="s">
        <v>95</v>
      </c>
      <c r="F135" s="31" t="s">
        <v>93</v>
      </c>
      <c r="G135" s="31" t="s">
        <v>94</v>
      </c>
      <c r="H135" s="31" t="s">
        <v>95</v>
      </c>
    </row>
    <row r="136" spans="1:10" x14ac:dyDescent="0.5">
      <c r="B136" s="31" t="s">
        <v>96</v>
      </c>
      <c r="C136" s="31" t="s">
        <v>97</v>
      </c>
      <c r="D136" s="31" t="s">
        <v>98</v>
      </c>
      <c r="F136" s="31" t="s">
        <v>96</v>
      </c>
      <c r="G136" s="31" t="s">
        <v>97</v>
      </c>
      <c r="H136" s="31" t="s">
        <v>98</v>
      </c>
    </row>
    <row r="137" spans="1:10" x14ac:dyDescent="0.5">
      <c r="B137" s="22"/>
      <c r="C137" s="22"/>
      <c r="D137" s="37"/>
      <c r="F137" s="22"/>
      <c r="G137" s="22"/>
      <c r="H137" s="37"/>
    </row>
    <row r="138" spans="1:10" x14ac:dyDescent="0.5">
      <c r="A138" s="22" t="s">
        <v>207</v>
      </c>
      <c r="B138" s="28">
        <f>SUM(B140:B194)</f>
        <v>2817031456</v>
      </c>
      <c r="C138" s="28">
        <f>SUM(C140:C194)</f>
        <v>7459420938</v>
      </c>
      <c r="D138" s="28">
        <f>B138-C138</f>
        <v>-4642389482</v>
      </c>
      <c r="E138" s="29"/>
      <c r="F138" s="28">
        <f>SUM(F140:F194)</f>
        <v>2611940371</v>
      </c>
      <c r="G138" s="28">
        <f>SUM(G140:G194)</f>
        <v>3825171762</v>
      </c>
      <c r="H138" s="28">
        <f>F138-G138</f>
        <v>-1213231391</v>
      </c>
      <c r="J138" s="22" t="s">
        <v>207</v>
      </c>
    </row>
    <row r="139" spans="1:10" x14ac:dyDescent="0.5">
      <c r="A139" s="22"/>
      <c r="B139" s="28"/>
      <c r="C139" s="28"/>
      <c r="D139" s="28"/>
      <c r="E139" s="29"/>
      <c r="F139" s="28"/>
      <c r="G139" s="28"/>
      <c r="H139" s="28"/>
      <c r="J139" s="22"/>
    </row>
    <row r="140" spans="1:10" x14ac:dyDescent="0.5">
      <c r="A140" s="22" t="s">
        <v>208</v>
      </c>
      <c r="B140" s="28">
        <v>0</v>
      </c>
      <c r="C140" s="28">
        <v>0</v>
      </c>
      <c r="D140" s="28">
        <f>B140-C140</f>
        <v>0</v>
      </c>
      <c r="E140" s="29"/>
      <c r="F140" s="28">
        <v>9529</v>
      </c>
      <c r="G140" s="28">
        <v>0</v>
      </c>
      <c r="H140" s="28">
        <f>F140-G140</f>
        <v>9529</v>
      </c>
      <c r="J140" s="22" t="s">
        <v>209</v>
      </c>
    </row>
    <row r="141" spans="1:10" x14ac:dyDescent="0.5">
      <c r="A141" s="22" t="s">
        <v>210</v>
      </c>
      <c r="B141" s="28">
        <v>50903480</v>
      </c>
      <c r="C141" s="28">
        <v>70854051</v>
      </c>
      <c r="D141" s="28">
        <f t="shared" ref="D141:D147" si="16">B141-C141</f>
        <v>-19950571</v>
      </c>
      <c r="E141" s="29"/>
      <c r="F141" s="28">
        <v>60815186</v>
      </c>
      <c r="G141" s="28">
        <v>10780363</v>
      </c>
      <c r="H141" s="28">
        <f t="shared" ref="H141:H147" si="17">F141-G141</f>
        <v>50034823</v>
      </c>
      <c r="J141" s="22" t="s">
        <v>211</v>
      </c>
    </row>
    <row r="142" spans="1:10" x14ac:dyDescent="0.5">
      <c r="A142" s="22" t="s">
        <v>212</v>
      </c>
      <c r="B142" s="28">
        <v>2739</v>
      </c>
      <c r="C142" s="28">
        <v>745436</v>
      </c>
      <c r="D142" s="28">
        <f t="shared" si="16"/>
        <v>-742697</v>
      </c>
      <c r="E142" s="29"/>
      <c r="F142" s="28">
        <v>0</v>
      </c>
      <c r="G142" s="28">
        <v>0</v>
      </c>
      <c r="H142" s="28">
        <f t="shared" si="17"/>
        <v>0</v>
      </c>
      <c r="J142" s="22" t="s">
        <v>213</v>
      </c>
    </row>
    <row r="143" spans="1:10" x14ac:dyDescent="0.5">
      <c r="A143" s="22" t="s">
        <v>214</v>
      </c>
      <c r="B143" s="28">
        <v>109514</v>
      </c>
      <c r="C143" s="28">
        <v>1466466</v>
      </c>
      <c r="D143" s="28">
        <f t="shared" si="16"/>
        <v>-1356952</v>
      </c>
      <c r="E143" s="29"/>
      <c r="F143" s="28">
        <v>279123</v>
      </c>
      <c r="G143" s="28">
        <v>12781392</v>
      </c>
      <c r="H143" s="28">
        <f t="shared" si="17"/>
        <v>-12502269</v>
      </c>
      <c r="J143" s="22" t="s">
        <v>215</v>
      </c>
    </row>
    <row r="144" spans="1:10" x14ac:dyDescent="0.5">
      <c r="A144" s="22" t="s">
        <v>216</v>
      </c>
      <c r="B144" s="28">
        <v>942524</v>
      </c>
      <c r="C144" s="28">
        <v>964493</v>
      </c>
      <c r="D144" s="28">
        <f t="shared" si="16"/>
        <v>-21969</v>
      </c>
      <c r="E144" s="29"/>
      <c r="F144" s="28">
        <v>0</v>
      </c>
      <c r="G144" s="28">
        <v>1384969</v>
      </c>
      <c r="H144" s="28">
        <f t="shared" si="17"/>
        <v>-1384969</v>
      </c>
      <c r="J144" s="22" t="s">
        <v>216</v>
      </c>
    </row>
    <row r="145" spans="1:10" x14ac:dyDescent="0.5">
      <c r="A145" s="22" t="s">
        <v>217</v>
      </c>
      <c r="B145" s="28">
        <v>0</v>
      </c>
      <c r="C145" s="28">
        <v>66665</v>
      </c>
      <c r="D145" s="28">
        <f t="shared" si="16"/>
        <v>-66665</v>
      </c>
      <c r="E145" s="29"/>
      <c r="F145" s="28">
        <v>14325</v>
      </c>
      <c r="G145" s="28">
        <v>304670</v>
      </c>
      <c r="H145" s="28">
        <f t="shared" si="17"/>
        <v>-290345</v>
      </c>
      <c r="J145" s="22" t="s">
        <v>218</v>
      </c>
    </row>
    <row r="146" spans="1:10" x14ac:dyDescent="0.5">
      <c r="A146" s="22" t="s">
        <v>219</v>
      </c>
      <c r="B146" s="28">
        <v>0</v>
      </c>
      <c r="C146" s="28">
        <v>0</v>
      </c>
      <c r="D146" s="28">
        <f t="shared" si="16"/>
        <v>0</v>
      </c>
      <c r="E146" s="29"/>
      <c r="F146" s="28">
        <v>0</v>
      </c>
      <c r="G146" s="28">
        <v>1338</v>
      </c>
      <c r="H146" s="28">
        <f t="shared" si="17"/>
        <v>-1338</v>
      </c>
      <c r="J146" s="22" t="s">
        <v>219</v>
      </c>
    </row>
    <row r="147" spans="1:10" x14ac:dyDescent="0.5">
      <c r="A147" s="22" t="s">
        <v>220</v>
      </c>
      <c r="B147" s="28">
        <v>66952</v>
      </c>
      <c r="C147" s="28">
        <v>1869892</v>
      </c>
      <c r="D147" s="28">
        <f t="shared" si="16"/>
        <v>-1802940</v>
      </c>
      <c r="E147" s="29"/>
      <c r="F147" s="28">
        <v>0</v>
      </c>
      <c r="G147" s="28">
        <v>3090396</v>
      </c>
      <c r="H147" s="28">
        <f t="shared" si="17"/>
        <v>-3090396</v>
      </c>
      <c r="J147" s="22" t="s">
        <v>221</v>
      </c>
    </row>
    <row r="148" spans="1:10" x14ac:dyDescent="0.5">
      <c r="A148" s="22" t="s">
        <v>222</v>
      </c>
      <c r="B148" s="28"/>
      <c r="C148" s="28"/>
      <c r="D148" s="28"/>
      <c r="E148" s="29"/>
      <c r="F148" s="28"/>
      <c r="G148" s="28"/>
      <c r="H148" s="28"/>
      <c r="J148" s="22" t="s">
        <v>223</v>
      </c>
    </row>
    <row r="149" spans="1:10" x14ac:dyDescent="0.5">
      <c r="A149" s="22" t="s">
        <v>224</v>
      </c>
      <c r="B149" s="28">
        <v>147351202</v>
      </c>
      <c r="C149" s="28">
        <v>2401571017</v>
      </c>
      <c r="D149" s="28">
        <f>B149-C149</f>
        <v>-2254219815</v>
      </c>
      <c r="E149" s="29"/>
      <c r="F149" s="28">
        <v>127070742</v>
      </c>
      <c r="G149" s="28">
        <v>600538542</v>
      </c>
      <c r="H149" s="28">
        <f>F149-G149</f>
        <v>-473467800</v>
      </c>
      <c r="J149" s="22" t="s">
        <v>225</v>
      </c>
    </row>
    <row r="150" spans="1:10" x14ac:dyDescent="0.5">
      <c r="A150" s="22" t="s">
        <v>226</v>
      </c>
      <c r="B150" s="28">
        <v>30825909</v>
      </c>
      <c r="C150" s="28">
        <v>93396507</v>
      </c>
      <c r="D150" s="28">
        <f>B150-C150</f>
        <v>-62570598</v>
      </c>
      <c r="E150" s="29"/>
      <c r="F150" s="28">
        <v>34189678</v>
      </c>
      <c r="G150" s="28">
        <v>82131380</v>
      </c>
      <c r="H150" s="28">
        <f>F150-G150</f>
        <v>-47941702</v>
      </c>
      <c r="J150" s="22" t="s">
        <v>227</v>
      </c>
    </row>
    <row r="151" spans="1:10" x14ac:dyDescent="0.5">
      <c r="A151" s="22" t="s">
        <v>228</v>
      </c>
      <c r="B151" s="28"/>
      <c r="C151" s="28"/>
      <c r="D151" s="28"/>
      <c r="E151" s="29"/>
      <c r="F151" s="28"/>
      <c r="G151" s="28"/>
      <c r="H151" s="28"/>
      <c r="J151" s="22" t="s">
        <v>229</v>
      </c>
    </row>
    <row r="152" spans="1:10" x14ac:dyDescent="0.5">
      <c r="A152" s="22" t="s">
        <v>230</v>
      </c>
      <c r="B152" s="28">
        <v>1035585478</v>
      </c>
      <c r="C152" s="28">
        <v>1013000010</v>
      </c>
      <c r="D152" s="28">
        <f>B152-C152</f>
        <v>22585468</v>
      </c>
      <c r="E152" s="29"/>
      <c r="F152" s="28">
        <v>655746325</v>
      </c>
      <c r="G152" s="28">
        <v>721740394</v>
      </c>
      <c r="H152" s="28">
        <f>F152-G152</f>
        <v>-65994069</v>
      </c>
      <c r="J152" s="22" t="s">
        <v>231</v>
      </c>
    </row>
    <row r="153" spans="1:10" x14ac:dyDescent="0.5">
      <c r="A153" s="22" t="s">
        <v>232</v>
      </c>
      <c r="B153" s="28"/>
      <c r="C153" s="28"/>
      <c r="D153" s="28"/>
      <c r="E153" s="29"/>
      <c r="F153" s="28"/>
      <c r="G153" s="28"/>
      <c r="H153" s="28"/>
      <c r="J153" s="22" t="s">
        <v>233</v>
      </c>
    </row>
    <row r="154" spans="1:10" x14ac:dyDescent="0.5">
      <c r="A154" s="22" t="s">
        <v>234</v>
      </c>
      <c r="B154" s="28">
        <v>57577490</v>
      </c>
      <c r="C154" s="28">
        <v>31611378</v>
      </c>
      <c r="D154" s="28">
        <f t="shared" ref="D154:D159" si="18">B154-C154</f>
        <v>25966112</v>
      </c>
      <c r="E154" s="29"/>
      <c r="F154" s="28">
        <v>48340273</v>
      </c>
      <c r="G154" s="28">
        <v>40058203</v>
      </c>
      <c r="H154" s="28">
        <f t="shared" ref="H154:H163" si="19">F154-G154</f>
        <v>8282070</v>
      </c>
      <c r="J154" s="22" t="s">
        <v>235</v>
      </c>
    </row>
    <row r="155" spans="1:10" x14ac:dyDescent="0.5">
      <c r="A155" s="39" t="s">
        <v>236</v>
      </c>
      <c r="B155" s="28">
        <v>4231880</v>
      </c>
      <c r="C155" s="28">
        <v>10405236</v>
      </c>
      <c r="D155" s="28">
        <f t="shared" si="18"/>
        <v>-6173356</v>
      </c>
      <c r="E155" s="29"/>
      <c r="F155" s="28">
        <v>1743371</v>
      </c>
      <c r="G155" s="28">
        <v>13347360</v>
      </c>
      <c r="H155" s="28">
        <f t="shared" si="19"/>
        <v>-11603989</v>
      </c>
      <c r="J155" s="22" t="s">
        <v>237</v>
      </c>
    </row>
    <row r="156" spans="1:10" x14ac:dyDescent="0.5">
      <c r="A156" s="22" t="s">
        <v>238</v>
      </c>
      <c r="B156" s="28">
        <v>0</v>
      </c>
      <c r="C156" s="28">
        <v>0</v>
      </c>
      <c r="D156" s="28">
        <f t="shared" si="18"/>
        <v>0</v>
      </c>
      <c r="E156" s="29"/>
      <c r="F156" s="28">
        <v>43260</v>
      </c>
      <c r="G156" s="28">
        <v>0</v>
      </c>
      <c r="H156" s="28">
        <f t="shared" si="19"/>
        <v>43260</v>
      </c>
      <c r="J156" s="22" t="s">
        <v>238</v>
      </c>
    </row>
    <row r="157" spans="1:10" x14ac:dyDescent="0.5">
      <c r="A157" s="22" t="s">
        <v>239</v>
      </c>
      <c r="B157" s="28">
        <v>14682226</v>
      </c>
      <c r="C157" s="28">
        <v>9055155</v>
      </c>
      <c r="D157" s="28">
        <f t="shared" si="18"/>
        <v>5627071</v>
      </c>
      <c r="E157" s="29"/>
      <c r="F157" s="28">
        <v>11960225</v>
      </c>
      <c r="G157" s="28">
        <v>4217049</v>
      </c>
      <c r="H157" s="28">
        <f t="shared" si="19"/>
        <v>7743176</v>
      </c>
      <c r="J157" s="22" t="s">
        <v>239</v>
      </c>
    </row>
    <row r="158" spans="1:10" x14ac:dyDescent="0.5">
      <c r="A158" s="22" t="s">
        <v>240</v>
      </c>
      <c r="B158" s="28">
        <v>114398748</v>
      </c>
      <c r="C158" s="28">
        <v>336637175</v>
      </c>
      <c r="D158" s="28">
        <f t="shared" si="18"/>
        <v>-222238427</v>
      </c>
      <c r="E158" s="29"/>
      <c r="F158" s="28">
        <v>61251997</v>
      </c>
      <c r="G158" s="28">
        <v>189358870</v>
      </c>
      <c r="H158" s="28">
        <f t="shared" si="19"/>
        <v>-128106873</v>
      </c>
      <c r="J158" s="22" t="s">
        <v>240</v>
      </c>
    </row>
    <row r="159" spans="1:10" x14ac:dyDescent="0.5">
      <c r="A159" s="22" t="s">
        <v>241</v>
      </c>
      <c r="B159" s="28">
        <v>21812759</v>
      </c>
      <c r="C159" s="28">
        <v>46292920</v>
      </c>
      <c r="D159" s="28">
        <f t="shared" si="18"/>
        <v>-24480161</v>
      </c>
      <c r="E159" s="29"/>
      <c r="F159" s="28">
        <v>61410665</v>
      </c>
      <c r="G159" s="28">
        <v>37439424</v>
      </c>
      <c r="H159" s="28">
        <f t="shared" si="19"/>
        <v>23971241</v>
      </c>
      <c r="J159" s="22" t="s">
        <v>241</v>
      </c>
    </row>
    <row r="160" spans="1:10" x14ac:dyDescent="0.5">
      <c r="A160" s="22" t="s">
        <v>242</v>
      </c>
      <c r="B160" s="28">
        <v>3227379</v>
      </c>
      <c r="C160" s="28">
        <v>0</v>
      </c>
      <c r="D160" s="28">
        <f>B160-C160</f>
        <v>3227379</v>
      </c>
      <c r="E160" s="29"/>
      <c r="F160" s="28">
        <v>998435</v>
      </c>
      <c r="G160" s="28">
        <v>0</v>
      </c>
      <c r="H160" s="28">
        <f>F160-G160</f>
        <v>998435</v>
      </c>
      <c r="J160" s="22" t="s">
        <v>243</v>
      </c>
    </row>
    <row r="161" spans="1:10" x14ac:dyDescent="0.5">
      <c r="A161" s="22" t="s">
        <v>244</v>
      </c>
      <c r="B161" s="28">
        <v>216566</v>
      </c>
      <c r="C161" s="28">
        <v>0</v>
      </c>
      <c r="D161" s="28">
        <f>B161-C161</f>
        <v>216566</v>
      </c>
      <c r="E161" s="29"/>
      <c r="F161" s="28">
        <v>1535112</v>
      </c>
      <c r="G161" s="28">
        <v>0</v>
      </c>
      <c r="H161" s="28">
        <f>F161-G161</f>
        <v>1535112</v>
      </c>
      <c r="J161" s="22" t="s">
        <v>244</v>
      </c>
    </row>
    <row r="162" spans="1:10" x14ac:dyDescent="0.5">
      <c r="A162" s="22" t="s">
        <v>245</v>
      </c>
      <c r="B162" s="28">
        <v>3435361</v>
      </c>
      <c r="C162" s="28">
        <v>18775053</v>
      </c>
      <c r="D162" s="28">
        <f t="shared" ref="D162:D163" si="20">B162-C162</f>
        <v>-15339692</v>
      </c>
      <c r="E162" s="29"/>
      <c r="F162" s="28">
        <v>2624538</v>
      </c>
      <c r="G162" s="28">
        <v>7497856</v>
      </c>
      <c r="H162" s="28">
        <f t="shared" si="19"/>
        <v>-4873318</v>
      </c>
      <c r="J162" s="22" t="s">
        <v>245</v>
      </c>
    </row>
    <row r="163" spans="1:10" ht="19" thickBot="1" x14ac:dyDescent="0.55000000000000004">
      <c r="A163" s="33" t="s">
        <v>246</v>
      </c>
      <c r="B163" s="35">
        <v>1123145206</v>
      </c>
      <c r="C163" s="35">
        <v>584976017</v>
      </c>
      <c r="D163" s="35">
        <f t="shared" si="20"/>
        <v>538169189</v>
      </c>
      <c r="E163" s="36"/>
      <c r="F163" s="35">
        <v>1432257066</v>
      </c>
      <c r="G163" s="35">
        <v>547179987</v>
      </c>
      <c r="H163" s="35">
        <f t="shared" si="19"/>
        <v>885077079</v>
      </c>
      <c r="I163" s="27"/>
      <c r="J163" s="33" t="s">
        <v>247</v>
      </c>
    </row>
    <row r="164" spans="1:10" x14ac:dyDescent="0.5">
      <c r="B164" s="37"/>
      <c r="C164" s="37"/>
      <c r="D164" s="37"/>
      <c r="F164" s="37"/>
      <c r="G164" s="37"/>
      <c r="H164" s="37"/>
    </row>
    <row r="165" spans="1:10" x14ac:dyDescent="0.5">
      <c r="B165" s="26"/>
      <c r="C165" s="26"/>
      <c r="D165" s="26"/>
      <c r="F165" s="26"/>
      <c r="G165" s="26"/>
      <c r="H165" s="26"/>
      <c r="J165" s="26" t="s">
        <v>84</v>
      </c>
    </row>
    <row r="166" spans="1:10" x14ac:dyDescent="0.5">
      <c r="B166" s="26"/>
      <c r="C166" s="26"/>
      <c r="D166" s="26"/>
      <c r="F166" s="26"/>
      <c r="G166" s="26"/>
      <c r="H166" s="26"/>
      <c r="J166" s="26"/>
    </row>
    <row r="167" spans="1:10" x14ac:dyDescent="0.5">
      <c r="A167" s="22"/>
      <c r="B167" s="26"/>
      <c r="C167" s="26"/>
      <c r="D167" s="26"/>
      <c r="F167" s="26"/>
      <c r="G167" s="26"/>
      <c r="H167" s="26"/>
      <c r="J167" s="22"/>
    </row>
    <row r="168" spans="1:10" x14ac:dyDescent="0.5">
      <c r="A168" s="22"/>
      <c r="B168" s="26"/>
      <c r="C168" s="26"/>
      <c r="D168" s="26"/>
      <c r="F168" s="26"/>
      <c r="G168" s="26"/>
      <c r="H168" s="26"/>
      <c r="J168" s="22"/>
    </row>
    <row r="169" spans="1:10" x14ac:dyDescent="0.5">
      <c r="A169" s="22" t="s">
        <v>168</v>
      </c>
    </row>
    <row r="170" spans="1:10" x14ac:dyDescent="0.5">
      <c r="A170" s="22" t="s">
        <v>128</v>
      </c>
    </row>
    <row r="171" spans="1:10" x14ac:dyDescent="0.5">
      <c r="A171" s="3" t="s">
        <v>91</v>
      </c>
    </row>
    <row r="174" spans="1:10" x14ac:dyDescent="0.5">
      <c r="A174" s="23"/>
      <c r="B174" s="23"/>
      <c r="C174" s="30" t="s">
        <v>42</v>
      </c>
      <c r="D174" s="23"/>
      <c r="E174" s="23"/>
      <c r="F174" s="23"/>
      <c r="G174" s="30" t="s">
        <v>43</v>
      </c>
      <c r="H174" s="23"/>
      <c r="I174" s="25"/>
      <c r="J174" s="25"/>
    </row>
    <row r="175" spans="1:10" x14ac:dyDescent="0.5">
      <c r="D175" s="31" t="s">
        <v>92</v>
      </c>
      <c r="H175" s="31" t="s">
        <v>92</v>
      </c>
    </row>
    <row r="176" spans="1:10" x14ac:dyDescent="0.5">
      <c r="B176" s="31" t="s">
        <v>93</v>
      </c>
      <c r="C176" s="31" t="s">
        <v>94</v>
      </c>
      <c r="D176" s="31" t="s">
        <v>95</v>
      </c>
      <c r="F176" s="31" t="s">
        <v>93</v>
      </c>
      <c r="G176" s="31" t="s">
        <v>94</v>
      </c>
      <c r="H176" s="31" t="s">
        <v>95</v>
      </c>
    </row>
    <row r="177" spans="1:10" x14ac:dyDescent="0.5">
      <c r="B177" s="31" t="s">
        <v>96</v>
      </c>
      <c r="C177" s="31" t="s">
        <v>97</v>
      </c>
      <c r="D177" s="31" t="s">
        <v>98</v>
      </c>
      <c r="F177" s="31" t="s">
        <v>96</v>
      </c>
      <c r="G177" s="31" t="s">
        <v>97</v>
      </c>
      <c r="H177" s="31" t="s">
        <v>98</v>
      </c>
    </row>
    <row r="178" spans="1:10" x14ac:dyDescent="0.5">
      <c r="B178" s="37"/>
      <c r="C178" s="37"/>
      <c r="D178" s="37"/>
      <c r="F178" s="37"/>
      <c r="G178" s="37"/>
      <c r="H178" s="37"/>
    </row>
    <row r="179" spans="1:10" x14ac:dyDescent="0.5">
      <c r="A179" s="22" t="s">
        <v>248</v>
      </c>
      <c r="B179" s="28">
        <v>1007484</v>
      </c>
      <c r="C179" s="28">
        <v>177357</v>
      </c>
      <c r="D179" s="28">
        <f t="shared" ref="D179:D192" si="21">B179-C179</f>
        <v>830127</v>
      </c>
      <c r="E179" s="29"/>
      <c r="F179" s="28">
        <v>1248351</v>
      </c>
      <c r="G179" s="28">
        <v>563187</v>
      </c>
      <c r="H179" s="28">
        <f t="shared" ref="H179:H192" si="22">F179-G179</f>
        <v>685164</v>
      </c>
      <c r="J179" s="22" t="s">
        <v>249</v>
      </c>
    </row>
    <row r="180" spans="1:10" x14ac:dyDescent="0.5">
      <c r="A180" s="22" t="s">
        <v>250</v>
      </c>
      <c r="B180" s="28">
        <v>139360</v>
      </c>
      <c r="C180" s="28">
        <v>18488357</v>
      </c>
      <c r="D180" s="28">
        <f t="shared" si="21"/>
        <v>-18348997</v>
      </c>
      <c r="E180" s="29"/>
      <c r="F180" s="28">
        <v>242483</v>
      </c>
      <c r="G180" s="28">
        <v>3090830</v>
      </c>
      <c r="H180" s="28">
        <f t="shared" si="22"/>
        <v>-2848347</v>
      </c>
      <c r="J180" s="22" t="s">
        <v>250</v>
      </c>
    </row>
    <row r="181" spans="1:10" x14ac:dyDescent="0.5">
      <c r="A181" s="22" t="s">
        <v>251</v>
      </c>
      <c r="B181" s="28">
        <v>300659</v>
      </c>
      <c r="C181" s="28">
        <v>2511</v>
      </c>
      <c r="D181" s="28">
        <f t="shared" si="21"/>
        <v>298148</v>
      </c>
      <c r="E181" s="29"/>
      <c r="F181" s="28">
        <v>331114</v>
      </c>
      <c r="G181" s="28">
        <v>10859</v>
      </c>
      <c r="H181" s="28">
        <f t="shared" si="22"/>
        <v>320255</v>
      </c>
      <c r="J181" s="22" t="s">
        <v>252</v>
      </c>
    </row>
    <row r="182" spans="1:10" x14ac:dyDescent="0.5">
      <c r="A182" s="22" t="s">
        <v>253</v>
      </c>
      <c r="B182" s="28">
        <v>0</v>
      </c>
      <c r="C182" s="28">
        <v>11526</v>
      </c>
      <c r="D182" s="28">
        <f t="shared" si="21"/>
        <v>-11526</v>
      </c>
      <c r="E182" s="29"/>
      <c r="F182" s="28">
        <v>0</v>
      </c>
      <c r="G182" s="28">
        <v>456</v>
      </c>
      <c r="H182" s="28">
        <f t="shared" si="22"/>
        <v>-456</v>
      </c>
      <c r="J182" s="22" t="s">
        <v>254</v>
      </c>
    </row>
    <row r="183" spans="1:10" x14ac:dyDescent="0.5">
      <c r="A183" s="22" t="s">
        <v>255</v>
      </c>
      <c r="B183" s="28">
        <v>10572482</v>
      </c>
      <c r="C183" s="28">
        <v>72041708</v>
      </c>
      <c r="D183" s="28">
        <f t="shared" si="21"/>
        <v>-61469226</v>
      </c>
      <c r="E183" s="29"/>
      <c r="F183" s="28">
        <v>14430432</v>
      </c>
      <c r="G183" s="28">
        <v>52384795</v>
      </c>
      <c r="H183" s="28">
        <f t="shared" si="22"/>
        <v>-37954363</v>
      </c>
      <c r="J183" s="22" t="s">
        <v>256</v>
      </c>
    </row>
    <row r="184" spans="1:10" x14ac:dyDescent="0.5">
      <c r="A184" s="22" t="s">
        <v>257</v>
      </c>
      <c r="B184" s="28">
        <v>10000</v>
      </c>
      <c r="C184" s="28">
        <v>0</v>
      </c>
      <c r="D184" s="28">
        <f t="shared" si="21"/>
        <v>10000</v>
      </c>
      <c r="E184" s="29"/>
      <c r="F184" s="28">
        <v>9988</v>
      </c>
      <c r="G184" s="28">
        <v>0</v>
      </c>
      <c r="H184" s="28">
        <f t="shared" si="22"/>
        <v>9988</v>
      </c>
      <c r="J184" s="22" t="s">
        <v>257</v>
      </c>
    </row>
    <row r="185" spans="1:10" x14ac:dyDescent="0.5">
      <c r="A185" s="22" t="s">
        <v>258</v>
      </c>
      <c r="B185" s="28">
        <v>0</v>
      </c>
      <c r="C185" s="28">
        <v>16977</v>
      </c>
      <c r="D185" s="28">
        <f t="shared" si="21"/>
        <v>-16977</v>
      </c>
      <c r="E185" s="29"/>
      <c r="F185" s="28">
        <v>0</v>
      </c>
      <c r="G185" s="28">
        <v>0</v>
      </c>
      <c r="H185" s="28">
        <f t="shared" si="22"/>
        <v>0</v>
      </c>
      <c r="J185" s="22" t="s">
        <v>258</v>
      </c>
    </row>
    <row r="186" spans="1:10" x14ac:dyDescent="0.5">
      <c r="A186" s="22" t="s">
        <v>259</v>
      </c>
      <c r="B186" s="28">
        <v>1020628</v>
      </c>
      <c r="C186" s="28">
        <v>120195</v>
      </c>
      <c r="D186" s="28">
        <f t="shared" si="21"/>
        <v>900433</v>
      </c>
      <c r="E186" s="29"/>
      <c r="F186" s="28">
        <v>971047</v>
      </c>
      <c r="G186" s="28">
        <v>752776</v>
      </c>
      <c r="H186" s="28">
        <f t="shared" si="22"/>
        <v>218271</v>
      </c>
      <c r="J186" s="22" t="s">
        <v>260</v>
      </c>
    </row>
    <row r="187" spans="1:10" x14ac:dyDescent="0.5">
      <c r="A187" s="22" t="s">
        <v>261</v>
      </c>
      <c r="B187" s="28">
        <v>2493175</v>
      </c>
      <c r="C187" s="28">
        <v>1684792</v>
      </c>
      <c r="D187" s="28">
        <f t="shared" si="21"/>
        <v>808383</v>
      </c>
      <c r="E187" s="29"/>
      <c r="F187" s="28">
        <v>2744240</v>
      </c>
      <c r="G187" s="28">
        <v>1427904</v>
      </c>
      <c r="H187" s="28">
        <f t="shared" si="22"/>
        <v>1316336</v>
      </c>
      <c r="J187" s="22" t="s">
        <v>262</v>
      </c>
    </row>
    <row r="188" spans="1:10" x14ac:dyDescent="0.5">
      <c r="A188" s="22" t="s">
        <v>263</v>
      </c>
      <c r="B188" s="28">
        <v>1205518</v>
      </c>
      <c r="C188" s="28">
        <v>22534469</v>
      </c>
      <c r="D188" s="28">
        <f t="shared" si="21"/>
        <v>-21328951</v>
      </c>
      <c r="E188" s="29"/>
      <c r="F188" s="28">
        <v>2156004</v>
      </c>
      <c r="G188" s="28">
        <v>0</v>
      </c>
      <c r="H188" s="28">
        <f t="shared" si="22"/>
        <v>2156004</v>
      </c>
      <c r="J188" s="22" t="s">
        <v>263</v>
      </c>
    </row>
    <row r="189" spans="1:10" x14ac:dyDescent="0.5">
      <c r="A189" s="22" t="s">
        <v>264</v>
      </c>
      <c r="B189" s="28">
        <v>172681602</v>
      </c>
      <c r="C189" s="28">
        <v>2533957928</v>
      </c>
      <c r="D189" s="28">
        <f t="shared" si="21"/>
        <v>-2361276326</v>
      </c>
      <c r="E189" s="29"/>
      <c r="F189" s="28">
        <v>61970725</v>
      </c>
      <c r="G189" s="28">
        <v>1360561398</v>
      </c>
      <c r="H189" s="28">
        <f t="shared" si="22"/>
        <v>-1298590673</v>
      </c>
      <c r="J189" s="22" t="s">
        <v>265</v>
      </c>
    </row>
    <row r="190" spans="1:10" x14ac:dyDescent="0.5">
      <c r="A190" s="22" t="s">
        <v>266</v>
      </c>
      <c r="B190" s="28">
        <v>0</v>
      </c>
      <c r="C190" s="28">
        <v>0</v>
      </c>
      <c r="D190" s="28">
        <f t="shared" si="21"/>
        <v>0</v>
      </c>
      <c r="E190" s="29"/>
      <c r="F190" s="28">
        <v>6573</v>
      </c>
      <c r="G190" s="28">
        <v>0</v>
      </c>
      <c r="H190" s="28">
        <f t="shared" si="22"/>
        <v>6573</v>
      </c>
      <c r="J190" s="22" t="s">
        <v>267</v>
      </c>
    </row>
    <row r="191" spans="1:10" x14ac:dyDescent="0.5">
      <c r="A191" s="22" t="s">
        <v>268</v>
      </c>
      <c r="B191" s="28">
        <v>0</v>
      </c>
      <c r="C191" s="28">
        <v>750764</v>
      </c>
      <c r="D191" s="28">
        <f t="shared" si="21"/>
        <v>-750764</v>
      </c>
      <c r="E191" s="29"/>
      <c r="F191" s="28">
        <v>0</v>
      </c>
      <c r="G191" s="28">
        <v>506387</v>
      </c>
      <c r="H191" s="28">
        <f t="shared" si="22"/>
        <v>-506387</v>
      </c>
      <c r="J191" s="22" t="s">
        <v>268</v>
      </c>
    </row>
    <row r="192" spans="1:10" x14ac:dyDescent="0.5">
      <c r="A192" s="22" t="s">
        <v>269</v>
      </c>
      <c r="B192" s="28">
        <v>15976075</v>
      </c>
      <c r="C192" s="28">
        <v>113687858</v>
      </c>
      <c r="D192" s="28">
        <f t="shared" si="21"/>
        <v>-97711783</v>
      </c>
      <c r="E192" s="29"/>
      <c r="F192" s="28">
        <v>21667584</v>
      </c>
      <c r="G192" s="28">
        <v>86522174</v>
      </c>
      <c r="H192" s="28">
        <f t="shared" si="22"/>
        <v>-64854590</v>
      </c>
      <c r="J192" s="22" t="s">
        <v>270</v>
      </c>
    </row>
    <row r="193" spans="1:10" x14ac:dyDescent="0.5">
      <c r="A193" s="22" t="s">
        <v>271</v>
      </c>
      <c r="B193" s="28">
        <v>0</v>
      </c>
      <c r="C193" s="28">
        <v>1549</v>
      </c>
      <c r="D193" s="28">
        <f>B193-C193</f>
        <v>-1549</v>
      </c>
      <c r="E193" s="29"/>
      <c r="F193" s="28">
        <v>0</v>
      </c>
      <c r="G193" s="28">
        <v>824</v>
      </c>
      <c r="H193" s="28">
        <f>F193-G193</f>
        <v>-824</v>
      </c>
      <c r="J193" s="22" t="s">
        <v>272</v>
      </c>
    </row>
    <row r="194" spans="1:10" x14ac:dyDescent="0.5">
      <c r="A194" s="22" t="s">
        <v>273</v>
      </c>
      <c r="B194" s="28">
        <v>3109060</v>
      </c>
      <c r="C194" s="28">
        <v>74257476</v>
      </c>
      <c r="D194" s="28">
        <f>B194-C194</f>
        <v>-71148416</v>
      </c>
      <c r="E194" s="29"/>
      <c r="F194" s="28">
        <v>5871980</v>
      </c>
      <c r="G194" s="28">
        <v>47497979</v>
      </c>
      <c r="H194" s="28">
        <f>F194-G194</f>
        <v>-41625999</v>
      </c>
      <c r="J194" s="22" t="s">
        <v>273</v>
      </c>
    </row>
    <row r="195" spans="1:10" x14ac:dyDescent="0.5">
      <c r="B195" s="28"/>
      <c r="C195" s="28"/>
      <c r="D195" s="28"/>
      <c r="E195" s="29"/>
      <c r="F195" s="28"/>
      <c r="G195" s="28"/>
      <c r="H195" s="28"/>
    </row>
    <row r="196" spans="1:10" x14ac:dyDescent="0.5">
      <c r="A196" s="22" t="s">
        <v>274</v>
      </c>
      <c r="B196" s="28">
        <f>SUM(B198:B205)</f>
        <v>42402176</v>
      </c>
      <c r="C196" s="28">
        <f t="shared" ref="C196" si="23">SUM(C198:C205)</f>
        <v>5332105</v>
      </c>
      <c r="D196" s="28">
        <f>B196-C196</f>
        <v>37070071</v>
      </c>
      <c r="E196" s="29"/>
      <c r="F196" s="28">
        <f>SUM(F198:F205)</f>
        <v>43493241</v>
      </c>
      <c r="G196" s="28">
        <f t="shared" ref="G196" si="24">SUM(G198:G205)</f>
        <v>1442217</v>
      </c>
      <c r="H196" s="28">
        <f>F196-G196</f>
        <v>42051024</v>
      </c>
      <c r="J196" s="22" t="s">
        <v>275</v>
      </c>
    </row>
    <row r="197" spans="1:10" x14ac:dyDescent="0.5">
      <c r="B197" s="28"/>
      <c r="C197" s="28"/>
      <c r="D197" s="28"/>
      <c r="E197" s="29"/>
      <c r="F197" s="28"/>
      <c r="G197" s="28"/>
      <c r="H197" s="28"/>
    </row>
    <row r="198" spans="1:10" x14ac:dyDescent="0.5">
      <c r="A198" s="22" t="s">
        <v>276</v>
      </c>
      <c r="B198" s="28">
        <v>39008534</v>
      </c>
      <c r="C198" s="28">
        <v>4812063</v>
      </c>
      <c r="D198" s="28">
        <f t="shared" ref="D198:D205" si="25">B198-C198</f>
        <v>34196471</v>
      </c>
      <c r="E198" s="29"/>
      <c r="F198" s="28">
        <v>41272840</v>
      </c>
      <c r="G198" s="28">
        <v>752200</v>
      </c>
      <c r="H198" s="28">
        <f t="shared" ref="H198:H205" si="26">F198-G198</f>
        <v>40520640</v>
      </c>
      <c r="J198" s="22" t="s">
        <v>276</v>
      </c>
    </row>
    <row r="199" spans="1:10" x14ac:dyDescent="0.5">
      <c r="A199" s="22" t="s">
        <v>277</v>
      </c>
      <c r="B199" s="28">
        <v>0</v>
      </c>
      <c r="C199" s="28">
        <v>0</v>
      </c>
      <c r="D199" s="28">
        <f t="shared" si="25"/>
        <v>0</v>
      </c>
      <c r="E199" s="29"/>
      <c r="F199" s="28">
        <v>0</v>
      </c>
      <c r="G199" s="28">
        <v>66233</v>
      </c>
      <c r="H199" s="28">
        <f t="shared" si="26"/>
        <v>-66233</v>
      </c>
      <c r="J199" s="22" t="s">
        <v>277</v>
      </c>
    </row>
    <row r="200" spans="1:10" x14ac:dyDescent="0.5">
      <c r="A200" s="22" t="s">
        <v>278</v>
      </c>
      <c r="B200" s="28">
        <v>21106</v>
      </c>
      <c r="C200" s="28">
        <v>0</v>
      </c>
      <c r="D200" s="28">
        <f t="shared" si="25"/>
        <v>21106</v>
      </c>
      <c r="E200" s="29"/>
      <c r="F200" s="28">
        <v>0</v>
      </c>
      <c r="G200" s="28">
        <v>0</v>
      </c>
      <c r="H200" s="28">
        <f t="shared" si="26"/>
        <v>0</v>
      </c>
      <c r="J200" s="22" t="s">
        <v>279</v>
      </c>
    </row>
    <row r="201" spans="1:10" x14ac:dyDescent="0.5">
      <c r="A201" s="22" t="s">
        <v>280</v>
      </c>
      <c r="B201" s="28">
        <v>241200</v>
      </c>
      <c r="C201" s="28">
        <v>0</v>
      </c>
      <c r="D201" s="28">
        <f t="shared" si="25"/>
        <v>241200</v>
      </c>
      <c r="E201" s="29"/>
      <c r="F201" s="28">
        <v>0</v>
      </c>
      <c r="G201" s="28">
        <v>0</v>
      </c>
      <c r="H201" s="28">
        <f t="shared" si="26"/>
        <v>0</v>
      </c>
      <c r="J201" s="22" t="s">
        <v>280</v>
      </c>
    </row>
    <row r="202" spans="1:10" x14ac:dyDescent="0.5">
      <c r="A202" s="22" t="s">
        <v>281</v>
      </c>
      <c r="B202" s="28">
        <v>0</v>
      </c>
      <c r="C202" s="28">
        <v>3405</v>
      </c>
      <c r="D202" s="28">
        <f t="shared" si="25"/>
        <v>-3405</v>
      </c>
      <c r="E202" s="29"/>
      <c r="F202" s="28">
        <v>0</v>
      </c>
      <c r="G202" s="28">
        <v>0</v>
      </c>
      <c r="H202" s="28">
        <f t="shared" si="26"/>
        <v>0</v>
      </c>
      <c r="J202" s="22" t="s">
        <v>281</v>
      </c>
    </row>
    <row r="203" spans="1:10" x14ac:dyDescent="0.5">
      <c r="A203" s="22" t="s">
        <v>282</v>
      </c>
      <c r="B203" s="28">
        <v>0</v>
      </c>
      <c r="C203" s="28">
        <v>0</v>
      </c>
      <c r="D203" s="28">
        <f t="shared" si="25"/>
        <v>0</v>
      </c>
      <c r="E203" s="29"/>
      <c r="F203" s="28">
        <v>0</v>
      </c>
      <c r="G203" s="28">
        <v>59807</v>
      </c>
      <c r="H203" s="28">
        <f t="shared" si="26"/>
        <v>-59807</v>
      </c>
      <c r="J203" s="22" t="s">
        <v>283</v>
      </c>
    </row>
    <row r="204" spans="1:10" x14ac:dyDescent="0.5">
      <c r="A204" s="22" t="s">
        <v>284</v>
      </c>
      <c r="B204" s="28">
        <v>3131336</v>
      </c>
      <c r="C204" s="28">
        <v>516637</v>
      </c>
      <c r="D204" s="28">
        <f t="shared" si="25"/>
        <v>2614699</v>
      </c>
      <c r="E204" s="29"/>
      <c r="F204" s="28">
        <v>2199630</v>
      </c>
      <c r="G204" s="28">
        <v>563977</v>
      </c>
      <c r="H204" s="28">
        <f t="shared" si="26"/>
        <v>1635653</v>
      </c>
      <c r="J204" s="22" t="s">
        <v>285</v>
      </c>
    </row>
    <row r="205" spans="1:10" ht="19" thickBot="1" x14ac:dyDescent="0.55000000000000004">
      <c r="A205" s="33" t="s">
        <v>286</v>
      </c>
      <c r="B205" s="35">
        <v>0</v>
      </c>
      <c r="C205" s="35">
        <v>0</v>
      </c>
      <c r="D205" s="35">
        <f t="shared" si="25"/>
        <v>0</v>
      </c>
      <c r="E205" s="36"/>
      <c r="F205" s="35">
        <v>20771</v>
      </c>
      <c r="G205" s="35">
        <v>0</v>
      </c>
      <c r="H205" s="35">
        <f t="shared" si="26"/>
        <v>20771</v>
      </c>
      <c r="I205" s="27"/>
      <c r="J205" s="33" t="s">
        <v>286</v>
      </c>
    </row>
    <row r="207" spans="1:10" x14ac:dyDescent="0.5">
      <c r="J207" s="26" t="s">
        <v>84</v>
      </c>
    </row>
    <row r="208" spans="1:10" x14ac:dyDescent="0.5">
      <c r="J208" s="26"/>
    </row>
    <row r="209" spans="1:10" x14ac:dyDescent="0.5">
      <c r="J209" s="26"/>
    </row>
    <row r="210" spans="1:10" x14ac:dyDescent="0.5">
      <c r="J210" s="26"/>
    </row>
    <row r="211" spans="1:10" x14ac:dyDescent="0.5">
      <c r="A211" s="22" t="s">
        <v>168</v>
      </c>
    </row>
    <row r="212" spans="1:10" x14ac:dyDescent="0.5">
      <c r="A212" s="22" t="s">
        <v>128</v>
      </c>
    </row>
    <row r="213" spans="1:10" x14ac:dyDescent="0.5">
      <c r="A213" s="3" t="s">
        <v>91</v>
      </c>
    </row>
    <row r="216" spans="1:10" x14ac:dyDescent="0.5">
      <c r="A216" s="23"/>
      <c r="B216" s="23"/>
      <c r="C216" s="30" t="s">
        <v>42</v>
      </c>
      <c r="D216" s="23"/>
      <c r="E216" s="23"/>
      <c r="F216" s="23"/>
      <c r="G216" s="30" t="s">
        <v>43</v>
      </c>
      <c r="H216" s="23"/>
      <c r="I216" s="25"/>
      <c r="J216" s="25"/>
    </row>
    <row r="217" spans="1:10" x14ac:dyDescent="0.5">
      <c r="D217" s="31" t="s">
        <v>92</v>
      </c>
      <c r="H217" s="31" t="s">
        <v>92</v>
      </c>
    </row>
    <row r="218" spans="1:10" x14ac:dyDescent="0.5">
      <c r="B218" s="31" t="s">
        <v>93</v>
      </c>
      <c r="C218" s="31" t="s">
        <v>94</v>
      </c>
      <c r="D218" s="31" t="s">
        <v>95</v>
      </c>
      <c r="F218" s="31" t="s">
        <v>93</v>
      </c>
      <c r="G218" s="31" t="s">
        <v>94</v>
      </c>
      <c r="H218" s="31" t="s">
        <v>95</v>
      </c>
    </row>
    <row r="219" spans="1:10" x14ac:dyDescent="0.5">
      <c r="B219" s="31" t="s">
        <v>96</v>
      </c>
      <c r="C219" s="31" t="s">
        <v>97</v>
      </c>
      <c r="D219" s="31" t="s">
        <v>98</v>
      </c>
      <c r="F219" s="31" t="s">
        <v>96</v>
      </c>
      <c r="G219" s="31" t="s">
        <v>97</v>
      </c>
      <c r="H219" s="31" t="s">
        <v>98</v>
      </c>
    </row>
    <row r="220" spans="1:10" x14ac:dyDescent="0.5">
      <c r="B220" s="22"/>
      <c r="C220" s="22"/>
      <c r="D220" s="37"/>
      <c r="F220" s="22"/>
      <c r="G220" s="22"/>
      <c r="H220" s="37"/>
    </row>
    <row r="221" spans="1:10" x14ac:dyDescent="0.5">
      <c r="A221" s="22" t="s">
        <v>287</v>
      </c>
      <c r="B221" s="28">
        <f>SUM(B223:B247)</f>
        <v>966382291</v>
      </c>
      <c r="C221" s="28">
        <f>SUM(C223:C247)</f>
        <v>1116246843</v>
      </c>
      <c r="D221" s="28">
        <f>B221-C221</f>
        <v>-149864552</v>
      </c>
      <c r="E221" s="29"/>
      <c r="F221" s="28">
        <f>SUM(F223:F247)</f>
        <v>692142678</v>
      </c>
      <c r="G221" s="28">
        <f>SUM(G223:G247)</f>
        <v>839859463</v>
      </c>
      <c r="H221" s="28">
        <f>F221-G221</f>
        <v>-147716785</v>
      </c>
      <c r="J221" s="22" t="s">
        <v>288</v>
      </c>
    </row>
    <row r="222" spans="1:10" x14ac:dyDescent="0.5">
      <c r="B222" s="28"/>
      <c r="C222" s="28"/>
      <c r="D222" s="28"/>
      <c r="E222" s="29"/>
      <c r="F222" s="28"/>
      <c r="G222" s="28"/>
      <c r="H222" s="28"/>
    </row>
    <row r="223" spans="1:10" x14ac:dyDescent="0.5">
      <c r="A223" s="22" t="s">
        <v>289</v>
      </c>
      <c r="B223" s="28">
        <v>10050443</v>
      </c>
      <c r="C223" s="28">
        <v>58992</v>
      </c>
      <c r="D223" s="28">
        <f>B223-C223</f>
        <v>9991451</v>
      </c>
      <c r="E223" s="29"/>
      <c r="F223" s="28">
        <v>11858045</v>
      </c>
      <c r="G223" s="28">
        <v>98566</v>
      </c>
      <c r="H223" s="28">
        <f>F223-G223</f>
        <v>11759479</v>
      </c>
      <c r="J223" s="22" t="s">
        <v>290</v>
      </c>
    </row>
    <row r="224" spans="1:10" x14ac:dyDescent="0.5">
      <c r="A224" s="22" t="s">
        <v>291</v>
      </c>
      <c r="B224" s="28">
        <v>9226099</v>
      </c>
      <c r="C224" s="28">
        <v>68453</v>
      </c>
      <c r="D224" s="28">
        <f>B224-C224</f>
        <v>9157646</v>
      </c>
      <c r="E224" s="29"/>
      <c r="F224" s="28">
        <v>11667961</v>
      </c>
      <c r="G224" s="28">
        <v>866187</v>
      </c>
      <c r="H224" s="28">
        <f>F224-G224</f>
        <v>10801774</v>
      </c>
      <c r="J224" s="22" t="s">
        <v>292</v>
      </c>
    </row>
    <row r="225" spans="1:10" x14ac:dyDescent="0.5">
      <c r="A225" s="22" t="s">
        <v>293</v>
      </c>
      <c r="B225" s="28">
        <v>5078293</v>
      </c>
      <c r="C225" s="28">
        <v>8450</v>
      </c>
      <c r="D225" s="28">
        <f t="shared" ref="D225:D227" si="27">B225-C225</f>
        <v>5069843</v>
      </c>
      <c r="E225" s="29"/>
      <c r="F225" s="28">
        <v>13426794</v>
      </c>
      <c r="G225" s="28">
        <v>64744</v>
      </c>
      <c r="H225" s="28">
        <f t="shared" ref="H225:H235" si="28">F225-G225</f>
        <v>13362050</v>
      </c>
      <c r="J225" s="22" t="s">
        <v>293</v>
      </c>
    </row>
    <row r="226" spans="1:10" x14ac:dyDescent="0.5">
      <c r="A226" s="22" t="s">
        <v>294</v>
      </c>
      <c r="B226" s="28">
        <v>6046651</v>
      </c>
      <c r="C226" s="28">
        <v>1127782</v>
      </c>
      <c r="D226" s="28">
        <f t="shared" si="27"/>
        <v>4918869</v>
      </c>
      <c r="E226" s="29"/>
      <c r="F226" s="28">
        <v>8290656</v>
      </c>
      <c r="G226" s="28">
        <v>931669</v>
      </c>
      <c r="H226" s="28">
        <f t="shared" si="28"/>
        <v>7358987</v>
      </c>
      <c r="J226" s="22" t="s">
        <v>294</v>
      </c>
    </row>
    <row r="227" spans="1:10" x14ac:dyDescent="0.5">
      <c r="A227" s="22" t="s">
        <v>295</v>
      </c>
      <c r="B227" s="28">
        <v>125420782</v>
      </c>
      <c r="C227" s="28">
        <v>870798</v>
      </c>
      <c r="D227" s="28">
        <f t="shared" si="27"/>
        <v>124549984</v>
      </c>
      <c r="E227" s="29"/>
      <c r="F227" s="28">
        <v>32442302</v>
      </c>
      <c r="G227" s="28">
        <v>885588</v>
      </c>
      <c r="H227" s="28">
        <f t="shared" si="28"/>
        <v>31556714</v>
      </c>
      <c r="J227" s="22" t="s">
        <v>295</v>
      </c>
    </row>
    <row r="228" spans="1:10" x14ac:dyDescent="0.5">
      <c r="A228" s="22" t="s">
        <v>296</v>
      </c>
      <c r="B228" s="28">
        <v>16975</v>
      </c>
      <c r="C228" s="28">
        <v>0</v>
      </c>
      <c r="D228" s="28">
        <f>B228-C228</f>
        <v>16975</v>
      </c>
      <c r="E228" s="29"/>
      <c r="F228" s="28">
        <v>60624</v>
      </c>
      <c r="G228" s="28">
        <v>0</v>
      </c>
      <c r="H228" s="28">
        <f>F228-G228</f>
        <v>60624</v>
      </c>
      <c r="J228" s="22" t="s">
        <v>296</v>
      </c>
    </row>
    <row r="229" spans="1:10" x14ac:dyDescent="0.5">
      <c r="A229" s="22" t="s">
        <v>297</v>
      </c>
      <c r="B229" s="28">
        <v>9427127</v>
      </c>
      <c r="C229" s="28">
        <v>193442</v>
      </c>
      <c r="D229" s="28">
        <f>B229-C229</f>
        <v>9233685</v>
      </c>
      <c r="E229" s="29"/>
      <c r="F229" s="28">
        <v>6191248</v>
      </c>
      <c r="G229" s="28">
        <v>88329</v>
      </c>
      <c r="H229" s="28">
        <f>F229-G229</f>
        <v>6102919</v>
      </c>
      <c r="J229" s="22" t="s">
        <v>297</v>
      </c>
    </row>
    <row r="230" spans="1:10" x14ac:dyDescent="0.5">
      <c r="A230" s="22" t="s">
        <v>298</v>
      </c>
      <c r="B230" s="28">
        <v>10522560</v>
      </c>
      <c r="C230" s="28">
        <v>0</v>
      </c>
      <c r="D230" s="28">
        <f t="shared" ref="D230:D235" si="29">B230-C230</f>
        <v>10522560</v>
      </c>
      <c r="E230" s="29"/>
      <c r="F230" s="28">
        <v>3324492</v>
      </c>
      <c r="G230" s="28">
        <v>43525</v>
      </c>
      <c r="H230" s="28">
        <f t="shared" si="28"/>
        <v>3280967</v>
      </c>
      <c r="J230" s="22" t="s">
        <v>298</v>
      </c>
    </row>
    <row r="231" spans="1:10" x14ac:dyDescent="0.5">
      <c r="A231" s="22" t="s">
        <v>299</v>
      </c>
      <c r="B231" s="28">
        <v>3047911</v>
      </c>
      <c r="C231" s="28">
        <v>74084</v>
      </c>
      <c r="D231" s="28">
        <f t="shared" si="29"/>
        <v>2973827</v>
      </c>
      <c r="E231" s="29"/>
      <c r="F231" s="28">
        <v>2817231</v>
      </c>
      <c r="G231" s="28">
        <v>5000</v>
      </c>
      <c r="H231" s="28">
        <f t="shared" si="28"/>
        <v>2812231</v>
      </c>
      <c r="J231" s="22" t="s">
        <v>300</v>
      </c>
    </row>
    <row r="232" spans="1:10" x14ac:dyDescent="0.5">
      <c r="A232" s="22" t="s">
        <v>301</v>
      </c>
      <c r="B232" s="28">
        <v>17108327</v>
      </c>
      <c r="C232" s="28">
        <v>345281</v>
      </c>
      <c r="D232" s="28">
        <f t="shared" si="29"/>
        <v>16763046</v>
      </c>
      <c r="E232" s="29"/>
      <c r="F232" s="28">
        <v>31606099</v>
      </c>
      <c r="G232" s="28">
        <v>0</v>
      </c>
      <c r="H232" s="28">
        <f t="shared" si="28"/>
        <v>31606099</v>
      </c>
      <c r="J232" s="22" t="s">
        <v>302</v>
      </c>
    </row>
    <row r="233" spans="1:10" x14ac:dyDescent="0.5">
      <c r="A233" s="22" t="s">
        <v>303</v>
      </c>
      <c r="B233" s="28">
        <v>14672941</v>
      </c>
      <c r="C233" s="28">
        <v>77400</v>
      </c>
      <c r="D233" s="28">
        <f t="shared" si="29"/>
        <v>14595541</v>
      </c>
      <c r="E233" s="29"/>
      <c r="F233" s="28">
        <v>5704269</v>
      </c>
      <c r="G233" s="28">
        <v>2769609</v>
      </c>
      <c r="H233" s="28">
        <f t="shared" si="28"/>
        <v>2934660</v>
      </c>
      <c r="J233" s="22" t="s">
        <v>304</v>
      </c>
    </row>
    <row r="234" spans="1:10" x14ac:dyDescent="0.5">
      <c r="A234" s="22" t="s">
        <v>305</v>
      </c>
      <c r="B234" s="28">
        <v>1740927</v>
      </c>
      <c r="C234" s="28">
        <v>26339</v>
      </c>
      <c r="D234" s="28">
        <f t="shared" si="29"/>
        <v>1714588</v>
      </c>
      <c r="E234" s="29"/>
      <c r="F234" s="28">
        <v>2870254</v>
      </c>
      <c r="G234" s="28">
        <v>0</v>
      </c>
      <c r="H234" s="28">
        <f t="shared" si="28"/>
        <v>2870254</v>
      </c>
      <c r="J234" s="22" t="s">
        <v>306</v>
      </c>
    </row>
    <row r="235" spans="1:10" x14ac:dyDescent="0.5">
      <c r="A235" s="22" t="s">
        <v>307</v>
      </c>
      <c r="B235" s="28">
        <v>265014</v>
      </c>
      <c r="C235" s="28">
        <v>0</v>
      </c>
      <c r="D235" s="28">
        <f t="shared" si="29"/>
        <v>265014</v>
      </c>
      <c r="E235" s="29"/>
      <c r="F235" s="28">
        <v>41366</v>
      </c>
      <c r="G235" s="28">
        <v>75664</v>
      </c>
      <c r="H235" s="28">
        <f t="shared" si="28"/>
        <v>-34298</v>
      </c>
      <c r="J235" s="22" t="s">
        <v>308</v>
      </c>
    </row>
    <row r="236" spans="1:10" x14ac:dyDescent="0.5">
      <c r="A236" s="22" t="s">
        <v>11</v>
      </c>
      <c r="B236" s="28"/>
      <c r="C236" s="28"/>
      <c r="D236" s="28"/>
      <c r="E236" s="29"/>
      <c r="F236" s="28"/>
      <c r="G236" s="28"/>
      <c r="H236" s="28"/>
      <c r="J236" s="22" t="s">
        <v>309</v>
      </c>
    </row>
    <row r="237" spans="1:10" x14ac:dyDescent="0.5">
      <c r="A237" s="22" t="s">
        <v>310</v>
      </c>
      <c r="B237" s="28">
        <v>47557870</v>
      </c>
      <c r="C237" s="28">
        <v>926831</v>
      </c>
      <c r="D237" s="28">
        <f t="shared" ref="D237:D242" si="30">B237-C237</f>
        <v>46631039</v>
      </c>
      <c r="E237" s="29"/>
      <c r="F237" s="28">
        <v>38673614</v>
      </c>
      <c r="G237" s="28">
        <v>1552274</v>
      </c>
      <c r="H237" s="28">
        <f t="shared" ref="H237:H242" si="31">F237-G237</f>
        <v>37121340</v>
      </c>
      <c r="J237" s="22" t="s">
        <v>311</v>
      </c>
    </row>
    <row r="238" spans="1:10" x14ac:dyDescent="0.5">
      <c r="A238" s="22" t="s">
        <v>312</v>
      </c>
      <c r="B238" s="28">
        <v>16991998</v>
      </c>
      <c r="C238" s="28">
        <v>250875</v>
      </c>
      <c r="D238" s="28">
        <f t="shared" si="30"/>
        <v>16741123</v>
      </c>
      <c r="E238" s="29"/>
      <c r="F238" s="28">
        <v>49970603</v>
      </c>
      <c r="G238" s="28">
        <v>3789010</v>
      </c>
      <c r="H238" s="28">
        <f t="shared" si="31"/>
        <v>46181593</v>
      </c>
      <c r="J238" s="22" t="s">
        <v>312</v>
      </c>
    </row>
    <row r="239" spans="1:10" x14ac:dyDescent="0.5">
      <c r="A239" s="22" t="s">
        <v>313</v>
      </c>
      <c r="B239" s="28">
        <v>13794131</v>
      </c>
      <c r="C239" s="28">
        <v>2920060</v>
      </c>
      <c r="D239" s="28">
        <f t="shared" si="30"/>
        <v>10874071</v>
      </c>
      <c r="E239" s="29"/>
      <c r="F239" s="28">
        <v>13497292</v>
      </c>
      <c r="G239" s="28">
        <v>0</v>
      </c>
      <c r="H239" s="28">
        <f t="shared" si="31"/>
        <v>13497292</v>
      </c>
      <c r="J239" s="22" t="s">
        <v>314</v>
      </c>
    </row>
    <row r="240" spans="1:10" x14ac:dyDescent="0.5">
      <c r="A240" s="22" t="s">
        <v>315</v>
      </c>
      <c r="B240" s="28">
        <v>1402867</v>
      </c>
      <c r="C240" s="28">
        <v>2450</v>
      </c>
      <c r="D240" s="28">
        <f t="shared" si="30"/>
        <v>1400417</v>
      </c>
      <c r="E240" s="29"/>
      <c r="F240" s="28">
        <v>1585951</v>
      </c>
      <c r="G240" s="28">
        <v>6739</v>
      </c>
      <c r="H240" s="28">
        <f t="shared" si="31"/>
        <v>1579212</v>
      </c>
      <c r="J240" s="22" t="s">
        <v>315</v>
      </c>
    </row>
    <row r="241" spans="1:10" x14ac:dyDescent="0.5">
      <c r="A241" s="22" t="s">
        <v>316</v>
      </c>
      <c r="B241" s="28">
        <v>588950531</v>
      </c>
      <c r="C241" s="28">
        <v>524048141</v>
      </c>
      <c r="D241" s="28">
        <f t="shared" si="30"/>
        <v>64902390</v>
      </c>
      <c r="E241" s="29"/>
      <c r="F241" s="28">
        <v>396257804</v>
      </c>
      <c r="G241" s="28">
        <v>461896318</v>
      </c>
      <c r="H241" s="28">
        <f t="shared" si="31"/>
        <v>-65638514</v>
      </c>
      <c r="J241" s="22" t="s">
        <v>317</v>
      </c>
    </row>
    <row r="242" spans="1:10" x14ac:dyDescent="0.5">
      <c r="A242" s="22" t="s">
        <v>318</v>
      </c>
      <c r="B242" s="28">
        <v>12367457</v>
      </c>
      <c r="C242" s="28">
        <v>657682</v>
      </c>
      <c r="D242" s="28">
        <f t="shared" si="30"/>
        <v>11709775</v>
      </c>
      <c r="E242" s="29"/>
      <c r="F242" s="28">
        <v>9907092</v>
      </c>
      <c r="G242" s="28">
        <v>15550</v>
      </c>
      <c r="H242" s="28">
        <f t="shared" si="31"/>
        <v>9891542</v>
      </c>
      <c r="J242" s="22" t="s">
        <v>319</v>
      </c>
    </row>
    <row r="243" spans="1:10" x14ac:dyDescent="0.5">
      <c r="A243" s="22" t="s">
        <v>320</v>
      </c>
      <c r="B243" s="28"/>
      <c r="C243" s="28"/>
      <c r="D243" s="28"/>
      <c r="E243" s="29"/>
      <c r="F243" s="28"/>
      <c r="G243" s="28"/>
      <c r="H243" s="28"/>
      <c r="J243" s="22" t="s">
        <v>321</v>
      </c>
    </row>
    <row r="244" spans="1:10" x14ac:dyDescent="0.5">
      <c r="A244" s="22" t="s">
        <v>322</v>
      </c>
      <c r="B244" s="28">
        <v>1561040</v>
      </c>
      <c r="C244" s="28">
        <v>46902</v>
      </c>
      <c r="D244" s="28">
        <f>B244-C244</f>
        <v>1514138</v>
      </c>
      <c r="E244" s="29"/>
      <c r="F244" s="28">
        <v>1676772</v>
      </c>
      <c r="G244" s="28">
        <v>73729</v>
      </c>
      <c r="H244" s="28">
        <f>F244-G244</f>
        <v>1603043</v>
      </c>
      <c r="J244" s="22" t="s">
        <v>323</v>
      </c>
    </row>
    <row r="245" spans="1:10" x14ac:dyDescent="0.5">
      <c r="A245" s="22" t="s">
        <v>324</v>
      </c>
      <c r="B245" s="28">
        <v>3344599</v>
      </c>
      <c r="C245" s="28">
        <v>34065</v>
      </c>
      <c r="D245" s="28">
        <f>B245-C245</f>
        <v>3310534</v>
      </c>
      <c r="E245" s="29"/>
      <c r="F245" s="28">
        <v>3317121</v>
      </c>
      <c r="G245" s="28">
        <v>52995</v>
      </c>
      <c r="H245" s="28">
        <f>F245-G245</f>
        <v>3264126</v>
      </c>
      <c r="J245" s="22" t="s">
        <v>325</v>
      </c>
    </row>
    <row r="246" spans="1:10" x14ac:dyDescent="0.5">
      <c r="A246" s="22" t="s">
        <v>326</v>
      </c>
      <c r="B246" s="28">
        <v>41295048</v>
      </c>
      <c r="C246" s="28">
        <v>243877</v>
      </c>
      <c r="D246" s="28">
        <f>B246-C246</f>
        <v>41051171</v>
      </c>
      <c r="E246" s="29"/>
      <c r="F246" s="28">
        <v>24856172</v>
      </c>
      <c r="G246" s="28">
        <v>67477</v>
      </c>
      <c r="H246" s="28">
        <f>F246-G246</f>
        <v>24788695</v>
      </c>
      <c r="J246" s="22" t="s">
        <v>326</v>
      </c>
    </row>
    <row r="247" spans="1:10" ht="19" thickBot="1" x14ac:dyDescent="0.55000000000000004">
      <c r="A247" s="33" t="s">
        <v>327</v>
      </c>
      <c r="B247" s="35">
        <v>26492700</v>
      </c>
      <c r="C247" s="35">
        <v>584264939</v>
      </c>
      <c r="D247" s="35">
        <f>B247-C247</f>
        <v>-557772239</v>
      </c>
      <c r="E247" s="36"/>
      <c r="F247" s="35">
        <v>22098916</v>
      </c>
      <c r="G247" s="35">
        <v>366576490</v>
      </c>
      <c r="H247" s="35">
        <f>F247-G247</f>
        <v>-344477574</v>
      </c>
      <c r="I247" s="27"/>
      <c r="J247" s="33" t="s">
        <v>328</v>
      </c>
    </row>
    <row r="248" spans="1:10" x14ac:dyDescent="0.5">
      <c r="A248" s="22"/>
      <c r="B248" s="26"/>
      <c r="C248" s="26"/>
      <c r="D248" s="26"/>
      <c r="F248" s="26"/>
      <c r="G248" s="26"/>
      <c r="H248" s="26"/>
      <c r="J248" s="22"/>
    </row>
    <row r="249" spans="1:10" x14ac:dyDescent="0.5">
      <c r="J249" s="26" t="s">
        <v>84</v>
      </c>
    </row>
    <row r="250" spans="1:10" x14ac:dyDescent="0.5">
      <c r="J250" s="26"/>
    </row>
    <row r="253" spans="1:10" x14ac:dyDescent="0.5">
      <c r="A253" s="22" t="s">
        <v>168</v>
      </c>
    </row>
    <row r="254" spans="1:10" x14ac:dyDescent="0.5">
      <c r="A254" s="22" t="s">
        <v>128</v>
      </c>
    </row>
    <row r="255" spans="1:10" x14ac:dyDescent="0.5">
      <c r="A255" s="3" t="s">
        <v>91</v>
      </c>
    </row>
    <row r="258" spans="1:10" x14ac:dyDescent="0.5">
      <c r="A258" s="23"/>
      <c r="B258" s="23"/>
      <c r="C258" s="30" t="s">
        <v>42</v>
      </c>
      <c r="D258" s="23"/>
      <c r="E258" s="23"/>
      <c r="F258" s="23"/>
      <c r="G258" s="30" t="s">
        <v>43</v>
      </c>
      <c r="H258" s="23"/>
      <c r="I258" s="25"/>
      <c r="J258" s="25"/>
    </row>
    <row r="259" spans="1:10" x14ac:dyDescent="0.5">
      <c r="D259" s="31" t="s">
        <v>92</v>
      </c>
      <c r="H259" s="31" t="s">
        <v>92</v>
      </c>
    </row>
    <row r="260" spans="1:10" x14ac:dyDescent="0.5">
      <c r="B260" s="31" t="s">
        <v>93</v>
      </c>
      <c r="C260" s="31" t="s">
        <v>94</v>
      </c>
      <c r="D260" s="31" t="s">
        <v>95</v>
      </c>
      <c r="F260" s="31" t="s">
        <v>93</v>
      </c>
      <c r="G260" s="31" t="s">
        <v>94</v>
      </c>
      <c r="H260" s="31" t="s">
        <v>95</v>
      </c>
    </row>
    <row r="261" spans="1:10" x14ac:dyDescent="0.5">
      <c r="B261" s="31" t="s">
        <v>96</v>
      </c>
      <c r="C261" s="31" t="s">
        <v>97</v>
      </c>
      <c r="D261" s="31" t="s">
        <v>98</v>
      </c>
      <c r="F261" s="31" t="s">
        <v>96</v>
      </c>
      <c r="G261" s="31" t="s">
        <v>97</v>
      </c>
      <c r="H261" s="31" t="s">
        <v>98</v>
      </c>
    </row>
    <row r="263" spans="1:10" x14ac:dyDescent="0.5">
      <c r="A263" s="22" t="s">
        <v>329</v>
      </c>
      <c r="B263" s="28">
        <f>SUM(B265:B326)</f>
        <v>10328155554</v>
      </c>
      <c r="C263" s="28">
        <f>SUM(C265:C326)</f>
        <v>11766658721</v>
      </c>
      <c r="D263" s="28">
        <f>B263-C263</f>
        <v>-1438503167</v>
      </c>
      <c r="E263" s="29"/>
      <c r="F263" s="28">
        <f>SUM(F265:F326)</f>
        <v>10579598981</v>
      </c>
      <c r="G263" s="28">
        <f>SUM(G265:G326)</f>
        <v>13186305510</v>
      </c>
      <c r="H263" s="28">
        <f>F263-G263</f>
        <v>-2606706529</v>
      </c>
      <c r="J263" s="22" t="s">
        <v>330</v>
      </c>
    </row>
    <row r="264" spans="1:10" x14ac:dyDescent="0.5">
      <c r="B264" s="28"/>
      <c r="C264" s="28"/>
      <c r="D264" s="28"/>
      <c r="E264" s="29"/>
      <c r="F264" s="28"/>
      <c r="G264" s="28"/>
      <c r="H264" s="28"/>
    </row>
    <row r="265" spans="1:10" x14ac:dyDescent="0.5">
      <c r="A265" s="22" t="s">
        <v>331</v>
      </c>
      <c r="B265" s="28">
        <v>0</v>
      </c>
      <c r="C265" s="28">
        <v>64489</v>
      </c>
      <c r="D265" s="28">
        <f>B265-C265</f>
        <v>-64489</v>
      </c>
      <c r="E265" s="29"/>
      <c r="F265" s="28">
        <v>0</v>
      </c>
      <c r="G265" s="28">
        <v>107043</v>
      </c>
      <c r="H265" s="28">
        <f>F265-G265</f>
        <v>-107043</v>
      </c>
      <c r="J265" s="22" t="s">
        <v>331</v>
      </c>
    </row>
    <row r="266" spans="1:10" x14ac:dyDescent="0.5">
      <c r="A266" s="22" t="s">
        <v>332</v>
      </c>
      <c r="B266" s="28">
        <v>894676532</v>
      </c>
      <c r="C266" s="28">
        <v>320696839</v>
      </c>
      <c r="D266" s="28">
        <f>B266-C266</f>
        <v>573979693</v>
      </c>
      <c r="E266" s="29"/>
      <c r="F266" s="28">
        <v>1665268091</v>
      </c>
      <c r="G266" s="28">
        <v>383175946</v>
      </c>
      <c r="H266" s="28">
        <f>F266-G266</f>
        <v>1282092145</v>
      </c>
      <c r="J266" s="22" t="s">
        <v>333</v>
      </c>
    </row>
    <row r="267" spans="1:10" x14ac:dyDescent="0.5">
      <c r="A267" s="22" t="s">
        <v>334</v>
      </c>
      <c r="B267" s="28">
        <v>624614325</v>
      </c>
      <c r="C267" s="28">
        <v>7550475</v>
      </c>
      <c r="D267" s="28">
        <f>B267-C267</f>
        <v>617063850</v>
      </c>
      <c r="E267" s="29"/>
      <c r="F267" s="28">
        <v>985967649</v>
      </c>
      <c r="G267" s="28">
        <v>9952376</v>
      </c>
      <c r="H267" s="28">
        <f>F267-G267</f>
        <v>976015273</v>
      </c>
      <c r="J267" s="22" t="s">
        <v>334</v>
      </c>
    </row>
    <row r="268" spans="1:10" x14ac:dyDescent="0.5">
      <c r="A268" s="22" t="s">
        <v>335</v>
      </c>
      <c r="B268" s="28">
        <v>0</v>
      </c>
      <c r="C268" s="28">
        <v>25544769</v>
      </c>
      <c r="D268" s="28">
        <f>B268-C268</f>
        <v>-25544769</v>
      </c>
      <c r="E268" s="29"/>
      <c r="F268" s="28">
        <v>0</v>
      </c>
      <c r="G268" s="28">
        <v>13359114</v>
      </c>
      <c r="H268" s="28">
        <f>F268-G268</f>
        <v>-13359114</v>
      </c>
      <c r="J268" s="22" t="s">
        <v>335</v>
      </c>
    </row>
    <row r="269" spans="1:10" x14ac:dyDescent="0.5">
      <c r="A269" s="22" t="s">
        <v>336</v>
      </c>
      <c r="B269" s="28">
        <v>1803021150</v>
      </c>
      <c r="C269" s="28">
        <v>372987943</v>
      </c>
      <c r="D269" s="28">
        <f t="shared" ref="D269:D284" si="32">B269-C269</f>
        <v>1430033207</v>
      </c>
      <c r="E269" s="29"/>
      <c r="F269" s="28">
        <v>1060781714</v>
      </c>
      <c r="G269" s="28">
        <v>302851480</v>
      </c>
      <c r="H269" s="28">
        <f t="shared" ref="H269:H284" si="33">F269-G269</f>
        <v>757930234</v>
      </c>
      <c r="J269" s="22" t="s">
        <v>337</v>
      </c>
    </row>
    <row r="270" spans="1:10" x14ac:dyDescent="0.5">
      <c r="A270" s="22" t="s">
        <v>338</v>
      </c>
      <c r="B270" s="28">
        <v>10075</v>
      </c>
      <c r="C270" s="28">
        <v>19317</v>
      </c>
      <c r="D270" s="28">
        <f t="shared" si="32"/>
        <v>-9242</v>
      </c>
      <c r="E270" s="29"/>
      <c r="F270" s="28">
        <v>5780</v>
      </c>
      <c r="G270" s="28">
        <v>103992</v>
      </c>
      <c r="H270" s="28">
        <f t="shared" si="33"/>
        <v>-98212</v>
      </c>
      <c r="J270" s="22" t="s">
        <v>339</v>
      </c>
    </row>
    <row r="271" spans="1:10" x14ac:dyDescent="0.5">
      <c r="A271" s="22" t="s">
        <v>340</v>
      </c>
      <c r="B271" s="28">
        <v>593790</v>
      </c>
      <c r="C271" s="28">
        <v>484831</v>
      </c>
      <c r="D271" s="28">
        <f t="shared" si="32"/>
        <v>108959</v>
      </c>
      <c r="E271" s="29"/>
      <c r="F271" s="28">
        <v>569426</v>
      </c>
      <c r="G271" s="28">
        <v>996032</v>
      </c>
      <c r="H271" s="28">
        <f t="shared" si="33"/>
        <v>-426606</v>
      </c>
      <c r="J271" s="22" t="s">
        <v>340</v>
      </c>
    </row>
    <row r="272" spans="1:10" x14ac:dyDescent="0.5">
      <c r="A272" s="22" t="s">
        <v>341</v>
      </c>
      <c r="B272" s="28">
        <v>0</v>
      </c>
      <c r="C272" s="28">
        <v>96894</v>
      </c>
      <c r="D272" s="28">
        <f t="shared" si="32"/>
        <v>-96894</v>
      </c>
      <c r="E272" s="29"/>
      <c r="F272" s="28">
        <v>14206</v>
      </c>
      <c r="G272" s="28">
        <v>186952</v>
      </c>
      <c r="H272" s="28">
        <f t="shared" si="33"/>
        <v>-172746</v>
      </c>
      <c r="J272" s="22" t="s">
        <v>342</v>
      </c>
    </row>
    <row r="273" spans="1:10" x14ac:dyDescent="0.5">
      <c r="A273" s="22" t="s">
        <v>343</v>
      </c>
      <c r="B273" s="28">
        <v>250986</v>
      </c>
      <c r="C273" s="28">
        <v>31199723</v>
      </c>
      <c r="D273" s="28">
        <f t="shared" si="32"/>
        <v>-30948737</v>
      </c>
      <c r="E273" s="29"/>
      <c r="F273" s="28">
        <v>93153</v>
      </c>
      <c r="G273" s="28">
        <v>3977305</v>
      </c>
      <c r="H273" s="28">
        <f t="shared" si="33"/>
        <v>-3884152</v>
      </c>
      <c r="J273" s="22" t="s">
        <v>344</v>
      </c>
    </row>
    <row r="274" spans="1:10" x14ac:dyDescent="0.5">
      <c r="A274" s="22" t="s">
        <v>345</v>
      </c>
      <c r="B274" s="28">
        <v>71863</v>
      </c>
      <c r="C274" s="28">
        <v>29226113</v>
      </c>
      <c r="D274" s="28">
        <f t="shared" si="32"/>
        <v>-29154250</v>
      </c>
      <c r="E274" s="29"/>
      <c r="F274" s="28">
        <v>118149</v>
      </c>
      <c r="G274" s="28">
        <v>30651659</v>
      </c>
      <c r="H274" s="28">
        <f t="shared" si="33"/>
        <v>-30533510</v>
      </c>
      <c r="J274" s="22" t="s">
        <v>346</v>
      </c>
    </row>
    <row r="275" spans="1:10" x14ac:dyDescent="0.5">
      <c r="A275" s="22" t="s">
        <v>347</v>
      </c>
      <c r="B275" s="28">
        <v>435725</v>
      </c>
      <c r="C275" s="28">
        <v>1270258</v>
      </c>
      <c r="D275" s="28">
        <f t="shared" si="32"/>
        <v>-834533</v>
      </c>
      <c r="E275" s="29"/>
      <c r="F275" s="28">
        <v>482137</v>
      </c>
      <c r="G275" s="28">
        <v>2774172</v>
      </c>
      <c r="H275" s="28">
        <f t="shared" si="33"/>
        <v>-2292035</v>
      </c>
      <c r="J275" s="22" t="s">
        <v>348</v>
      </c>
    </row>
    <row r="276" spans="1:10" x14ac:dyDescent="0.5">
      <c r="A276" s="22" t="s">
        <v>349</v>
      </c>
      <c r="B276" s="28">
        <v>1132343720</v>
      </c>
      <c r="C276" s="28">
        <v>178199781</v>
      </c>
      <c r="D276" s="28">
        <f t="shared" si="32"/>
        <v>954143939</v>
      </c>
      <c r="E276" s="29"/>
      <c r="F276" s="28">
        <v>1541359433</v>
      </c>
      <c r="G276" s="28">
        <v>155557688</v>
      </c>
      <c r="H276" s="28">
        <f t="shared" si="33"/>
        <v>1385801745</v>
      </c>
      <c r="J276" s="22" t="s">
        <v>350</v>
      </c>
    </row>
    <row r="277" spans="1:10" x14ac:dyDescent="0.5">
      <c r="A277" s="22" t="s">
        <v>351</v>
      </c>
      <c r="B277" s="28">
        <v>0</v>
      </c>
      <c r="C277" s="28">
        <v>4372542</v>
      </c>
      <c r="D277" s="28">
        <f t="shared" si="32"/>
        <v>-4372542</v>
      </c>
      <c r="E277" s="29"/>
      <c r="F277" s="28">
        <v>14074</v>
      </c>
      <c r="G277" s="28">
        <v>6301615</v>
      </c>
      <c r="H277" s="28">
        <f t="shared" si="33"/>
        <v>-6287541</v>
      </c>
      <c r="J277" s="22" t="s">
        <v>351</v>
      </c>
    </row>
    <row r="278" spans="1:10" x14ac:dyDescent="0.5">
      <c r="A278" s="22" t="s">
        <v>352</v>
      </c>
      <c r="B278" s="28">
        <v>33240</v>
      </c>
      <c r="C278" s="28">
        <v>14293362</v>
      </c>
      <c r="D278" s="28">
        <f t="shared" si="32"/>
        <v>-14260122</v>
      </c>
      <c r="E278" s="29"/>
      <c r="F278" s="28">
        <v>182468</v>
      </c>
      <c r="G278" s="28">
        <v>63386915</v>
      </c>
      <c r="H278" s="28">
        <f t="shared" si="33"/>
        <v>-63204447</v>
      </c>
      <c r="J278" s="22" t="s">
        <v>353</v>
      </c>
    </row>
    <row r="279" spans="1:10" x14ac:dyDescent="0.5">
      <c r="A279" s="22" t="s">
        <v>354</v>
      </c>
      <c r="B279" s="28">
        <v>499050739</v>
      </c>
      <c r="C279" s="28">
        <v>121229788</v>
      </c>
      <c r="D279" s="28">
        <f t="shared" si="32"/>
        <v>377820951</v>
      </c>
      <c r="E279" s="29"/>
      <c r="F279" s="28">
        <v>450302069</v>
      </c>
      <c r="G279" s="28">
        <v>117091062</v>
      </c>
      <c r="H279" s="28">
        <f t="shared" si="33"/>
        <v>333211007</v>
      </c>
      <c r="J279" s="22" t="s">
        <v>355</v>
      </c>
    </row>
    <row r="280" spans="1:10" x14ac:dyDescent="0.5">
      <c r="A280" s="22" t="s">
        <v>356</v>
      </c>
      <c r="B280" s="28">
        <v>3624770</v>
      </c>
      <c r="C280" s="28">
        <v>17249944</v>
      </c>
      <c r="D280" s="28">
        <f t="shared" si="32"/>
        <v>-13625174</v>
      </c>
      <c r="E280" s="29"/>
      <c r="F280" s="28">
        <v>7493243</v>
      </c>
      <c r="G280" s="28">
        <v>14985451</v>
      </c>
      <c r="H280" s="28">
        <f t="shared" si="33"/>
        <v>-7492208</v>
      </c>
      <c r="J280" s="22" t="s">
        <v>357</v>
      </c>
    </row>
    <row r="281" spans="1:10" x14ac:dyDescent="0.5">
      <c r="A281" s="22" t="s">
        <v>358</v>
      </c>
      <c r="B281" s="28">
        <v>520055</v>
      </c>
      <c r="C281" s="28">
        <v>39075003</v>
      </c>
      <c r="D281" s="28">
        <f t="shared" si="32"/>
        <v>-38554948</v>
      </c>
      <c r="E281" s="29"/>
      <c r="F281" s="28">
        <v>338013</v>
      </c>
      <c r="G281" s="28">
        <v>1906242</v>
      </c>
      <c r="H281" s="28">
        <f t="shared" si="33"/>
        <v>-1568229</v>
      </c>
      <c r="J281" s="22" t="s">
        <v>359</v>
      </c>
    </row>
    <row r="282" spans="1:10" x14ac:dyDescent="0.5">
      <c r="A282" s="22" t="s">
        <v>360</v>
      </c>
      <c r="B282" s="28">
        <v>127124510</v>
      </c>
      <c r="C282" s="28">
        <v>6244200306</v>
      </c>
      <c r="D282" s="28">
        <f t="shared" si="32"/>
        <v>-6117075796</v>
      </c>
      <c r="E282" s="29"/>
      <c r="F282" s="28">
        <v>170200893</v>
      </c>
      <c r="G282" s="28">
        <v>8447211394</v>
      </c>
      <c r="H282" s="28">
        <f t="shared" si="33"/>
        <v>-8277010501</v>
      </c>
      <c r="J282" s="22" t="s">
        <v>361</v>
      </c>
    </row>
    <row r="283" spans="1:10" x14ac:dyDescent="0.5">
      <c r="A283" s="22" t="s">
        <v>362</v>
      </c>
      <c r="B283" s="28">
        <v>0</v>
      </c>
      <c r="C283" s="28">
        <v>18520</v>
      </c>
      <c r="D283" s="28">
        <f t="shared" si="32"/>
        <v>-18520</v>
      </c>
      <c r="E283" s="29"/>
      <c r="F283" s="28">
        <v>0</v>
      </c>
      <c r="G283" s="28">
        <v>0</v>
      </c>
      <c r="H283" s="28">
        <f t="shared" si="33"/>
        <v>0</v>
      </c>
      <c r="J283" s="22" t="s">
        <v>363</v>
      </c>
    </row>
    <row r="284" spans="1:10" x14ac:dyDescent="0.5">
      <c r="A284" s="22" t="s">
        <v>364</v>
      </c>
      <c r="B284" s="28">
        <v>2760</v>
      </c>
      <c r="C284" s="28">
        <v>747454</v>
      </c>
      <c r="D284" s="28">
        <f t="shared" si="32"/>
        <v>-744694</v>
      </c>
      <c r="E284" s="29"/>
      <c r="F284" s="28">
        <v>0</v>
      </c>
      <c r="G284" s="28">
        <v>930697</v>
      </c>
      <c r="H284" s="28">
        <f t="shared" si="33"/>
        <v>-930697</v>
      </c>
      <c r="J284" s="22" t="s">
        <v>365</v>
      </c>
    </row>
    <row r="285" spans="1:10" x14ac:dyDescent="0.5">
      <c r="A285" s="22" t="s">
        <v>366</v>
      </c>
      <c r="B285" s="28">
        <v>1831167574</v>
      </c>
      <c r="C285" s="28">
        <v>616467346</v>
      </c>
      <c r="D285" s="28">
        <f>B285-C285</f>
        <v>1214700228</v>
      </c>
      <c r="E285" s="29"/>
      <c r="F285" s="28">
        <v>1691560870</v>
      </c>
      <c r="G285" s="28">
        <v>458844844</v>
      </c>
      <c r="H285" s="28">
        <f>F285-G285</f>
        <v>1232716026</v>
      </c>
      <c r="J285" s="22" t="s">
        <v>367</v>
      </c>
    </row>
    <row r="286" spans="1:10" x14ac:dyDescent="0.5">
      <c r="A286" s="22" t="s">
        <v>368</v>
      </c>
      <c r="B286" s="28">
        <v>0</v>
      </c>
      <c r="C286" s="28">
        <v>66246</v>
      </c>
      <c r="D286" s="28">
        <f t="shared" ref="D286:D289" si="34">B286-C286</f>
        <v>-66246</v>
      </c>
      <c r="E286" s="29"/>
      <c r="F286" s="28">
        <v>25135</v>
      </c>
      <c r="G286" s="28">
        <v>1242081</v>
      </c>
      <c r="H286" s="28">
        <f t="shared" ref="H286:H289" si="35">F286-G286</f>
        <v>-1216946</v>
      </c>
      <c r="J286" s="22" t="s">
        <v>369</v>
      </c>
    </row>
    <row r="287" spans="1:10" x14ac:dyDescent="0.5">
      <c r="A287" s="22" t="s">
        <v>370</v>
      </c>
      <c r="B287" s="28">
        <v>129834</v>
      </c>
      <c r="C287" s="28">
        <v>274548</v>
      </c>
      <c r="D287" s="28">
        <f t="shared" si="34"/>
        <v>-144714</v>
      </c>
      <c r="E287" s="29"/>
      <c r="F287" s="28">
        <v>543481</v>
      </c>
      <c r="G287" s="28">
        <v>884562</v>
      </c>
      <c r="H287" s="28">
        <f t="shared" si="35"/>
        <v>-341081</v>
      </c>
      <c r="J287" s="22" t="s">
        <v>371</v>
      </c>
    </row>
    <row r="288" spans="1:10" x14ac:dyDescent="0.5">
      <c r="A288" s="22" t="s">
        <v>372</v>
      </c>
      <c r="B288" s="28">
        <v>129919</v>
      </c>
      <c r="C288" s="28">
        <v>442415832</v>
      </c>
      <c r="D288" s="28">
        <f t="shared" si="34"/>
        <v>-442285913</v>
      </c>
      <c r="E288" s="29"/>
      <c r="F288" s="28">
        <v>230227</v>
      </c>
      <c r="G288" s="28">
        <v>258183574</v>
      </c>
      <c r="H288" s="28">
        <f t="shared" si="35"/>
        <v>-257953347</v>
      </c>
      <c r="J288" s="22" t="s">
        <v>373</v>
      </c>
    </row>
    <row r="289" spans="1:10" ht="19" thickBot="1" x14ac:dyDescent="0.55000000000000004">
      <c r="A289" s="33" t="s">
        <v>374</v>
      </c>
      <c r="B289" s="35">
        <v>54562737</v>
      </c>
      <c r="C289" s="35">
        <v>6500097</v>
      </c>
      <c r="D289" s="35">
        <f t="shared" si="34"/>
        <v>48062640</v>
      </c>
      <c r="E289" s="36"/>
      <c r="F289" s="35">
        <v>4944063</v>
      </c>
      <c r="G289" s="35">
        <v>631453</v>
      </c>
      <c r="H289" s="35">
        <f t="shared" si="35"/>
        <v>4312610</v>
      </c>
      <c r="I289" s="27"/>
      <c r="J289" s="33" t="s">
        <v>375</v>
      </c>
    </row>
    <row r="290" spans="1:10" x14ac:dyDescent="0.5">
      <c r="A290" s="22"/>
      <c r="B290" s="28"/>
      <c r="C290" s="28"/>
      <c r="D290" s="28"/>
      <c r="E290" s="29"/>
      <c r="F290" s="28"/>
      <c r="G290" s="28"/>
      <c r="H290" s="28"/>
      <c r="J290" s="22"/>
    </row>
    <row r="291" spans="1:10" x14ac:dyDescent="0.5">
      <c r="J291" s="26" t="s">
        <v>84</v>
      </c>
    </row>
    <row r="292" spans="1:10" x14ac:dyDescent="0.5">
      <c r="J292" s="26"/>
    </row>
    <row r="295" spans="1:10" x14ac:dyDescent="0.5">
      <c r="A295" s="22" t="s">
        <v>168</v>
      </c>
    </row>
    <row r="296" spans="1:10" x14ac:dyDescent="0.5">
      <c r="A296" s="22" t="s">
        <v>128</v>
      </c>
    </row>
    <row r="297" spans="1:10" x14ac:dyDescent="0.5">
      <c r="A297" s="3" t="s">
        <v>91</v>
      </c>
    </row>
    <row r="300" spans="1:10" x14ac:dyDescent="0.5">
      <c r="A300" s="23"/>
      <c r="B300" s="23"/>
      <c r="C300" s="30" t="s">
        <v>42</v>
      </c>
      <c r="D300" s="23"/>
      <c r="E300" s="23"/>
      <c r="F300" s="23"/>
      <c r="G300" s="30" t="s">
        <v>43</v>
      </c>
      <c r="H300" s="23"/>
      <c r="I300" s="25"/>
      <c r="J300" s="25"/>
    </row>
    <row r="301" spans="1:10" x14ac:dyDescent="0.5">
      <c r="D301" s="31" t="s">
        <v>92</v>
      </c>
      <c r="H301" s="31" t="s">
        <v>92</v>
      </c>
    </row>
    <row r="302" spans="1:10" x14ac:dyDescent="0.5">
      <c r="B302" s="31" t="s">
        <v>93</v>
      </c>
      <c r="C302" s="31" t="s">
        <v>94</v>
      </c>
      <c r="D302" s="31" t="s">
        <v>95</v>
      </c>
      <c r="F302" s="31" t="s">
        <v>93</v>
      </c>
      <c r="G302" s="31" t="s">
        <v>94</v>
      </c>
      <c r="H302" s="31" t="s">
        <v>95</v>
      </c>
    </row>
    <row r="303" spans="1:10" x14ac:dyDescent="0.5">
      <c r="B303" s="31" t="s">
        <v>96</v>
      </c>
      <c r="C303" s="31" t="s">
        <v>97</v>
      </c>
      <c r="D303" s="31" t="s">
        <v>98</v>
      </c>
      <c r="F303" s="31" t="s">
        <v>96</v>
      </c>
      <c r="G303" s="31" t="s">
        <v>97</v>
      </c>
      <c r="H303" s="31" t="s">
        <v>98</v>
      </c>
    </row>
    <row r="304" spans="1:10" x14ac:dyDescent="0.5">
      <c r="B304" s="31"/>
      <c r="C304" s="31"/>
      <c r="D304" s="31"/>
      <c r="F304" s="31"/>
      <c r="G304" s="31"/>
      <c r="H304" s="31"/>
    </row>
    <row r="305" spans="1:10" x14ac:dyDescent="0.5">
      <c r="A305" s="22" t="s">
        <v>376</v>
      </c>
      <c r="B305" s="28">
        <v>0</v>
      </c>
      <c r="C305" s="28">
        <v>82575</v>
      </c>
      <c r="D305" s="28">
        <f t="shared" ref="D305:D307" si="36">B305-C305</f>
        <v>-82575</v>
      </c>
      <c r="E305" s="29"/>
      <c r="F305" s="28">
        <v>0</v>
      </c>
      <c r="G305" s="28">
        <v>29720</v>
      </c>
      <c r="H305" s="28">
        <f t="shared" ref="H305:H307" si="37">F305-G305</f>
        <v>-29720</v>
      </c>
      <c r="J305" s="22" t="s">
        <v>377</v>
      </c>
    </row>
    <row r="306" spans="1:10" x14ac:dyDescent="0.5">
      <c r="A306" s="22" t="s">
        <v>378</v>
      </c>
      <c r="B306" s="28">
        <v>719304</v>
      </c>
      <c r="C306" s="28">
        <v>212942</v>
      </c>
      <c r="D306" s="28">
        <f t="shared" si="36"/>
        <v>506362</v>
      </c>
      <c r="E306" s="29"/>
      <c r="F306" s="28">
        <v>934491</v>
      </c>
      <c r="G306" s="28">
        <v>96962</v>
      </c>
      <c r="H306" s="28">
        <f t="shared" si="37"/>
        <v>837529</v>
      </c>
      <c r="J306" s="22" t="s">
        <v>378</v>
      </c>
    </row>
    <row r="307" spans="1:10" x14ac:dyDescent="0.5">
      <c r="A307" s="22" t="s">
        <v>379</v>
      </c>
      <c r="B307" s="28">
        <v>0</v>
      </c>
      <c r="C307" s="28">
        <v>12422</v>
      </c>
      <c r="D307" s="28">
        <f t="shared" si="36"/>
        <v>-12422</v>
      </c>
      <c r="E307" s="29"/>
      <c r="F307" s="28">
        <v>0</v>
      </c>
      <c r="G307" s="28">
        <v>6261</v>
      </c>
      <c r="H307" s="28">
        <f t="shared" si="37"/>
        <v>-6261</v>
      </c>
      <c r="J307" s="22" t="s">
        <v>379</v>
      </c>
    </row>
    <row r="308" spans="1:10" x14ac:dyDescent="0.5">
      <c r="A308" s="22" t="s">
        <v>380</v>
      </c>
      <c r="B308" s="28">
        <v>18500</v>
      </c>
      <c r="C308" s="28">
        <v>0</v>
      </c>
      <c r="D308" s="28">
        <f>B308-C308</f>
        <v>18500</v>
      </c>
      <c r="E308" s="29"/>
      <c r="F308" s="28">
        <v>25500</v>
      </c>
      <c r="G308" s="28">
        <v>0</v>
      </c>
      <c r="H308" s="28">
        <f>F308-G308</f>
        <v>25500</v>
      </c>
      <c r="J308" s="22" t="s">
        <v>381</v>
      </c>
    </row>
    <row r="309" spans="1:10" x14ac:dyDescent="0.5">
      <c r="A309" s="22" t="s">
        <v>382</v>
      </c>
      <c r="B309" s="28">
        <v>0</v>
      </c>
      <c r="C309" s="28">
        <v>121235</v>
      </c>
      <c r="D309" s="28">
        <f>B309-C309</f>
        <v>-121235</v>
      </c>
      <c r="E309" s="29"/>
      <c r="F309" s="28">
        <v>12000</v>
      </c>
      <c r="G309" s="28">
        <v>0</v>
      </c>
      <c r="H309" s="28">
        <f>F309-G309</f>
        <v>12000</v>
      </c>
      <c r="J309" s="22" t="s">
        <v>382</v>
      </c>
    </row>
    <row r="310" spans="1:10" x14ac:dyDescent="0.5">
      <c r="A310" s="22" t="s">
        <v>383</v>
      </c>
      <c r="B310" s="28">
        <v>21000</v>
      </c>
      <c r="C310" s="28">
        <v>18313371</v>
      </c>
      <c r="D310" s="28">
        <f t="shared" ref="D310:D315" si="38">B310-C310</f>
        <v>-18292371</v>
      </c>
      <c r="E310" s="29"/>
      <c r="F310" s="28">
        <v>34000</v>
      </c>
      <c r="G310" s="28">
        <v>3344661</v>
      </c>
      <c r="H310" s="28">
        <f t="shared" ref="H310:H315" si="39">F310-G310</f>
        <v>-3310661</v>
      </c>
      <c r="J310" s="22" t="s">
        <v>384</v>
      </c>
    </row>
    <row r="311" spans="1:10" x14ac:dyDescent="0.5">
      <c r="A311" s="22" t="s">
        <v>385</v>
      </c>
      <c r="B311" s="28">
        <v>2684561709</v>
      </c>
      <c r="C311" s="28">
        <v>189050793</v>
      </c>
      <c r="D311" s="28">
        <f t="shared" si="38"/>
        <v>2495510916</v>
      </c>
      <c r="E311" s="29"/>
      <c r="F311" s="28">
        <v>2644917886</v>
      </c>
      <c r="G311" s="28">
        <v>337777702</v>
      </c>
      <c r="H311" s="28">
        <f t="shared" si="39"/>
        <v>2307140184</v>
      </c>
      <c r="J311" s="22" t="s">
        <v>386</v>
      </c>
    </row>
    <row r="312" spans="1:10" x14ac:dyDescent="0.5">
      <c r="A312" s="22" t="s">
        <v>387</v>
      </c>
      <c r="B312" s="28">
        <v>1078247</v>
      </c>
      <c r="C312" s="28">
        <v>12172534</v>
      </c>
      <c r="D312" s="28">
        <f t="shared" si="38"/>
        <v>-11094287</v>
      </c>
      <c r="E312" s="29"/>
      <c r="F312" s="28">
        <v>1294587</v>
      </c>
      <c r="G312" s="28">
        <v>17814340</v>
      </c>
      <c r="H312" s="28">
        <f t="shared" si="39"/>
        <v>-16519753</v>
      </c>
      <c r="J312" s="22" t="s">
        <v>388</v>
      </c>
    </row>
    <row r="313" spans="1:10" x14ac:dyDescent="0.5">
      <c r="A313" s="22" t="s">
        <v>389</v>
      </c>
      <c r="B313" s="28">
        <v>309851</v>
      </c>
      <c r="C313" s="28">
        <v>13728499</v>
      </c>
      <c r="D313" s="28">
        <f t="shared" si="38"/>
        <v>-13418648</v>
      </c>
      <c r="E313" s="29"/>
      <c r="F313" s="28">
        <v>101474</v>
      </c>
      <c r="G313" s="28">
        <v>31700992</v>
      </c>
      <c r="H313" s="28">
        <f t="shared" si="39"/>
        <v>-31599518</v>
      </c>
      <c r="J313" s="22" t="s">
        <v>389</v>
      </c>
    </row>
    <row r="314" spans="1:10" x14ac:dyDescent="0.5">
      <c r="A314" s="22" t="s">
        <v>390</v>
      </c>
      <c r="B314" s="28">
        <v>408341953</v>
      </c>
      <c r="C314" s="28">
        <v>309316537</v>
      </c>
      <c r="D314" s="28">
        <f t="shared" si="38"/>
        <v>99025416</v>
      </c>
      <c r="E314" s="29"/>
      <c r="F314" s="28">
        <v>240421089</v>
      </c>
      <c r="G314" s="28">
        <v>166938858</v>
      </c>
      <c r="H314" s="28">
        <f t="shared" si="39"/>
        <v>73482231</v>
      </c>
      <c r="J314" s="22" t="s">
        <v>391</v>
      </c>
    </row>
    <row r="315" spans="1:10" x14ac:dyDescent="0.5">
      <c r="A315" s="22" t="s">
        <v>392</v>
      </c>
      <c r="B315" s="28">
        <v>3163843</v>
      </c>
      <c r="C315" s="28">
        <v>7750276</v>
      </c>
      <c r="D315" s="28">
        <f t="shared" si="38"/>
        <v>-4586433</v>
      </c>
      <c r="E315" s="29"/>
      <c r="F315" s="28">
        <v>4040484</v>
      </c>
      <c r="G315" s="28">
        <v>4770019</v>
      </c>
      <c r="H315" s="28">
        <f t="shared" si="39"/>
        <v>-729535</v>
      </c>
      <c r="J315" s="22" t="s">
        <v>393</v>
      </c>
    </row>
    <row r="316" spans="1:10" x14ac:dyDescent="0.5">
      <c r="A316" s="22" t="s">
        <v>394</v>
      </c>
      <c r="B316" s="28"/>
      <c r="C316" s="28"/>
      <c r="D316" s="28"/>
      <c r="E316" s="29"/>
      <c r="F316" s="28"/>
      <c r="G316" s="28"/>
      <c r="H316" s="28"/>
      <c r="J316" s="22" t="s">
        <v>395</v>
      </c>
    </row>
    <row r="317" spans="1:10" x14ac:dyDescent="0.5">
      <c r="A317" s="22" t="s">
        <v>396</v>
      </c>
      <c r="B317" s="28">
        <v>47951</v>
      </c>
      <c r="C317" s="28">
        <v>1611494</v>
      </c>
      <c r="D317" s="28">
        <f t="shared" ref="D317:D319" si="40">B317-C317</f>
        <v>-1563543</v>
      </c>
      <c r="E317" s="29"/>
      <c r="F317" s="28">
        <v>26300</v>
      </c>
      <c r="G317" s="28">
        <v>1431673</v>
      </c>
      <c r="H317" s="28">
        <f t="shared" ref="H317:H326" si="41">F317-G317</f>
        <v>-1405373</v>
      </c>
      <c r="J317" s="22" t="s">
        <v>397</v>
      </c>
    </row>
    <row r="318" spans="1:10" x14ac:dyDescent="0.5">
      <c r="A318" s="22" t="s">
        <v>398</v>
      </c>
      <c r="B318" s="28">
        <v>61194</v>
      </c>
      <c r="C318" s="28">
        <v>2686270</v>
      </c>
      <c r="D318" s="28">
        <f t="shared" si="40"/>
        <v>-2625076</v>
      </c>
      <c r="E318" s="29"/>
      <c r="F318" s="28">
        <v>99965</v>
      </c>
      <c r="G318" s="28">
        <v>2379577</v>
      </c>
      <c r="H318" s="28">
        <f t="shared" si="41"/>
        <v>-2279612</v>
      </c>
      <c r="J318" s="22" t="s">
        <v>399</v>
      </c>
    </row>
    <row r="319" spans="1:10" x14ac:dyDescent="0.5">
      <c r="A319" s="22" t="s">
        <v>400</v>
      </c>
      <c r="B319" s="28">
        <v>383857</v>
      </c>
      <c r="C319" s="28">
        <v>617926344</v>
      </c>
      <c r="D319" s="28">
        <f t="shared" si="40"/>
        <v>-617542487</v>
      </c>
      <c r="E319" s="29"/>
      <c r="F319" s="28">
        <v>2092444</v>
      </c>
      <c r="G319" s="28">
        <v>469041978</v>
      </c>
      <c r="H319" s="28">
        <f t="shared" si="41"/>
        <v>-466949534</v>
      </c>
      <c r="J319" s="22" t="s">
        <v>401</v>
      </c>
    </row>
    <row r="320" spans="1:10" x14ac:dyDescent="0.5">
      <c r="A320" s="22" t="s">
        <v>402</v>
      </c>
      <c r="B320" s="28">
        <v>0</v>
      </c>
      <c r="C320" s="28">
        <v>1317455</v>
      </c>
      <c r="D320" s="28">
        <f>B320-C320</f>
        <v>-1317455</v>
      </c>
      <c r="E320" s="29"/>
      <c r="F320" s="28">
        <v>0</v>
      </c>
      <c r="G320" s="28">
        <v>213881</v>
      </c>
      <c r="H320" s="28">
        <f>F320-G320</f>
        <v>-213881</v>
      </c>
      <c r="J320" s="22" t="s">
        <v>402</v>
      </c>
    </row>
    <row r="321" spans="1:10" x14ac:dyDescent="0.5">
      <c r="A321" s="22" t="s">
        <v>403</v>
      </c>
      <c r="B321" s="28">
        <v>20965808</v>
      </c>
      <c r="C321" s="28">
        <v>73563992</v>
      </c>
      <c r="D321" s="28">
        <f t="shared" ref="D321:D326" si="42">B321-C321</f>
        <v>-52598184</v>
      </c>
      <c r="E321" s="29"/>
      <c r="F321" s="28">
        <v>35108118</v>
      </c>
      <c r="G321" s="28">
        <v>77601431</v>
      </c>
      <c r="H321" s="28">
        <f t="shared" si="41"/>
        <v>-42493313</v>
      </c>
      <c r="J321" s="22" t="s">
        <v>404</v>
      </c>
    </row>
    <row r="322" spans="1:10" x14ac:dyDescent="0.5">
      <c r="A322" s="22" t="s">
        <v>405</v>
      </c>
      <c r="B322" s="28">
        <v>34684515</v>
      </c>
      <c r="C322" s="28">
        <v>1981538630</v>
      </c>
      <c r="D322" s="28">
        <f t="shared" si="42"/>
        <v>-1946854115</v>
      </c>
      <c r="E322" s="29"/>
      <c r="F322" s="28">
        <v>21696969</v>
      </c>
      <c r="G322" s="28">
        <v>1740179881</v>
      </c>
      <c r="H322" s="28">
        <f t="shared" si="41"/>
        <v>-1718482912</v>
      </c>
      <c r="J322" s="22" t="s">
        <v>406</v>
      </c>
    </row>
    <row r="323" spans="1:10" x14ac:dyDescent="0.5">
      <c r="A323" s="22" t="s">
        <v>407</v>
      </c>
      <c r="B323" s="28">
        <v>0</v>
      </c>
      <c r="C323" s="28">
        <v>0</v>
      </c>
      <c r="D323" s="28">
        <f t="shared" si="42"/>
        <v>0</v>
      </c>
      <c r="E323" s="29"/>
      <c r="F323" s="28">
        <v>0</v>
      </c>
      <c r="G323" s="28">
        <v>10000</v>
      </c>
      <c r="H323" s="28">
        <f t="shared" si="41"/>
        <v>-10000</v>
      </c>
      <c r="J323" s="22" t="s">
        <v>408</v>
      </c>
    </row>
    <row r="324" spans="1:10" x14ac:dyDescent="0.5">
      <c r="A324" s="22" t="s">
        <v>409</v>
      </c>
      <c r="B324" s="28">
        <v>9972</v>
      </c>
      <c r="C324" s="28">
        <v>0</v>
      </c>
      <c r="D324" s="28">
        <f t="shared" si="42"/>
        <v>9972</v>
      </c>
      <c r="E324" s="29"/>
      <c r="F324" s="28">
        <v>0</v>
      </c>
      <c r="G324" s="28">
        <v>348</v>
      </c>
      <c r="H324" s="28">
        <f t="shared" si="41"/>
        <v>-348</v>
      </c>
      <c r="J324" s="22" t="s">
        <v>410</v>
      </c>
    </row>
    <row r="325" spans="1:10" x14ac:dyDescent="0.5">
      <c r="A325" s="22" t="s">
        <v>411</v>
      </c>
      <c r="B325" s="28">
        <v>201334696</v>
      </c>
      <c r="C325" s="28">
        <v>61228873</v>
      </c>
      <c r="D325" s="28">
        <f t="shared" si="42"/>
        <v>140105823</v>
      </c>
      <c r="E325" s="29"/>
      <c r="F325" s="28">
        <v>48264015</v>
      </c>
      <c r="G325" s="28">
        <v>52816598</v>
      </c>
      <c r="H325" s="28">
        <f t="shared" si="41"/>
        <v>-4552583</v>
      </c>
      <c r="J325" s="22" t="s">
        <v>412</v>
      </c>
    </row>
    <row r="326" spans="1:10" ht="19" thickBot="1" x14ac:dyDescent="0.55000000000000004">
      <c r="A326" s="33" t="s">
        <v>413</v>
      </c>
      <c r="B326" s="35">
        <v>88850</v>
      </c>
      <c r="C326" s="35">
        <v>1772059</v>
      </c>
      <c r="D326" s="35">
        <f t="shared" si="42"/>
        <v>-1683209</v>
      </c>
      <c r="E326" s="36"/>
      <c r="F326" s="35">
        <v>35385</v>
      </c>
      <c r="G326" s="35">
        <v>4856979</v>
      </c>
      <c r="H326" s="35">
        <f t="shared" si="41"/>
        <v>-4821594</v>
      </c>
      <c r="I326" s="27"/>
      <c r="J326" s="33" t="s">
        <v>414</v>
      </c>
    </row>
    <row r="328" spans="1:10" x14ac:dyDescent="0.5">
      <c r="A328" s="22" t="s">
        <v>31</v>
      </c>
      <c r="B328" s="22"/>
      <c r="D328" s="22"/>
      <c r="E328" s="22"/>
      <c r="F328" s="22" t="s">
        <v>32</v>
      </c>
      <c r="H328" s="22"/>
    </row>
    <row r="330" spans="1:10" x14ac:dyDescent="0.5">
      <c r="A330" s="22" t="s">
        <v>415</v>
      </c>
      <c r="B330" s="22"/>
      <c r="F330" s="22" t="s">
        <v>416</v>
      </c>
    </row>
    <row r="331" spans="1:10" x14ac:dyDescent="0.5">
      <c r="A331" s="22" t="s">
        <v>417</v>
      </c>
      <c r="B331" s="22"/>
      <c r="F331" s="22" t="s">
        <v>418</v>
      </c>
    </row>
    <row r="332" spans="1:10" x14ac:dyDescent="0.5">
      <c r="A332" s="22" t="s">
        <v>419</v>
      </c>
      <c r="B332" s="22"/>
      <c r="F332" s="22" t="s">
        <v>420</v>
      </c>
    </row>
  </sheetData>
  <hyperlinks>
    <hyperlink ref="J1" location="'ÍNDICE-INDEX'!A1" display="'ÍNDICE-INDEX" xr:uid="{77659500-52FD-4840-9336-94EEC63DAD21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AA79-4A5F-450B-902B-2B17EA77B12B}">
  <sheetPr>
    <tabColor theme="9" tint="0.79998168889431442"/>
  </sheetPr>
  <dimension ref="A1:HK46"/>
  <sheetViews>
    <sheetView zoomScale="70" zoomScaleNormal="70" workbookViewId="0">
      <selection activeCell="O21" sqref="O21"/>
    </sheetView>
  </sheetViews>
  <sheetFormatPr defaultColWidth="9.84375" defaultRowHeight="18.5" x14ac:dyDescent="0.5"/>
  <cols>
    <col min="1" max="1" width="35.69140625" style="3" customWidth="1"/>
    <col min="2" max="11" width="9.84375" style="3"/>
    <col min="12" max="12" width="2.84375" style="3" customWidth="1"/>
    <col min="13" max="13" width="35.69140625" style="3" customWidth="1"/>
    <col min="14" max="16384" width="9.84375" style="3"/>
  </cols>
  <sheetData>
    <row r="1" spans="1:219" s="41" customFormat="1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4" t="s">
        <v>751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</row>
    <row r="2" spans="1:219" x14ac:dyDescent="0.5">
      <c r="A2" s="22" t="s">
        <v>421</v>
      </c>
    </row>
    <row r="3" spans="1:219" x14ac:dyDescent="0.5">
      <c r="A3" s="22" t="s">
        <v>422</v>
      </c>
    </row>
    <row r="4" spans="1:219" x14ac:dyDescent="0.5">
      <c r="A4" s="3" t="s">
        <v>2</v>
      </c>
    </row>
    <row r="7" spans="1:219" x14ac:dyDescent="0.5">
      <c r="A7" s="23"/>
      <c r="B7" s="24">
        <v>2011</v>
      </c>
      <c r="C7" s="24">
        <v>2012</v>
      </c>
      <c r="D7" s="24">
        <v>2013</v>
      </c>
      <c r="E7" s="24">
        <v>2014</v>
      </c>
      <c r="F7" s="24">
        <v>2015</v>
      </c>
      <c r="G7" s="24">
        <v>2016</v>
      </c>
      <c r="H7" s="24">
        <v>2017</v>
      </c>
      <c r="I7" s="24" t="s">
        <v>41</v>
      </c>
      <c r="J7" s="24" t="s">
        <v>42</v>
      </c>
      <c r="K7" s="24" t="s">
        <v>43</v>
      </c>
      <c r="L7" s="25"/>
      <c r="M7" s="25"/>
    </row>
    <row r="9" spans="1:219" x14ac:dyDescent="0.5">
      <c r="A9" s="42" t="s">
        <v>423</v>
      </c>
      <c r="B9" s="26">
        <v>64228</v>
      </c>
      <c r="C9" s="26">
        <v>58351.6</v>
      </c>
      <c r="D9" s="26">
        <v>62361.3</v>
      </c>
      <c r="E9" s="26">
        <v>62309.2</v>
      </c>
      <c r="F9" s="26">
        <v>69463.100000000006</v>
      </c>
      <c r="G9" s="26">
        <v>71742.2</v>
      </c>
      <c r="H9" s="26">
        <v>71090.899999999994</v>
      </c>
      <c r="I9" s="26">
        <v>60579.8</v>
      </c>
      <c r="J9" s="26">
        <v>63694.5</v>
      </c>
      <c r="K9" s="26">
        <v>62308.3</v>
      </c>
      <c r="M9" s="22" t="s">
        <v>424</v>
      </c>
    </row>
    <row r="11" spans="1:219" x14ac:dyDescent="0.5">
      <c r="A11" s="22" t="s">
        <v>62</v>
      </c>
      <c r="B11" s="26">
        <v>45872.7</v>
      </c>
      <c r="C11" s="26">
        <v>41798</v>
      </c>
      <c r="D11" s="26">
        <v>44665.8</v>
      </c>
      <c r="E11" s="26">
        <v>44853.1</v>
      </c>
      <c r="F11" s="26">
        <v>51433.1</v>
      </c>
      <c r="G11" s="26">
        <v>54592.5</v>
      </c>
      <c r="H11" s="26">
        <v>55257.086589999999</v>
      </c>
      <c r="I11" s="26">
        <v>48479.919207999999</v>
      </c>
      <c r="J11" s="26">
        <v>48236.206182000002</v>
      </c>
      <c r="K11" s="26">
        <v>47266.271573999999</v>
      </c>
      <c r="M11" s="22" t="s">
        <v>63</v>
      </c>
    </row>
    <row r="12" spans="1:219" x14ac:dyDescent="0.5">
      <c r="A12" s="22" t="s">
        <v>425</v>
      </c>
      <c r="B12" s="26">
        <v>2488.8852099999999</v>
      </c>
      <c r="C12" s="26">
        <v>1931.9320499999999</v>
      </c>
      <c r="D12" s="26">
        <v>1877.2263620000001</v>
      </c>
      <c r="E12" s="26">
        <v>2517.204479</v>
      </c>
      <c r="F12" s="26">
        <v>2578.2315440000002</v>
      </c>
      <c r="G12" s="26">
        <v>2478.3163380000001</v>
      </c>
      <c r="H12" s="26">
        <v>2376.1542089999998</v>
      </c>
      <c r="I12" s="26">
        <v>2173.7701480000001</v>
      </c>
      <c r="J12" s="26">
        <v>2684.5617090000001</v>
      </c>
      <c r="K12" s="26">
        <v>2644.9178860000002</v>
      </c>
      <c r="M12" s="22" t="s">
        <v>426</v>
      </c>
    </row>
    <row r="13" spans="1:219" x14ac:dyDescent="0.5">
      <c r="A13" s="22" t="s">
        <v>427</v>
      </c>
      <c r="B13" s="26">
        <v>721.18484100000001</v>
      </c>
      <c r="C13" s="26">
        <v>973.94827399999997</v>
      </c>
      <c r="D13" s="26">
        <v>1728.7405450000001</v>
      </c>
      <c r="E13" s="26">
        <v>1382.779356</v>
      </c>
      <c r="F13" s="26">
        <v>573.019454</v>
      </c>
      <c r="G13" s="26">
        <v>1210.9032400000001</v>
      </c>
      <c r="H13" s="26">
        <v>1969.041624</v>
      </c>
      <c r="I13" s="26">
        <v>773.795886</v>
      </c>
      <c r="J13" s="26">
        <v>1831.1675740000001</v>
      </c>
      <c r="K13" s="26">
        <v>1691.56087</v>
      </c>
      <c r="L13" s="26"/>
      <c r="M13" s="22" t="s">
        <v>428</v>
      </c>
    </row>
    <row r="14" spans="1:219" x14ac:dyDescent="0.5">
      <c r="A14" s="22" t="s">
        <v>429</v>
      </c>
      <c r="B14" s="26">
        <v>1804.40762</v>
      </c>
      <c r="C14" s="26">
        <v>601.66434600000002</v>
      </c>
      <c r="D14" s="26">
        <v>521.73609199999999</v>
      </c>
      <c r="E14" s="26">
        <v>374.76786900000002</v>
      </c>
      <c r="F14" s="26">
        <v>328.79049300000003</v>
      </c>
      <c r="G14" s="26">
        <v>284.76045800000003</v>
      </c>
      <c r="H14" s="26">
        <v>576.66320199999996</v>
      </c>
      <c r="I14" s="26">
        <v>576.66320199999996</v>
      </c>
      <c r="J14" s="26">
        <v>894.67653199999995</v>
      </c>
      <c r="K14" s="26">
        <v>1665.2680909999999</v>
      </c>
      <c r="M14" s="22" t="s">
        <v>430</v>
      </c>
    </row>
    <row r="15" spans="1:219" x14ac:dyDescent="0.5">
      <c r="A15" s="22" t="s">
        <v>431</v>
      </c>
      <c r="B15" s="26">
        <v>1552.7833129999999</v>
      </c>
      <c r="C15" s="26">
        <v>788.17110500000001</v>
      </c>
      <c r="D15" s="26">
        <v>1455.7417640000001</v>
      </c>
      <c r="E15" s="26">
        <v>1223.6868079999999</v>
      </c>
      <c r="F15" s="26">
        <v>1446.6613130000001</v>
      </c>
      <c r="G15" s="26">
        <v>1170.082459</v>
      </c>
      <c r="H15" s="26">
        <v>904.91556400000002</v>
      </c>
      <c r="I15" s="26">
        <v>904.91556400000002</v>
      </c>
      <c r="J15" s="26">
        <v>1132.3437200000001</v>
      </c>
      <c r="K15" s="26">
        <v>1541.3594330000001</v>
      </c>
      <c r="M15" s="22" t="s">
        <v>432</v>
      </c>
    </row>
    <row r="16" spans="1:219" x14ac:dyDescent="0.5">
      <c r="A16" s="22" t="s">
        <v>433</v>
      </c>
      <c r="B16" s="26">
        <v>1121.7843789999999</v>
      </c>
      <c r="C16" s="26">
        <v>1731.4061139999999</v>
      </c>
      <c r="D16" s="26">
        <v>1495.949828</v>
      </c>
      <c r="E16" s="26">
        <v>1047.6545510000001</v>
      </c>
      <c r="F16" s="26">
        <v>1153.004866</v>
      </c>
      <c r="G16" s="26">
        <v>891.21972800000003</v>
      </c>
      <c r="H16" s="26">
        <v>1183.424704</v>
      </c>
      <c r="I16" s="26">
        <v>1183.424704</v>
      </c>
      <c r="J16" s="26">
        <v>1123.1452059999999</v>
      </c>
      <c r="K16" s="26">
        <v>1432.2570659999999</v>
      </c>
      <c r="M16" s="22" t="s">
        <v>434</v>
      </c>
    </row>
    <row r="17" spans="1:13" x14ac:dyDescent="0.5">
      <c r="A17" s="22" t="s">
        <v>435</v>
      </c>
      <c r="B17" s="26">
        <v>2869.3739209999999</v>
      </c>
      <c r="C17" s="26">
        <v>2581.6306979999999</v>
      </c>
      <c r="D17" s="26">
        <v>2657.9593329999998</v>
      </c>
      <c r="E17" s="26">
        <v>2537.7321969999998</v>
      </c>
      <c r="F17" s="26">
        <v>3932.0606029999999</v>
      </c>
      <c r="G17" s="26">
        <v>4375.2988999999998</v>
      </c>
      <c r="H17" s="26">
        <v>2704.466167</v>
      </c>
      <c r="I17" s="26">
        <v>1388.7129399999999</v>
      </c>
      <c r="J17" s="26">
        <v>1803.02115</v>
      </c>
      <c r="K17" s="26">
        <v>1060.781714</v>
      </c>
      <c r="M17" s="22" t="s">
        <v>436</v>
      </c>
    </row>
    <row r="18" spans="1:13" x14ac:dyDescent="0.5">
      <c r="A18" s="22" t="s">
        <v>437</v>
      </c>
      <c r="B18" s="26">
        <v>395.360704</v>
      </c>
      <c r="C18" s="26">
        <v>874.38724300000001</v>
      </c>
      <c r="D18" s="26">
        <v>977.58649200000002</v>
      </c>
      <c r="E18" s="26">
        <v>1652.8921499999999</v>
      </c>
      <c r="F18" s="26">
        <v>1375.045312</v>
      </c>
      <c r="G18" s="26">
        <v>1112.2734049999999</v>
      </c>
      <c r="H18" s="26">
        <v>1239.1612849999999</v>
      </c>
      <c r="I18" s="26">
        <v>206.45929699999999</v>
      </c>
      <c r="J18" s="26">
        <v>624.61432500000001</v>
      </c>
      <c r="K18" s="26">
        <v>985.96764900000005</v>
      </c>
      <c r="M18" s="22" t="s">
        <v>437</v>
      </c>
    </row>
    <row r="19" spans="1:13" x14ac:dyDescent="0.5">
      <c r="A19" s="22" t="s">
        <v>438</v>
      </c>
      <c r="B19" s="26">
        <v>669.49171799999999</v>
      </c>
      <c r="C19" s="26">
        <v>639.51316499999996</v>
      </c>
      <c r="D19" s="26">
        <v>602.191463</v>
      </c>
      <c r="E19" s="26">
        <v>677.88642900000002</v>
      </c>
      <c r="F19" s="26">
        <v>837.56152099999997</v>
      </c>
      <c r="G19" s="26">
        <v>849.30024800000001</v>
      </c>
      <c r="H19" s="26">
        <v>616.13114599999994</v>
      </c>
      <c r="I19" s="26">
        <v>616.13114599999994</v>
      </c>
      <c r="J19" s="26">
        <v>1035.585478</v>
      </c>
      <c r="K19" s="26">
        <v>655.74632499999996</v>
      </c>
      <c r="M19" s="22" t="s">
        <v>439</v>
      </c>
    </row>
    <row r="20" spans="1:13" x14ac:dyDescent="0.5">
      <c r="A20" s="22" t="s">
        <v>440</v>
      </c>
      <c r="B20" s="26">
        <v>1079.680132</v>
      </c>
      <c r="C20" s="26">
        <v>1044.075816</v>
      </c>
      <c r="D20" s="26">
        <v>1023.648588</v>
      </c>
      <c r="E20" s="26">
        <v>823.17858100000001</v>
      </c>
      <c r="F20" s="26">
        <v>752.34278400000005</v>
      </c>
      <c r="G20" s="26">
        <v>494.11273399999999</v>
      </c>
      <c r="H20" s="26">
        <v>566.99277099999995</v>
      </c>
      <c r="I20" s="26">
        <v>420.45827600000001</v>
      </c>
      <c r="J20" s="26">
        <v>499.05073900000002</v>
      </c>
      <c r="K20" s="26">
        <v>450.30206900000002</v>
      </c>
      <c r="M20" s="22" t="s">
        <v>441</v>
      </c>
    </row>
    <row r="22" spans="1:13" x14ac:dyDescent="0.5">
      <c r="A22" s="22" t="s">
        <v>442</v>
      </c>
      <c r="B22" s="26">
        <f>SUM(B11:B20)</f>
        <v>58575.651837999991</v>
      </c>
      <c r="C22" s="26">
        <f t="shared" ref="C22:K22" si="0">SUM(C11:C20)</f>
        <v>52964.728810999994</v>
      </c>
      <c r="D22" s="26">
        <f t="shared" si="0"/>
        <v>57006.580467000007</v>
      </c>
      <c r="E22" s="26">
        <f t="shared" si="0"/>
        <v>57090.882419999994</v>
      </c>
      <c r="F22" s="26">
        <f t="shared" si="0"/>
        <v>64409.817890000006</v>
      </c>
      <c r="G22" s="26">
        <f t="shared" si="0"/>
        <v>67458.767509999991</v>
      </c>
      <c r="H22" s="26">
        <f t="shared" si="0"/>
        <v>67394.037261999998</v>
      </c>
      <c r="I22" s="26">
        <f t="shared" si="0"/>
        <v>56724.250371000002</v>
      </c>
      <c r="J22" s="26">
        <f t="shared" si="0"/>
        <v>59864.372615</v>
      </c>
      <c r="K22" s="26">
        <f t="shared" si="0"/>
        <v>59394.43267699999</v>
      </c>
      <c r="M22" s="22" t="s">
        <v>442</v>
      </c>
    </row>
    <row r="23" spans="1:13" x14ac:dyDescent="0.5">
      <c r="A23" s="22" t="s">
        <v>443</v>
      </c>
      <c r="B23" s="26">
        <f t="shared" ref="B23:K23" si="1">(+B22/B9)*100</f>
        <v>91.199557573021096</v>
      </c>
      <c r="C23" s="26">
        <f t="shared" si="1"/>
        <v>90.768254531152522</v>
      </c>
      <c r="D23" s="26">
        <f t="shared" si="1"/>
        <v>91.413393349721701</v>
      </c>
      <c r="E23" s="26">
        <f t="shared" si="1"/>
        <v>91.625125053764123</v>
      </c>
      <c r="F23" s="26">
        <f t="shared" si="1"/>
        <v>92.725228056334956</v>
      </c>
      <c r="G23" s="26">
        <f t="shared" si="1"/>
        <v>94.029410179782602</v>
      </c>
      <c r="H23" s="26">
        <f t="shared" si="1"/>
        <v>94.799808782840003</v>
      </c>
      <c r="I23" s="26">
        <f t="shared" si="1"/>
        <v>93.635585411308725</v>
      </c>
      <c r="J23" s="26">
        <f t="shared" si="1"/>
        <v>93.986721954014868</v>
      </c>
      <c r="K23" s="26">
        <f t="shared" si="1"/>
        <v>95.323468425554836</v>
      </c>
      <c r="M23" s="22" t="s">
        <v>444</v>
      </c>
    </row>
    <row r="24" spans="1:13" x14ac:dyDescent="0.5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3" x14ac:dyDescent="0.5">
      <c r="A25" s="22" t="s">
        <v>445</v>
      </c>
      <c r="B25" s="26">
        <v>44662.2</v>
      </c>
      <c r="C25" s="26">
        <v>46576.2</v>
      </c>
      <c r="D25" s="26">
        <v>45100.800000000003</v>
      </c>
      <c r="E25" s="26">
        <v>42580.4</v>
      </c>
      <c r="F25" s="26">
        <v>43092.800000000003</v>
      </c>
      <c r="G25" s="26">
        <v>43316.7</v>
      </c>
      <c r="H25" s="26">
        <v>45938.3</v>
      </c>
      <c r="I25" s="26">
        <v>46482.2</v>
      </c>
      <c r="J25" s="26">
        <v>49432.7</v>
      </c>
      <c r="K25" s="26">
        <v>44355.199999999997</v>
      </c>
      <c r="M25" s="22" t="s">
        <v>446</v>
      </c>
    </row>
    <row r="27" spans="1:13" x14ac:dyDescent="0.5">
      <c r="A27" s="22" t="s">
        <v>62</v>
      </c>
      <c r="B27" s="26">
        <v>20579.099999999999</v>
      </c>
      <c r="C27" s="26">
        <v>19837.099999999999</v>
      </c>
      <c r="D27" s="26">
        <v>20454.900000000001</v>
      </c>
      <c r="E27" s="26">
        <v>20063.8</v>
      </c>
      <c r="F27" s="26">
        <v>22333.7</v>
      </c>
      <c r="G27" s="26">
        <v>24076.1</v>
      </c>
      <c r="H27" s="26">
        <v>24588.955654000001</v>
      </c>
      <c r="I27" s="26">
        <v>25104.285355</v>
      </c>
      <c r="J27" s="26">
        <v>24661.126587999999</v>
      </c>
      <c r="K27" s="26">
        <v>22642.507334999998</v>
      </c>
      <c r="M27" s="22" t="s">
        <v>63</v>
      </c>
    </row>
    <row r="28" spans="1:13" x14ac:dyDescent="0.5">
      <c r="A28" s="22" t="s">
        <v>447</v>
      </c>
      <c r="B28" s="26">
        <v>8011.8113359999998</v>
      </c>
      <c r="C28" s="26">
        <v>8433.3792300000005</v>
      </c>
      <c r="D28" s="26">
        <v>6792.4436130000004</v>
      </c>
      <c r="E28" s="26">
        <v>5271.7869090000004</v>
      </c>
      <c r="F28" s="26">
        <v>5170.7538420000001</v>
      </c>
      <c r="G28" s="26">
        <v>5183.0368500000004</v>
      </c>
      <c r="H28" s="26">
        <v>5645.2553120000002</v>
      </c>
      <c r="I28" s="26">
        <v>5109.3550089999999</v>
      </c>
      <c r="J28" s="26">
        <v>6244.2003059999997</v>
      </c>
      <c r="K28" s="26">
        <v>8447.2113939999999</v>
      </c>
      <c r="M28" s="22" t="s">
        <v>448</v>
      </c>
    </row>
    <row r="29" spans="1:13" x14ac:dyDescent="0.5">
      <c r="A29" s="22" t="s">
        <v>449</v>
      </c>
      <c r="B29" s="26">
        <v>168.45045500000001</v>
      </c>
      <c r="C29" s="26">
        <v>127.611783</v>
      </c>
      <c r="D29" s="26">
        <v>249.750542</v>
      </c>
      <c r="E29" s="26">
        <v>388.32581299999998</v>
      </c>
      <c r="F29" s="26">
        <v>142.77844200000001</v>
      </c>
      <c r="G29" s="26">
        <v>653.73271</v>
      </c>
      <c r="H29" s="26">
        <v>1799.6327719999999</v>
      </c>
      <c r="I29" s="26">
        <v>2933.2804850000002</v>
      </c>
      <c r="J29" s="26">
        <v>1981.53863</v>
      </c>
      <c r="K29" s="26">
        <v>1740.179881</v>
      </c>
      <c r="M29" s="22" t="s">
        <v>450</v>
      </c>
    </row>
    <row r="30" spans="1:13" x14ac:dyDescent="0.5">
      <c r="A30" s="22" t="s">
        <v>451</v>
      </c>
      <c r="B30" s="26">
        <v>2839.4496720000002</v>
      </c>
      <c r="C30" s="26">
        <v>3922.7430420000001</v>
      </c>
      <c r="D30" s="26">
        <v>3861.6043810000001</v>
      </c>
      <c r="E30" s="26">
        <v>3484.6531150000001</v>
      </c>
      <c r="F30" s="26">
        <v>3424.6203300000002</v>
      </c>
      <c r="G30" s="26">
        <v>3702.7814309999999</v>
      </c>
      <c r="H30" s="26">
        <v>2684.6973739999999</v>
      </c>
      <c r="I30" s="26">
        <v>1746.500266</v>
      </c>
      <c r="J30" s="26">
        <v>2533.9579279999998</v>
      </c>
      <c r="K30" s="26">
        <v>1360.5613980000001</v>
      </c>
      <c r="M30" s="22" t="s">
        <v>452</v>
      </c>
    </row>
    <row r="31" spans="1:13" x14ac:dyDescent="0.5">
      <c r="A31" s="22" t="s">
        <v>453</v>
      </c>
      <c r="B31" s="26">
        <v>406.30928899999998</v>
      </c>
      <c r="C31" s="26">
        <v>1210.4740899999999</v>
      </c>
      <c r="D31" s="26">
        <v>1198.906747</v>
      </c>
      <c r="E31" s="26">
        <v>965.77099699999997</v>
      </c>
      <c r="F31" s="26">
        <v>1465.141995</v>
      </c>
      <c r="G31" s="26">
        <v>797.76009399999998</v>
      </c>
      <c r="H31" s="26">
        <v>1576.9760590000001</v>
      </c>
      <c r="I31" s="26">
        <v>810.19000300000005</v>
      </c>
      <c r="J31" s="26">
        <v>1311.5965659999999</v>
      </c>
      <c r="K31" s="26">
        <v>1014.896206</v>
      </c>
      <c r="M31" s="22" t="s">
        <v>454</v>
      </c>
    </row>
    <row r="32" spans="1:13" x14ac:dyDescent="0.5">
      <c r="A32" s="22" t="s">
        <v>438</v>
      </c>
      <c r="B32" s="26">
        <v>807.22304499999996</v>
      </c>
      <c r="C32" s="26">
        <v>827.78224309999996</v>
      </c>
      <c r="D32" s="26">
        <v>855.02347299999997</v>
      </c>
      <c r="E32" s="26">
        <v>778.58724199999995</v>
      </c>
      <c r="F32" s="26">
        <v>730.58188099999995</v>
      </c>
      <c r="G32" s="26">
        <v>748.31355599999995</v>
      </c>
      <c r="H32" s="26">
        <v>732.83579799999995</v>
      </c>
      <c r="I32" s="26">
        <v>826.88993900000003</v>
      </c>
      <c r="J32" s="26">
        <v>1013.00001</v>
      </c>
      <c r="K32" s="26">
        <v>721.74039400000004</v>
      </c>
      <c r="M32" s="22" t="s">
        <v>439</v>
      </c>
    </row>
    <row r="33" spans="1:13" x14ac:dyDescent="0.5">
      <c r="A33" s="22" t="s">
        <v>455</v>
      </c>
      <c r="B33" s="26">
        <v>226.09402700000001</v>
      </c>
      <c r="C33" s="26">
        <v>293.24032899999997</v>
      </c>
      <c r="D33" s="26">
        <v>283.83841200000001</v>
      </c>
      <c r="E33" s="26">
        <v>277.61879499999998</v>
      </c>
      <c r="F33" s="26">
        <v>301.41767700000003</v>
      </c>
      <c r="G33" s="26">
        <v>270.84041200000001</v>
      </c>
      <c r="H33" s="26">
        <v>390.09652499999999</v>
      </c>
      <c r="I33" s="26">
        <v>410.19322099999999</v>
      </c>
      <c r="J33" s="26">
        <v>742.79874199999995</v>
      </c>
      <c r="K33" s="26">
        <v>689.97825</v>
      </c>
      <c r="M33" s="22" t="s">
        <v>455</v>
      </c>
    </row>
    <row r="34" spans="1:13" x14ac:dyDescent="0.5">
      <c r="A34" s="22" t="s">
        <v>456</v>
      </c>
      <c r="B34" s="26">
        <v>687.434482</v>
      </c>
      <c r="C34" s="26">
        <v>650.98458800000003</v>
      </c>
      <c r="D34" s="26">
        <v>872.709968</v>
      </c>
      <c r="E34" s="26">
        <v>727.74579600000004</v>
      </c>
      <c r="F34" s="26">
        <v>551.63755900000001</v>
      </c>
      <c r="G34" s="26">
        <v>554.75015699999994</v>
      </c>
      <c r="H34" s="26">
        <v>482.96306900000002</v>
      </c>
      <c r="I34" s="26">
        <v>665.54510800000003</v>
      </c>
      <c r="J34" s="26">
        <v>647.30087500000002</v>
      </c>
      <c r="K34" s="26">
        <v>684.44483400000001</v>
      </c>
      <c r="M34" s="22" t="s">
        <v>457</v>
      </c>
    </row>
    <row r="35" spans="1:13" x14ac:dyDescent="0.5">
      <c r="A35" s="22" t="s">
        <v>458</v>
      </c>
      <c r="B35" s="26">
        <v>378.94359100000003</v>
      </c>
      <c r="C35" s="26">
        <v>404.85784100000001</v>
      </c>
      <c r="D35" s="26">
        <v>466.61041499999999</v>
      </c>
      <c r="E35" s="26">
        <v>432.004099</v>
      </c>
      <c r="F35" s="26">
        <v>437.221611</v>
      </c>
      <c r="G35" s="26">
        <v>500.46720499999998</v>
      </c>
      <c r="H35" s="26">
        <v>530.77150800000004</v>
      </c>
      <c r="I35" s="26">
        <v>590.25589500000001</v>
      </c>
      <c r="J35" s="26">
        <v>757.64132300000006</v>
      </c>
      <c r="K35" s="26">
        <v>602.36245799999995</v>
      </c>
      <c r="M35" s="22" t="s">
        <v>459</v>
      </c>
    </row>
    <row r="36" spans="1:13" x14ac:dyDescent="0.5">
      <c r="A36" s="22" t="s">
        <v>460</v>
      </c>
      <c r="B36" s="26">
        <v>169.392527</v>
      </c>
      <c r="C36" s="26">
        <v>235.732439</v>
      </c>
      <c r="D36" s="26">
        <v>251.98734899999999</v>
      </c>
      <c r="E36" s="26">
        <v>327.24086699999998</v>
      </c>
      <c r="F36" s="26">
        <v>245.912102</v>
      </c>
      <c r="G36" s="26">
        <v>591.61439499999994</v>
      </c>
      <c r="H36" s="26">
        <v>1095.0548020000001</v>
      </c>
      <c r="I36" s="26">
        <v>1518.3676559999999</v>
      </c>
      <c r="J36" s="26">
        <v>2401.5710170000002</v>
      </c>
      <c r="K36" s="26">
        <v>600.53854200000001</v>
      </c>
      <c r="M36" s="22" t="s">
        <v>461</v>
      </c>
    </row>
    <row r="39" spans="1:13" x14ac:dyDescent="0.5">
      <c r="A39" s="22" t="s">
        <v>442</v>
      </c>
      <c r="B39" s="26">
        <f t="shared" ref="B39:J39" si="2">SUM(B27:B36)</f>
        <v>34274.208423999997</v>
      </c>
      <c r="C39" s="26">
        <f t="shared" si="2"/>
        <v>35943.905585100001</v>
      </c>
      <c r="D39" s="26">
        <f t="shared" si="2"/>
        <v>35287.774900000011</v>
      </c>
      <c r="E39" s="26">
        <f t="shared" si="2"/>
        <v>32717.533632999999</v>
      </c>
      <c r="F39" s="26">
        <f t="shared" si="2"/>
        <v>34803.765439000003</v>
      </c>
      <c r="G39" s="26">
        <f t="shared" si="2"/>
        <v>37079.396809999998</v>
      </c>
      <c r="H39" s="26">
        <f t="shared" si="2"/>
        <v>39527.238873000002</v>
      </c>
      <c r="I39" s="26">
        <f t="shared" si="2"/>
        <v>39714.862937000013</v>
      </c>
      <c r="J39" s="26">
        <f t="shared" si="2"/>
        <v>42294.731985000006</v>
      </c>
      <c r="K39" s="26">
        <f>SUM(K27:K36)</f>
        <v>38504.420692000007</v>
      </c>
      <c r="M39" s="22" t="s">
        <v>442</v>
      </c>
    </row>
    <row r="40" spans="1:13" ht="19" thickBot="1" x14ac:dyDescent="0.55000000000000004">
      <c r="A40" s="33" t="s">
        <v>443</v>
      </c>
      <c r="B40" s="34">
        <f t="shared" ref="B40:K40" si="3">(+B39/B25)*100</f>
        <v>76.740976539444986</v>
      </c>
      <c r="C40" s="34">
        <f t="shared" si="3"/>
        <v>77.172258761126926</v>
      </c>
      <c r="D40" s="34">
        <f t="shared" si="3"/>
        <v>78.242015440967805</v>
      </c>
      <c r="E40" s="34">
        <f t="shared" si="3"/>
        <v>76.837074412170864</v>
      </c>
      <c r="F40" s="34">
        <f t="shared" si="3"/>
        <v>80.764687926985474</v>
      </c>
      <c r="G40" s="34">
        <f t="shared" si="3"/>
        <v>85.600696290345297</v>
      </c>
      <c r="H40" s="34">
        <f t="shared" si="3"/>
        <v>86.044191607003313</v>
      </c>
      <c r="I40" s="34">
        <f t="shared" si="3"/>
        <v>85.441013844009134</v>
      </c>
      <c r="J40" s="34">
        <f t="shared" si="3"/>
        <v>85.560230343477102</v>
      </c>
      <c r="K40" s="34">
        <f t="shared" si="3"/>
        <v>86.809259550176776</v>
      </c>
      <c r="L40" s="27"/>
      <c r="M40" s="33" t="s">
        <v>444</v>
      </c>
    </row>
    <row r="41" spans="1:13" x14ac:dyDescent="0.5">
      <c r="A41" s="22"/>
      <c r="B41" s="26"/>
      <c r="C41" s="26"/>
      <c r="D41" s="26"/>
      <c r="E41" s="26"/>
      <c r="F41" s="26"/>
      <c r="G41" s="26"/>
      <c r="H41" s="26"/>
      <c r="I41" s="26"/>
      <c r="J41" s="26"/>
      <c r="K41" s="26"/>
      <c r="M41" s="22"/>
    </row>
    <row r="42" spans="1:13" x14ac:dyDescent="0.5">
      <c r="A42" s="22"/>
      <c r="B42" s="26"/>
      <c r="C42" s="26"/>
      <c r="D42" s="26"/>
      <c r="E42" s="26"/>
      <c r="G42" s="26"/>
      <c r="H42" s="26"/>
      <c r="I42" s="26"/>
      <c r="J42" s="26"/>
      <c r="K42" s="26"/>
      <c r="M42" s="22"/>
    </row>
    <row r="43" spans="1:13" x14ac:dyDescent="0.5">
      <c r="A43" s="22" t="s">
        <v>462</v>
      </c>
      <c r="G43" s="22" t="s">
        <v>463</v>
      </c>
    </row>
    <row r="45" spans="1:13" x14ac:dyDescent="0.5">
      <c r="A45" s="22" t="s">
        <v>33</v>
      </c>
      <c r="G45" s="22" t="s">
        <v>34</v>
      </c>
    </row>
    <row r="46" spans="1:13" x14ac:dyDescent="0.5">
      <c r="A46" s="22" t="s">
        <v>35</v>
      </c>
      <c r="G46" s="22" t="s">
        <v>36</v>
      </c>
    </row>
  </sheetData>
  <hyperlinks>
    <hyperlink ref="M1" location="'ÍNDICE-INDEX'!A1" display="'ÍNDICE-INDEX" xr:uid="{40CF3633-01BA-4F6C-AC57-24FFECF6B02A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B6C3D-1346-4EFC-873D-FABC431C6D25}">
  <sheetPr>
    <tabColor theme="9" tint="0.79998168889431442"/>
  </sheetPr>
  <dimension ref="A1:L91"/>
  <sheetViews>
    <sheetView zoomScale="80" zoomScaleNormal="80" workbookViewId="0">
      <selection activeCell="L1" sqref="L1"/>
    </sheetView>
  </sheetViews>
  <sheetFormatPr defaultColWidth="9.84375" defaultRowHeight="18.5" x14ac:dyDescent="0.5"/>
  <cols>
    <col min="1" max="1" width="37.69140625" style="3" customWidth="1"/>
    <col min="2" max="11" width="14.84375" style="3" customWidth="1"/>
    <col min="12" max="12" width="37.69140625" style="3" customWidth="1"/>
    <col min="13" max="16384" width="9.84375" style="3"/>
  </cols>
  <sheetData>
    <row r="1" spans="1:12" s="41" customFormat="1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84" t="s">
        <v>751</v>
      </c>
    </row>
    <row r="3" spans="1:12" x14ac:dyDescent="0.5">
      <c r="A3" s="22" t="s">
        <v>464</v>
      </c>
      <c r="G3" s="29"/>
      <c r="H3" s="29"/>
      <c r="I3" s="29"/>
      <c r="J3" s="29"/>
      <c r="K3" s="29"/>
    </row>
    <row r="4" spans="1:12" x14ac:dyDescent="0.5">
      <c r="A4" s="22" t="s">
        <v>465</v>
      </c>
      <c r="G4" s="29"/>
      <c r="H4" s="29"/>
      <c r="I4" s="29"/>
      <c r="J4" s="29"/>
    </row>
    <row r="5" spans="1:12" x14ac:dyDescent="0.5">
      <c r="A5" s="3" t="s">
        <v>91</v>
      </c>
    </row>
    <row r="6" spans="1:12" x14ac:dyDescent="0.5">
      <c r="B6" s="29"/>
    </row>
    <row r="7" spans="1:12" x14ac:dyDescent="0.5"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2" x14ac:dyDescent="0.5">
      <c r="A8" s="44"/>
      <c r="B8" s="24">
        <v>2011</v>
      </c>
      <c r="C8" s="24">
        <v>2012</v>
      </c>
      <c r="D8" s="24">
        <v>2013</v>
      </c>
      <c r="E8" s="24">
        <v>2014</v>
      </c>
      <c r="F8" s="24">
        <v>2015</v>
      </c>
      <c r="G8" s="24">
        <v>2016</v>
      </c>
      <c r="H8" s="24">
        <v>2017</v>
      </c>
      <c r="I8" s="24" t="s">
        <v>41</v>
      </c>
      <c r="J8" s="24" t="s">
        <v>42</v>
      </c>
      <c r="K8" s="24" t="s">
        <v>43</v>
      </c>
      <c r="L8" s="25"/>
    </row>
    <row r="9" spans="1:12" x14ac:dyDescent="0.5">
      <c r="A9" s="22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x14ac:dyDescent="0.5">
      <c r="A10" s="45" t="s">
        <v>466</v>
      </c>
      <c r="B10" s="29">
        <v>22068104069</v>
      </c>
      <c r="C10" s="29">
        <v>24964023179</v>
      </c>
      <c r="D10" s="29">
        <v>24637123582</v>
      </c>
      <c r="E10" s="29">
        <v>22505956683</v>
      </c>
      <c r="F10" s="29">
        <v>20744002152</v>
      </c>
      <c r="G10" s="29">
        <v>19239350245</v>
      </c>
      <c r="H10" s="29">
        <v>21113705558</v>
      </c>
      <c r="I10" s="29">
        <v>21206666742</v>
      </c>
      <c r="J10" s="29">
        <v>24656340551</v>
      </c>
      <c r="K10" s="29">
        <v>21581661827</v>
      </c>
      <c r="L10" s="45" t="s">
        <v>466</v>
      </c>
    </row>
    <row r="11" spans="1:12" x14ac:dyDescent="0.5">
      <c r="A11" s="22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2"/>
    </row>
    <row r="12" spans="1:12" x14ac:dyDescent="0.5">
      <c r="A12" s="46" t="s">
        <v>467</v>
      </c>
      <c r="B12" s="29">
        <v>8622689382</v>
      </c>
      <c r="C12" s="29">
        <v>10878988833</v>
      </c>
      <c r="D12" s="29">
        <v>12378597088</v>
      </c>
      <c r="E12" s="29">
        <v>11499847314</v>
      </c>
      <c r="F12" s="29">
        <v>11613326565</v>
      </c>
      <c r="G12" s="29">
        <v>10195975326</v>
      </c>
      <c r="H12" s="29">
        <v>12217613302</v>
      </c>
      <c r="I12" s="29">
        <v>12785744319</v>
      </c>
      <c r="J12" s="29">
        <v>16120763692</v>
      </c>
      <c r="K12" s="29">
        <v>14308769306</v>
      </c>
      <c r="L12" s="22" t="s">
        <v>468</v>
      </c>
    </row>
    <row r="13" spans="1:12" x14ac:dyDescent="0.5">
      <c r="A13" s="46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2"/>
    </row>
    <row r="14" spans="1:12" x14ac:dyDescent="0.5">
      <c r="A14" s="46" t="s">
        <v>469</v>
      </c>
      <c r="B14" s="29">
        <v>13445414687</v>
      </c>
      <c r="C14" s="29">
        <v>14085034346</v>
      </c>
      <c r="D14" s="29">
        <v>12258526494</v>
      </c>
      <c r="E14" s="29">
        <v>11006109369</v>
      </c>
      <c r="F14" s="29">
        <v>9130675587</v>
      </c>
      <c r="G14" s="29">
        <v>9043374919</v>
      </c>
      <c r="H14" s="29">
        <v>8896092256</v>
      </c>
      <c r="I14" s="29">
        <v>8420922423</v>
      </c>
      <c r="J14" s="29">
        <v>8535576859</v>
      </c>
      <c r="K14" s="29">
        <v>7272892521</v>
      </c>
      <c r="L14" s="22" t="s">
        <v>470</v>
      </c>
    </row>
    <row r="15" spans="1:12" x14ac:dyDescent="0.5">
      <c r="A15" s="46" t="s">
        <v>471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2" t="s">
        <v>472</v>
      </c>
    </row>
    <row r="16" spans="1:12" x14ac:dyDescent="0.5">
      <c r="A16" s="46" t="s">
        <v>473</v>
      </c>
      <c r="B16" s="29">
        <v>0</v>
      </c>
      <c r="C16" s="29">
        <v>26558</v>
      </c>
      <c r="D16" s="29">
        <v>79463</v>
      </c>
      <c r="E16" s="29">
        <v>1071824</v>
      </c>
      <c r="F16" s="29">
        <v>136212</v>
      </c>
      <c r="G16" s="29">
        <v>1281990</v>
      </c>
      <c r="H16" s="29">
        <v>2225368</v>
      </c>
      <c r="I16" s="29">
        <v>8909084</v>
      </c>
      <c r="J16" s="29">
        <v>8818401</v>
      </c>
      <c r="K16" s="29">
        <v>6622885</v>
      </c>
      <c r="L16" s="22" t="s">
        <v>474</v>
      </c>
    </row>
    <row r="17" spans="1:12" x14ac:dyDescent="0.5">
      <c r="A17" s="46" t="s">
        <v>471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46" t="s">
        <v>472</v>
      </c>
    </row>
    <row r="18" spans="1:12" x14ac:dyDescent="0.5">
      <c r="A18" s="46" t="s">
        <v>475</v>
      </c>
      <c r="B18" s="29">
        <v>12144562611</v>
      </c>
      <c r="C18" s="29">
        <v>12549230824</v>
      </c>
      <c r="D18" s="29">
        <v>10183937229</v>
      </c>
      <c r="E18" s="29">
        <v>9171412439</v>
      </c>
      <c r="F18" s="29">
        <v>7642163002</v>
      </c>
      <c r="G18" s="29">
        <v>7385010447</v>
      </c>
      <c r="H18" s="29">
        <v>7231568295</v>
      </c>
      <c r="I18" s="29">
        <v>6574569422</v>
      </c>
      <c r="J18" s="29">
        <v>6469345886</v>
      </c>
      <c r="K18" s="29">
        <v>5591245263</v>
      </c>
      <c r="L18" s="46" t="s">
        <v>476</v>
      </c>
    </row>
    <row r="19" spans="1:12" x14ac:dyDescent="0.5">
      <c r="A19" s="46" t="s">
        <v>477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2" t="s">
        <v>478</v>
      </c>
    </row>
    <row r="20" spans="1:12" x14ac:dyDescent="0.5">
      <c r="A20" s="46" t="s">
        <v>479</v>
      </c>
      <c r="B20" s="29">
        <v>1656777</v>
      </c>
      <c r="C20" s="29">
        <v>1068621</v>
      </c>
      <c r="D20" s="29">
        <v>5307542</v>
      </c>
      <c r="E20" s="29">
        <v>992676</v>
      </c>
      <c r="F20" s="29">
        <v>596316</v>
      </c>
      <c r="G20" s="29">
        <v>600727</v>
      </c>
      <c r="H20" s="29">
        <v>461163</v>
      </c>
      <c r="I20" s="29">
        <v>472299</v>
      </c>
      <c r="J20" s="29">
        <v>2609653</v>
      </c>
      <c r="K20" s="29">
        <v>877003</v>
      </c>
      <c r="L20" s="22" t="s">
        <v>480</v>
      </c>
    </row>
    <row r="21" spans="1:12" x14ac:dyDescent="0.5">
      <c r="A21" s="46" t="s">
        <v>477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2" t="s">
        <v>481</v>
      </c>
    </row>
    <row r="22" spans="1:12" x14ac:dyDescent="0.5">
      <c r="A22" s="46" t="s">
        <v>482</v>
      </c>
      <c r="B22" s="29">
        <v>64991967</v>
      </c>
      <c r="C22" s="29">
        <v>33130037</v>
      </c>
      <c r="D22" s="29">
        <v>40768964</v>
      </c>
      <c r="E22" s="29">
        <v>48595489</v>
      </c>
      <c r="F22" s="29">
        <v>60147276</v>
      </c>
      <c r="G22" s="29">
        <v>53281511</v>
      </c>
      <c r="H22" s="29">
        <v>56348535</v>
      </c>
      <c r="I22" s="29">
        <v>73026513</v>
      </c>
      <c r="J22" s="29">
        <v>68283182</v>
      </c>
      <c r="K22" s="29">
        <v>66319580</v>
      </c>
      <c r="L22" s="22" t="s">
        <v>480</v>
      </c>
    </row>
    <row r="23" spans="1:12" x14ac:dyDescent="0.5">
      <c r="A23" s="46" t="s">
        <v>477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2" t="s">
        <v>483</v>
      </c>
    </row>
    <row r="24" spans="1:12" x14ac:dyDescent="0.5">
      <c r="A24" s="46" t="s">
        <v>484</v>
      </c>
      <c r="B24" s="29">
        <v>42813</v>
      </c>
      <c r="C24" s="29">
        <v>42063</v>
      </c>
      <c r="D24" s="29">
        <v>4110</v>
      </c>
      <c r="E24" s="29">
        <v>0</v>
      </c>
      <c r="F24" s="29">
        <v>0</v>
      </c>
      <c r="G24" s="29">
        <v>4127</v>
      </c>
      <c r="H24" s="29">
        <v>106244</v>
      </c>
      <c r="I24" s="29">
        <v>132601</v>
      </c>
      <c r="J24" s="29">
        <v>547318</v>
      </c>
      <c r="K24" s="29">
        <v>354421</v>
      </c>
      <c r="L24" s="22" t="s">
        <v>480</v>
      </c>
    </row>
    <row r="25" spans="1:12" x14ac:dyDescent="0.5">
      <c r="A25" s="46" t="s">
        <v>477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2" t="s">
        <v>485</v>
      </c>
    </row>
    <row r="26" spans="1:12" x14ac:dyDescent="0.5">
      <c r="A26" s="46" t="s">
        <v>486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2" t="s">
        <v>487</v>
      </c>
    </row>
    <row r="27" spans="1:12" x14ac:dyDescent="0.5">
      <c r="A27" s="46" t="s">
        <v>488</v>
      </c>
      <c r="B27" s="29">
        <v>362113019</v>
      </c>
      <c r="C27" s="29">
        <v>371976428</v>
      </c>
      <c r="D27" s="29">
        <v>372982021</v>
      </c>
      <c r="E27" s="29">
        <v>383321504</v>
      </c>
      <c r="F27" s="29">
        <v>436953912</v>
      </c>
      <c r="G27" s="29">
        <v>338954633</v>
      </c>
      <c r="H27" s="29">
        <v>315588478</v>
      </c>
      <c r="I27" s="29">
        <v>386831342</v>
      </c>
      <c r="J27" s="29">
        <v>406075068</v>
      </c>
      <c r="K27" s="29">
        <v>328197363</v>
      </c>
      <c r="L27" s="22" t="s">
        <v>480</v>
      </c>
    </row>
    <row r="28" spans="1:12" x14ac:dyDescent="0.5">
      <c r="A28" s="46" t="s">
        <v>477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2" t="s">
        <v>489</v>
      </c>
    </row>
    <row r="29" spans="1:12" x14ac:dyDescent="0.5">
      <c r="A29" s="46" t="s">
        <v>490</v>
      </c>
      <c r="B29" s="29">
        <v>5218927</v>
      </c>
      <c r="C29" s="29">
        <v>5412580</v>
      </c>
      <c r="D29" s="29">
        <v>3523884</v>
      </c>
      <c r="E29" s="29">
        <v>2559882</v>
      </c>
      <c r="F29" s="29">
        <v>3380315</v>
      </c>
      <c r="G29" s="29">
        <v>2975809</v>
      </c>
      <c r="H29" s="29">
        <v>1635433</v>
      </c>
      <c r="I29" s="29">
        <v>742511</v>
      </c>
      <c r="J29" s="29">
        <v>516486</v>
      </c>
      <c r="K29" s="29">
        <v>321008</v>
      </c>
      <c r="L29" s="22" t="s">
        <v>480</v>
      </c>
    </row>
    <row r="30" spans="1:12" x14ac:dyDescent="0.5">
      <c r="A30" s="46" t="s">
        <v>491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2" t="s">
        <v>492</v>
      </c>
    </row>
    <row r="31" spans="1:12" x14ac:dyDescent="0.5">
      <c r="A31" s="46" t="s">
        <v>493</v>
      </c>
      <c r="B31" s="29">
        <v>9176133</v>
      </c>
      <c r="C31" s="29">
        <v>9795180</v>
      </c>
      <c r="D31" s="29">
        <v>8395912</v>
      </c>
      <c r="E31" s="29">
        <v>7013551</v>
      </c>
      <c r="F31" s="29">
        <v>6013361</v>
      </c>
      <c r="G31" s="29">
        <v>6533354</v>
      </c>
      <c r="H31" s="29">
        <v>6253081</v>
      </c>
      <c r="I31" s="29">
        <v>3461521</v>
      </c>
      <c r="J31" s="29">
        <v>1496360</v>
      </c>
      <c r="K31" s="29">
        <v>775621</v>
      </c>
      <c r="L31" s="22" t="s">
        <v>494</v>
      </c>
    </row>
    <row r="32" spans="1:12" x14ac:dyDescent="0.5">
      <c r="A32" s="46" t="s">
        <v>495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2" t="s">
        <v>496</v>
      </c>
    </row>
    <row r="33" spans="1:12" x14ac:dyDescent="0.5">
      <c r="A33" s="46" t="s">
        <v>497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2" t="s">
        <v>498</v>
      </c>
    </row>
    <row r="34" spans="1:12" x14ac:dyDescent="0.5">
      <c r="A34" s="46" t="s">
        <v>499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2" t="s">
        <v>500</v>
      </c>
    </row>
    <row r="35" spans="1:12" x14ac:dyDescent="0.5">
      <c r="A35" s="46" t="s">
        <v>501</v>
      </c>
      <c r="B35" s="29">
        <v>2434420</v>
      </c>
      <c r="C35" s="29">
        <v>325939</v>
      </c>
      <c r="D35" s="29">
        <v>72838</v>
      </c>
      <c r="E35" s="29">
        <v>470231</v>
      </c>
      <c r="F35" s="29">
        <v>376866</v>
      </c>
      <c r="G35" s="29">
        <v>129856</v>
      </c>
      <c r="H35" s="29">
        <v>191656</v>
      </c>
      <c r="I35" s="29">
        <v>89560</v>
      </c>
      <c r="J35" s="29">
        <v>139824</v>
      </c>
      <c r="K35" s="29">
        <v>84373</v>
      </c>
      <c r="L35" s="22" t="s">
        <v>502</v>
      </c>
    </row>
    <row r="36" spans="1:12" x14ac:dyDescent="0.5">
      <c r="A36" s="22" t="s">
        <v>503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2" t="s">
        <v>504</v>
      </c>
    </row>
    <row r="37" spans="1:12" x14ac:dyDescent="0.5">
      <c r="A37" s="22" t="s">
        <v>505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2" t="s">
        <v>506</v>
      </c>
    </row>
    <row r="38" spans="1:12" x14ac:dyDescent="0.5">
      <c r="A38" s="22" t="s">
        <v>507</v>
      </c>
      <c r="B38" s="29">
        <v>0</v>
      </c>
      <c r="C38" s="29">
        <v>0</v>
      </c>
      <c r="D38" s="29">
        <v>51530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2" t="s">
        <v>508</v>
      </c>
    </row>
    <row r="39" spans="1:12" x14ac:dyDescent="0.5">
      <c r="A39" s="46" t="s">
        <v>509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46" t="s">
        <v>510</v>
      </c>
    </row>
    <row r="40" spans="1:12" x14ac:dyDescent="0.5">
      <c r="A40" s="46" t="s">
        <v>511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46" t="s">
        <v>512</v>
      </c>
    </row>
    <row r="41" spans="1:12" x14ac:dyDescent="0.5">
      <c r="A41" s="46" t="s">
        <v>513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2" t="s">
        <v>514</v>
      </c>
    </row>
    <row r="42" spans="1:12" ht="19" thickBot="1" x14ac:dyDescent="0.55000000000000004">
      <c r="A42" s="47" t="s">
        <v>515</v>
      </c>
      <c r="B42" s="36">
        <v>19403537</v>
      </c>
      <c r="C42" s="36">
        <v>113655872</v>
      </c>
      <c r="D42" s="36">
        <v>102332542</v>
      </c>
      <c r="E42" s="36">
        <v>54980214</v>
      </c>
      <c r="F42" s="36">
        <v>5886568</v>
      </c>
      <c r="G42" s="36">
        <v>14793186</v>
      </c>
      <c r="H42" s="36">
        <v>8048804</v>
      </c>
      <c r="I42" s="36">
        <v>2840569</v>
      </c>
      <c r="J42" s="36">
        <v>287812</v>
      </c>
      <c r="K42" s="36">
        <v>323047</v>
      </c>
      <c r="L42" s="33" t="s">
        <v>516</v>
      </c>
    </row>
    <row r="43" spans="1:12" x14ac:dyDescent="0.5">
      <c r="A43" s="2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2"/>
    </row>
    <row r="44" spans="1:12" x14ac:dyDescent="0.5">
      <c r="L44" s="26" t="s">
        <v>84</v>
      </c>
    </row>
    <row r="45" spans="1:12" x14ac:dyDescent="0.5">
      <c r="L45" s="26"/>
    </row>
    <row r="46" spans="1:12" x14ac:dyDescent="0.5">
      <c r="L46" s="26"/>
    </row>
    <row r="48" spans="1:12" x14ac:dyDescent="0.5">
      <c r="A48" s="22" t="s">
        <v>517</v>
      </c>
    </row>
    <row r="49" spans="1:12" x14ac:dyDescent="0.5">
      <c r="A49" s="22" t="s">
        <v>518</v>
      </c>
    </row>
    <row r="50" spans="1:12" x14ac:dyDescent="0.5">
      <c r="A50" s="3" t="s">
        <v>91</v>
      </c>
    </row>
    <row r="51" spans="1:12" x14ac:dyDescent="0.5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 spans="1:12" x14ac:dyDescent="0.5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2" x14ac:dyDescent="0.5">
      <c r="A53" s="44"/>
      <c r="B53" s="24">
        <v>2011</v>
      </c>
      <c r="C53" s="24">
        <v>2012</v>
      </c>
      <c r="D53" s="24">
        <v>2013</v>
      </c>
      <c r="E53" s="24">
        <v>2014</v>
      </c>
      <c r="F53" s="24">
        <v>2015</v>
      </c>
      <c r="G53" s="24">
        <v>2016</v>
      </c>
      <c r="H53" s="24" t="s">
        <v>519</v>
      </c>
      <c r="I53" s="24" t="s">
        <v>41</v>
      </c>
      <c r="J53" s="24" t="s">
        <v>520</v>
      </c>
      <c r="K53" s="24" t="s">
        <v>520</v>
      </c>
      <c r="L53" s="23"/>
    </row>
    <row r="54" spans="1:12" x14ac:dyDescent="0.5">
      <c r="A54" s="22"/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 spans="1:12" x14ac:dyDescent="0.5">
      <c r="A55" s="46" t="s">
        <v>521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2" t="s">
        <v>522</v>
      </c>
    </row>
    <row r="56" spans="1:12" x14ac:dyDescent="0.5">
      <c r="A56" s="46" t="s">
        <v>523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2" t="s">
        <v>524</v>
      </c>
    </row>
    <row r="57" spans="1:12" x14ac:dyDescent="0.5">
      <c r="A57" s="46" t="s">
        <v>525</v>
      </c>
      <c r="B57" s="29">
        <v>0</v>
      </c>
      <c r="C57" s="29">
        <v>0</v>
      </c>
      <c r="D57" s="29">
        <v>0</v>
      </c>
      <c r="E57" s="29">
        <v>0</v>
      </c>
      <c r="F57" s="29">
        <v>1350107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2" t="s">
        <v>526</v>
      </c>
    </row>
    <row r="58" spans="1:12" x14ac:dyDescent="0.5">
      <c r="A58" s="46" t="s">
        <v>521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2" t="s">
        <v>527</v>
      </c>
    </row>
    <row r="59" spans="1:12" x14ac:dyDescent="0.5">
      <c r="A59" s="46" t="s">
        <v>523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2" t="s">
        <v>524</v>
      </c>
    </row>
    <row r="60" spans="1:12" x14ac:dyDescent="0.5">
      <c r="A60" s="46" t="s">
        <v>528</v>
      </c>
      <c r="B60" s="29">
        <v>0</v>
      </c>
      <c r="C60" s="29">
        <v>13230589</v>
      </c>
      <c r="D60" s="29">
        <v>55783515</v>
      </c>
      <c r="E60" s="29">
        <v>50512211</v>
      </c>
      <c r="F60" s="29">
        <v>57393234</v>
      </c>
      <c r="G60" s="29">
        <v>58075531</v>
      </c>
      <c r="H60" s="29">
        <v>135158584</v>
      </c>
      <c r="I60" s="29">
        <v>92058879</v>
      </c>
      <c r="J60" s="29">
        <v>311151608</v>
      </c>
      <c r="K60" s="29">
        <v>284856836</v>
      </c>
      <c r="L60" s="22" t="s">
        <v>526</v>
      </c>
    </row>
    <row r="61" spans="1:12" x14ac:dyDescent="0.5">
      <c r="A61" s="46" t="s">
        <v>521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2" t="s">
        <v>529</v>
      </c>
    </row>
    <row r="62" spans="1:12" x14ac:dyDescent="0.5">
      <c r="A62" s="46" t="s">
        <v>523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2" t="s">
        <v>524</v>
      </c>
    </row>
    <row r="63" spans="1:12" x14ac:dyDescent="0.5">
      <c r="A63" s="46" t="s">
        <v>530</v>
      </c>
      <c r="B63" s="29">
        <v>0</v>
      </c>
      <c r="C63" s="29">
        <v>0</v>
      </c>
      <c r="D63" s="29">
        <v>1128534</v>
      </c>
      <c r="E63" s="29">
        <v>1880643</v>
      </c>
      <c r="F63" s="29">
        <v>1464317</v>
      </c>
      <c r="G63" s="29">
        <v>3042386</v>
      </c>
      <c r="H63" s="29">
        <v>5153438</v>
      </c>
      <c r="I63" s="29">
        <v>6251534</v>
      </c>
      <c r="J63" s="29">
        <v>4985007</v>
      </c>
      <c r="K63" s="29">
        <v>5148472</v>
      </c>
      <c r="L63" s="22" t="s">
        <v>526</v>
      </c>
    </row>
    <row r="64" spans="1:12" x14ac:dyDescent="0.5">
      <c r="A64" s="46" t="s">
        <v>521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2" t="s">
        <v>531</v>
      </c>
    </row>
    <row r="65" spans="1:12" x14ac:dyDescent="0.5">
      <c r="A65" s="46" t="s">
        <v>523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2" t="s">
        <v>524</v>
      </c>
    </row>
    <row r="66" spans="1:12" x14ac:dyDescent="0.5">
      <c r="A66" s="46" t="s">
        <v>532</v>
      </c>
      <c r="B66" s="29">
        <v>25518105</v>
      </c>
      <c r="C66" s="29">
        <v>23693950</v>
      </c>
      <c r="D66" s="29">
        <v>31153058</v>
      </c>
      <c r="E66" s="29">
        <v>45654630</v>
      </c>
      <c r="F66" s="29">
        <v>30231629</v>
      </c>
      <c r="G66" s="29">
        <v>33064124</v>
      </c>
      <c r="H66" s="29">
        <v>32366244</v>
      </c>
      <c r="I66" s="29">
        <v>30506404</v>
      </c>
      <c r="J66" s="29">
        <v>37385440</v>
      </c>
      <c r="K66" s="29">
        <v>33543560</v>
      </c>
      <c r="L66" s="22" t="s">
        <v>526</v>
      </c>
    </row>
    <row r="67" spans="1:12" x14ac:dyDescent="0.5">
      <c r="A67" s="46" t="s">
        <v>521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2" t="s">
        <v>533</v>
      </c>
    </row>
    <row r="68" spans="1:12" x14ac:dyDescent="0.5">
      <c r="A68" s="46" t="s">
        <v>534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2" t="s">
        <v>480</v>
      </c>
    </row>
    <row r="69" spans="1:12" x14ac:dyDescent="0.5">
      <c r="A69" s="46" t="s">
        <v>535</v>
      </c>
      <c r="B69" s="29">
        <v>1902530</v>
      </c>
      <c r="C69" s="29">
        <v>436961</v>
      </c>
      <c r="D69" s="29">
        <v>2171430</v>
      </c>
      <c r="E69" s="29">
        <v>10235570</v>
      </c>
      <c r="F69" s="29">
        <v>12736798</v>
      </c>
      <c r="G69" s="29">
        <v>0</v>
      </c>
      <c r="H69" s="29">
        <v>101990</v>
      </c>
      <c r="I69" s="29">
        <v>0</v>
      </c>
      <c r="J69" s="29">
        <v>0</v>
      </c>
      <c r="K69" s="29">
        <v>0</v>
      </c>
      <c r="L69" s="22" t="s">
        <v>526</v>
      </c>
    </row>
    <row r="70" spans="1:12" x14ac:dyDescent="0.5">
      <c r="A70" s="46" t="s">
        <v>521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2" t="s">
        <v>536</v>
      </c>
    </row>
    <row r="71" spans="1:12" x14ac:dyDescent="0.5">
      <c r="A71" s="46" t="s">
        <v>537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2" t="s">
        <v>494</v>
      </c>
    </row>
    <row r="72" spans="1:12" x14ac:dyDescent="0.5">
      <c r="A72" s="46" t="s">
        <v>538</v>
      </c>
      <c r="B72" s="29">
        <v>0</v>
      </c>
      <c r="C72" s="29">
        <v>42917959</v>
      </c>
      <c r="D72" s="29">
        <v>229093008</v>
      </c>
      <c r="E72" s="29">
        <v>256984883</v>
      </c>
      <c r="F72" s="29">
        <v>203945952</v>
      </c>
      <c r="G72" s="29">
        <v>269318081</v>
      </c>
      <c r="H72" s="29">
        <v>266443710</v>
      </c>
      <c r="I72" s="29">
        <v>265870270</v>
      </c>
      <c r="J72" s="29">
        <v>299049550</v>
      </c>
      <c r="K72" s="29">
        <v>121524824</v>
      </c>
      <c r="L72" s="22" t="s">
        <v>526</v>
      </c>
    </row>
    <row r="73" spans="1:12" x14ac:dyDescent="0.5">
      <c r="A73" s="46" t="s">
        <v>521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2" t="s">
        <v>539</v>
      </c>
    </row>
    <row r="74" spans="1:12" x14ac:dyDescent="0.5">
      <c r="A74" s="46" t="s">
        <v>537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2" t="s">
        <v>494</v>
      </c>
    </row>
    <row r="75" spans="1:12" x14ac:dyDescent="0.5">
      <c r="A75" s="46" t="s">
        <v>540</v>
      </c>
      <c r="B75" s="29">
        <v>0</v>
      </c>
      <c r="C75" s="29">
        <v>0</v>
      </c>
      <c r="D75" s="29">
        <v>0</v>
      </c>
      <c r="E75" s="29">
        <v>32000</v>
      </c>
      <c r="F75" s="29">
        <v>0</v>
      </c>
      <c r="G75" s="29">
        <v>0</v>
      </c>
      <c r="H75" s="29">
        <v>0</v>
      </c>
      <c r="I75" s="29">
        <v>12110</v>
      </c>
      <c r="J75" s="29">
        <v>129718</v>
      </c>
      <c r="K75" s="29">
        <v>337320</v>
      </c>
      <c r="L75" s="22" t="s">
        <v>526</v>
      </c>
    </row>
    <row r="76" spans="1:12" x14ac:dyDescent="0.5">
      <c r="A76" s="46" t="s">
        <v>541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46" t="s">
        <v>542</v>
      </c>
    </row>
    <row r="77" spans="1:12" x14ac:dyDescent="0.5">
      <c r="A77" s="46" t="s">
        <v>543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46" t="s">
        <v>544</v>
      </c>
    </row>
    <row r="78" spans="1:12" x14ac:dyDescent="0.5">
      <c r="A78" s="46" t="s">
        <v>545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46" t="s">
        <v>546</v>
      </c>
    </row>
    <row r="79" spans="1:12" x14ac:dyDescent="0.5">
      <c r="A79" s="46" t="s">
        <v>547</v>
      </c>
      <c r="B79" s="29">
        <v>53503719</v>
      </c>
      <c r="C79" s="29">
        <v>47732332</v>
      </c>
      <c r="D79" s="29">
        <v>24267909</v>
      </c>
      <c r="E79" s="29">
        <v>1886660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46" t="s">
        <v>548</v>
      </c>
    </row>
    <row r="80" spans="1:12" x14ac:dyDescent="0.5">
      <c r="A80" s="46" t="s">
        <v>549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2" t="s">
        <v>550</v>
      </c>
    </row>
    <row r="81" spans="1:12" x14ac:dyDescent="0.5">
      <c r="A81" s="46" t="s">
        <v>551</v>
      </c>
      <c r="B81" s="29">
        <v>4142337</v>
      </c>
      <c r="C81" s="29">
        <v>6294575</v>
      </c>
      <c r="D81" s="29">
        <v>522337</v>
      </c>
      <c r="E81" s="29">
        <v>8286639</v>
      </c>
      <c r="F81" s="29">
        <v>239697</v>
      </c>
      <c r="G81" s="29">
        <v>334632</v>
      </c>
      <c r="H81" s="29">
        <v>3744939</v>
      </c>
      <c r="I81" s="29">
        <v>21890962</v>
      </c>
      <c r="J81" s="29">
        <v>2906942</v>
      </c>
      <c r="K81" s="29">
        <v>2603398</v>
      </c>
      <c r="L81" s="22" t="s">
        <v>552</v>
      </c>
    </row>
    <row r="82" spans="1:12" x14ac:dyDescent="0.5">
      <c r="A82" s="46" t="s">
        <v>553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2" t="s">
        <v>554</v>
      </c>
    </row>
    <row r="83" spans="1:12" x14ac:dyDescent="0.5">
      <c r="A83" s="46" t="s">
        <v>555</v>
      </c>
      <c r="B83" s="29">
        <v>17708743</v>
      </c>
      <c r="C83" s="29">
        <v>16435524</v>
      </c>
      <c r="D83" s="29">
        <v>9841261</v>
      </c>
      <c r="E83" s="29">
        <v>11181455</v>
      </c>
      <c r="F83" s="29">
        <v>6124780</v>
      </c>
      <c r="G83" s="29">
        <v>5456705</v>
      </c>
      <c r="H83" s="29">
        <v>4165666</v>
      </c>
      <c r="I83" s="29">
        <v>6894879</v>
      </c>
      <c r="J83" s="29">
        <v>4683492</v>
      </c>
      <c r="K83" s="29">
        <v>3667743</v>
      </c>
      <c r="L83" s="22" t="s">
        <v>556</v>
      </c>
    </row>
    <row r="84" spans="1:12" x14ac:dyDescent="0.5">
      <c r="A84" s="46" t="s">
        <v>557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2" t="s">
        <v>558</v>
      </c>
    </row>
    <row r="85" spans="1:12" x14ac:dyDescent="0.5">
      <c r="A85" s="46" t="s">
        <v>559</v>
      </c>
      <c r="B85" s="29">
        <v>139509993</v>
      </c>
      <c r="C85" s="29">
        <v>141526558</v>
      </c>
      <c r="D85" s="29">
        <v>133009718</v>
      </c>
      <c r="E85" s="29">
        <v>93331352</v>
      </c>
      <c r="F85" s="29">
        <v>102557390</v>
      </c>
      <c r="G85" s="29">
        <v>164484681</v>
      </c>
      <c r="H85" s="29">
        <v>148097022</v>
      </c>
      <c r="I85" s="29">
        <v>222707724</v>
      </c>
      <c r="J85" s="29">
        <v>152397378</v>
      </c>
      <c r="K85" s="29">
        <v>133393221</v>
      </c>
      <c r="L85" s="46" t="s">
        <v>560</v>
      </c>
    </row>
    <row r="86" spans="1:12" x14ac:dyDescent="0.5">
      <c r="A86" s="46" t="s">
        <v>561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2" t="s">
        <v>562</v>
      </c>
    </row>
    <row r="87" spans="1:12" ht="19" thickBot="1" x14ac:dyDescent="0.55000000000000004">
      <c r="A87" s="47" t="s">
        <v>563</v>
      </c>
      <c r="B87" s="36">
        <v>593529056</v>
      </c>
      <c r="C87" s="36">
        <v>708101796</v>
      </c>
      <c r="D87" s="36">
        <v>1054099689</v>
      </c>
      <c r="E87" s="36">
        <v>855705516</v>
      </c>
      <c r="F87" s="36">
        <v>558977855</v>
      </c>
      <c r="G87" s="36">
        <v>706033139</v>
      </c>
      <c r="H87" s="36">
        <v>678433606</v>
      </c>
      <c r="I87" s="36">
        <v>723654239</v>
      </c>
      <c r="J87" s="36">
        <v>764767734</v>
      </c>
      <c r="K87" s="36">
        <v>692696583</v>
      </c>
      <c r="L87" s="47" t="s">
        <v>564</v>
      </c>
    </row>
    <row r="88" spans="1:12" x14ac:dyDescent="0.5">
      <c r="A88" s="46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46"/>
    </row>
    <row r="90" spans="1:12" x14ac:dyDescent="0.5">
      <c r="A90" s="22" t="s">
        <v>33</v>
      </c>
      <c r="F90" s="22" t="s">
        <v>34</v>
      </c>
    </row>
    <row r="91" spans="1:12" x14ac:dyDescent="0.5">
      <c r="A91" s="22" t="s">
        <v>35</v>
      </c>
      <c r="F91" s="22" t="s">
        <v>36</v>
      </c>
    </row>
  </sheetData>
  <hyperlinks>
    <hyperlink ref="L1" location="'ÍNDICE-INDEX'!A1" display="'ÍNDICE-INDEX" xr:uid="{8369C294-8F56-4DD7-862A-72B39A2C02D8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C629-6B53-42E8-9D33-CDADDC8B506C}">
  <sheetPr>
    <tabColor theme="9" tint="0.79998168889431442"/>
  </sheetPr>
  <dimension ref="A1:EH46"/>
  <sheetViews>
    <sheetView zoomScale="90" zoomScaleNormal="90" workbookViewId="0">
      <selection activeCell="N1" sqref="N1"/>
    </sheetView>
  </sheetViews>
  <sheetFormatPr defaultColWidth="9.84375" defaultRowHeight="18.5" x14ac:dyDescent="0.5"/>
  <cols>
    <col min="1" max="1" width="5.84375" style="3" customWidth="1"/>
    <col min="2" max="2" width="50.69140625" style="3" customWidth="1"/>
    <col min="3" max="3" width="8.53515625" style="48" bestFit="1" customWidth="1"/>
    <col min="4" max="12" width="7.84375" style="48" customWidth="1"/>
    <col min="13" max="13" width="0.921875" style="3" customWidth="1"/>
    <col min="14" max="14" width="50.69140625" style="3" customWidth="1"/>
    <col min="15" max="16384" width="9.84375" style="3"/>
  </cols>
  <sheetData>
    <row r="1" spans="1:138" s="41" customFormat="1" x14ac:dyDescent="0.5">
      <c r="A1" s="3"/>
      <c r="B1" s="3"/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84" t="s">
        <v>751</v>
      </c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</row>
    <row r="2" spans="1:138" x14ac:dyDescent="0.5">
      <c r="A2" s="22" t="s">
        <v>565</v>
      </c>
    </row>
    <row r="3" spans="1:138" x14ac:dyDescent="0.5">
      <c r="A3" s="22" t="s">
        <v>566</v>
      </c>
    </row>
    <row r="4" spans="1:138" x14ac:dyDescent="0.5">
      <c r="A4" s="3" t="s">
        <v>2</v>
      </c>
    </row>
    <row r="6" spans="1:138" x14ac:dyDescent="0.5">
      <c r="A6" s="49" t="s">
        <v>567</v>
      </c>
      <c r="B6" s="50"/>
      <c r="C6" s="51">
        <v>2011</v>
      </c>
      <c r="D6" s="51">
        <v>2012</v>
      </c>
      <c r="E6" s="51">
        <v>2013</v>
      </c>
      <c r="F6" s="51">
        <v>2014</v>
      </c>
      <c r="G6" s="51">
        <v>2015</v>
      </c>
      <c r="H6" s="51">
        <v>2016</v>
      </c>
      <c r="I6" s="51">
        <v>2017</v>
      </c>
      <c r="J6" s="51" t="s">
        <v>41</v>
      </c>
      <c r="K6" s="51" t="s">
        <v>42</v>
      </c>
      <c r="L6" s="51" t="s">
        <v>43</v>
      </c>
      <c r="M6" s="50"/>
      <c r="N6" s="50"/>
    </row>
    <row r="7" spans="1:138" x14ac:dyDescent="0.5">
      <c r="A7" s="52"/>
      <c r="B7" s="48"/>
      <c r="C7" s="52"/>
      <c r="D7" s="52"/>
      <c r="E7" s="52"/>
      <c r="F7" s="52"/>
      <c r="G7" s="52"/>
      <c r="H7" s="52"/>
      <c r="I7" s="52"/>
      <c r="J7" s="52"/>
      <c r="K7" s="52"/>
      <c r="L7" s="52"/>
      <c r="M7" s="48"/>
      <c r="N7" s="48"/>
    </row>
    <row r="8" spans="1:138" x14ac:dyDescent="0.5">
      <c r="A8" s="48"/>
      <c r="B8" s="52" t="s">
        <v>568</v>
      </c>
      <c r="C8" s="53">
        <v>64228</v>
      </c>
      <c r="D8" s="54">
        <v>58351.6</v>
      </c>
      <c r="E8" s="54">
        <v>62361.3</v>
      </c>
      <c r="F8" s="54">
        <v>62309.2</v>
      </c>
      <c r="G8" s="54">
        <v>69463.100000000006</v>
      </c>
      <c r="H8" s="54">
        <v>71742.2</v>
      </c>
      <c r="I8" s="54">
        <v>71091</v>
      </c>
      <c r="J8" s="54">
        <v>60579.8</v>
      </c>
      <c r="K8" s="54">
        <v>63694.5</v>
      </c>
      <c r="L8" s="54">
        <v>62308.3</v>
      </c>
      <c r="M8" s="48"/>
      <c r="N8" s="52" t="s">
        <v>569</v>
      </c>
    </row>
    <row r="9" spans="1:138" x14ac:dyDescent="0.5">
      <c r="A9" s="48"/>
      <c r="B9" s="48"/>
      <c r="C9" s="28"/>
      <c r="D9" s="55"/>
      <c r="E9" s="55"/>
      <c r="F9" s="55"/>
      <c r="G9" s="55"/>
      <c r="H9" s="55"/>
      <c r="I9" s="54"/>
      <c r="J9" s="54"/>
      <c r="K9" s="54"/>
      <c r="L9" s="54"/>
      <c r="M9" s="48"/>
      <c r="N9" s="48"/>
    </row>
    <row r="10" spans="1:138" x14ac:dyDescent="0.5">
      <c r="A10" s="52">
        <v>11</v>
      </c>
      <c r="B10" s="56" t="s">
        <v>570</v>
      </c>
      <c r="C10" s="54">
        <v>41</v>
      </c>
      <c r="D10" s="54">
        <v>53.3</v>
      </c>
      <c r="E10" s="54">
        <v>58.5</v>
      </c>
      <c r="F10" s="54">
        <v>70.599999999999994</v>
      </c>
      <c r="G10" s="54">
        <v>51.8</v>
      </c>
      <c r="H10" s="57">
        <v>54.8</v>
      </c>
      <c r="I10" s="58">
        <v>54.6</v>
      </c>
      <c r="J10" s="58">
        <v>27</v>
      </c>
      <c r="K10" s="54">
        <v>55.1</v>
      </c>
      <c r="L10" s="54">
        <v>47.1</v>
      </c>
      <c r="M10" s="48"/>
      <c r="N10" s="56" t="s">
        <v>571</v>
      </c>
    </row>
    <row r="11" spans="1:138" x14ac:dyDescent="0.5">
      <c r="A11" s="48"/>
      <c r="B11" s="48"/>
      <c r="C11" s="55"/>
      <c r="D11" s="55"/>
      <c r="E11" s="55"/>
      <c r="F11" s="55"/>
      <c r="G11" s="55"/>
      <c r="H11" s="59"/>
      <c r="I11" s="58"/>
      <c r="J11" s="58"/>
      <c r="K11" s="58"/>
      <c r="L11" s="58"/>
      <c r="M11" s="48"/>
      <c r="N11" s="48"/>
    </row>
    <row r="12" spans="1:138" x14ac:dyDescent="0.5">
      <c r="A12" s="52">
        <v>21</v>
      </c>
      <c r="B12" s="56" t="s">
        <v>572</v>
      </c>
      <c r="C12" s="54">
        <v>17.899999999999999</v>
      </c>
      <c r="D12" s="54">
        <v>12</v>
      </c>
      <c r="E12" s="54">
        <v>28.6</v>
      </c>
      <c r="F12" s="54">
        <v>12.9</v>
      </c>
      <c r="G12" s="54">
        <v>14.2</v>
      </c>
      <c r="H12" s="57">
        <v>19.2</v>
      </c>
      <c r="I12" s="58">
        <v>18</v>
      </c>
      <c r="J12" s="58">
        <v>19.2</v>
      </c>
      <c r="K12" s="54">
        <v>12.5</v>
      </c>
      <c r="L12" s="54">
        <v>10.4</v>
      </c>
      <c r="M12" s="48"/>
      <c r="N12" s="56" t="s">
        <v>573</v>
      </c>
    </row>
    <row r="13" spans="1:138" x14ac:dyDescent="0.5">
      <c r="A13" s="48"/>
      <c r="B13" s="48"/>
      <c r="C13" s="28"/>
      <c r="D13" s="55"/>
      <c r="E13" s="55"/>
      <c r="F13" s="55"/>
      <c r="G13" s="55"/>
      <c r="H13" s="55"/>
      <c r="I13" s="54"/>
      <c r="J13" s="54"/>
      <c r="K13" s="54"/>
      <c r="L13" s="54"/>
      <c r="M13" s="48"/>
      <c r="N13" s="48"/>
    </row>
    <row r="14" spans="1:138" x14ac:dyDescent="0.5">
      <c r="A14" s="52" t="s">
        <v>574</v>
      </c>
      <c r="B14" s="56" t="s">
        <v>575</v>
      </c>
      <c r="C14" s="53">
        <v>62264</v>
      </c>
      <c r="D14" s="54">
        <v>57577.599999999999</v>
      </c>
      <c r="E14" s="54">
        <v>61647.199999999997</v>
      </c>
      <c r="F14" s="54">
        <v>61640.4</v>
      </c>
      <c r="G14" s="54">
        <v>68796.600000000006</v>
      </c>
      <c r="H14" s="54">
        <v>71027.5</v>
      </c>
      <c r="I14" s="54">
        <v>70381.899999999994</v>
      </c>
      <c r="J14" s="54">
        <v>59952.599999999977</v>
      </c>
      <c r="K14" s="54">
        <v>63081.1</v>
      </c>
      <c r="L14" s="54">
        <v>61792.4</v>
      </c>
      <c r="M14" s="48"/>
      <c r="N14" s="56" t="s">
        <v>576</v>
      </c>
    </row>
    <row r="15" spans="1:138" x14ac:dyDescent="0.5">
      <c r="A15" s="52">
        <v>311</v>
      </c>
      <c r="B15" s="56" t="s">
        <v>577</v>
      </c>
      <c r="C15" s="54">
        <v>3960.2</v>
      </c>
      <c r="D15" s="54">
        <v>3603</v>
      </c>
      <c r="E15" s="54">
        <v>4004.2</v>
      </c>
      <c r="F15" s="54">
        <v>2406.4</v>
      </c>
      <c r="G15" s="54">
        <v>2867.3</v>
      </c>
      <c r="H15" s="58">
        <v>3067.9</v>
      </c>
      <c r="I15" s="58">
        <v>2783</v>
      </c>
      <c r="J15" s="58">
        <v>1337.1</v>
      </c>
      <c r="K15" s="54">
        <v>711.4</v>
      </c>
      <c r="L15" s="54">
        <v>789.4</v>
      </c>
      <c r="M15" s="48"/>
      <c r="N15" s="56" t="s">
        <v>578</v>
      </c>
    </row>
    <row r="16" spans="1:138" x14ac:dyDescent="0.5">
      <c r="A16" s="52">
        <v>312</v>
      </c>
      <c r="B16" s="56" t="s">
        <v>579</v>
      </c>
      <c r="C16" s="54">
        <v>356</v>
      </c>
      <c r="D16" s="54">
        <v>286.2</v>
      </c>
      <c r="E16" s="54">
        <v>247.1</v>
      </c>
      <c r="F16" s="54">
        <v>260.2</v>
      </c>
      <c r="G16" s="54">
        <v>198</v>
      </c>
      <c r="H16" s="58">
        <v>263</v>
      </c>
      <c r="I16" s="58">
        <v>236</v>
      </c>
      <c r="J16" s="58">
        <v>252.9</v>
      </c>
      <c r="K16" s="54">
        <v>282.39999999999998</v>
      </c>
      <c r="L16" s="54">
        <v>319</v>
      </c>
      <c r="M16" s="48"/>
      <c r="N16" s="56" t="s">
        <v>580</v>
      </c>
    </row>
    <row r="17" spans="1:14" x14ac:dyDescent="0.5">
      <c r="A17" s="52" t="s">
        <v>581</v>
      </c>
      <c r="B17" s="56" t="s">
        <v>582</v>
      </c>
      <c r="C17" s="54">
        <v>141.30000000000001</v>
      </c>
      <c r="D17" s="54">
        <v>80</v>
      </c>
      <c r="E17" s="54">
        <v>103.3</v>
      </c>
      <c r="F17" s="54">
        <v>91.6</v>
      </c>
      <c r="G17" s="54">
        <v>65.900000000000006</v>
      </c>
      <c r="H17" s="58">
        <v>57.7</v>
      </c>
      <c r="I17" s="58">
        <v>47.7</v>
      </c>
      <c r="J17" s="58">
        <v>65.599999999999994</v>
      </c>
      <c r="K17" s="54">
        <v>79.099999999999994</v>
      </c>
      <c r="L17" s="54">
        <v>29.4</v>
      </c>
      <c r="M17" s="48"/>
      <c r="N17" s="56" t="s">
        <v>582</v>
      </c>
    </row>
    <row r="18" spans="1:14" x14ac:dyDescent="0.5">
      <c r="A18" s="52">
        <v>315</v>
      </c>
      <c r="B18" s="56" t="s">
        <v>583</v>
      </c>
      <c r="C18" s="54">
        <v>108.6</v>
      </c>
      <c r="D18" s="54">
        <v>137.9</v>
      </c>
      <c r="E18" s="54">
        <v>127.4</v>
      </c>
      <c r="F18" s="54">
        <v>80.2</v>
      </c>
      <c r="G18" s="54">
        <v>78</v>
      </c>
      <c r="H18" s="58">
        <v>71.599999999999994</v>
      </c>
      <c r="I18" s="58">
        <v>50.7</v>
      </c>
      <c r="J18" s="58">
        <v>53.5</v>
      </c>
      <c r="K18" s="54">
        <v>63.8</v>
      </c>
      <c r="L18" s="54">
        <v>72.8</v>
      </c>
      <c r="M18" s="48"/>
      <c r="N18" s="56" t="s">
        <v>584</v>
      </c>
    </row>
    <row r="19" spans="1:14" x14ac:dyDescent="0.5">
      <c r="A19" s="52">
        <v>316</v>
      </c>
      <c r="B19" s="56" t="s">
        <v>585</v>
      </c>
      <c r="C19" s="54">
        <v>60.8</v>
      </c>
      <c r="D19" s="54">
        <v>42.2</v>
      </c>
      <c r="E19" s="54">
        <v>46.1</v>
      </c>
      <c r="F19" s="54">
        <v>53.7</v>
      </c>
      <c r="G19" s="54">
        <v>71</v>
      </c>
      <c r="H19" s="58">
        <v>94.1</v>
      </c>
      <c r="I19" s="58">
        <v>110.8</v>
      </c>
      <c r="J19" s="58">
        <v>78.400000000000006</v>
      </c>
      <c r="K19" s="54">
        <v>83.3</v>
      </c>
      <c r="L19" s="54">
        <v>72.900000000000006</v>
      </c>
      <c r="M19" s="48"/>
      <c r="N19" s="56" t="s">
        <v>586</v>
      </c>
    </row>
    <row r="20" spans="1:14" x14ac:dyDescent="0.5">
      <c r="A20" s="52">
        <v>321</v>
      </c>
      <c r="B20" s="56" t="s">
        <v>587</v>
      </c>
      <c r="C20" s="54">
        <v>21.6</v>
      </c>
      <c r="D20" s="54">
        <v>18.600000000000001</v>
      </c>
      <c r="E20" s="54">
        <v>22.3</v>
      </c>
      <c r="F20" s="54">
        <v>22.6</v>
      </c>
      <c r="G20" s="54">
        <v>22.3</v>
      </c>
      <c r="H20" s="58">
        <v>21.9</v>
      </c>
      <c r="I20" s="58">
        <v>15</v>
      </c>
      <c r="J20" s="58">
        <v>36</v>
      </c>
      <c r="K20" s="54">
        <v>24.3</v>
      </c>
      <c r="L20" s="54">
        <v>14.8</v>
      </c>
      <c r="M20" s="48"/>
      <c r="N20" s="56" t="s">
        <v>588</v>
      </c>
    </row>
    <row r="21" spans="1:14" x14ac:dyDescent="0.5">
      <c r="A21" s="52">
        <v>322</v>
      </c>
      <c r="B21" s="56" t="s">
        <v>589</v>
      </c>
      <c r="C21" s="54">
        <v>33</v>
      </c>
      <c r="D21" s="54">
        <v>26.7</v>
      </c>
      <c r="E21" s="54">
        <v>29.1</v>
      </c>
      <c r="F21" s="54">
        <v>26.2</v>
      </c>
      <c r="G21" s="54">
        <v>23.2</v>
      </c>
      <c r="H21" s="58">
        <v>16.5</v>
      </c>
      <c r="I21" s="58">
        <v>11.9</v>
      </c>
      <c r="J21" s="58">
        <v>12</v>
      </c>
      <c r="K21" s="54">
        <v>14.5</v>
      </c>
      <c r="L21" s="54">
        <v>20.399999999999999</v>
      </c>
      <c r="M21" s="48"/>
      <c r="N21" s="56" t="s">
        <v>590</v>
      </c>
    </row>
    <row r="22" spans="1:14" x14ac:dyDescent="0.5">
      <c r="A22" s="52">
        <v>323</v>
      </c>
      <c r="B22" s="56" t="s">
        <v>591</v>
      </c>
      <c r="C22" s="54">
        <v>11.9</v>
      </c>
      <c r="D22" s="54">
        <v>9.8000000000000007</v>
      </c>
      <c r="E22" s="54">
        <v>12</v>
      </c>
      <c r="F22" s="54">
        <v>17.100000000000001</v>
      </c>
      <c r="G22" s="54">
        <v>8.6999999999999993</v>
      </c>
      <c r="H22" s="58">
        <v>11.2</v>
      </c>
      <c r="I22" s="58">
        <v>52.4</v>
      </c>
      <c r="J22" s="58">
        <v>25.2</v>
      </c>
      <c r="K22" s="54">
        <v>17.7</v>
      </c>
      <c r="L22" s="54">
        <v>16.3</v>
      </c>
      <c r="M22" s="48"/>
      <c r="N22" s="56" t="s">
        <v>592</v>
      </c>
    </row>
    <row r="23" spans="1:14" x14ac:dyDescent="0.5">
      <c r="A23" s="52">
        <v>324</v>
      </c>
      <c r="B23" s="56" t="s">
        <v>593</v>
      </c>
      <c r="C23" s="54">
        <v>83.5</v>
      </c>
      <c r="D23" s="54">
        <v>67.5</v>
      </c>
      <c r="E23" s="54">
        <v>157.5</v>
      </c>
      <c r="F23" s="54">
        <v>595.29999999999995</v>
      </c>
      <c r="G23" s="54">
        <v>541.4</v>
      </c>
      <c r="H23" s="58">
        <v>459.1</v>
      </c>
      <c r="I23" s="58">
        <v>469</v>
      </c>
      <c r="J23" s="58">
        <v>495</v>
      </c>
      <c r="K23" s="54">
        <v>505.4</v>
      </c>
      <c r="L23" s="54">
        <v>332.3</v>
      </c>
      <c r="M23" s="48"/>
      <c r="N23" s="56" t="s">
        <v>594</v>
      </c>
    </row>
    <row r="24" spans="1:14" x14ac:dyDescent="0.5">
      <c r="A24" s="52">
        <v>325</v>
      </c>
      <c r="B24" s="56" t="s">
        <v>595</v>
      </c>
      <c r="C24" s="54">
        <v>48165.3</v>
      </c>
      <c r="D24" s="54">
        <v>43991.8</v>
      </c>
      <c r="E24" s="54">
        <v>48016.7</v>
      </c>
      <c r="F24" s="54">
        <v>48008.800000000003</v>
      </c>
      <c r="G24" s="54">
        <v>53474</v>
      </c>
      <c r="H24" s="58">
        <v>55468.9</v>
      </c>
      <c r="I24" s="58">
        <v>55310.1</v>
      </c>
      <c r="J24" s="58">
        <v>46355.199999999997</v>
      </c>
      <c r="K24" s="54">
        <v>49389.4</v>
      </c>
      <c r="L24" s="54">
        <v>49372.2</v>
      </c>
      <c r="M24" s="48"/>
      <c r="N24" s="56" t="s">
        <v>596</v>
      </c>
    </row>
    <row r="25" spans="1:14" x14ac:dyDescent="0.5">
      <c r="A25" s="52">
        <v>3254</v>
      </c>
      <c r="B25" s="56" t="s">
        <v>597</v>
      </c>
      <c r="C25" s="54">
        <v>42626.5</v>
      </c>
      <c r="D25" s="54">
        <v>40276.699999999997</v>
      </c>
      <c r="E25" s="54">
        <v>43685</v>
      </c>
      <c r="F25" s="54">
        <v>43722.9</v>
      </c>
      <c r="G25" s="54">
        <v>48875.199999999997</v>
      </c>
      <c r="H25" s="58">
        <v>50962.3</v>
      </c>
      <c r="I25" s="58">
        <v>51668.2</v>
      </c>
      <c r="J25" s="58">
        <v>44096.1</v>
      </c>
      <c r="K25" s="54">
        <v>47200.7</v>
      </c>
      <c r="L25" s="54">
        <v>48019.3</v>
      </c>
      <c r="M25" s="48"/>
      <c r="N25" s="56" t="s">
        <v>598</v>
      </c>
    </row>
    <row r="26" spans="1:14" x14ac:dyDescent="0.5">
      <c r="A26" s="52">
        <v>326</v>
      </c>
      <c r="B26" s="56" t="s">
        <v>599</v>
      </c>
      <c r="C26" s="54">
        <v>130.30000000000001</v>
      </c>
      <c r="D26" s="54">
        <v>139</v>
      </c>
      <c r="E26" s="54">
        <v>143.80000000000001</v>
      </c>
      <c r="F26" s="54">
        <v>174.4</v>
      </c>
      <c r="G26" s="54">
        <v>191.8</v>
      </c>
      <c r="H26" s="58">
        <v>182.8</v>
      </c>
      <c r="I26" s="58">
        <v>192.8</v>
      </c>
      <c r="J26" s="58">
        <v>242.1</v>
      </c>
      <c r="K26" s="54">
        <v>281.7</v>
      </c>
      <c r="L26" s="54">
        <v>258.5</v>
      </c>
      <c r="M26" s="48"/>
      <c r="N26" s="56" t="s">
        <v>600</v>
      </c>
    </row>
    <row r="27" spans="1:14" x14ac:dyDescent="0.5">
      <c r="A27" s="52">
        <v>327</v>
      </c>
      <c r="B27" s="56" t="s">
        <v>601</v>
      </c>
      <c r="C27" s="54">
        <v>51.3</v>
      </c>
      <c r="D27" s="54">
        <v>45.8</v>
      </c>
      <c r="E27" s="54">
        <v>53.6</v>
      </c>
      <c r="F27" s="54">
        <v>46.8</v>
      </c>
      <c r="G27" s="54">
        <v>51</v>
      </c>
      <c r="H27" s="58">
        <v>39.200000000000003</v>
      </c>
      <c r="I27" s="58">
        <v>24.8</v>
      </c>
      <c r="J27" s="58">
        <v>19.600000000000001</v>
      </c>
      <c r="K27" s="54">
        <v>25.9</v>
      </c>
      <c r="L27" s="54">
        <v>25</v>
      </c>
      <c r="M27" s="48"/>
      <c r="N27" s="56" t="s">
        <v>602</v>
      </c>
    </row>
    <row r="28" spans="1:14" x14ac:dyDescent="0.5">
      <c r="A28" s="52">
        <v>331</v>
      </c>
      <c r="B28" s="56" t="s">
        <v>603</v>
      </c>
      <c r="C28" s="54">
        <v>562.6</v>
      </c>
      <c r="D28" s="54">
        <v>978.7</v>
      </c>
      <c r="E28" s="54">
        <v>190.9</v>
      </c>
      <c r="F28" s="54">
        <v>122.8</v>
      </c>
      <c r="G28" s="54">
        <v>147.6</v>
      </c>
      <c r="H28" s="58">
        <v>170.3</v>
      </c>
      <c r="I28" s="58">
        <v>41.6</v>
      </c>
      <c r="J28" s="58">
        <v>65.3</v>
      </c>
      <c r="K28" s="54">
        <v>68.099999999999994</v>
      </c>
      <c r="L28" s="54">
        <v>89.1</v>
      </c>
      <c r="M28" s="48"/>
      <c r="N28" s="56" t="s">
        <v>604</v>
      </c>
    </row>
    <row r="29" spans="1:14" x14ac:dyDescent="0.5">
      <c r="A29" s="52">
        <v>332</v>
      </c>
      <c r="B29" s="56" t="s">
        <v>605</v>
      </c>
      <c r="C29" s="54">
        <v>89</v>
      </c>
      <c r="D29" s="54">
        <v>83.1</v>
      </c>
      <c r="E29" s="54">
        <v>76.5</v>
      </c>
      <c r="F29" s="54">
        <v>73.400000000000006</v>
      </c>
      <c r="G29" s="54">
        <v>82.2</v>
      </c>
      <c r="H29" s="58">
        <v>99.1</v>
      </c>
      <c r="I29" s="58">
        <v>103.6</v>
      </c>
      <c r="J29" s="58">
        <v>96.9</v>
      </c>
      <c r="K29" s="54">
        <v>110.2</v>
      </c>
      <c r="L29" s="54">
        <v>98.1</v>
      </c>
      <c r="M29" s="48"/>
      <c r="N29" s="56" t="s">
        <v>606</v>
      </c>
    </row>
    <row r="30" spans="1:14" x14ac:dyDescent="0.5">
      <c r="A30" s="52">
        <v>333</v>
      </c>
      <c r="B30" s="56" t="s">
        <v>607</v>
      </c>
      <c r="C30" s="54">
        <v>743.5</v>
      </c>
      <c r="D30" s="54">
        <v>706.6</v>
      </c>
      <c r="E30" s="54">
        <v>765.7</v>
      </c>
      <c r="F30" s="54">
        <v>833.9</v>
      </c>
      <c r="G30" s="54">
        <v>960.5</v>
      </c>
      <c r="H30" s="58">
        <v>1133.5</v>
      </c>
      <c r="I30" s="58">
        <v>991</v>
      </c>
      <c r="J30" s="58">
        <v>1021.9</v>
      </c>
      <c r="K30" s="54">
        <v>1208.2</v>
      </c>
      <c r="L30" s="54">
        <v>1024.5</v>
      </c>
      <c r="M30" s="48"/>
      <c r="N30" s="56" t="s">
        <v>608</v>
      </c>
    </row>
    <row r="31" spans="1:14" x14ac:dyDescent="0.5">
      <c r="A31" s="52">
        <v>334</v>
      </c>
      <c r="B31" s="56" t="s">
        <v>609</v>
      </c>
      <c r="C31" s="54">
        <v>2005.4</v>
      </c>
      <c r="D31" s="54">
        <v>1471.3</v>
      </c>
      <c r="E31" s="54">
        <v>1421.1</v>
      </c>
      <c r="F31" s="54">
        <v>1630.6</v>
      </c>
      <c r="G31" s="54">
        <v>1674.5</v>
      </c>
      <c r="H31" s="58">
        <v>1493.5</v>
      </c>
      <c r="I31" s="58">
        <v>1440.6</v>
      </c>
      <c r="J31" s="58">
        <v>1705.4</v>
      </c>
      <c r="K31" s="54">
        <v>1747</v>
      </c>
      <c r="L31" s="54">
        <v>1384.6</v>
      </c>
      <c r="M31" s="48"/>
      <c r="N31" s="56" t="s">
        <v>610</v>
      </c>
    </row>
    <row r="32" spans="1:14" x14ac:dyDescent="0.5">
      <c r="A32" s="52">
        <v>3341</v>
      </c>
      <c r="B32" s="56" t="s">
        <v>611</v>
      </c>
      <c r="C32" s="54">
        <v>815</v>
      </c>
      <c r="D32" s="54">
        <v>440.8</v>
      </c>
      <c r="E32" s="54">
        <v>337.8</v>
      </c>
      <c r="F32" s="54">
        <v>417.5</v>
      </c>
      <c r="G32" s="54">
        <v>348.9</v>
      </c>
      <c r="H32" s="58">
        <v>158.5</v>
      </c>
      <c r="I32" s="58">
        <v>51.9</v>
      </c>
      <c r="J32" s="58">
        <v>57.2</v>
      </c>
      <c r="K32" s="54">
        <v>55.6</v>
      </c>
      <c r="L32" s="54">
        <v>57.5</v>
      </c>
      <c r="M32" s="48"/>
      <c r="N32" s="56" t="s">
        <v>612</v>
      </c>
    </row>
    <row r="33" spans="1:14" x14ac:dyDescent="0.5">
      <c r="A33" s="52">
        <v>335</v>
      </c>
      <c r="B33" s="56" t="s">
        <v>613</v>
      </c>
      <c r="C33" s="53"/>
      <c r="D33" s="54"/>
      <c r="H33" s="54"/>
      <c r="I33" s="54"/>
      <c r="J33" s="54"/>
      <c r="K33" s="54"/>
      <c r="L33" s="54"/>
      <c r="M33" s="48"/>
      <c r="N33" s="56" t="s">
        <v>614</v>
      </c>
    </row>
    <row r="34" spans="1:14" x14ac:dyDescent="0.5">
      <c r="A34" s="48"/>
      <c r="B34" s="56" t="s">
        <v>615</v>
      </c>
      <c r="C34" s="54">
        <v>872.1</v>
      </c>
      <c r="D34" s="54">
        <v>1165.3</v>
      </c>
      <c r="E34" s="54">
        <v>1191.7</v>
      </c>
      <c r="F34" s="54">
        <v>1233.5</v>
      </c>
      <c r="G34" s="54">
        <v>1162.4000000000001</v>
      </c>
      <c r="H34" s="58">
        <v>1262.4000000000001</v>
      </c>
      <c r="I34" s="58">
        <v>1565.3</v>
      </c>
      <c r="J34" s="58">
        <v>1616.7</v>
      </c>
      <c r="K34" s="54">
        <v>1565</v>
      </c>
      <c r="L34" s="54">
        <v>1523.2</v>
      </c>
      <c r="M34" s="48"/>
      <c r="N34" s="56" t="s">
        <v>616</v>
      </c>
    </row>
    <row r="35" spans="1:14" x14ac:dyDescent="0.5">
      <c r="A35" s="52">
        <v>336</v>
      </c>
      <c r="B35" s="56" t="s">
        <v>617</v>
      </c>
      <c r="C35" s="54">
        <v>284.7</v>
      </c>
      <c r="D35" s="54">
        <v>197.6</v>
      </c>
      <c r="E35" s="54">
        <v>233</v>
      </c>
      <c r="F35" s="54">
        <v>239.3</v>
      </c>
      <c r="G35" s="54">
        <v>243.3</v>
      </c>
      <c r="H35" s="58">
        <v>202.5</v>
      </c>
      <c r="I35" s="58">
        <v>318.3</v>
      </c>
      <c r="J35" s="58">
        <v>355.7</v>
      </c>
      <c r="K35" s="54">
        <v>246.3</v>
      </c>
      <c r="L35" s="54">
        <v>252.6</v>
      </c>
      <c r="M35" s="48"/>
      <c r="N35" s="56" t="s">
        <v>618</v>
      </c>
    </row>
    <row r="36" spans="1:14" x14ac:dyDescent="0.5">
      <c r="A36" s="52">
        <v>337</v>
      </c>
      <c r="B36" s="56" t="s">
        <v>619</v>
      </c>
      <c r="C36" s="54">
        <v>7.9</v>
      </c>
      <c r="D36" s="54">
        <v>7.7</v>
      </c>
      <c r="E36" s="54">
        <v>10</v>
      </c>
      <c r="F36" s="54">
        <v>28.7</v>
      </c>
      <c r="G36" s="54">
        <v>35.5</v>
      </c>
      <c r="H36" s="58">
        <v>35.9</v>
      </c>
      <c r="I36" s="58">
        <v>33.799999999999997</v>
      </c>
      <c r="J36" s="58">
        <v>3.7</v>
      </c>
      <c r="K36" s="54">
        <v>6.7</v>
      </c>
      <c r="L36" s="54">
        <v>8.1999999999999993</v>
      </c>
      <c r="M36" s="48"/>
      <c r="N36" s="56" t="s">
        <v>620</v>
      </c>
    </row>
    <row r="37" spans="1:14" x14ac:dyDescent="0.5">
      <c r="A37" s="52">
        <v>339</v>
      </c>
      <c r="B37" s="56" t="s">
        <v>621</v>
      </c>
      <c r="C37" s="54">
        <v>4575</v>
      </c>
      <c r="D37" s="54">
        <v>4518.8</v>
      </c>
      <c r="E37" s="54">
        <v>4795.2</v>
      </c>
      <c r="F37" s="54">
        <v>5694.9</v>
      </c>
      <c r="G37" s="54">
        <v>6898.2</v>
      </c>
      <c r="H37" s="58">
        <v>6876.4</v>
      </c>
      <c r="I37" s="58">
        <v>6583.6</v>
      </c>
      <c r="J37" s="58">
        <v>6114.4</v>
      </c>
      <c r="K37" s="54">
        <v>6650.5</v>
      </c>
      <c r="L37" s="54">
        <v>6089.3</v>
      </c>
      <c r="M37" s="48"/>
      <c r="N37" s="56" t="s">
        <v>622</v>
      </c>
    </row>
    <row r="38" spans="1:14" x14ac:dyDescent="0.5">
      <c r="A38" s="52">
        <v>3391</v>
      </c>
      <c r="B38" s="56" t="s">
        <v>623</v>
      </c>
      <c r="C38" s="54">
        <v>4540.8999999999996</v>
      </c>
      <c r="D38" s="54">
        <v>4482.8</v>
      </c>
      <c r="E38" s="54">
        <v>4760.5</v>
      </c>
      <c r="F38" s="54">
        <v>5678.1</v>
      </c>
      <c r="G38" s="54">
        <v>6851.6</v>
      </c>
      <c r="H38" s="58">
        <v>6816.3</v>
      </c>
      <c r="I38" s="58">
        <v>6507.7</v>
      </c>
      <c r="J38" s="58">
        <v>5989.3</v>
      </c>
      <c r="K38" s="54">
        <v>6516.4</v>
      </c>
      <c r="L38" s="54">
        <v>6004.9</v>
      </c>
      <c r="M38" s="48"/>
      <c r="N38" s="56" t="s">
        <v>624</v>
      </c>
    </row>
    <row r="39" spans="1:14" x14ac:dyDescent="0.5">
      <c r="A39" s="48"/>
      <c r="B39" s="48"/>
      <c r="C39" s="28"/>
      <c r="D39" s="55"/>
      <c r="E39" s="55"/>
      <c r="F39" s="55"/>
      <c r="G39" s="55"/>
      <c r="H39" s="58"/>
      <c r="I39" s="58"/>
      <c r="J39" s="58"/>
      <c r="K39" s="58"/>
      <c r="L39" s="58"/>
      <c r="M39" s="48"/>
      <c r="N39" s="48"/>
    </row>
    <row r="40" spans="1:14" ht="19" thickBot="1" x14ac:dyDescent="0.55000000000000004">
      <c r="A40" s="60"/>
      <c r="B40" s="61" t="s">
        <v>625</v>
      </c>
      <c r="C40" s="62">
        <v>1905.0999999999985</v>
      </c>
      <c r="D40" s="62">
        <v>708.69999999999709</v>
      </c>
      <c r="E40" s="62">
        <v>627.00000000000728</v>
      </c>
      <c r="F40" s="62">
        <v>585.29999999999563</v>
      </c>
      <c r="G40" s="62">
        <v>600.5</v>
      </c>
      <c r="H40" s="63">
        <v>640.69999999999709</v>
      </c>
      <c r="I40" s="63">
        <v>636.39999999999418</v>
      </c>
      <c r="J40" s="63">
        <v>581.1</v>
      </c>
      <c r="K40" s="62">
        <v>545.70000000000005</v>
      </c>
      <c r="L40" s="62">
        <v>458.4</v>
      </c>
      <c r="M40" s="64"/>
      <c r="N40" s="61" t="s">
        <v>626</v>
      </c>
    </row>
    <row r="41" spans="1:14" x14ac:dyDescent="0.5">
      <c r="C41" s="28"/>
      <c r="D41" s="28"/>
      <c r="E41" s="28"/>
      <c r="F41" s="28"/>
      <c r="G41" s="28"/>
      <c r="H41" s="28"/>
      <c r="I41" s="28"/>
    </row>
    <row r="42" spans="1:14" x14ac:dyDescent="0.5">
      <c r="A42" s="22" t="s">
        <v>627</v>
      </c>
      <c r="H42" s="56" t="s">
        <v>628</v>
      </c>
      <c r="M42" s="48"/>
      <c r="N42" s="22"/>
    </row>
    <row r="43" spans="1:14" x14ac:dyDescent="0.5">
      <c r="A43" s="22" t="s">
        <v>629</v>
      </c>
      <c r="H43" s="56" t="s">
        <v>630</v>
      </c>
      <c r="M43" s="48"/>
      <c r="N43" s="22"/>
    </row>
    <row r="44" spans="1:14" x14ac:dyDescent="0.5">
      <c r="A44" s="22" t="s">
        <v>631</v>
      </c>
      <c r="H44" s="56" t="s">
        <v>632</v>
      </c>
      <c r="M44" s="48"/>
    </row>
    <row r="45" spans="1:14" x14ac:dyDescent="0.5">
      <c r="A45" s="22" t="s">
        <v>33</v>
      </c>
      <c r="H45" s="56" t="s">
        <v>34</v>
      </c>
      <c r="M45" s="48"/>
      <c r="N45" s="22"/>
    </row>
    <row r="46" spans="1:14" x14ac:dyDescent="0.5">
      <c r="A46" s="22" t="s">
        <v>35</v>
      </c>
      <c r="H46" s="56" t="s">
        <v>36</v>
      </c>
      <c r="M46" s="48"/>
      <c r="N46" s="22"/>
    </row>
  </sheetData>
  <hyperlinks>
    <hyperlink ref="N1" location="'ÍNDICE-INDEX'!A1" display="'ÍNDICE-INDEX" xr:uid="{717D819E-64D2-42A0-98E9-21308E444393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DA33-2B3E-4288-960F-AC8A86DB7F41}">
  <sheetPr>
    <tabColor theme="9" tint="0.79998168889431442"/>
  </sheetPr>
  <dimension ref="A1:EP46"/>
  <sheetViews>
    <sheetView zoomScale="90" zoomScaleNormal="90" workbookViewId="0">
      <selection activeCell="N1" sqref="N1"/>
    </sheetView>
  </sheetViews>
  <sheetFormatPr defaultColWidth="9.84375" defaultRowHeight="18.5" x14ac:dyDescent="0.5"/>
  <cols>
    <col min="1" max="1" width="5.84375" style="3" customWidth="1"/>
    <col min="2" max="2" width="50.69140625" style="3" customWidth="1"/>
    <col min="3" max="3" width="8.53515625" style="48" bestFit="1" customWidth="1"/>
    <col min="4" max="4" width="8.4609375" style="48" bestFit="1" customWidth="1"/>
    <col min="5" max="5" width="8.23046875" style="48" bestFit="1" customWidth="1"/>
    <col min="6" max="6" width="8.61328125" style="48" bestFit="1" customWidth="1"/>
    <col min="7" max="7" width="8.53515625" style="48" bestFit="1" customWidth="1"/>
    <col min="8" max="8" width="7.84375" style="48" customWidth="1"/>
    <col min="9" max="9" width="8.3828125" style="48" bestFit="1" customWidth="1"/>
    <col min="10" max="10" width="8.53515625" style="48" bestFit="1" customWidth="1"/>
    <col min="11" max="11" width="8.4609375" style="48" bestFit="1" customWidth="1"/>
    <col min="12" max="12" width="8.3828125" style="48" bestFit="1" customWidth="1"/>
    <col min="13" max="13" width="0.921875" style="3" customWidth="1"/>
    <col min="14" max="14" width="50.69140625" style="3" customWidth="1"/>
    <col min="15" max="16384" width="9.84375" style="3"/>
  </cols>
  <sheetData>
    <row r="1" spans="1:146" s="41" customFormat="1" x14ac:dyDescent="0.5">
      <c r="A1" s="3"/>
      <c r="B1" s="3"/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84" t="s">
        <v>751</v>
      </c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</row>
    <row r="2" spans="1:146" x14ac:dyDescent="0.5">
      <c r="A2" s="22" t="s">
        <v>633</v>
      </c>
    </row>
    <row r="3" spans="1:146" x14ac:dyDescent="0.5">
      <c r="A3" s="22" t="s">
        <v>634</v>
      </c>
    </row>
    <row r="4" spans="1:146" x14ac:dyDescent="0.5">
      <c r="A4" s="3" t="s">
        <v>2</v>
      </c>
    </row>
    <row r="6" spans="1:146" x14ac:dyDescent="0.5">
      <c r="A6" s="49" t="s">
        <v>567</v>
      </c>
      <c r="B6" s="50"/>
      <c r="C6" s="51">
        <v>2011</v>
      </c>
      <c r="D6" s="51">
        <v>2012</v>
      </c>
      <c r="E6" s="51">
        <v>2013</v>
      </c>
      <c r="F6" s="51">
        <v>2014</v>
      </c>
      <c r="G6" s="51">
        <v>2015</v>
      </c>
      <c r="H6" s="51">
        <v>2016</v>
      </c>
      <c r="I6" s="51">
        <v>2017</v>
      </c>
      <c r="J6" s="51" t="s">
        <v>41</v>
      </c>
      <c r="K6" s="51" t="s">
        <v>42</v>
      </c>
      <c r="L6" s="51" t="s">
        <v>43</v>
      </c>
      <c r="M6" s="50"/>
      <c r="N6" s="50"/>
    </row>
    <row r="7" spans="1:146" x14ac:dyDescent="0.5">
      <c r="A7" s="52"/>
      <c r="B7" s="48"/>
      <c r="C7" s="52"/>
      <c r="D7" s="52"/>
      <c r="E7" s="52"/>
      <c r="F7" s="52"/>
      <c r="G7" s="52"/>
      <c r="H7" s="52"/>
      <c r="I7" s="52"/>
      <c r="J7" s="52"/>
      <c r="K7" s="52"/>
      <c r="L7" s="52"/>
      <c r="M7" s="48"/>
      <c r="N7" s="48"/>
    </row>
    <row r="8" spans="1:146" x14ac:dyDescent="0.5">
      <c r="A8" s="48"/>
      <c r="B8" s="52" t="s">
        <v>635</v>
      </c>
      <c r="C8" s="53">
        <v>44662.2</v>
      </c>
      <c r="D8" s="53">
        <v>46576.2</v>
      </c>
      <c r="E8" s="53">
        <v>45100.800000000003</v>
      </c>
      <c r="F8" s="53">
        <v>42580.4</v>
      </c>
      <c r="G8" s="53">
        <v>43092.800000000003</v>
      </c>
      <c r="H8" s="53">
        <v>43316.7</v>
      </c>
      <c r="I8" s="53">
        <v>45938.3</v>
      </c>
      <c r="J8" s="53">
        <v>46482.2</v>
      </c>
      <c r="K8" s="53">
        <v>49432.7</v>
      </c>
      <c r="L8" s="53">
        <v>44355.199999999997</v>
      </c>
      <c r="M8" s="48"/>
      <c r="N8" s="52" t="s">
        <v>636</v>
      </c>
    </row>
    <row r="9" spans="1:146" x14ac:dyDescent="0.5">
      <c r="A9" s="48"/>
      <c r="B9" s="48"/>
      <c r="C9" s="28"/>
      <c r="D9" s="28"/>
      <c r="E9" s="28"/>
      <c r="F9" s="28"/>
      <c r="G9" s="28"/>
      <c r="H9" s="28"/>
      <c r="I9" s="53"/>
      <c r="J9" s="53"/>
      <c r="K9" s="53"/>
      <c r="L9" s="53"/>
      <c r="M9" s="48"/>
      <c r="N9" s="48"/>
    </row>
    <row r="10" spans="1:146" x14ac:dyDescent="0.5">
      <c r="A10" s="52">
        <v>11</v>
      </c>
      <c r="B10" s="56" t="s">
        <v>570</v>
      </c>
      <c r="C10" s="53">
        <v>539.6</v>
      </c>
      <c r="D10" s="53">
        <v>525.20000000000005</v>
      </c>
      <c r="E10" s="53">
        <v>544.6</v>
      </c>
      <c r="F10" s="53">
        <v>568.79999999999995</v>
      </c>
      <c r="G10" s="65">
        <v>566.29999999999995</v>
      </c>
      <c r="H10" s="66">
        <v>559.6</v>
      </c>
      <c r="I10" s="67">
        <v>580.5</v>
      </c>
      <c r="J10" s="67">
        <v>622.1</v>
      </c>
      <c r="K10" s="53">
        <v>683.3</v>
      </c>
      <c r="L10" s="53">
        <v>653.4</v>
      </c>
      <c r="M10" s="48"/>
      <c r="N10" s="56" t="s">
        <v>571</v>
      </c>
    </row>
    <row r="11" spans="1:146" x14ac:dyDescent="0.5">
      <c r="A11" s="48"/>
      <c r="B11" s="48"/>
      <c r="C11" s="28"/>
      <c r="D11" s="28"/>
      <c r="E11" s="28"/>
      <c r="F11" s="28"/>
      <c r="G11" s="28"/>
      <c r="H11" s="68"/>
      <c r="I11" s="67"/>
      <c r="J11" s="67"/>
      <c r="K11" s="67"/>
      <c r="L11" s="67"/>
      <c r="M11" s="48"/>
      <c r="N11" s="48"/>
    </row>
    <row r="12" spans="1:146" x14ac:dyDescent="0.5">
      <c r="A12" s="52">
        <v>21</v>
      </c>
      <c r="B12" s="56" t="s">
        <v>572</v>
      </c>
      <c r="C12" s="53">
        <v>424.1</v>
      </c>
      <c r="D12" s="53">
        <v>604.79999999999995</v>
      </c>
      <c r="E12" s="53">
        <v>801.7</v>
      </c>
      <c r="F12" s="53">
        <v>968.1</v>
      </c>
      <c r="G12" s="65">
        <v>867</v>
      </c>
      <c r="H12" s="66">
        <v>623.1</v>
      </c>
      <c r="I12" s="67">
        <v>624.4</v>
      </c>
      <c r="J12" s="67">
        <v>520.1</v>
      </c>
      <c r="K12" s="53">
        <v>820.8</v>
      </c>
      <c r="L12" s="53">
        <v>637.1</v>
      </c>
      <c r="M12" s="48"/>
      <c r="N12" s="56" t="s">
        <v>573</v>
      </c>
    </row>
    <row r="13" spans="1:146" x14ac:dyDescent="0.5">
      <c r="A13" s="48"/>
      <c r="B13" s="48"/>
      <c r="C13" s="28"/>
      <c r="D13" s="28"/>
      <c r="E13" s="28"/>
      <c r="F13" s="28"/>
      <c r="G13" s="28"/>
      <c r="H13" s="28"/>
      <c r="I13" s="53"/>
      <c r="J13" s="53"/>
      <c r="K13" s="53"/>
      <c r="L13" s="53"/>
      <c r="M13" s="48"/>
      <c r="N13" s="48"/>
    </row>
    <row r="14" spans="1:146" x14ac:dyDescent="0.5">
      <c r="A14" s="52" t="s">
        <v>574</v>
      </c>
      <c r="B14" s="56" t="s">
        <v>575</v>
      </c>
      <c r="C14" s="53">
        <v>42242.3</v>
      </c>
      <c r="D14" s="53">
        <v>44252.800000000003</v>
      </c>
      <c r="E14" s="53">
        <v>42378.2</v>
      </c>
      <c r="F14" s="53">
        <v>39391.4</v>
      </c>
      <c r="G14" s="53">
        <v>40238.6</v>
      </c>
      <c r="H14" s="53">
        <v>40787.4</v>
      </c>
      <c r="I14" s="53">
        <v>43181.5</v>
      </c>
      <c r="J14" s="53">
        <v>43775.3</v>
      </c>
      <c r="K14" s="53">
        <v>46385.7</v>
      </c>
      <c r="L14" s="53">
        <v>41624.600000000006</v>
      </c>
      <c r="M14" s="48"/>
      <c r="N14" s="56" t="s">
        <v>576</v>
      </c>
    </row>
    <row r="15" spans="1:146" x14ac:dyDescent="0.5">
      <c r="A15" s="52">
        <v>311</v>
      </c>
      <c r="B15" s="56" t="s">
        <v>577</v>
      </c>
      <c r="C15" s="53">
        <v>3178.6</v>
      </c>
      <c r="D15" s="53">
        <v>3389.4</v>
      </c>
      <c r="E15" s="53">
        <v>3319.8</v>
      </c>
      <c r="F15" s="53">
        <v>3331.9</v>
      </c>
      <c r="G15" s="65">
        <v>3447.4</v>
      </c>
      <c r="H15" s="67">
        <v>3194.2</v>
      </c>
      <c r="I15" s="67">
        <v>3172.4</v>
      </c>
      <c r="J15" s="67">
        <v>3331.9</v>
      </c>
      <c r="K15" s="53">
        <v>3260.4</v>
      </c>
      <c r="L15" s="53">
        <v>3462.7</v>
      </c>
      <c r="M15" s="48"/>
      <c r="N15" s="56" t="s">
        <v>578</v>
      </c>
    </row>
    <row r="16" spans="1:146" x14ac:dyDescent="0.5">
      <c r="A16" s="52">
        <v>312</v>
      </c>
      <c r="B16" s="56" t="s">
        <v>579</v>
      </c>
      <c r="C16" s="53">
        <v>466.9</v>
      </c>
      <c r="D16" s="53">
        <v>481.4</v>
      </c>
      <c r="E16" s="53">
        <v>495.8</v>
      </c>
      <c r="F16" s="53">
        <v>522.4</v>
      </c>
      <c r="G16" s="65">
        <v>496.9</v>
      </c>
      <c r="H16" s="67">
        <v>435.7</v>
      </c>
      <c r="I16" s="67">
        <v>464.1</v>
      </c>
      <c r="J16" s="67">
        <v>524.1</v>
      </c>
      <c r="K16" s="53">
        <v>490.8</v>
      </c>
      <c r="L16" s="53">
        <v>495.3</v>
      </c>
      <c r="M16" s="48"/>
      <c r="N16" s="56" t="s">
        <v>580</v>
      </c>
    </row>
    <row r="17" spans="1:14" x14ac:dyDescent="0.5">
      <c r="A17" s="52" t="s">
        <v>581</v>
      </c>
      <c r="B17" s="56" t="s">
        <v>582</v>
      </c>
      <c r="C17" s="53">
        <v>384.5</v>
      </c>
      <c r="D17" s="53">
        <v>369.2</v>
      </c>
      <c r="E17" s="53">
        <v>286.60000000000002</v>
      </c>
      <c r="F17" s="53">
        <v>232.6</v>
      </c>
      <c r="G17" s="65">
        <v>271.2</v>
      </c>
      <c r="H17" s="67">
        <v>259.3</v>
      </c>
      <c r="I17" s="67">
        <v>269.5</v>
      </c>
      <c r="J17" s="67">
        <v>313.60000000000002</v>
      </c>
      <c r="K17" s="53">
        <v>346.8</v>
      </c>
      <c r="L17" s="53">
        <v>362.5</v>
      </c>
      <c r="M17" s="48"/>
      <c r="N17" s="56" t="s">
        <v>582</v>
      </c>
    </row>
    <row r="18" spans="1:14" x14ac:dyDescent="0.5">
      <c r="A18" s="52">
        <v>315</v>
      </c>
      <c r="B18" s="56" t="s">
        <v>583</v>
      </c>
      <c r="C18" s="53">
        <v>508.7</v>
      </c>
      <c r="D18" s="53">
        <v>596.70000000000005</v>
      </c>
      <c r="E18" s="53">
        <v>633.9</v>
      </c>
      <c r="F18" s="53">
        <v>511.2</v>
      </c>
      <c r="G18" s="65">
        <v>513.9</v>
      </c>
      <c r="H18" s="67">
        <v>482.4</v>
      </c>
      <c r="I18" s="67">
        <v>438.5</v>
      </c>
      <c r="J18" s="67">
        <v>457.9</v>
      </c>
      <c r="K18" s="53">
        <v>464.8</v>
      </c>
      <c r="L18" s="53">
        <v>348.1</v>
      </c>
      <c r="M18" s="48"/>
      <c r="N18" s="56" t="s">
        <v>584</v>
      </c>
    </row>
    <row r="19" spans="1:14" x14ac:dyDescent="0.5">
      <c r="A19" s="52">
        <v>316</v>
      </c>
      <c r="B19" s="56" t="s">
        <v>585</v>
      </c>
      <c r="C19" s="53">
        <v>297.2</v>
      </c>
      <c r="D19" s="53">
        <v>265.5</v>
      </c>
      <c r="E19" s="53">
        <v>295.5</v>
      </c>
      <c r="F19" s="53">
        <v>281.8</v>
      </c>
      <c r="G19" s="65">
        <v>260.39999999999998</v>
      </c>
      <c r="H19" s="67">
        <v>254.9</v>
      </c>
      <c r="I19" s="67">
        <v>245.1</v>
      </c>
      <c r="J19" s="67">
        <v>241.2</v>
      </c>
      <c r="K19" s="53">
        <v>252.7</v>
      </c>
      <c r="L19" s="53">
        <v>207.6</v>
      </c>
      <c r="M19" s="48"/>
      <c r="N19" s="56" t="s">
        <v>586</v>
      </c>
    </row>
    <row r="20" spans="1:14" x14ac:dyDescent="0.5">
      <c r="A20" s="52">
        <v>321</v>
      </c>
      <c r="B20" s="56" t="s">
        <v>587</v>
      </c>
      <c r="C20" s="53">
        <v>121</v>
      </c>
      <c r="D20" s="53">
        <v>117</v>
      </c>
      <c r="E20" s="53">
        <v>114.5</v>
      </c>
      <c r="F20" s="53">
        <v>83.2</v>
      </c>
      <c r="G20" s="65">
        <v>96.3</v>
      </c>
      <c r="H20" s="67">
        <v>79.5</v>
      </c>
      <c r="I20" s="67">
        <v>67.2</v>
      </c>
      <c r="J20" s="67">
        <v>139.5</v>
      </c>
      <c r="K20" s="53">
        <v>104.5</v>
      </c>
      <c r="L20" s="53">
        <v>66</v>
      </c>
      <c r="M20" s="48"/>
      <c r="N20" s="56" t="s">
        <v>588</v>
      </c>
    </row>
    <row r="21" spans="1:14" x14ac:dyDescent="0.5">
      <c r="A21" s="52">
        <v>322</v>
      </c>
      <c r="B21" s="56" t="s">
        <v>589</v>
      </c>
      <c r="C21" s="53">
        <v>578.6</v>
      </c>
      <c r="D21" s="53">
        <v>514</v>
      </c>
      <c r="E21" s="53">
        <v>496</v>
      </c>
      <c r="F21" s="53">
        <v>492.7</v>
      </c>
      <c r="G21" s="65">
        <v>481.8</v>
      </c>
      <c r="H21" s="67">
        <v>424.4</v>
      </c>
      <c r="I21" s="67">
        <v>401.6</v>
      </c>
      <c r="J21" s="67">
        <v>392.6</v>
      </c>
      <c r="K21" s="53">
        <v>418.4</v>
      </c>
      <c r="L21" s="53">
        <v>428.1</v>
      </c>
      <c r="M21" s="48"/>
      <c r="N21" s="56" t="s">
        <v>590</v>
      </c>
    </row>
    <row r="22" spans="1:14" x14ac:dyDescent="0.5">
      <c r="A22" s="52">
        <v>323</v>
      </c>
      <c r="B22" s="56" t="s">
        <v>591</v>
      </c>
      <c r="C22" s="53">
        <v>153.80000000000001</v>
      </c>
      <c r="D22" s="53">
        <v>147.30000000000001</v>
      </c>
      <c r="E22" s="53">
        <v>128.19999999999999</v>
      </c>
      <c r="F22" s="53">
        <v>111.7</v>
      </c>
      <c r="G22" s="65">
        <v>102.6</v>
      </c>
      <c r="H22" s="67">
        <v>91.3</v>
      </c>
      <c r="I22" s="67">
        <v>84.6</v>
      </c>
      <c r="J22" s="67">
        <v>72.3</v>
      </c>
      <c r="K22" s="53">
        <v>125</v>
      </c>
      <c r="L22" s="53">
        <v>79.400000000000006</v>
      </c>
      <c r="M22" s="48"/>
      <c r="N22" s="56" t="s">
        <v>592</v>
      </c>
    </row>
    <row r="23" spans="1:14" x14ac:dyDescent="0.5">
      <c r="A23" s="52">
        <v>324</v>
      </c>
      <c r="B23" s="56" t="s">
        <v>593</v>
      </c>
      <c r="C23" s="53">
        <v>5738.8</v>
      </c>
      <c r="D23" s="53">
        <v>6603.4</v>
      </c>
      <c r="E23" s="53">
        <v>5872.6</v>
      </c>
      <c r="F23" s="53">
        <v>4644.8</v>
      </c>
      <c r="G23" s="65">
        <v>3825.9</v>
      </c>
      <c r="H23" s="67">
        <v>2620</v>
      </c>
      <c r="I23" s="67">
        <v>2505.1</v>
      </c>
      <c r="J23" s="67">
        <v>3411.6</v>
      </c>
      <c r="K23" s="53">
        <v>3222.3</v>
      </c>
      <c r="L23" s="53">
        <v>2874.2</v>
      </c>
      <c r="M23" s="48"/>
      <c r="N23" s="56" t="s">
        <v>594</v>
      </c>
    </row>
    <row r="24" spans="1:14" x14ac:dyDescent="0.5">
      <c r="A24" s="52">
        <v>325</v>
      </c>
      <c r="B24" s="56" t="s">
        <v>595</v>
      </c>
      <c r="C24" s="53">
        <v>20022.8</v>
      </c>
      <c r="D24" s="53">
        <v>20580.5</v>
      </c>
      <c r="E24" s="53">
        <v>19562.400000000001</v>
      </c>
      <c r="F24" s="53">
        <v>18095</v>
      </c>
      <c r="G24" s="65">
        <v>19237.099999999999</v>
      </c>
      <c r="H24" s="67">
        <v>22258.3</v>
      </c>
      <c r="I24" s="67">
        <v>24142.7</v>
      </c>
      <c r="J24" s="67">
        <v>22414.6</v>
      </c>
      <c r="K24" s="53">
        <v>23901.5</v>
      </c>
      <c r="L24" s="53">
        <v>21869.7</v>
      </c>
      <c r="M24" s="48"/>
      <c r="N24" s="56" t="s">
        <v>596</v>
      </c>
    </row>
    <row r="25" spans="1:14" x14ac:dyDescent="0.5">
      <c r="A25" s="52">
        <v>3251</v>
      </c>
      <c r="B25" s="56" t="s">
        <v>637</v>
      </c>
      <c r="C25" s="53">
        <v>4428.5</v>
      </c>
      <c r="D25" s="53">
        <v>5046</v>
      </c>
      <c r="E25" s="53">
        <v>4984.0000000000018</v>
      </c>
      <c r="F25" s="53">
        <v>5508</v>
      </c>
      <c r="G25" s="65">
        <v>5046.2999999999993</v>
      </c>
      <c r="H25" s="67">
        <v>5509.7999999999993</v>
      </c>
      <c r="I25" s="67">
        <v>6369.7999999999993</v>
      </c>
      <c r="J25" s="67">
        <v>5478.8</v>
      </c>
      <c r="K25" s="53">
        <v>3905.4</v>
      </c>
      <c r="L25" s="53">
        <v>4590.2</v>
      </c>
      <c r="M25" s="48"/>
      <c r="N25" s="56" t="s">
        <v>638</v>
      </c>
    </row>
    <row r="26" spans="1:14" x14ac:dyDescent="0.5">
      <c r="A26" s="52">
        <v>3254</v>
      </c>
      <c r="B26" s="56" t="s">
        <v>597</v>
      </c>
      <c r="C26" s="53">
        <v>14481.2</v>
      </c>
      <c r="D26" s="53">
        <v>15534.5</v>
      </c>
      <c r="E26" s="53">
        <v>14578.4</v>
      </c>
      <c r="F26" s="53">
        <v>12587</v>
      </c>
      <c r="G26" s="65">
        <v>14190.8</v>
      </c>
      <c r="H26" s="67">
        <v>16748.5</v>
      </c>
      <c r="I26" s="67">
        <v>17772.900000000001</v>
      </c>
      <c r="J26" s="67">
        <v>15909.6</v>
      </c>
      <c r="K26" s="53">
        <v>18986.5</v>
      </c>
      <c r="L26" s="53">
        <v>16339.6</v>
      </c>
      <c r="M26" s="48"/>
      <c r="N26" s="56" t="s">
        <v>598</v>
      </c>
    </row>
    <row r="27" spans="1:14" x14ac:dyDescent="0.5">
      <c r="A27" s="52">
        <v>326</v>
      </c>
      <c r="B27" s="56" t="s">
        <v>599</v>
      </c>
      <c r="C27" s="53">
        <v>1017.6</v>
      </c>
      <c r="D27" s="53">
        <v>1020.4</v>
      </c>
      <c r="E27" s="53">
        <v>949</v>
      </c>
      <c r="F27" s="53">
        <v>913.6</v>
      </c>
      <c r="G27" s="65">
        <v>946.3</v>
      </c>
      <c r="H27" s="67">
        <v>984.9</v>
      </c>
      <c r="I27" s="67">
        <v>960.3</v>
      </c>
      <c r="J27" s="67">
        <v>1106</v>
      </c>
      <c r="K27" s="53">
        <v>1114.8</v>
      </c>
      <c r="L27" s="53">
        <v>1065.3</v>
      </c>
      <c r="M27" s="48"/>
      <c r="N27" s="56" t="s">
        <v>600</v>
      </c>
    </row>
    <row r="28" spans="1:14" x14ac:dyDescent="0.5">
      <c r="A28" s="52">
        <v>327</v>
      </c>
      <c r="B28" s="56" t="s">
        <v>601</v>
      </c>
      <c r="C28" s="53">
        <v>215.6</v>
      </c>
      <c r="D28" s="53">
        <v>231.7</v>
      </c>
      <c r="E28" s="53">
        <v>230.5</v>
      </c>
      <c r="F28" s="53">
        <v>210.5</v>
      </c>
      <c r="G28" s="65">
        <v>214.2</v>
      </c>
      <c r="H28" s="67">
        <v>189.7</v>
      </c>
      <c r="I28" s="67">
        <v>174.4</v>
      </c>
      <c r="J28" s="67">
        <v>200.4</v>
      </c>
      <c r="K28" s="53">
        <v>241.1</v>
      </c>
      <c r="L28" s="53">
        <v>202.1</v>
      </c>
      <c r="M28" s="48"/>
      <c r="N28" s="56" t="s">
        <v>602</v>
      </c>
    </row>
    <row r="29" spans="1:14" x14ac:dyDescent="0.5">
      <c r="A29" s="52">
        <v>331</v>
      </c>
      <c r="B29" s="56" t="s">
        <v>603</v>
      </c>
      <c r="C29" s="53">
        <v>870.5</v>
      </c>
      <c r="D29" s="53">
        <v>715.1</v>
      </c>
      <c r="E29" s="53">
        <v>729.9</v>
      </c>
      <c r="F29" s="53">
        <v>797.7</v>
      </c>
      <c r="G29" s="65">
        <v>555.1</v>
      </c>
      <c r="H29" s="67">
        <v>336.7</v>
      </c>
      <c r="I29" s="67">
        <v>319.8</v>
      </c>
      <c r="J29" s="67">
        <v>450.3</v>
      </c>
      <c r="K29" s="53">
        <v>495.1</v>
      </c>
      <c r="L29" s="53">
        <v>340.9</v>
      </c>
      <c r="M29" s="48"/>
      <c r="N29" s="56" t="s">
        <v>604</v>
      </c>
    </row>
    <row r="30" spans="1:14" x14ac:dyDescent="0.5">
      <c r="A30" s="52">
        <v>332</v>
      </c>
      <c r="B30" s="56" t="s">
        <v>605</v>
      </c>
      <c r="C30" s="53">
        <v>442.4</v>
      </c>
      <c r="D30" s="53">
        <v>499.1</v>
      </c>
      <c r="E30" s="53">
        <v>475.5</v>
      </c>
      <c r="F30" s="53">
        <v>437.2</v>
      </c>
      <c r="G30" s="65">
        <v>431.6</v>
      </c>
      <c r="H30" s="67">
        <v>426.8</v>
      </c>
      <c r="I30" s="67">
        <v>402</v>
      </c>
      <c r="J30" s="67">
        <v>475.7</v>
      </c>
      <c r="K30" s="53">
        <v>526.1</v>
      </c>
      <c r="L30" s="53">
        <v>466.1</v>
      </c>
      <c r="M30" s="48"/>
      <c r="N30" s="56" t="s">
        <v>606</v>
      </c>
    </row>
    <row r="31" spans="1:14" x14ac:dyDescent="0.5">
      <c r="A31" s="52">
        <v>333</v>
      </c>
      <c r="B31" s="56" t="s">
        <v>607</v>
      </c>
      <c r="C31" s="53">
        <v>1043.5999999999999</v>
      </c>
      <c r="D31" s="53">
        <v>1095.2</v>
      </c>
      <c r="E31" s="53">
        <v>1025</v>
      </c>
      <c r="F31" s="53">
        <v>961.7</v>
      </c>
      <c r="G31" s="65">
        <v>958.5</v>
      </c>
      <c r="H31" s="67">
        <v>931.2</v>
      </c>
      <c r="I31" s="67">
        <v>1001.6</v>
      </c>
      <c r="J31" s="67">
        <v>1243.5999999999999</v>
      </c>
      <c r="K31" s="53">
        <v>1275.5999999999999</v>
      </c>
      <c r="L31" s="53">
        <v>1041.3</v>
      </c>
      <c r="M31" s="48"/>
      <c r="N31" s="56" t="s">
        <v>608</v>
      </c>
    </row>
    <row r="32" spans="1:14" x14ac:dyDescent="0.5">
      <c r="A32" s="52">
        <v>334</v>
      </c>
      <c r="B32" s="56" t="s">
        <v>609</v>
      </c>
      <c r="C32" s="53">
        <v>2397.5</v>
      </c>
      <c r="D32" s="53">
        <v>2339.3000000000002</v>
      </c>
      <c r="E32" s="53">
        <v>2295.8000000000002</v>
      </c>
      <c r="F32" s="53">
        <v>2191.6</v>
      </c>
      <c r="G32" s="65">
        <v>2371.8000000000002</v>
      </c>
      <c r="H32" s="67">
        <v>2059.5</v>
      </c>
      <c r="I32" s="67">
        <v>1925.9</v>
      </c>
      <c r="J32" s="67">
        <v>2040.5</v>
      </c>
      <c r="K32" s="53">
        <v>2203.4</v>
      </c>
      <c r="L32" s="53">
        <v>2020.4</v>
      </c>
      <c r="M32" s="48"/>
      <c r="N32" s="56" t="s">
        <v>610</v>
      </c>
    </row>
    <row r="33" spans="1:14" x14ac:dyDescent="0.5">
      <c r="A33" s="52">
        <v>335</v>
      </c>
      <c r="B33" s="56" t="s">
        <v>613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48"/>
      <c r="N33" s="56" t="s">
        <v>614</v>
      </c>
    </row>
    <row r="34" spans="1:14" x14ac:dyDescent="0.5">
      <c r="A34" s="48"/>
      <c r="B34" s="56" t="s">
        <v>615</v>
      </c>
      <c r="C34" s="53">
        <v>905.2</v>
      </c>
      <c r="D34" s="53">
        <v>1081.3</v>
      </c>
      <c r="E34" s="53">
        <v>1061.0999999999999</v>
      </c>
      <c r="F34" s="53">
        <v>1098.5999999999999</v>
      </c>
      <c r="G34" s="65">
        <v>1289</v>
      </c>
      <c r="H34" s="67">
        <v>1149.2</v>
      </c>
      <c r="I34" s="53">
        <v>1058</v>
      </c>
      <c r="J34" s="53">
        <v>1666.3</v>
      </c>
      <c r="K34" s="53">
        <v>1410.9</v>
      </c>
      <c r="L34" s="53">
        <v>1262.2</v>
      </c>
      <c r="M34" s="48"/>
      <c r="N34" s="56" t="s">
        <v>616</v>
      </c>
    </row>
    <row r="35" spans="1:14" x14ac:dyDescent="0.5">
      <c r="A35" s="52">
        <v>336</v>
      </c>
      <c r="B35" s="56" t="s">
        <v>617</v>
      </c>
      <c r="C35" s="53">
        <v>2002.5</v>
      </c>
      <c r="D35" s="53">
        <v>2222.3000000000002</v>
      </c>
      <c r="E35" s="53">
        <v>2433.9</v>
      </c>
      <c r="F35" s="53">
        <v>2436.1</v>
      </c>
      <c r="G35" s="65">
        <v>2715.6</v>
      </c>
      <c r="H35" s="67">
        <v>2584.8000000000002</v>
      </c>
      <c r="I35" s="67">
        <v>3489.2</v>
      </c>
      <c r="J35" s="67">
        <v>3166.9</v>
      </c>
      <c r="K35" s="53">
        <v>4183.3</v>
      </c>
      <c r="L35" s="53">
        <v>2968.5</v>
      </c>
      <c r="M35" s="48"/>
      <c r="N35" s="56" t="s">
        <v>618</v>
      </c>
    </row>
    <row r="36" spans="1:14" x14ac:dyDescent="0.5">
      <c r="A36" s="52">
        <v>3361</v>
      </c>
      <c r="B36" s="56" t="s">
        <v>639</v>
      </c>
      <c r="C36" s="53">
        <v>1713.3</v>
      </c>
      <c r="D36" s="53">
        <v>1965.2</v>
      </c>
      <c r="E36" s="53">
        <v>2154.6999999999998</v>
      </c>
      <c r="F36" s="53">
        <v>1991.8</v>
      </c>
      <c r="G36" s="65">
        <v>1613.58503</v>
      </c>
      <c r="H36" s="67">
        <v>1853.1681119999998</v>
      </c>
      <c r="I36" s="67">
        <v>2032.2884230000002</v>
      </c>
      <c r="J36" s="67">
        <v>2143.6999999999998</v>
      </c>
      <c r="K36" s="53">
        <v>2688.7</v>
      </c>
      <c r="L36" s="53">
        <v>1804.3</v>
      </c>
      <c r="M36" s="48"/>
      <c r="N36" s="56" t="s">
        <v>640</v>
      </c>
    </row>
    <row r="37" spans="1:14" x14ac:dyDescent="0.5">
      <c r="A37" s="52">
        <v>337</v>
      </c>
      <c r="B37" s="56" t="s">
        <v>619</v>
      </c>
      <c r="C37" s="53">
        <v>249.3</v>
      </c>
      <c r="D37" s="53">
        <v>261.7</v>
      </c>
      <c r="E37" s="53">
        <v>307.10000000000002</v>
      </c>
      <c r="F37" s="53">
        <v>249.9</v>
      </c>
      <c r="G37" s="65">
        <v>281.60000000000002</v>
      </c>
      <c r="H37" s="67">
        <v>263.5</v>
      </c>
      <c r="I37" s="67">
        <v>245.6</v>
      </c>
      <c r="J37" s="67">
        <v>275.3</v>
      </c>
      <c r="K37" s="53">
        <v>365</v>
      </c>
      <c r="L37" s="53">
        <v>254.9</v>
      </c>
      <c r="M37" s="48"/>
      <c r="N37" s="56" t="s">
        <v>620</v>
      </c>
    </row>
    <row r="38" spans="1:14" x14ac:dyDescent="0.5">
      <c r="A38" s="52">
        <v>339</v>
      </c>
      <c r="B38" s="56" t="s">
        <v>621</v>
      </c>
      <c r="C38" s="53">
        <v>1647.1</v>
      </c>
      <c r="D38" s="53">
        <v>1722.3</v>
      </c>
      <c r="E38" s="53">
        <v>1665.1</v>
      </c>
      <c r="F38" s="53">
        <v>1787.2</v>
      </c>
      <c r="G38" s="65">
        <v>1741.3</v>
      </c>
      <c r="H38" s="67">
        <v>1761</v>
      </c>
      <c r="I38" s="67">
        <v>1814.1</v>
      </c>
      <c r="J38" s="67">
        <v>1851</v>
      </c>
      <c r="K38" s="53">
        <v>1983.2</v>
      </c>
      <c r="L38" s="53">
        <v>1809.3</v>
      </c>
      <c r="M38" s="48"/>
      <c r="N38" s="56" t="s">
        <v>622</v>
      </c>
    </row>
    <row r="39" spans="1:14" x14ac:dyDescent="0.5">
      <c r="A39" s="48"/>
      <c r="B39" s="48"/>
      <c r="C39" s="28"/>
      <c r="D39" s="28"/>
      <c r="E39" s="28"/>
      <c r="F39" s="28"/>
      <c r="G39" s="28"/>
      <c r="H39" s="67"/>
      <c r="I39" s="67"/>
      <c r="J39" s="67"/>
      <c r="K39" s="67"/>
      <c r="L39" s="67"/>
      <c r="M39" s="48"/>
      <c r="N39" s="48"/>
    </row>
    <row r="40" spans="1:14" ht="19" thickBot="1" x14ac:dyDescent="0.55000000000000004">
      <c r="A40" s="60"/>
      <c r="B40" s="61" t="s">
        <v>625</v>
      </c>
      <c r="C40" s="69">
        <v>1456.1999999999971</v>
      </c>
      <c r="D40" s="69">
        <v>1193.3999999999942</v>
      </c>
      <c r="E40" s="69">
        <v>1376.3000000000102</v>
      </c>
      <c r="F40" s="69">
        <v>1652.0999999999985</v>
      </c>
      <c r="G40" s="70">
        <v>1420.9000000000015</v>
      </c>
      <c r="H40" s="71">
        <v>1346.5999999999985</v>
      </c>
      <c r="I40" s="71">
        <v>1551.9000000000015</v>
      </c>
      <c r="J40" s="71">
        <v>1564.8</v>
      </c>
      <c r="K40" s="69">
        <v>1542.9</v>
      </c>
      <c r="L40" s="69">
        <v>1440.3</v>
      </c>
      <c r="M40" s="64"/>
      <c r="N40" s="61" t="s">
        <v>626</v>
      </c>
    </row>
    <row r="41" spans="1:14" x14ac:dyDescent="0.5">
      <c r="C41" s="28"/>
      <c r="D41" s="28"/>
      <c r="E41" s="28"/>
      <c r="F41" s="28"/>
      <c r="G41" s="28"/>
      <c r="H41" s="28"/>
      <c r="I41" s="28"/>
    </row>
    <row r="42" spans="1:14" x14ac:dyDescent="0.5">
      <c r="A42" s="22" t="s">
        <v>627</v>
      </c>
      <c r="H42" s="56" t="s">
        <v>628</v>
      </c>
      <c r="M42" s="48"/>
    </row>
    <row r="43" spans="1:14" x14ac:dyDescent="0.5">
      <c r="A43" s="22" t="s">
        <v>629</v>
      </c>
      <c r="H43" s="56" t="s">
        <v>630</v>
      </c>
      <c r="M43" s="48"/>
    </row>
    <row r="44" spans="1:14" x14ac:dyDescent="0.5">
      <c r="A44" s="22" t="s">
        <v>631</v>
      </c>
      <c r="H44" s="56" t="s">
        <v>632</v>
      </c>
      <c r="M44" s="48"/>
    </row>
    <row r="45" spans="1:14" x14ac:dyDescent="0.5">
      <c r="A45" s="22" t="s">
        <v>33</v>
      </c>
      <c r="H45" s="56" t="s">
        <v>34</v>
      </c>
      <c r="M45" s="48"/>
    </row>
    <row r="46" spans="1:14" x14ac:dyDescent="0.5">
      <c r="A46" s="22" t="s">
        <v>35</v>
      </c>
      <c r="H46" s="56" t="s">
        <v>36</v>
      </c>
      <c r="M46" s="48"/>
    </row>
  </sheetData>
  <hyperlinks>
    <hyperlink ref="N1" location="'ÍNDICE-INDEX'!A1" display="'ÍNDICE-INDEX" xr:uid="{C6469E4D-7673-4BBA-B80C-808C82FF1793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BC20-B305-4832-9FD5-D6F1ABF3FE3E}">
  <sheetPr>
    <tabColor theme="9" tint="0.79998168889431442"/>
  </sheetPr>
  <dimension ref="A1:K751"/>
  <sheetViews>
    <sheetView zoomScale="90" zoomScaleNormal="90" workbookViewId="0">
      <selection activeCell="K1" sqref="K1"/>
    </sheetView>
  </sheetViews>
  <sheetFormatPr defaultColWidth="9.84375" defaultRowHeight="18.5" x14ac:dyDescent="0.5"/>
  <cols>
    <col min="1" max="1" width="9.84375" style="3"/>
    <col min="2" max="2" width="50.69140625" style="3" customWidth="1"/>
    <col min="3" max="5" width="14.69140625" style="3" customWidth="1"/>
    <col min="6" max="6" width="0.84375" style="3" customWidth="1"/>
    <col min="7" max="9" width="14.69140625" style="3" customWidth="1"/>
    <col min="10" max="10" width="0.84375" style="3" customWidth="1"/>
    <col min="11" max="11" width="50.69140625" style="3" customWidth="1"/>
    <col min="12" max="16384" width="9.84375" style="3"/>
  </cols>
  <sheetData>
    <row r="1" spans="1:11" x14ac:dyDescent="0.5">
      <c r="K1" s="84" t="s">
        <v>751</v>
      </c>
    </row>
    <row r="2" spans="1:11" x14ac:dyDescent="0.5">
      <c r="A2" s="22" t="s">
        <v>641</v>
      </c>
    </row>
    <row r="3" spans="1:11" x14ac:dyDescent="0.5">
      <c r="A3" s="22" t="s">
        <v>642</v>
      </c>
    </row>
    <row r="4" spans="1:11" x14ac:dyDescent="0.5">
      <c r="A4" s="3" t="s">
        <v>91</v>
      </c>
    </row>
    <row r="6" spans="1:11" x14ac:dyDescent="0.5">
      <c r="A6" s="23"/>
      <c r="B6" s="23"/>
      <c r="C6" s="23"/>
      <c r="D6" s="24" t="s">
        <v>42</v>
      </c>
      <c r="E6" s="23"/>
      <c r="F6" s="23"/>
      <c r="G6" s="23"/>
      <c r="H6" s="24" t="s">
        <v>43</v>
      </c>
      <c r="I6" s="23"/>
      <c r="J6" s="23"/>
      <c r="K6" s="23"/>
    </row>
    <row r="7" spans="1:11" x14ac:dyDescent="0.5">
      <c r="E7" s="31" t="s">
        <v>92</v>
      </c>
      <c r="I7" s="31" t="s">
        <v>92</v>
      </c>
    </row>
    <row r="8" spans="1:11" x14ac:dyDescent="0.5">
      <c r="C8" s="31" t="s">
        <v>93</v>
      </c>
      <c r="D8" s="31" t="s">
        <v>94</v>
      </c>
      <c r="E8" s="31" t="s">
        <v>95</v>
      </c>
      <c r="G8" s="31" t="s">
        <v>93</v>
      </c>
      <c r="H8" s="31" t="s">
        <v>94</v>
      </c>
      <c r="I8" s="31" t="s">
        <v>95</v>
      </c>
    </row>
    <row r="9" spans="1:11" x14ac:dyDescent="0.5">
      <c r="C9" s="31" t="s">
        <v>96</v>
      </c>
      <c r="D9" s="31" t="s">
        <v>97</v>
      </c>
      <c r="E9" s="31" t="s">
        <v>98</v>
      </c>
      <c r="G9" s="31" t="s">
        <v>96</v>
      </c>
      <c r="H9" s="31" t="s">
        <v>97</v>
      </c>
      <c r="I9" s="31" t="s">
        <v>98</v>
      </c>
    </row>
    <row r="10" spans="1:11" x14ac:dyDescent="0.5">
      <c r="A10" s="43" t="s">
        <v>643</v>
      </c>
      <c r="B10" s="22"/>
    </row>
    <row r="11" spans="1:11" x14ac:dyDescent="0.5">
      <c r="A11" s="43" t="s">
        <v>644</v>
      </c>
      <c r="B11" s="22" t="s">
        <v>645</v>
      </c>
      <c r="C11" s="28">
        <f>C13+C15+C17+C40</f>
        <v>48236206182</v>
      </c>
      <c r="D11" s="28">
        <f>D13+D15+D17+D40</f>
        <v>24661126588</v>
      </c>
      <c r="E11" s="28">
        <f>C11-D11</f>
        <v>23575079594</v>
      </c>
      <c r="F11" s="26"/>
      <c r="G11" s="28">
        <f>G13+G15+G17+G40</f>
        <v>47266271574</v>
      </c>
      <c r="H11" s="28">
        <f>H13+H15+H17+H40</f>
        <v>22642507335</v>
      </c>
      <c r="I11" s="28">
        <f>G11-H11</f>
        <v>24623764239</v>
      </c>
      <c r="K11" s="22" t="s">
        <v>646</v>
      </c>
    </row>
    <row r="12" spans="1:11" x14ac:dyDescent="0.5">
      <c r="C12" s="48"/>
      <c r="D12" s="48"/>
      <c r="E12" s="48"/>
      <c r="G12" s="48"/>
      <c r="H12" s="48"/>
      <c r="I12" s="48"/>
    </row>
    <row r="13" spans="1:11" x14ac:dyDescent="0.5">
      <c r="A13" s="43">
        <v>11</v>
      </c>
      <c r="B13" s="22" t="s">
        <v>570</v>
      </c>
      <c r="C13" s="28">
        <v>17899393</v>
      </c>
      <c r="D13" s="28">
        <v>407036485</v>
      </c>
      <c r="E13" s="28">
        <f>C13-D13</f>
        <v>-389137092</v>
      </c>
      <c r="G13" s="28">
        <v>15672661</v>
      </c>
      <c r="H13" s="28">
        <v>425711269</v>
      </c>
      <c r="I13" s="28">
        <f>G13-H13</f>
        <v>-410038608</v>
      </c>
      <c r="K13" s="22" t="s">
        <v>571</v>
      </c>
    </row>
    <row r="14" spans="1:11" x14ac:dyDescent="0.5">
      <c r="C14" s="48"/>
      <c r="D14" s="48"/>
      <c r="E14" s="48"/>
      <c r="G14" s="48"/>
      <c r="H14" s="48"/>
      <c r="I14" s="48"/>
    </row>
    <row r="15" spans="1:11" x14ac:dyDescent="0.5">
      <c r="A15" s="43">
        <v>21</v>
      </c>
      <c r="B15" s="22" t="s">
        <v>572</v>
      </c>
      <c r="C15" s="28">
        <v>1134919</v>
      </c>
      <c r="D15" s="28">
        <v>28780587</v>
      </c>
      <c r="E15" s="28">
        <f>C15-D15</f>
        <v>-27645668</v>
      </c>
      <c r="G15" s="28">
        <v>975447</v>
      </c>
      <c r="H15" s="28">
        <v>37871476</v>
      </c>
      <c r="I15" s="28">
        <f>G15-H15</f>
        <v>-36896029</v>
      </c>
      <c r="K15" s="22" t="s">
        <v>573</v>
      </c>
    </row>
    <row r="16" spans="1:11" x14ac:dyDescent="0.5">
      <c r="C16" s="48"/>
      <c r="D16" s="48"/>
      <c r="E16" s="48"/>
      <c r="G16" s="48"/>
      <c r="H16" s="48"/>
      <c r="I16" s="48"/>
    </row>
    <row r="17" spans="1:11" x14ac:dyDescent="0.5">
      <c r="A17" s="43" t="s">
        <v>574</v>
      </c>
      <c r="B17" s="22" t="s">
        <v>575</v>
      </c>
      <c r="C17" s="28">
        <f>SUM(C18:C38)</f>
        <v>47842022077</v>
      </c>
      <c r="D17" s="28">
        <f>SUM(D18:D38)</f>
        <v>22987747475</v>
      </c>
      <c r="E17" s="28">
        <f t="shared" ref="E17:E28" si="0">C17-D17</f>
        <v>24854274602</v>
      </c>
      <c r="F17" s="26"/>
      <c r="G17" s="28">
        <f>SUM(G18:G38)</f>
        <v>46908145819</v>
      </c>
      <c r="H17" s="28">
        <f>SUM(H18:H38)</f>
        <v>21086260057</v>
      </c>
      <c r="I17" s="28">
        <f t="shared" ref="I17:I28" si="1">G17-H17</f>
        <v>25821885762</v>
      </c>
      <c r="K17" s="22" t="s">
        <v>576</v>
      </c>
    </row>
    <row r="18" spans="1:11" x14ac:dyDescent="0.5">
      <c r="A18" s="43">
        <v>311</v>
      </c>
      <c r="B18" s="22" t="s">
        <v>577</v>
      </c>
      <c r="C18" s="28">
        <v>610792171</v>
      </c>
      <c r="D18" s="28">
        <v>2581492404</v>
      </c>
      <c r="E18" s="28">
        <f t="shared" si="0"/>
        <v>-1970700233</v>
      </c>
      <c r="G18" s="28">
        <v>701394710</v>
      </c>
      <c r="H18" s="28">
        <v>2756834744</v>
      </c>
      <c r="I18" s="28">
        <f t="shared" si="1"/>
        <v>-2055440034</v>
      </c>
      <c r="K18" s="22" t="s">
        <v>578</v>
      </c>
    </row>
    <row r="19" spans="1:11" x14ac:dyDescent="0.5">
      <c r="A19" s="43">
        <v>312</v>
      </c>
      <c r="B19" s="22" t="s">
        <v>579</v>
      </c>
      <c r="C19" s="28">
        <v>231412562</v>
      </c>
      <c r="D19" s="28">
        <v>277588852</v>
      </c>
      <c r="E19" s="28">
        <f t="shared" si="0"/>
        <v>-46176290</v>
      </c>
      <c r="G19" s="28">
        <v>257808546</v>
      </c>
      <c r="H19" s="28">
        <v>291774865</v>
      </c>
      <c r="I19" s="28">
        <f t="shared" si="1"/>
        <v>-33966319</v>
      </c>
      <c r="K19" s="22" t="s">
        <v>580</v>
      </c>
    </row>
    <row r="20" spans="1:11" x14ac:dyDescent="0.5">
      <c r="A20" s="43" t="s">
        <v>581</v>
      </c>
      <c r="B20" s="22" t="s">
        <v>582</v>
      </c>
      <c r="C20" s="28">
        <v>73937948</v>
      </c>
      <c r="D20" s="28">
        <v>295590283</v>
      </c>
      <c r="E20" s="28">
        <f t="shared" si="0"/>
        <v>-221652335</v>
      </c>
      <c r="G20" s="28">
        <v>22227270</v>
      </c>
      <c r="H20" s="28">
        <v>305053162</v>
      </c>
      <c r="I20" s="28">
        <f t="shared" si="1"/>
        <v>-282825892</v>
      </c>
      <c r="K20" s="22" t="s">
        <v>582</v>
      </c>
    </row>
    <row r="21" spans="1:11" x14ac:dyDescent="0.5">
      <c r="A21" s="43">
        <v>315</v>
      </c>
      <c r="B21" s="22" t="s">
        <v>583</v>
      </c>
      <c r="C21" s="28">
        <v>60950896</v>
      </c>
      <c r="D21" s="28">
        <v>404222195</v>
      </c>
      <c r="E21" s="28">
        <f t="shared" si="0"/>
        <v>-343271299</v>
      </c>
      <c r="G21" s="28">
        <v>70919724</v>
      </c>
      <c r="H21" s="28">
        <v>303136582</v>
      </c>
      <c r="I21" s="28">
        <f t="shared" si="1"/>
        <v>-232216858</v>
      </c>
      <c r="K21" s="22" t="s">
        <v>584</v>
      </c>
    </row>
    <row r="22" spans="1:11" x14ac:dyDescent="0.5">
      <c r="A22" s="43">
        <v>316</v>
      </c>
      <c r="B22" s="22" t="s">
        <v>585</v>
      </c>
      <c r="C22" s="28">
        <v>74168507</v>
      </c>
      <c r="D22" s="28">
        <v>189017106</v>
      </c>
      <c r="E22" s="28">
        <f t="shared" si="0"/>
        <v>-114848599</v>
      </c>
      <c r="G22" s="28">
        <v>66555785</v>
      </c>
      <c r="H22" s="28">
        <v>160756228</v>
      </c>
      <c r="I22" s="28">
        <f t="shared" si="1"/>
        <v>-94200443</v>
      </c>
      <c r="K22" s="22" t="s">
        <v>586</v>
      </c>
    </row>
    <row r="23" spans="1:11" x14ac:dyDescent="0.5">
      <c r="A23" s="43">
        <v>321</v>
      </c>
      <c r="B23" s="22" t="s">
        <v>587</v>
      </c>
      <c r="C23" s="28">
        <v>2016790</v>
      </c>
      <c r="D23" s="28">
        <v>48010005</v>
      </c>
      <c r="E23" s="28">
        <f t="shared" si="0"/>
        <v>-45993215</v>
      </c>
      <c r="G23" s="28">
        <v>2227882</v>
      </c>
      <c r="H23" s="28">
        <v>34741995</v>
      </c>
      <c r="I23" s="28">
        <f t="shared" si="1"/>
        <v>-32514113</v>
      </c>
      <c r="K23" s="22" t="s">
        <v>588</v>
      </c>
    </row>
    <row r="24" spans="1:11" x14ac:dyDescent="0.5">
      <c r="A24" s="43">
        <v>322</v>
      </c>
      <c r="B24" s="22" t="s">
        <v>589</v>
      </c>
      <c r="C24" s="28">
        <v>7915380</v>
      </c>
      <c r="D24" s="28">
        <v>285384611</v>
      </c>
      <c r="E24" s="28">
        <f t="shared" si="0"/>
        <v>-277469231</v>
      </c>
      <c r="G24" s="28">
        <v>8119323</v>
      </c>
      <c r="H24" s="28">
        <v>302754968</v>
      </c>
      <c r="I24" s="28">
        <f t="shared" si="1"/>
        <v>-294635645</v>
      </c>
      <c r="K24" s="22" t="s">
        <v>590</v>
      </c>
    </row>
    <row r="25" spans="1:11" x14ac:dyDescent="0.5">
      <c r="A25" s="43">
        <v>323</v>
      </c>
      <c r="B25" s="22" t="s">
        <v>591</v>
      </c>
      <c r="C25" s="28">
        <v>10547999</v>
      </c>
      <c r="D25" s="28">
        <v>105160471</v>
      </c>
      <c r="E25" s="28">
        <f t="shared" si="0"/>
        <v>-94612472</v>
      </c>
      <c r="G25" s="28">
        <v>9535745</v>
      </c>
      <c r="H25" s="28">
        <v>65188795</v>
      </c>
      <c r="I25" s="28">
        <f t="shared" si="1"/>
        <v>-55653050</v>
      </c>
      <c r="K25" s="22" t="s">
        <v>592</v>
      </c>
    </row>
    <row r="26" spans="1:11" x14ac:dyDescent="0.5">
      <c r="A26" s="43">
        <v>324</v>
      </c>
      <c r="B26" s="22" t="s">
        <v>593</v>
      </c>
      <c r="C26" s="28">
        <v>1756680</v>
      </c>
      <c r="D26" s="28">
        <v>83847413</v>
      </c>
      <c r="E26" s="28">
        <f t="shared" si="0"/>
        <v>-82090733</v>
      </c>
      <c r="G26" s="28">
        <v>1671318</v>
      </c>
      <c r="H26" s="28">
        <v>80533712</v>
      </c>
      <c r="I26" s="28">
        <f t="shared" si="1"/>
        <v>-78862394</v>
      </c>
      <c r="K26" s="22" t="s">
        <v>594</v>
      </c>
    </row>
    <row r="27" spans="1:11" x14ac:dyDescent="0.5">
      <c r="A27" s="43">
        <v>325</v>
      </c>
      <c r="B27" s="22" t="s">
        <v>595</v>
      </c>
      <c r="C27" s="28">
        <v>36342702080</v>
      </c>
      <c r="D27" s="28">
        <v>9758683753</v>
      </c>
      <c r="E27" s="28">
        <f t="shared" si="0"/>
        <v>26584018327</v>
      </c>
      <c r="G27" s="28">
        <v>36464422519</v>
      </c>
      <c r="H27" s="28">
        <v>9006331074</v>
      </c>
      <c r="I27" s="28">
        <f t="shared" si="1"/>
        <v>27458091445</v>
      </c>
      <c r="K27" s="22" t="s">
        <v>596</v>
      </c>
    </row>
    <row r="28" spans="1:11" x14ac:dyDescent="0.5">
      <c r="A28" s="43">
        <v>326</v>
      </c>
      <c r="B28" s="22" t="s">
        <v>599</v>
      </c>
      <c r="C28" s="28">
        <v>189181587</v>
      </c>
      <c r="D28" s="28">
        <v>779334459</v>
      </c>
      <c r="E28" s="28">
        <f t="shared" si="0"/>
        <v>-590152872</v>
      </c>
      <c r="G28" s="28">
        <v>170758614</v>
      </c>
      <c r="H28" s="28">
        <v>763966285</v>
      </c>
      <c r="I28" s="28">
        <f t="shared" si="1"/>
        <v>-593207671</v>
      </c>
      <c r="K28" s="22" t="s">
        <v>600</v>
      </c>
    </row>
    <row r="29" spans="1:11" x14ac:dyDescent="0.5">
      <c r="A29" s="43">
        <v>327</v>
      </c>
      <c r="B29" s="22" t="s">
        <v>601</v>
      </c>
      <c r="C29" s="28">
        <v>3235280</v>
      </c>
      <c r="D29" s="28">
        <v>93687285</v>
      </c>
      <c r="E29" s="28">
        <f>C29-D29</f>
        <v>-90452005</v>
      </c>
      <c r="G29" s="28">
        <v>7792696</v>
      </c>
      <c r="H29" s="28">
        <v>96895859</v>
      </c>
      <c r="I29" s="28">
        <f>G29-H29</f>
        <v>-89103163</v>
      </c>
      <c r="K29" s="22" t="s">
        <v>602</v>
      </c>
    </row>
    <row r="30" spans="1:11" x14ac:dyDescent="0.5">
      <c r="A30" s="43">
        <v>331</v>
      </c>
      <c r="B30" s="22" t="s">
        <v>603</v>
      </c>
      <c r="C30" s="28">
        <v>41380356</v>
      </c>
      <c r="D30" s="28">
        <v>244586063</v>
      </c>
      <c r="E30" s="28">
        <f>C30-D30</f>
        <v>-203205707</v>
      </c>
      <c r="G30" s="28">
        <v>43335811</v>
      </c>
      <c r="H30" s="28">
        <v>201716466</v>
      </c>
      <c r="I30" s="28">
        <f>G30-H30</f>
        <v>-158380655</v>
      </c>
      <c r="K30" s="22" t="s">
        <v>604</v>
      </c>
    </row>
    <row r="31" spans="1:11" x14ac:dyDescent="0.5">
      <c r="A31" s="43">
        <v>332</v>
      </c>
      <c r="B31" s="22" t="s">
        <v>605</v>
      </c>
      <c r="C31" s="28">
        <v>53906846</v>
      </c>
      <c r="D31" s="28">
        <v>383972895</v>
      </c>
      <c r="E31" s="28">
        <f>C31-D31</f>
        <v>-330066049</v>
      </c>
      <c r="G31" s="28">
        <v>53928664</v>
      </c>
      <c r="H31" s="28">
        <v>365155785</v>
      </c>
      <c r="I31" s="28">
        <f>G31-H31</f>
        <v>-311227121</v>
      </c>
      <c r="K31" s="22" t="s">
        <v>606</v>
      </c>
    </row>
    <row r="32" spans="1:11" x14ac:dyDescent="0.5">
      <c r="A32" s="43">
        <v>333</v>
      </c>
      <c r="B32" s="22" t="s">
        <v>607</v>
      </c>
      <c r="C32" s="28">
        <v>1090575557</v>
      </c>
      <c r="D32" s="28">
        <v>812545392</v>
      </c>
      <c r="E32" s="28">
        <f>C32-D32</f>
        <v>278030165</v>
      </c>
      <c r="G32" s="28">
        <v>875586025</v>
      </c>
      <c r="H32" s="28">
        <v>649235110</v>
      </c>
      <c r="I32" s="28">
        <f>G32-H32</f>
        <v>226350915</v>
      </c>
      <c r="K32" s="22" t="s">
        <v>608</v>
      </c>
    </row>
    <row r="33" spans="1:11" x14ac:dyDescent="0.5">
      <c r="A33" s="43">
        <v>334</v>
      </c>
      <c r="B33" s="22" t="s">
        <v>609</v>
      </c>
      <c r="C33" s="28">
        <v>1540315526</v>
      </c>
      <c r="D33" s="28">
        <v>1947634928</v>
      </c>
      <c r="E33" s="28">
        <f>C33-D33</f>
        <v>-407319402</v>
      </c>
      <c r="G33" s="28">
        <v>1241527681</v>
      </c>
      <c r="H33" s="28">
        <v>1830534653</v>
      </c>
      <c r="I33" s="28">
        <f>G33-H33</f>
        <v>-589006972</v>
      </c>
      <c r="K33" s="22" t="s">
        <v>610</v>
      </c>
    </row>
    <row r="34" spans="1:11" x14ac:dyDescent="0.5">
      <c r="A34" s="43">
        <v>335</v>
      </c>
      <c r="B34" s="22" t="s">
        <v>613</v>
      </c>
      <c r="C34" s="28"/>
      <c r="D34" s="28"/>
      <c r="E34" s="28"/>
      <c r="G34" s="28"/>
      <c r="H34" s="28"/>
      <c r="I34" s="28"/>
      <c r="K34" s="22" t="s">
        <v>614</v>
      </c>
    </row>
    <row r="35" spans="1:11" x14ac:dyDescent="0.5">
      <c r="A35" s="43"/>
      <c r="B35" s="22" t="s">
        <v>615</v>
      </c>
      <c r="C35" s="28">
        <v>1230501492</v>
      </c>
      <c r="D35" s="28">
        <v>1065610342</v>
      </c>
      <c r="E35" s="28">
        <f>C35-D35</f>
        <v>164891150</v>
      </c>
      <c r="G35" s="28">
        <v>1219412794</v>
      </c>
      <c r="H35" s="28">
        <v>990659970</v>
      </c>
      <c r="I35" s="28">
        <f>G35-H35</f>
        <v>228752824</v>
      </c>
      <c r="K35" s="22" t="s">
        <v>616</v>
      </c>
    </row>
    <row r="36" spans="1:11" x14ac:dyDescent="0.5">
      <c r="A36" s="43">
        <v>336</v>
      </c>
      <c r="B36" s="22" t="s">
        <v>617</v>
      </c>
      <c r="C36" s="28">
        <v>130198799</v>
      </c>
      <c r="D36" s="28">
        <v>1915788336</v>
      </c>
      <c r="E36" s="28">
        <f>C36-D36</f>
        <v>-1785589537</v>
      </c>
      <c r="G36" s="28">
        <v>104610758</v>
      </c>
      <c r="H36" s="28">
        <v>1307590650</v>
      </c>
      <c r="I36" s="28">
        <f>G36-H36</f>
        <v>-1202979892</v>
      </c>
      <c r="K36" s="22" t="s">
        <v>618</v>
      </c>
    </row>
    <row r="37" spans="1:11" x14ac:dyDescent="0.5">
      <c r="A37" s="43">
        <v>337</v>
      </c>
      <c r="B37" s="22" t="s">
        <v>619</v>
      </c>
      <c r="C37" s="28">
        <v>4236497</v>
      </c>
      <c r="D37" s="28">
        <v>164016224</v>
      </c>
      <c r="E37" s="28">
        <f>C37-D37</f>
        <v>-159779727</v>
      </c>
      <c r="G37" s="28">
        <v>6615524</v>
      </c>
      <c r="H37" s="28">
        <v>127057038</v>
      </c>
      <c r="I37" s="28">
        <f>G37-H37</f>
        <v>-120441514</v>
      </c>
      <c r="K37" s="22" t="s">
        <v>620</v>
      </c>
    </row>
    <row r="38" spans="1:11" x14ac:dyDescent="0.5">
      <c r="A38" s="43">
        <v>339</v>
      </c>
      <c r="B38" s="22" t="s">
        <v>621</v>
      </c>
      <c r="C38" s="28">
        <v>6142289124</v>
      </c>
      <c r="D38" s="28">
        <v>1551574458</v>
      </c>
      <c r="E38" s="28">
        <f>C38-D38</f>
        <v>4590714666</v>
      </c>
      <c r="G38" s="28">
        <v>5579694430</v>
      </c>
      <c r="H38" s="28">
        <v>1446342116</v>
      </c>
      <c r="I38" s="28">
        <f>G38-H38</f>
        <v>4133352314</v>
      </c>
      <c r="K38" s="22" t="s">
        <v>647</v>
      </c>
    </row>
    <row r="39" spans="1:11" x14ac:dyDescent="0.5">
      <c r="C39" s="48"/>
      <c r="D39" s="48"/>
      <c r="E39" s="48"/>
      <c r="G39" s="48"/>
      <c r="H39" s="48"/>
      <c r="I39" s="48"/>
      <c r="K39" s="22"/>
    </row>
    <row r="40" spans="1:11" ht="19" thickBot="1" x14ac:dyDescent="0.55000000000000004">
      <c r="A40" s="72" t="s">
        <v>648</v>
      </c>
      <c r="B40" s="33" t="s">
        <v>649</v>
      </c>
      <c r="C40" s="35">
        <v>375149793</v>
      </c>
      <c r="D40" s="35">
        <v>1237562041</v>
      </c>
      <c r="E40" s="35">
        <f>C40-D40</f>
        <v>-862412248</v>
      </c>
      <c r="F40" s="27"/>
      <c r="G40" s="35">
        <v>341477647</v>
      </c>
      <c r="H40" s="35">
        <v>1092664533</v>
      </c>
      <c r="I40" s="35">
        <f>G40-H40</f>
        <v>-751186886</v>
      </c>
      <c r="J40" s="27"/>
      <c r="K40" s="33" t="s">
        <v>650</v>
      </c>
    </row>
    <row r="41" spans="1:11" x14ac:dyDescent="0.5">
      <c r="K41" s="26"/>
    </row>
    <row r="42" spans="1:11" x14ac:dyDescent="0.5">
      <c r="K42" s="26" t="s">
        <v>84</v>
      </c>
    </row>
    <row r="43" spans="1:11" x14ac:dyDescent="0.5">
      <c r="K43" s="26"/>
    </row>
    <row r="44" spans="1:11" x14ac:dyDescent="0.5">
      <c r="K44" s="26"/>
    </row>
    <row r="45" spans="1:11" x14ac:dyDescent="0.5">
      <c r="A45" s="22" t="s">
        <v>651</v>
      </c>
    </row>
    <row r="46" spans="1:11" x14ac:dyDescent="0.5">
      <c r="A46" s="22" t="s">
        <v>652</v>
      </c>
    </row>
    <row r="47" spans="1:11" x14ac:dyDescent="0.5">
      <c r="A47" s="3" t="s">
        <v>91</v>
      </c>
    </row>
    <row r="49" spans="1:11" x14ac:dyDescent="0.5">
      <c r="A49" s="23"/>
      <c r="B49" s="23"/>
      <c r="C49" s="23"/>
      <c r="D49" s="24" t="s">
        <v>42</v>
      </c>
      <c r="E49" s="23"/>
      <c r="F49" s="23"/>
      <c r="G49" s="23"/>
      <c r="H49" s="24" t="s">
        <v>43</v>
      </c>
      <c r="I49" s="23"/>
      <c r="J49" s="23"/>
      <c r="K49" s="23"/>
    </row>
    <row r="50" spans="1:11" x14ac:dyDescent="0.5">
      <c r="E50" s="31" t="s">
        <v>92</v>
      </c>
      <c r="I50" s="31" t="s">
        <v>92</v>
      </c>
    </row>
    <row r="51" spans="1:11" x14ac:dyDescent="0.5">
      <c r="C51" s="31" t="s">
        <v>93</v>
      </c>
      <c r="D51" s="31" t="s">
        <v>94</v>
      </c>
      <c r="E51" s="31" t="s">
        <v>95</v>
      </c>
      <c r="G51" s="31" t="s">
        <v>93</v>
      </c>
      <c r="H51" s="31" t="s">
        <v>94</v>
      </c>
      <c r="I51" s="31" t="s">
        <v>95</v>
      </c>
    </row>
    <row r="52" spans="1:11" x14ac:dyDescent="0.5">
      <c r="C52" s="31" t="s">
        <v>96</v>
      </c>
      <c r="D52" s="31" t="s">
        <v>97</v>
      </c>
      <c r="E52" s="31" t="s">
        <v>98</v>
      </c>
      <c r="G52" s="31" t="s">
        <v>96</v>
      </c>
      <c r="H52" s="31" t="s">
        <v>97</v>
      </c>
      <c r="I52" s="31" t="s">
        <v>98</v>
      </c>
    </row>
    <row r="53" spans="1:11" x14ac:dyDescent="0.5">
      <c r="A53" s="43" t="s">
        <v>643</v>
      </c>
      <c r="B53" s="22"/>
    </row>
    <row r="54" spans="1:11" x14ac:dyDescent="0.5">
      <c r="A54" s="43" t="s">
        <v>644</v>
      </c>
      <c r="B54" s="22" t="s">
        <v>653</v>
      </c>
      <c r="C54" s="28">
        <f>C56+C58+C60+C83</f>
        <v>15182801492</v>
      </c>
      <c r="D54" s="28">
        <f>D56+D58+D60+D83</f>
        <v>24656340551</v>
      </c>
      <c r="E54" s="28">
        <f>C54-D54</f>
        <v>-9473539059</v>
      </c>
      <c r="F54" s="26"/>
      <c r="G54" s="28">
        <f>G56+G58+G60+G83</f>
        <v>14805160078</v>
      </c>
      <c r="H54" s="28">
        <f>H56+H58+H60+H83</f>
        <v>21581661827</v>
      </c>
      <c r="I54" s="28">
        <f>G54-H54</f>
        <v>-6776501749</v>
      </c>
      <c r="K54" s="22" t="s">
        <v>654</v>
      </c>
    </row>
    <row r="55" spans="1:11" x14ac:dyDescent="0.5">
      <c r="C55" s="48"/>
      <c r="D55" s="48"/>
      <c r="E55" s="48"/>
      <c r="G55" s="48"/>
      <c r="H55" s="48"/>
      <c r="I55" s="48"/>
    </row>
    <row r="56" spans="1:11" x14ac:dyDescent="0.5">
      <c r="A56" s="43">
        <v>11</v>
      </c>
      <c r="B56" s="22" t="s">
        <v>570</v>
      </c>
      <c r="C56" s="28">
        <v>35692988</v>
      </c>
      <c r="D56" s="28">
        <v>275072735</v>
      </c>
      <c r="E56" s="28">
        <f>C56-D56</f>
        <v>-239379747</v>
      </c>
      <c r="G56" s="28">
        <v>29924389</v>
      </c>
      <c r="H56" s="28">
        <v>227642454</v>
      </c>
      <c r="I56" s="28">
        <f>G56-H56</f>
        <v>-197718065</v>
      </c>
      <c r="K56" s="22" t="s">
        <v>571</v>
      </c>
    </row>
    <row r="57" spans="1:11" x14ac:dyDescent="0.5">
      <c r="C57" s="48"/>
      <c r="D57" s="48"/>
      <c r="E57" s="48"/>
      <c r="G57" s="48"/>
      <c r="H57" s="48"/>
      <c r="I57" s="48"/>
    </row>
    <row r="58" spans="1:11" x14ac:dyDescent="0.5">
      <c r="A58" s="43">
        <v>21</v>
      </c>
      <c r="B58" s="22" t="s">
        <v>572</v>
      </c>
      <c r="C58" s="28">
        <v>2608768</v>
      </c>
      <c r="D58" s="28">
        <v>791985469</v>
      </c>
      <c r="E58" s="28">
        <f>C58-D58</f>
        <v>-789376701</v>
      </c>
      <c r="G58" s="28">
        <v>2022497</v>
      </c>
      <c r="H58" s="28">
        <v>599192642</v>
      </c>
      <c r="I58" s="28">
        <f>G58-H58</f>
        <v>-597170145</v>
      </c>
      <c r="K58" s="22" t="s">
        <v>573</v>
      </c>
    </row>
    <row r="59" spans="1:11" x14ac:dyDescent="0.5">
      <c r="C59" s="48"/>
      <c r="D59" s="48"/>
      <c r="E59" s="48"/>
      <c r="G59" s="48"/>
      <c r="H59" s="48"/>
      <c r="I59" s="48"/>
    </row>
    <row r="60" spans="1:11" x14ac:dyDescent="0.5">
      <c r="A60" s="43" t="s">
        <v>574</v>
      </c>
      <c r="B60" s="22" t="s">
        <v>575</v>
      </c>
      <c r="C60" s="28">
        <f>SUM(C61:C81)</f>
        <v>14967534979</v>
      </c>
      <c r="D60" s="28">
        <f>SUM(D61:D81)</f>
        <v>23362595428</v>
      </c>
      <c r="E60" s="28">
        <f t="shared" ref="E60:E76" si="2">C60-D60</f>
        <v>-8395060449</v>
      </c>
      <c r="F60" s="26"/>
      <c r="G60" s="28">
        <f>SUM(G61:G81)</f>
        <v>14658165796</v>
      </c>
      <c r="H60" s="28">
        <f>SUM(H61:H81)</f>
        <v>20537709968</v>
      </c>
      <c r="I60" s="28">
        <f t="shared" ref="I60:I81" si="3">G60-H60</f>
        <v>-5879544172</v>
      </c>
      <c r="K60" s="22" t="s">
        <v>576</v>
      </c>
    </row>
    <row r="61" spans="1:11" x14ac:dyDescent="0.5">
      <c r="A61" s="43">
        <v>311</v>
      </c>
      <c r="B61" s="22" t="s">
        <v>577</v>
      </c>
      <c r="C61" s="28">
        <v>85021382</v>
      </c>
      <c r="D61" s="28">
        <v>676881925</v>
      </c>
      <c r="E61" s="28">
        <f t="shared" si="2"/>
        <v>-591860543</v>
      </c>
      <c r="G61" s="28">
        <v>69890678</v>
      </c>
      <c r="H61" s="28">
        <v>705817318</v>
      </c>
      <c r="I61" s="28">
        <f t="shared" si="3"/>
        <v>-635926640</v>
      </c>
      <c r="K61" s="22" t="s">
        <v>578</v>
      </c>
    </row>
    <row r="62" spans="1:11" x14ac:dyDescent="0.5">
      <c r="A62" s="43">
        <v>312</v>
      </c>
      <c r="B62" s="22" t="s">
        <v>579</v>
      </c>
      <c r="C62" s="28">
        <v>43350362</v>
      </c>
      <c r="D62" s="28">
        <v>212948732</v>
      </c>
      <c r="E62" s="28">
        <f t="shared" si="2"/>
        <v>-169598370</v>
      </c>
      <c r="G62" s="28">
        <v>51752200</v>
      </c>
      <c r="H62" s="28">
        <v>203366598</v>
      </c>
      <c r="I62" s="28">
        <f t="shared" si="3"/>
        <v>-151614398</v>
      </c>
      <c r="K62" s="22" t="s">
        <v>580</v>
      </c>
    </row>
    <row r="63" spans="1:11" x14ac:dyDescent="0.5">
      <c r="A63" s="43" t="s">
        <v>581</v>
      </c>
      <c r="B63" s="22" t="s">
        <v>582</v>
      </c>
      <c r="C63" s="28">
        <v>4524327</v>
      </c>
      <c r="D63" s="28">
        <v>51147071</v>
      </c>
      <c r="E63" s="28">
        <f t="shared" si="2"/>
        <v>-46622744</v>
      </c>
      <c r="G63" s="28">
        <v>6792515</v>
      </c>
      <c r="H63" s="28">
        <v>57451709</v>
      </c>
      <c r="I63" s="28">
        <f t="shared" si="3"/>
        <v>-50659194</v>
      </c>
      <c r="K63" s="22" t="s">
        <v>582</v>
      </c>
    </row>
    <row r="64" spans="1:11" x14ac:dyDescent="0.5">
      <c r="A64" s="43">
        <v>315</v>
      </c>
      <c r="B64" s="22" t="s">
        <v>583</v>
      </c>
      <c r="C64" s="28">
        <v>1998279</v>
      </c>
      <c r="D64" s="28">
        <v>60495503</v>
      </c>
      <c r="E64" s="28">
        <f t="shared" si="2"/>
        <v>-58497224</v>
      </c>
      <c r="G64" s="28">
        <v>1107784</v>
      </c>
      <c r="H64" s="28">
        <v>44984456</v>
      </c>
      <c r="I64" s="28">
        <f t="shared" si="3"/>
        <v>-43876672</v>
      </c>
      <c r="K64" s="22" t="s">
        <v>584</v>
      </c>
    </row>
    <row r="65" spans="1:11" x14ac:dyDescent="0.5">
      <c r="A65" s="43">
        <v>316</v>
      </c>
      <c r="B65" s="22" t="s">
        <v>585</v>
      </c>
      <c r="C65" s="28">
        <v>3581325</v>
      </c>
      <c r="D65" s="28">
        <v>63669019</v>
      </c>
      <c r="E65" s="28">
        <f t="shared" si="2"/>
        <v>-60087694</v>
      </c>
      <c r="G65" s="28">
        <v>1652788</v>
      </c>
      <c r="H65" s="28">
        <v>46798308</v>
      </c>
      <c r="I65" s="28">
        <f t="shared" si="3"/>
        <v>-45145520</v>
      </c>
      <c r="K65" s="22" t="s">
        <v>586</v>
      </c>
    </row>
    <row r="66" spans="1:11" x14ac:dyDescent="0.5">
      <c r="A66" s="43">
        <v>321</v>
      </c>
      <c r="B66" s="22" t="s">
        <v>587</v>
      </c>
      <c r="C66" s="28">
        <v>14507733</v>
      </c>
      <c r="D66" s="28">
        <v>56324687</v>
      </c>
      <c r="E66" s="28">
        <f t="shared" si="2"/>
        <v>-41816954</v>
      </c>
      <c r="G66" s="28">
        <v>9599994</v>
      </c>
      <c r="H66" s="28">
        <v>31281532</v>
      </c>
      <c r="I66" s="28">
        <f t="shared" si="3"/>
        <v>-21681538</v>
      </c>
      <c r="K66" s="22" t="s">
        <v>588</v>
      </c>
    </row>
    <row r="67" spans="1:11" x14ac:dyDescent="0.5">
      <c r="A67" s="43">
        <v>322</v>
      </c>
      <c r="B67" s="22" t="s">
        <v>589</v>
      </c>
      <c r="C67" s="28">
        <v>6309106</v>
      </c>
      <c r="D67" s="28">
        <v>132982215</v>
      </c>
      <c r="E67" s="28">
        <f t="shared" si="2"/>
        <v>-126673109</v>
      </c>
      <c r="G67" s="28">
        <v>9599022</v>
      </c>
      <c r="H67" s="28">
        <v>125321445</v>
      </c>
      <c r="I67" s="28">
        <f t="shared" si="3"/>
        <v>-115722423</v>
      </c>
      <c r="K67" s="22" t="s">
        <v>590</v>
      </c>
    </row>
    <row r="68" spans="1:11" x14ac:dyDescent="0.5">
      <c r="A68" s="43">
        <v>323</v>
      </c>
      <c r="B68" s="22" t="s">
        <v>591</v>
      </c>
      <c r="C68" s="28">
        <v>6632819</v>
      </c>
      <c r="D68" s="28">
        <v>19856643</v>
      </c>
      <c r="E68" s="28">
        <f t="shared" si="2"/>
        <v>-13223824</v>
      </c>
      <c r="G68" s="28">
        <v>6094767</v>
      </c>
      <c r="H68" s="28">
        <v>14222550</v>
      </c>
      <c r="I68" s="28">
        <f t="shared" si="3"/>
        <v>-8127783</v>
      </c>
      <c r="K68" s="22" t="s">
        <v>592</v>
      </c>
    </row>
    <row r="69" spans="1:11" x14ac:dyDescent="0.5">
      <c r="A69" s="43">
        <v>324</v>
      </c>
      <c r="B69" s="22" t="s">
        <v>593</v>
      </c>
      <c r="C69" s="28">
        <v>422311446</v>
      </c>
      <c r="D69" s="28">
        <v>3113316321</v>
      </c>
      <c r="E69" s="28">
        <f t="shared" si="2"/>
        <v>-2691004875</v>
      </c>
      <c r="G69" s="28">
        <v>272367425</v>
      </c>
      <c r="H69" s="28">
        <v>2793697415</v>
      </c>
      <c r="I69" s="28">
        <f t="shared" si="3"/>
        <v>-2521329990</v>
      </c>
      <c r="K69" s="22" t="s">
        <v>594</v>
      </c>
    </row>
    <row r="70" spans="1:11" x14ac:dyDescent="0.5">
      <c r="A70" s="43">
        <v>325</v>
      </c>
      <c r="B70" s="22" t="s">
        <v>595</v>
      </c>
      <c r="C70" s="28">
        <v>13018491340</v>
      </c>
      <c r="D70" s="28">
        <v>14141902852</v>
      </c>
      <c r="E70" s="28">
        <f t="shared" si="2"/>
        <v>-1123411512</v>
      </c>
      <c r="G70" s="28">
        <v>12873664470</v>
      </c>
      <c r="H70" s="28">
        <v>12863205731</v>
      </c>
      <c r="I70" s="28">
        <f t="shared" si="3"/>
        <v>10458739</v>
      </c>
      <c r="K70" s="22" t="s">
        <v>596</v>
      </c>
    </row>
    <row r="71" spans="1:11" x14ac:dyDescent="0.5">
      <c r="A71" s="43">
        <v>326</v>
      </c>
      <c r="B71" s="22" t="s">
        <v>599</v>
      </c>
      <c r="C71" s="28">
        <v>80231270</v>
      </c>
      <c r="D71" s="28">
        <v>335261901</v>
      </c>
      <c r="E71" s="28">
        <f t="shared" si="2"/>
        <v>-255030631</v>
      </c>
      <c r="G71" s="28">
        <v>78754259</v>
      </c>
      <c r="H71" s="28">
        <v>301378303</v>
      </c>
      <c r="I71" s="28">
        <f t="shared" si="3"/>
        <v>-222624044</v>
      </c>
      <c r="K71" s="22" t="s">
        <v>600</v>
      </c>
    </row>
    <row r="72" spans="1:11" x14ac:dyDescent="0.5">
      <c r="A72" s="43">
        <v>327</v>
      </c>
      <c r="B72" s="22" t="s">
        <v>601</v>
      </c>
      <c r="C72" s="28">
        <v>12485547</v>
      </c>
      <c r="D72" s="28">
        <v>147325892</v>
      </c>
      <c r="E72" s="28">
        <f t="shared" si="2"/>
        <v>-134840345</v>
      </c>
      <c r="G72" s="28">
        <v>7000721</v>
      </c>
      <c r="H72" s="28">
        <v>105163726</v>
      </c>
      <c r="I72" s="28">
        <f t="shared" si="3"/>
        <v>-98163005</v>
      </c>
      <c r="K72" s="22" t="s">
        <v>602</v>
      </c>
    </row>
    <row r="73" spans="1:11" x14ac:dyDescent="0.5">
      <c r="A73" s="43">
        <v>331</v>
      </c>
      <c r="B73" s="22" t="s">
        <v>603</v>
      </c>
      <c r="C73" s="28">
        <v>17342754</v>
      </c>
      <c r="D73" s="28">
        <v>250324204</v>
      </c>
      <c r="E73" s="28">
        <f t="shared" si="2"/>
        <v>-232981450</v>
      </c>
      <c r="G73" s="28">
        <v>42506250</v>
      </c>
      <c r="H73" s="28">
        <v>139170606</v>
      </c>
      <c r="I73" s="28">
        <f t="shared" si="3"/>
        <v>-96664356</v>
      </c>
      <c r="K73" s="22" t="s">
        <v>604</v>
      </c>
    </row>
    <row r="74" spans="1:11" x14ac:dyDescent="0.5">
      <c r="A74" s="43">
        <v>332</v>
      </c>
      <c r="B74" s="22" t="s">
        <v>605</v>
      </c>
      <c r="C74" s="28">
        <v>32043974</v>
      </c>
      <c r="D74" s="28">
        <v>141720855</v>
      </c>
      <c r="E74" s="28">
        <f t="shared" si="2"/>
        <v>-109676881</v>
      </c>
      <c r="G74" s="28">
        <v>29678675</v>
      </c>
      <c r="H74" s="28">
        <v>100910130</v>
      </c>
      <c r="I74" s="28">
        <f t="shared" si="3"/>
        <v>-71231455</v>
      </c>
      <c r="K74" s="22" t="s">
        <v>606</v>
      </c>
    </row>
    <row r="75" spans="1:11" x14ac:dyDescent="0.5">
      <c r="A75" s="43">
        <v>333</v>
      </c>
      <c r="B75" s="22" t="s">
        <v>607</v>
      </c>
      <c r="C75" s="28">
        <v>99527046</v>
      </c>
      <c r="D75" s="28">
        <v>461227599</v>
      </c>
      <c r="E75" s="28">
        <f t="shared" si="2"/>
        <v>-361700553</v>
      </c>
      <c r="G75" s="28">
        <v>135497232</v>
      </c>
      <c r="H75" s="28">
        <v>391978950</v>
      </c>
      <c r="I75" s="28">
        <f t="shared" si="3"/>
        <v>-256481718</v>
      </c>
      <c r="K75" s="22" t="s">
        <v>608</v>
      </c>
    </row>
    <row r="76" spans="1:11" x14ac:dyDescent="0.5">
      <c r="A76" s="43">
        <v>334</v>
      </c>
      <c r="B76" s="22" t="s">
        <v>609</v>
      </c>
      <c r="C76" s="28">
        <v>201176643</v>
      </c>
      <c r="D76" s="28">
        <v>255683476</v>
      </c>
      <c r="E76" s="28">
        <f t="shared" si="2"/>
        <v>-54506833</v>
      </c>
      <c r="G76" s="28">
        <v>136526534</v>
      </c>
      <c r="H76" s="28">
        <v>189801090</v>
      </c>
      <c r="I76" s="28">
        <f t="shared" si="3"/>
        <v>-53274556</v>
      </c>
      <c r="K76" s="22" t="s">
        <v>610</v>
      </c>
    </row>
    <row r="77" spans="1:11" x14ac:dyDescent="0.5">
      <c r="A77" s="43">
        <v>335</v>
      </c>
      <c r="B77" s="22" t="s">
        <v>613</v>
      </c>
      <c r="C77" s="28"/>
      <c r="D77" s="28"/>
      <c r="E77" s="28"/>
      <c r="G77" s="28"/>
      <c r="H77" s="28"/>
      <c r="I77" s="28"/>
      <c r="K77" s="22" t="s">
        <v>614</v>
      </c>
    </row>
    <row r="78" spans="1:11" x14ac:dyDescent="0.5">
      <c r="A78" s="43"/>
      <c r="B78" s="22" t="s">
        <v>615</v>
      </c>
      <c r="C78" s="28">
        <v>323461377</v>
      </c>
      <c r="D78" s="28">
        <v>343706744</v>
      </c>
      <c r="E78" s="28">
        <f>C78-D78</f>
        <v>-20245367</v>
      </c>
      <c r="G78" s="28">
        <v>291391639</v>
      </c>
      <c r="H78" s="28">
        <v>271477074</v>
      </c>
      <c r="I78" s="28">
        <f>G78-H78</f>
        <v>19914565</v>
      </c>
      <c r="K78" s="22" t="s">
        <v>616</v>
      </c>
    </row>
    <row r="79" spans="1:11" x14ac:dyDescent="0.5">
      <c r="A79" s="43">
        <v>336</v>
      </c>
      <c r="B79" s="22" t="s">
        <v>617</v>
      </c>
      <c r="C79" s="28">
        <v>89043949</v>
      </c>
      <c r="D79" s="28">
        <v>2265416803</v>
      </c>
      <c r="E79" s="28">
        <f t="shared" ref="E79:E81" si="4">C79-D79</f>
        <v>-2176372854</v>
      </c>
      <c r="G79" s="28">
        <v>129834069</v>
      </c>
      <c r="H79" s="28">
        <v>1660869425</v>
      </c>
      <c r="I79" s="28">
        <f t="shared" si="3"/>
        <v>-1531035356</v>
      </c>
      <c r="K79" s="22" t="s">
        <v>618</v>
      </c>
    </row>
    <row r="80" spans="1:11" x14ac:dyDescent="0.5">
      <c r="A80" s="43">
        <v>337</v>
      </c>
      <c r="B80" s="22" t="s">
        <v>619</v>
      </c>
      <c r="C80" s="28">
        <v>1340318</v>
      </c>
      <c r="D80" s="28">
        <v>200964107</v>
      </c>
      <c r="E80" s="28">
        <f t="shared" si="4"/>
        <v>-199623789</v>
      </c>
      <c r="G80" s="28">
        <v>623725</v>
      </c>
      <c r="H80" s="28">
        <v>127885491</v>
      </c>
      <c r="I80" s="28">
        <f t="shared" si="3"/>
        <v>-127261766</v>
      </c>
      <c r="J80" s="28"/>
      <c r="K80" s="22" t="s">
        <v>620</v>
      </c>
    </row>
    <row r="81" spans="1:11" x14ac:dyDescent="0.5">
      <c r="A81" s="43">
        <v>339</v>
      </c>
      <c r="B81" s="22" t="s">
        <v>621</v>
      </c>
      <c r="C81" s="28">
        <v>504153982</v>
      </c>
      <c r="D81" s="28">
        <v>431438879</v>
      </c>
      <c r="E81" s="28">
        <f t="shared" si="4"/>
        <v>72715103</v>
      </c>
      <c r="G81" s="28">
        <v>503831049</v>
      </c>
      <c r="H81" s="28">
        <v>362928111</v>
      </c>
      <c r="I81" s="28">
        <f t="shared" si="3"/>
        <v>140902938</v>
      </c>
      <c r="K81" s="22" t="s">
        <v>647</v>
      </c>
    </row>
    <row r="82" spans="1:11" x14ac:dyDescent="0.5">
      <c r="C82" s="48"/>
      <c r="D82" s="48"/>
      <c r="E82" s="48"/>
      <c r="G82" s="48"/>
      <c r="H82" s="48"/>
      <c r="I82" s="48"/>
      <c r="K82" s="22"/>
    </row>
    <row r="83" spans="1:11" ht="19" thickBot="1" x14ac:dyDescent="0.55000000000000004">
      <c r="A83" s="72" t="s">
        <v>648</v>
      </c>
      <c r="B83" s="33" t="s">
        <v>649</v>
      </c>
      <c r="C83" s="35">
        <v>176964757</v>
      </c>
      <c r="D83" s="35">
        <v>226686919</v>
      </c>
      <c r="E83" s="35">
        <f>C83-D83</f>
        <v>-49722162</v>
      </c>
      <c r="F83" s="27"/>
      <c r="G83" s="35">
        <v>115047396</v>
      </c>
      <c r="H83" s="35">
        <v>217116763</v>
      </c>
      <c r="I83" s="35">
        <f>G83-H83</f>
        <v>-102069367</v>
      </c>
      <c r="J83" s="27"/>
      <c r="K83" s="33" t="s">
        <v>650</v>
      </c>
    </row>
    <row r="84" spans="1:11" x14ac:dyDescent="0.5">
      <c r="K84" s="26"/>
    </row>
    <row r="85" spans="1:11" x14ac:dyDescent="0.5">
      <c r="K85" s="26" t="s">
        <v>84</v>
      </c>
    </row>
    <row r="86" spans="1:11" x14ac:dyDescent="0.5">
      <c r="K86" s="26"/>
    </row>
    <row r="88" spans="1:11" x14ac:dyDescent="0.5">
      <c r="A88" s="22" t="s">
        <v>651</v>
      </c>
    </row>
    <row r="89" spans="1:11" x14ac:dyDescent="0.5">
      <c r="A89" s="22" t="s">
        <v>652</v>
      </c>
    </row>
    <row r="90" spans="1:11" x14ac:dyDescent="0.5">
      <c r="A90" s="3" t="s">
        <v>91</v>
      </c>
    </row>
    <row r="92" spans="1:11" x14ac:dyDescent="0.5">
      <c r="A92" s="23"/>
      <c r="B92" s="23"/>
      <c r="C92" s="23"/>
      <c r="D92" s="24" t="s">
        <v>42</v>
      </c>
      <c r="E92" s="23"/>
      <c r="F92" s="23"/>
      <c r="G92" s="23"/>
      <c r="H92" s="24" t="s">
        <v>43</v>
      </c>
      <c r="I92" s="23"/>
      <c r="J92" s="23"/>
      <c r="K92" s="23"/>
    </row>
    <row r="93" spans="1:11" x14ac:dyDescent="0.5">
      <c r="E93" s="31" t="s">
        <v>92</v>
      </c>
      <c r="I93" s="31" t="s">
        <v>92</v>
      </c>
    </row>
    <row r="94" spans="1:11" x14ac:dyDescent="0.5">
      <c r="C94" s="31" t="s">
        <v>93</v>
      </c>
      <c r="D94" s="31" t="s">
        <v>94</v>
      </c>
      <c r="E94" s="31" t="s">
        <v>95</v>
      </c>
      <c r="G94" s="31" t="s">
        <v>93</v>
      </c>
      <c r="H94" s="31" t="s">
        <v>94</v>
      </c>
      <c r="I94" s="31" t="s">
        <v>95</v>
      </c>
    </row>
    <row r="95" spans="1:11" x14ac:dyDescent="0.5">
      <c r="C95" s="31" t="s">
        <v>96</v>
      </c>
      <c r="D95" s="31" t="s">
        <v>97</v>
      </c>
      <c r="E95" s="31" t="s">
        <v>98</v>
      </c>
      <c r="G95" s="31" t="s">
        <v>96</v>
      </c>
      <c r="H95" s="31" t="s">
        <v>97</v>
      </c>
      <c r="I95" s="31" t="s">
        <v>98</v>
      </c>
    </row>
    <row r="96" spans="1:11" x14ac:dyDescent="0.5">
      <c r="A96" s="43" t="s">
        <v>643</v>
      </c>
      <c r="B96" s="22"/>
    </row>
    <row r="97" spans="1:11" x14ac:dyDescent="0.5">
      <c r="A97" s="43" t="s">
        <v>644</v>
      </c>
      <c r="B97" s="22" t="s">
        <v>655</v>
      </c>
      <c r="C97" s="28">
        <f>C99+C101+C103+C126</f>
        <v>275471818</v>
      </c>
      <c r="D97" s="28">
        <f>D99+D101+D103+D126</f>
        <v>115252505</v>
      </c>
      <c r="E97" s="28">
        <f>C97-D97</f>
        <v>160219313</v>
      </c>
      <c r="F97" s="26"/>
      <c r="G97" s="28">
        <f>G99+G101+G103+G126</f>
        <v>236865276</v>
      </c>
      <c r="H97" s="28">
        <f>H99+H101+H103+H126</f>
        <v>131046432</v>
      </c>
      <c r="I97" s="28">
        <f>G97-H97</f>
        <v>105818844</v>
      </c>
      <c r="K97" s="22" t="s">
        <v>656</v>
      </c>
    </row>
    <row r="98" spans="1:11" x14ac:dyDescent="0.5">
      <c r="C98" s="48"/>
      <c r="D98" s="48"/>
      <c r="E98" s="48"/>
      <c r="G98" s="48"/>
      <c r="H98" s="48"/>
      <c r="I98" s="48"/>
    </row>
    <row r="99" spans="1:11" x14ac:dyDescent="0.5">
      <c r="A99" s="43">
        <v>11</v>
      </c>
      <c r="B99" s="22" t="s">
        <v>570</v>
      </c>
      <c r="C99" s="28">
        <v>1549005</v>
      </c>
      <c r="D99" s="28">
        <v>0</v>
      </c>
      <c r="E99" s="28">
        <f>C99-D99</f>
        <v>1549005</v>
      </c>
      <c r="G99" s="28">
        <v>1493415</v>
      </c>
      <c r="H99" s="28">
        <v>16000</v>
      </c>
      <c r="I99" s="28">
        <f>G99-H99</f>
        <v>1477415</v>
      </c>
      <c r="K99" s="22" t="s">
        <v>571</v>
      </c>
    </row>
    <row r="100" spans="1:11" x14ac:dyDescent="0.5">
      <c r="C100" s="48"/>
      <c r="D100" s="48"/>
      <c r="E100" s="48"/>
      <c r="G100" s="48"/>
      <c r="H100" s="48"/>
      <c r="I100" s="48"/>
    </row>
    <row r="101" spans="1:11" x14ac:dyDescent="0.5">
      <c r="A101" s="43">
        <v>21</v>
      </c>
      <c r="B101" s="22" t="s">
        <v>572</v>
      </c>
      <c r="C101" s="28">
        <v>8771622</v>
      </c>
      <c r="D101" s="28">
        <v>0</v>
      </c>
      <c r="E101" s="28">
        <f>C101-D101</f>
        <v>8771622</v>
      </c>
      <c r="G101" s="28">
        <v>7412636</v>
      </c>
      <c r="H101" s="28">
        <v>0</v>
      </c>
      <c r="I101" s="28">
        <f>G101-H101</f>
        <v>7412636</v>
      </c>
      <c r="K101" s="22" t="s">
        <v>573</v>
      </c>
    </row>
    <row r="102" spans="1:11" x14ac:dyDescent="0.5">
      <c r="C102" s="48"/>
      <c r="D102" s="48"/>
      <c r="E102" s="48"/>
      <c r="G102" s="48"/>
      <c r="H102" s="48"/>
      <c r="I102" s="48"/>
    </row>
    <row r="103" spans="1:11" x14ac:dyDescent="0.5">
      <c r="A103" s="43" t="s">
        <v>574</v>
      </c>
      <c r="B103" s="22" t="s">
        <v>575</v>
      </c>
      <c r="C103" s="28">
        <f>SUM(C104:C124)</f>
        <v>261668275</v>
      </c>
      <c r="D103" s="28">
        <f>SUM(D104:D124)</f>
        <v>25694550</v>
      </c>
      <c r="E103" s="28">
        <f t="shared" ref="E103:E119" si="5">C103-D103</f>
        <v>235973725</v>
      </c>
      <c r="F103" s="26"/>
      <c r="G103" s="28">
        <f>SUM(G104:G124)</f>
        <v>226096851</v>
      </c>
      <c r="H103" s="28">
        <f>SUM(H104:H124)</f>
        <v>531285</v>
      </c>
      <c r="I103" s="28">
        <f t="shared" ref="I103:I119" si="6">G103-H103</f>
        <v>225565566</v>
      </c>
      <c r="K103" s="22" t="s">
        <v>576</v>
      </c>
    </row>
    <row r="104" spans="1:11" x14ac:dyDescent="0.5">
      <c r="A104" s="43">
        <v>311</v>
      </c>
      <c r="B104" s="22" t="s">
        <v>577</v>
      </c>
      <c r="C104" s="28">
        <v>15562335</v>
      </c>
      <c r="D104" s="28">
        <v>32000</v>
      </c>
      <c r="E104" s="28">
        <f t="shared" si="5"/>
        <v>15530335</v>
      </c>
      <c r="G104" s="28">
        <v>18096079</v>
      </c>
      <c r="H104" s="28">
        <v>0</v>
      </c>
      <c r="I104" s="28">
        <f t="shared" si="6"/>
        <v>18096079</v>
      </c>
      <c r="K104" s="22" t="s">
        <v>578</v>
      </c>
    </row>
    <row r="105" spans="1:11" x14ac:dyDescent="0.5">
      <c r="A105" s="43">
        <v>312</v>
      </c>
      <c r="B105" s="22" t="s">
        <v>579</v>
      </c>
      <c r="C105" s="28">
        <v>7611318</v>
      </c>
      <c r="D105" s="28">
        <v>0</v>
      </c>
      <c r="E105" s="28">
        <f t="shared" si="5"/>
        <v>7611318</v>
      </c>
      <c r="G105" s="28">
        <v>9474306</v>
      </c>
      <c r="H105" s="28">
        <v>147522</v>
      </c>
      <c r="I105" s="28">
        <f t="shared" si="6"/>
        <v>9326784</v>
      </c>
      <c r="K105" s="22" t="s">
        <v>580</v>
      </c>
    </row>
    <row r="106" spans="1:11" x14ac:dyDescent="0.5">
      <c r="A106" s="43" t="s">
        <v>581</v>
      </c>
      <c r="B106" s="22" t="s">
        <v>582</v>
      </c>
      <c r="C106" s="28">
        <v>640376</v>
      </c>
      <c r="D106" s="28">
        <v>0</v>
      </c>
      <c r="E106" s="28">
        <f t="shared" si="5"/>
        <v>640376</v>
      </c>
      <c r="G106" s="28">
        <v>351542</v>
      </c>
      <c r="H106" s="28">
        <v>0</v>
      </c>
      <c r="I106" s="28">
        <f t="shared" si="6"/>
        <v>351542</v>
      </c>
      <c r="K106" s="22" t="s">
        <v>582</v>
      </c>
    </row>
    <row r="107" spans="1:11" x14ac:dyDescent="0.5">
      <c r="A107" s="43">
        <v>315</v>
      </c>
      <c r="B107" s="22" t="s">
        <v>583</v>
      </c>
      <c r="C107" s="28">
        <v>843170</v>
      </c>
      <c r="D107" s="28">
        <v>0</v>
      </c>
      <c r="E107" s="28">
        <f t="shared" si="5"/>
        <v>843170</v>
      </c>
      <c r="G107" s="28">
        <v>723047</v>
      </c>
      <c r="H107" s="28">
        <v>0</v>
      </c>
      <c r="I107" s="28">
        <f t="shared" si="6"/>
        <v>723047</v>
      </c>
      <c r="K107" s="22" t="s">
        <v>584</v>
      </c>
    </row>
    <row r="108" spans="1:11" x14ac:dyDescent="0.5">
      <c r="A108" s="43">
        <v>316</v>
      </c>
      <c r="B108" s="22" t="s">
        <v>585</v>
      </c>
      <c r="C108" s="28">
        <v>5527841</v>
      </c>
      <c r="D108" s="28">
        <v>0</v>
      </c>
      <c r="E108" s="28">
        <f t="shared" si="5"/>
        <v>5527841</v>
      </c>
      <c r="G108" s="28">
        <v>4680271</v>
      </c>
      <c r="H108" s="28">
        <v>0</v>
      </c>
      <c r="I108" s="28">
        <f t="shared" si="6"/>
        <v>4680271</v>
      </c>
      <c r="K108" s="22" t="s">
        <v>586</v>
      </c>
    </row>
    <row r="109" spans="1:11" x14ac:dyDescent="0.5">
      <c r="A109" s="43">
        <v>321</v>
      </c>
      <c r="B109" s="22" t="s">
        <v>587</v>
      </c>
      <c r="C109" s="28">
        <v>7779313</v>
      </c>
      <c r="D109" s="28">
        <v>0</v>
      </c>
      <c r="E109" s="28">
        <f t="shared" si="5"/>
        <v>7779313</v>
      </c>
      <c r="G109" s="28">
        <v>2973369</v>
      </c>
      <c r="H109" s="28">
        <v>0</v>
      </c>
      <c r="I109" s="28">
        <f t="shared" si="6"/>
        <v>2973369</v>
      </c>
      <c r="K109" s="22" t="s">
        <v>588</v>
      </c>
    </row>
    <row r="110" spans="1:11" x14ac:dyDescent="0.5">
      <c r="A110" s="43">
        <v>322</v>
      </c>
      <c r="B110" s="22" t="s">
        <v>589</v>
      </c>
      <c r="C110" s="28">
        <v>268284</v>
      </c>
      <c r="D110" s="28">
        <v>0</v>
      </c>
      <c r="E110" s="28">
        <f t="shared" si="5"/>
        <v>268284</v>
      </c>
      <c r="G110" s="28">
        <v>2683548</v>
      </c>
      <c r="H110" s="28">
        <v>0</v>
      </c>
      <c r="I110" s="28">
        <f t="shared" si="6"/>
        <v>2683548</v>
      </c>
      <c r="K110" s="22" t="s">
        <v>590</v>
      </c>
    </row>
    <row r="111" spans="1:11" x14ac:dyDescent="0.5">
      <c r="A111" s="43">
        <v>323</v>
      </c>
      <c r="B111" s="22" t="s">
        <v>591</v>
      </c>
      <c r="C111" s="28">
        <v>477988</v>
      </c>
      <c r="D111" s="28">
        <v>0</v>
      </c>
      <c r="E111" s="28">
        <f t="shared" si="5"/>
        <v>477988</v>
      </c>
      <c r="G111" s="28">
        <v>665628</v>
      </c>
      <c r="H111" s="28">
        <v>0</v>
      </c>
      <c r="I111" s="28">
        <f t="shared" si="6"/>
        <v>665628</v>
      </c>
      <c r="K111" s="22" t="s">
        <v>592</v>
      </c>
    </row>
    <row r="112" spans="1:11" x14ac:dyDescent="0.5">
      <c r="A112" s="43">
        <v>324</v>
      </c>
      <c r="B112" s="22" t="s">
        <v>593</v>
      </c>
      <c r="C112" s="28">
        <v>74475784</v>
      </c>
      <c r="D112" s="28">
        <v>25110174</v>
      </c>
      <c r="E112" s="28">
        <f t="shared" si="5"/>
        <v>49365610</v>
      </c>
      <c r="G112" s="28">
        <v>58299855</v>
      </c>
      <c r="H112" s="28">
        <v>0</v>
      </c>
      <c r="I112" s="28">
        <f t="shared" si="6"/>
        <v>58299855</v>
      </c>
      <c r="K112" s="22" t="s">
        <v>594</v>
      </c>
    </row>
    <row r="113" spans="1:11" x14ac:dyDescent="0.5">
      <c r="A113" s="43">
        <v>325</v>
      </c>
      <c r="B113" s="22" t="s">
        <v>595</v>
      </c>
      <c r="C113" s="28">
        <v>25496403</v>
      </c>
      <c r="D113" s="28">
        <v>2239</v>
      </c>
      <c r="E113" s="28">
        <f t="shared" si="5"/>
        <v>25494164</v>
      </c>
      <c r="G113" s="28">
        <v>34161508</v>
      </c>
      <c r="H113" s="28">
        <v>123621</v>
      </c>
      <c r="I113" s="28">
        <f t="shared" si="6"/>
        <v>34037887</v>
      </c>
      <c r="K113" s="22" t="s">
        <v>596</v>
      </c>
    </row>
    <row r="114" spans="1:11" x14ac:dyDescent="0.5">
      <c r="A114" s="43">
        <v>326</v>
      </c>
      <c r="B114" s="22" t="s">
        <v>599</v>
      </c>
      <c r="C114" s="28">
        <v>12293902</v>
      </c>
      <c r="D114" s="28">
        <v>0</v>
      </c>
      <c r="E114" s="28">
        <f t="shared" si="5"/>
        <v>12293902</v>
      </c>
      <c r="G114" s="28">
        <v>8967500</v>
      </c>
      <c r="H114" s="28">
        <v>358</v>
      </c>
      <c r="I114" s="28">
        <f t="shared" si="6"/>
        <v>8967142</v>
      </c>
      <c r="K114" s="22" t="s">
        <v>600</v>
      </c>
    </row>
    <row r="115" spans="1:11" x14ac:dyDescent="0.5">
      <c r="A115" s="43">
        <v>327</v>
      </c>
      <c r="B115" s="22" t="s">
        <v>601</v>
      </c>
      <c r="C115" s="28">
        <v>10206401</v>
      </c>
      <c r="D115" s="28">
        <v>0</v>
      </c>
      <c r="E115" s="28">
        <f t="shared" si="5"/>
        <v>10206401</v>
      </c>
      <c r="G115" s="28">
        <v>10159234</v>
      </c>
      <c r="H115" s="28">
        <v>0</v>
      </c>
      <c r="I115" s="28">
        <f t="shared" si="6"/>
        <v>10159234</v>
      </c>
      <c r="K115" s="22" t="s">
        <v>602</v>
      </c>
    </row>
    <row r="116" spans="1:11" x14ac:dyDescent="0.5">
      <c r="A116" s="43">
        <v>331</v>
      </c>
      <c r="B116" s="22" t="s">
        <v>603</v>
      </c>
      <c r="C116" s="28">
        <v>9355215</v>
      </c>
      <c r="D116" s="28">
        <v>0</v>
      </c>
      <c r="E116" s="28">
        <f t="shared" si="5"/>
        <v>9355215</v>
      </c>
      <c r="G116" s="28">
        <v>3225294</v>
      </c>
      <c r="H116" s="28">
        <v>0</v>
      </c>
      <c r="I116" s="28">
        <f t="shared" si="6"/>
        <v>3225294</v>
      </c>
      <c r="K116" s="22" t="s">
        <v>604</v>
      </c>
    </row>
    <row r="117" spans="1:11" x14ac:dyDescent="0.5">
      <c r="A117" s="43">
        <v>332</v>
      </c>
      <c r="B117" s="22" t="s">
        <v>605</v>
      </c>
      <c r="C117" s="28">
        <v>24279643</v>
      </c>
      <c r="D117" s="28">
        <v>56377</v>
      </c>
      <c r="E117" s="28">
        <f t="shared" si="5"/>
        <v>24223266</v>
      </c>
      <c r="G117" s="28">
        <v>14482105</v>
      </c>
      <c r="H117" s="28">
        <v>9727</v>
      </c>
      <c r="I117" s="28">
        <f t="shared" si="6"/>
        <v>14472378</v>
      </c>
      <c r="K117" s="22" t="s">
        <v>606</v>
      </c>
    </row>
    <row r="118" spans="1:11" x14ac:dyDescent="0.5">
      <c r="A118" s="43">
        <v>333</v>
      </c>
      <c r="B118" s="22" t="s">
        <v>607</v>
      </c>
      <c r="C118" s="28">
        <v>18104872</v>
      </c>
      <c r="D118" s="28">
        <v>386896</v>
      </c>
      <c r="E118" s="28">
        <f t="shared" si="5"/>
        <v>17717976</v>
      </c>
      <c r="G118" s="28">
        <v>13392313</v>
      </c>
      <c r="H118" s="28">
        <v>115857</v>
      </c>
      <c r="I118" s="28">
        <f t="shared" si="6"/>
        <v>13276456</v>
      </c>
      <c r="K118" s="22" t="s">
        <v>608</v>
      </c>
    </row>
    <row r="119" spans="1:11" x14ac:dyDescent="0.5">
      <c r="A119" s="43">
        <v>334</v>
      </c>
      <c r="B119" s="22" t="s">
        <v>609</v>
      </c>
      <c r="C119" s="28">
        <v>5525846</v>
      </c>
      <c r="D119" s="28">
        <v>0</v>
      </c>
      <c r="E119" s="28">
        <f t="shared" si="5"/>
        <v>5525846</v>
      </c>
      <c r="G119" s="28">
        <v>6508702</v>
      </c>
      <c r="H119" s="28">
        <v>33000</v>
      </c>
      <c r="I119" s="28">
        <f t="shared" si="6"/>
        <v>6475702</v>
      </c>
      <c r="K119" s="22" t="s">
        <v>610</v>
      </c>
    </row>
    <row r="120" spans="1:11" x14ac:dyDescent="0.5">
      <c r="A120" s="43">
        <v>335</v>
      </c>
      <c r="B120" s="22" t="s">
        <v>613</v>
      </c>
      <c r="C120" s="28"/>
      <c r="D120" s="28"/>
      <c r="E120" s="28"/>
      <c r="G120" s="28"/>
      <c r="H120" s="28"/>
      <c r="I120" s="28"/>
      <c r="K120" s="22" t="s">
        <v>614</v>
      </c>
    </row>
    <row r="121" spans="1:11" x14ac:dyDescent="0.5">
      <c r="A121" s="43"/>
      <c r="B121" s="22" t="s">
        <v>615</v>
      </c>
      <c r="C121" s="28">
        <v>11011068</v>
      </c>
      <c r="D121" s="28">
        <v>26914</v>
      </c>
      <c r="E121" s="28">
        <f>C121-D121</f>
        <v>10984154</v>
      </c>
      <c r="G121" s="28">
        <v>12388034</v>
      </c>
      <c r="H121" s="28">
        <v>101200</v>
      </c>
      <c r="I121" s="28">
        <f>G121-H121</f>
        <v>12286834</v>
      </c>
      <c r="K121" s="22" t="s">
        <v>616</v>
      </c>
    </row>
    <row r="122" spans="1:11" x14ac:dyDescent="0.5">
      <c r="A122" s="43">
        <v>336</v>
      </c>
      <c r="B122" s="22" t="s">
        <v>617</v>
      </c>
      <c r="C122" s="28">
        <v>27002356</v>
      </c>
      <c r="D122" s="28">
        <v>70000</v>
      </c>
      <c r="E122" s="28">
        <f>C122-D122</f>
        <v>26932356</v>
      </c>
      <c r="G122" s="28">
        <v>18108719</v>
      </c>
      <c r="H122" s="28">
        <v>0</v>
      </c>
      <c r="I122" s="28">
        <f>G122-H122</f>
        <v>18108719</v>
      </c>
      <c r="K122" s="22" t="s">
        <v>618</v>
      </c>
    </row>
    <row r="123" spans="1:11" x14ac:dyDescent="0.5">
      <c r="A123" s="43">
        <v>337</v>
      </c>
      <c r="B123" s="22" t="s">
        <v>619</v>
      </c>
      <c r="C123" s="28">
        <v>1150057</v>
      </c>
      <c r="D123" s="28">
        <v>9950</v>
      </c>
      <c r="E123" s="28">
        <f>C123-D123</f>
        <v>1140107</v>
      </c>
      <c r="G123" s="28">
        <v>952966</v>
      </c>
      <c r="H123" s="28">
        <v>0</v>
      </c>
      <c r="I123" s="28">
        <f>G123-H123</f>
        <v>952966</v>
      </c>
      <c r="K123" s="22" t="s">
        <v>620</v>
      </c>
    </row>
    <row r="124" spans="1:11" x14ac:dyDescent="0.5">
      <c r="A124" s="43">
        <v>339</v>
      </c>
      <c r="B124" s="22" t="s">
        <v>621</v>
      </c>
      <c r="C124" s="28">
        <v>4056103</v>
      </c>
      <c r="D124" s="28">
        <v>0</v>
      </c>
      <c r="E124" s="28">
        <f>C124-D124</f>
        <v>4056103</v>
      </c>
      <c r="G124" s="28">
        <v>5802831</v>
      </c>
      <c r="H124" s="28">
        <v>0</v>
      </c>
      <c r="I124" s="28">
        <f>G124-H124</f>
        <v>5802831</v>
      </c>
      <c r="K124" s="22" t="s">
        <v>647</v>
      </c>
    </row>
    <row r="125" spans="1:11" x14ac:dyDescent="0.5">
      <c r="C125" s="48"/>
      <c r="D125" s="48"/>
      <c r="E125" s="48"/>
      <c r="G125" s="48"/>
      <c r="H125" s="48"/>
      <c r="I125" s="48"/>
      <c r="K125" s="22"/>
    </row>
    <row r="126" spans="1:11" ht="19" thickBot="1" x14ac:dyDescent="0.55000000000000004">
      <c r="A126" s="72" t="s">
        <v>648</v>
      </c>
      <c r="B126" s="33" t="s">
        <v>649</v>
      </c>
      <c r="C126" s="35">
        <v>3482916</v>
      </c>
      <c r="D126" s="35">
        <v>89557955</v>
      </c>
      <c r="E126" s="35">
        <f>C126-D126</f>
        <v>-86075039</v>
      </c>
      <c r="F126" s="27"/>
      <c r="G126" s="35">
        <v>1862374</v>
      </c>
      <c r="H126" s="35">
        <v>130499147</v>
      </c>
      <c r="I126" s="35">
        <f>G126-H126</f>
        <v>-128636773</v>
      </c>
      <c r="J126" s="27"/>
      <c r="K126" s="33" t="s">
        <v>650</v>
      </c>
    </row>
    <row r="127" spans="1:11" x14ac:dyDescent="0.5">
      <c r="A127" s="43"/>
      <c r="B127" s="22"/>
      <c r="C127" s="29"/>
      <c r="D127" s="29"/>
      <c r="E127" s="26"/>
      <c r="G127" s="29"/>
      <c r="H127" s="29"/>
      <c r="I127" s="26"/>
      <c r="K127" s="22"/>
    </row>
    <row r="128" spans="1:11" x14ac:dyDescent="0.5">
      <c r="A128" s="22" t="s">
        <v>627</v>
      </c>
      <c r="G128" s="22" t="s">
        <v>628</v>
      </c>
    </row>
    <row r="129" spans="1:7" x14ac:dyDescent="0.5">
      <c r="A129" s="22" t="s">
        <v>629</v>
      </c>
      <c r="G129" s="22" t="s">
        <v>630</v>
      </c>
    </row>
    <row r="130" spans="1:7" x14ac:dyDescent="0.5">
      <c r="A130" s="22" t="s">
        <v>631</v>
      </c>
      <c r="G130" s="22" t="s">
        <v>632</v>
      </c>
    </row>
    <row r="131" spans="1:7" x14ac:dyDescent="0.5">
      <c r="A131" s="22" t="s">
        <v>33</v>
      </c>
      <c r="G131" s="22" t="s">
        <v>34</v>
      </c>
    </row>
    <row r="132" spans="1:7" x14ac:dyDescent="0.5">
      <c r="A132" s="22" t="s">
        <v>35</v>
      </c>
      <c r="G132" s="22" t="s">
        <v>36</v>
      </c>
    </row>
    <row r="133" spans="1:7" x14ac:dyDescent="0.5">
      <c r="A133" s="22"/>
      <c r="B133" s="43"/>
    </row>
    <row r="134" spans="1:7" x14ac:dyDescent="0.5">
      <c r="A134" s="22"/>
      <c r="B134" s="43"/>
    </row>
    <row r="135" spans="1:7" x14ac:dyDescent="0.5">
      <c r="A135" s="22"/>
      <c r="B135" s="43"/>
    </row>
    <row r="136" spans="1:7" x14ac:dyDescent="0.5">
      <c r="A136" s="22"/>
      <c r="B136" s="43"/>
    </row>
    <row r="137" spans="1:7" x14ac:dyDescent="0.5">
      <c r="A137" s="22"/>
      <c r="B137" s="43"/>
    </row>
    <row r="138" spans="1:7" x14ac:dyDescent="0.5">
      <c r="A138" s="22"/>
      <c r="B138" s="43"/>
    </row>
    <row r="139" spans="1:7" x14ac:dyDescent="0.5">
      <c r="A139" s="22"/>
      <c r="B139" s="43"/>
    </row>
    <row r="140" spans="1:7" x14ac:dyDescent="0.5">
      <c r="A140" s="22"/>
      <c r="B140" s="43"/>
    </row>
    <row r="141" spans="1:7" x14ac:dyDescent="0.5">
      <c r="A141" s="22"/>
      <c r="B141" s="43"/>
    </row>
    <row r="142" spans="1:7" x14ac:dyDescent="0.5">
      <c r="A142" s="22"/>
      <c r="B142" s="43"/>
    </row>
    <row r="143" spans="1:7" x14ac:dyDescent="0.5">
      <c r="A143" s="22"/>
      <c r="B143" s="43"/>
    </row>
    <row r="144" spans="1:7" x14ac:dyDescent="0.5">
      <c r="A144" s="22"/>
      <c r="B144" s="43"/>
    </row>
    <row r="145" spans="1:2" x14ac:dyDescent="0.5">
      <c r="A145" s="22"/>
      <c r="B145" s="43"/>
    </row>
    <row r="146" spans="1:2" x14ac:dyDescent="0.5">
      <c r="A146" s="22"/>
      <c r="B146" s="43"/>
    </row>
    <row r="147" spans="1:2" x14ac:dyDescent="0.5">
      <c r="A147" s="22"/>
      <c r="B147" s="43"/>
    </row>
    <row r="148" spans="1:2" x14ac:dyDescent="0.5">
      <c r="A148" s="22"/>
      <c r="B148" s="43"/>
    </row>
    <row r="149" spans="1:2" x14ac:dyDescent="0.5">
      <c r="A149" s="22"/>
      <c r="B149" s="43"/>
    </row>
    <row r="150" spans="1:2" x14ac:dyDescent="0.5">
      <c r="A150" s="22"/>
      <c r="B150" s="43"/>
    </row>
    <row r="151" spans="1:2" x14ac:dyDescent="0.5">
      <c r="A151" s="22"/>
      <c r="B151" s="43"/>
    </row>
    <row r="152" spans="1:2" x14ac:dyDescent="0.5">
      <c r="A152" s="22"/>
      <c r="B152" s="43"/>
    </row>
    <row r="153" spans="1:2" x14ac:dyDescent="0.5">
      <c r="A153" s="22"/>
      <c r="B153" s="43"/>
    </row>
    <row r="154" spans="1:2" x14ac:dyDescent="0.5">
      <c r="A154" s="22"/>
      <c r="B154" s="43"/>
    </row>
    <row r="155" spans="1:2" x14ac:dyDescent="0.5">
      <c r="A155" s="22"/>
      <c r="B155" s="43"/>
    </row>
    <row r="156" spans="1:2" x14ac:dyDescent="0.5">
      <c r="A156" s="22"/>
      <c r="B156" s="43"/>
    </row>
    <row r="157" spans="1:2" x14ac:dyDescent="0.5">
      <c r="A157" s="22"/>
      <c r="B157" s="43"/>
    </row>
    <row r="158" spans="1:2" x14ac:dyDescent="0.5">
      <c r="A158" s="22"/>
      <c r="B158" s="43"/>
    </row>
    <row r="159" spans="1:2" x14ac:dyDescent="0.5">
      <c r="A159" s="22"/>
      <c r="B159" s="43"/>
    </row>
    <row r="160" spans="1:2" x14ac:dyDescent="0.5">
      <c r="A160" s="22"/>
      <c r="B160" s="43"/>
    </row>
    <row r="161" spans="1:2" x14ac:dyDescent="0.5">
      <c r="A161" s="22"/>
      <c r="B161" s="43"/>
    </row>
    <row r="162" spans="1:2" x14ac:dyDescent="0.5">
      <c r="A162" s="22"/>
      <c r="B162" s="43"/>
    </row>
    <row r="163" spans="1:2" x14ac:dyDescent="0.5">
      <c r="A163" s="22"/>
      <c r="B163" s="43"/>
    </row>
    <row r="164" spans="1:2" x14ac:dyDescent="0.5">
      <c r="A164" s="22"/>
      <c r="B164" s="43"/>
    </row>
    <row r="165" spans="1:2" x14ac:dyDescent="0.5">
      <c r="A165" s="22"/>
      <c r="B165" s="43"/>
    </row>
    <row r="166" spans="1:2" x14ac:dyDescent="0.5">
      <c r="A166" s="22"/>
      <c r="B166" s="43"/>
    </row>
    <row r="167" spans="1:2" x14ac:dyDescent="0.5">
      <c r="A167" s="22"/>
      <c r="B167" s="43"/>
    </row>
    <row r="168" spans="1:2" x14ac:dyDescent="0.5">
      <c r="A168" s="22"/>
      <c r="B168" s="43"/>
    </row>
    <row r="169" spans="1:2" x14ac:dyDescent="0.5">
      <c r="A169" s="22"/>
      <c r="B169" s="43"/>
    </row>
    <row r="170" spans="1:2" x14ac:dyDescent="0.5">
      <c r="A170" s="22"/>
      <c r="B170" s="43"/>
    </row>
    <row r="171" spans="1:2" x14ac:dyDescent="0.5">
      <c r="A171" s="22"/>
      <c r="B171" s="43"/>
    </row>
    <row r="172" spans="1:2" x14ac:dyDescent="0.5">
      <c r="A172" s="22"/>
      <c r="B172" s="43"/>
    </row>
    <row r="173" spans="1:2" x14ac:dyDescent="0.5">
      <c r="A173" s="22"/>
      <c r="B173" s="43"/>
    </row>
    <row r="174" spans="1:2" x14ac:dyDescent="0.5">
      <c r="A174" s="22"/>
      <c r="B174" s="43"/>
    </row>
    <row r="175" spans="1:2" x14ac:dyDescent="0.5">
      <c r="A175" s="22"/>
      <c r="B175" s="43"/>
    </row>
    <row r="176" spans="1:2" x14ac:dyDescent="0.5">
      <c r="A176" s="22"/>
      <c r="B176" s="43"/>
    </row>
    <row r="177" spans="1:2" x14ac:dyDescent="0.5">
      <c r="A177" s="22"/>
      <c r="B177" s="43"/>
    </row>
    <row r="178" spans="1:2" x14ac:dyDescent="0.5">
      <c r="A178" s="22"/>
      <c r="B178" s="43"/>
    </row>
    <row r="179" spans="1:2" x14ac:dyDescent="0.5">
      <c r="A179" s="22"/>
      <c r="B179" s="43"/>
    </row>
    <row r="180" spans="1:2" x14ac:dyDescent="0.5">
      <c r="A180" s="22"/>
      <c r="B180" s="43"/>
    </row>
    <row r="181" spans="1:2" x14ac:dyDescent="0.5">
      <c r="A181" s="22"/>
      <c r="B181" s="43"/>
    </row>
    <row r="182" spans="1:2" x14ac:dyDescent="0.5">
      <c r="A182" s="22"/>
      <c r="B182" s="43"/>
    </row>
    <row r="183" spans="1:2" x14ac:dyDescent="0.5">
      <c r="A183" s="22"/>
      <c r="B183" s="43"/>
    </row>
    <row r="184" spans="1:2" x14ac:dyDescent="0.5">
      <c r="A184" s="22"/>
      <c r="B184" s="43"/>
    </row>
    <row r="185" spans="1:2" x14ac:dyDescent="0.5">
      <c r="A185" s="22"/>
      <c r="B185" s="43"/>
    </row>
    <row r="186" spans="1:2" x14ac:dyDescent="0.5">
      <c r="A186" s="22"/>
      <c r="B186" s="43"/>
    </row>
    <row r="187" spans="1:2" x14ac:dyDescent="0.5">
      <c r="A187" s="22"/>
      <c r="B187" s="43"/>
    </row>
    <row r="188" spans="1:2" x14ac:dyDescent="0.5">
      <c r="A188" s="22"/>
      <c r="B188" s="43"/>
    </row>
    <row r="189" spans="1:2" x14ac:dyDescent="0.5">
      <c r="A189" s="22"/>
      <c r="B189" s="43"/>
    </row>
    <row r="190" spans="1:2" x14ac:dyDescent="0.5">
      <c r="A190" s="22"/>
      <c r="B190" s="43"/>
    </row>
    <row r="191" spans="1:2" x14ac:dyDescent="0.5">
      <c r="A191" s="22"/>
      <c r="B191" s="43"/>
    </row>
    <row r="192" spans="1:2" x14ac:dyDescent="0.5">
      <c r="A192" s="22"/>
      <c r="B192" s="43"/>
    </row>
    <row r="193" spans="1:2" x14ac:dyDescent="0.5">
      <c r="A193" s="22"/>
      <c r="B193" s="43"/>
    </row>
    <row r="194" spans="1:2" x14ac:dyDescent="0.5">
      <c r="A194" s="22"/>
      <c r="B194" s="43"/>
    </row>
    <row r="195" spans="1:2" x14ac:dyDescent="0.5">
      <c r="A195" s="22"/>
      <c r="B195" s="43"/>
    </row>
    <row r="196" spans="1:2" x14ac:dyDescent="0.5">
      <c r="A196" s="22"/>
      <c r="B196" s="43"/>
    </row>
    <row r="197" spans="1:2" x14ac:dyDescent="0.5">
      <c r="A197" s="22"/>
      <c r="B197" s="43"/>
    </row>
    <row r="198" spans="1:2" x14ac:dyDescent="0.5">
      <c r="A198" s="22"/>
      <c r="B198" s="43"/>
    </row>
    <row r="199" spans="1:2" x14ac:dyDescent="0.5">
      <c r="A199" s="22"/>
      <c r="B199" s="43"/>
    </row>
    <row r="200" spans="1:2" x14ac:dyDescent="0.5">
      <c r="A200" s="22"/>
      <c r="B200" s="43"/>
    </row>
    <row r="201" spans="1:2" x14ac:dyDescent="0.5">
      <c r="A201" s="22"/>
      <c r="B201" s="43"/>
    </row>
    <row r="202" spans="1:2" x14ac:dyDescent="0.5">
      <c r="A202" s="22"/>
      <c r="B202" s="43"/>
    </row>
    <row r="203" spans="1:2" x14ac:dyDescent="0.5">
      <c r="A203" s="22"/>
      <c r="B203" s="43"/>
    </row>
    <row r="204" spans="1:2" x14ac:dyDescent="0.5">
      <c r="A204" s="22"/>
      <c r="B204" s="43"/>
    </row>
    <row r="205" spans="1:2" x14ac:dyDescent="0.5">
      <c r="A205" s="22"/>
      <c r="B205" s="43"/>
    </row>
    <row r="206" spans="1:2" x14ac:dyDescent="0.5">
      <c r="A206" s="22"/>
      <c r="B206" s="43"/>
    </row>
    <row r="207" spans="1:2" x14ac:dyDescent="0.5">
      <c r="A207" s="22"/>
      <c r="B207" s="43"/>
    </row>
    <row r="208" spans="1:2" x14ac:dyDescent="0.5">
      <c r="A208" s="22"/>
      <c r="B208" s="43"/>
    </row>
    <row r="209" spans="1:2" x14ac:dyDescent="0.5">
      <c r="A209" s="22"/>
      <c r="B209" s="43"/>
    </row>
    <row r="210" spans="1:2" x14ac:dyDescent="0.5">
      <c r="A210" s="22"/>
      <c r="B210" s="43"/>
    </row>
    <row r="211" spans="1:2" x14ac:dyDescent="0.5">
      <c r="A211" s="22"/>
      <c r="B211" s="43"/>
    </row>
    <row r="212" spans="1:2" x14ac:dyDescent="0.5">
      <c r="A212" s="22"/>
      <c r="B212" s="43"/>
    </row>
    <row r="213" spans="1:2" x14ac:dyDescent="0.5">
      <c r="A213" s="22"/>
      <c r="B213" s="43"/>
    </row>
    <row r="214" spans="1:2" x14ac:dyDescent="0.5">
      <c r="A214" s="22"/>
      <c r="B214" s="43"/>
    </row>
    <row r="215" spans="1:2" x14ac:dyDescent="0.5">
      <c r="A215" s="22"/>
      <c r="B215" s="43"/>
    </row>
    <row r="216" spans="1:2" x14ac:dyDescent="0.5">
      <c r="A216" s="22"/>
      <c r="B216" s="43"/>
    </row>
    <row r="217" spans="1:2" x14ac:dyDescent="0.5">
      <c r="A217" s="22"/>
      <c r="B217" s="43"/>
    </row>
    <row r="218" spans="1:2" x14ac:dyDescent="0.5">
      <c r="A218" s="22"/>
      <c r="B218" s="43"/>
    </row>
    <row r="219" spans="1:2" x14ac:dyDescent="0.5">
      <c r="A219" s="22"/>
      <c r="B219" s="43"/>
    </row>
    <row r="220" spans="1:2" x14ac:dyDescent="0.5">
      <c r="A220" s="22"/>
      <c r="B220" s="43"/>
    </row>
    <row r="221" spans="1:2" x14ac:dyDescent="0.5">
      <c r="A221" s="22"/>
      <c r="B221" s="43"/>
    </row>
    <row r="222" spans="1:2" x14ac:dyDescent="0.5">
      <c r="A222" s="22"/>
      <c r="B222" s="43"/>
    </row>
    <row r="223" spans="1:2" x14ac:dyDescent="0.5">
      <c r="A223" s="22"/>
      <c r="B223" s="43"/>
    </row>
    <row r="224" spans="1:2" x14ac:dyDescent="0.5">
      <c r="A224" s="22"/>
      <c r="B224" s="43"/>
    </row>
    <row r="225" spans="1:2" x14ac:dyDescent="0.5">
      <c r="A225" s="22"/>
      <c r="B225" s="43"/>
    </row>
    <row r="226" spans="1:2" x14ac:dyDescent="0.5">
      <c r="A226" s="22"/>
      <c r="B226" s="43"/>
    </row>
    <row r="227" spans="1:2" x14ac:dyDescent="0.5">
      <c r="A227" s="22"/>
      <c r="B227" s="43"/>
    </row>
    <row r="228" spans="1:2" x14ac:dyDescent="0.5">
      <c r="A228" s="22"/>
      <c r="B228" s="43"/>
    </row>
    <row r="229" spans="1:2" x14ac:dyDescent="0.5">
      <c r="A229" s="22"/>
      <c r="B229" s="43"/>
    </row>
    <row r="230" spans="1:2" x14ac:dyDescent="0.5">
      <c r="A230" s="22"/>
      <c r="B230" s="43"/>
    </row>
    <row r="231" spans="1:2" x14ac:dyDescent="0.5">
      <c r="A231" s="22"/>
      <c r="B231" s="43"/>
    </row>
    <row r="232" spans="1:2" x14ac:dyDescent="0.5">
      <c r="A232" s="22"/>
      <c r="B232" s="43"/>
    </row>
    <row r="233" spans="1:2" x14ac:dyDescent="0.5">
      <c r="A233" s="22"/>
      <c r="B233" s="43"/>
    </row>
    <row r="234" spans="1:2" x14ac:dyDescent="0.5">
      <c r="A234" s="22"/>
      <c r="B234" s="43"/>
    </row>
    <row r="235" spans="1:2" x14ac:dyDescent="0.5">
      <c r="A235" s="22"/>
      <c r="B235" s="43"/>
    </row>
    <row r="236" spans="1:2" x14ac:dyDescent="0.5">
      <c r="A236" s="22"/>
      <c r="B236" s="43"/>
    </row>
    <row r="237" spans="1:2" x14ac:dyDescent="0.5">
      <c r="A237" s="22"/>
      <c r="B237" s="43"/>
    </row>
    <row r="238" spans="1:2" x14ac:dyDescent="0.5">
      <c r="A238" s="22"/>
      <c r="B238" s="43"/>
    </row>
    <row r="239" spans="1:2" x14ac:dyDescent="0.5">
      <c r="A239" s="22"/>
      <c r="B239" s="43"/>
    </row>
    <row r="240" spans="1:2" x14ac:dyDescent="0.5">
      <c r="A240" s="22"/>
      <c r="B240" s="43"/>
    </row>
    <row r="241" spans="1:2" x14ac:dyDescent="0.5">
      <c r="A241" s="22"/>
      <c r="B241" s="43"/>
    </row>
    <row r="242" spans="1:2" x14ac:dyDescent="0.5">
      <c r="A242" s="22"/>
      <c r="B242" s="43"/>
    </row>
    <row r="243" spans="1:2" x14ac:dyDescent="0.5">
      <c r="A243" s="22"/>
      <c r="B243" s="43"/>
    </row>
    <row r="244" spans="1:2" x14ac:dyDescent="0.5">
      <c r="A244" s="22"/>
      <c r="B244" s="43"/>
    </row>
    <row r="245" spans="1:2" x14ac:dyDescent="0.5">
      <c r="A245" s="22"/>
      <c r="B245" s="43"/>
    </row>
    <row r="246" spans="1:2" x14ac:dyDescent="0.5">
      <c r="A246" s="22"/>
      <c r="B246" s="43"/>
    </row>
    <row r="247" spans="1:2" x14ac:dyDescent="0.5">
      <c r="A247" s="22"/>
      <c r="B247" s="43"/>
    </row>
    <row r="248" spans="1:2" x14ac:dyDescent="0.5">
      <c r="A248" s="22"/>
      <c r="B248" s="43"/>
    </row>
    <row r="249" spans="1:2" x14ac:dyDescent="0.5">
      <c r="A249" s="22"/>
      <c r="B249" s="43"/>
    </row>
    <row r="250" spans="1:2" x14ac:dyDescent="0.5">
      <c r="A250" s="22"/>
      <c r="B250" s="43"/>
    </row>
    <row r="251" spans="1:2" x14ac:dyDescent="0.5">
      <c r="A251" s="22"/>
      <c r="B251" s="43"/>
    </row>
    <row r="252" spans="1:2" x14ac:dyDescent="0.5">
      <c r="A252" s="22"/>
      <c r="B252" s="43"/>
    </row>
    <row r="253" spans="1:2" x14ac:dyDescent="0.5">
      <c r="A253" s="22"/>
      <c r="B253" s="43"/>
    </row>
    <row r="254" spans="1:2" x14ac:dyDescent="0.5">
      <c r="A254" s="22"/>
      <c r="B254" s="43"/>
    </row>
    <row r="255" spans="1:2" x14ac:dyDescent="0.5">
      <c r="A255" s="22"/>
      <c r="B255" s="43"/>
    </row>
    <row r="256" spans="1:2" x14ac:dyDescent="0.5">
      <c r="A256" s="22"/>
      <c r="B256" s="43"/>
    </row>
    <row r="257" spans="1:2" x14ac:dyDescent="0.5">
      <c r="A257" s="22"/>
      <c r="B257" s="43"/>
    </row>
    <row r="258" spans="1:2" x14ac:dyDescent="0.5">
      <c r="A258" s="22"/>
      <c r="B258" s="43"/>
    </row>
    <row r="259" spans="1:2" x14ac:dyDescent="0.5">
      <c r="A259" s="22"/>
      <c r="B259" s="43"/>
    </row>
    <row r="260" spans="1:2" x14ac:dyDescent="0.5">
      <c r="A260" s="22"/>
      <c r="B260" s="43"/>
    </row>
    <row r="261" spans="1:2" x14ac:dyDescent="0.5">
      <c r="A261" s="22"/>
      <c r="B261" s="43"/>
    </row>
    <row r="262" spans="1:2" x14ac:dyDescent="0.5">
      <c r="A262" s="22"/>
      <c r="B262" s="43"/>
    </row>
    <row r="263" spans="1:2" x14ac:dyDescent="0.5">
      <c r="A263" s="22"/>
      <c r="B263" s="43"/>
    </row>
    <row r="264" spans="1:2" x14ac:dyDescent="0.5">
      <c r="A264" s="22"/>
      <c r="B264" s="43"/>
    </row>
    <row r="265" spans="1:2" x14ac:dyDescent="0.5">
      <c r="A265" s="22"/>
      <c r="B265" s="43"/>
    </row>
    <row r="266" spans="1:2" x14ac:dyDescent="0.5">
      <c r="A266" s="22"/>
      <c r="B266" s="43"/>
    </row>
    <row r="267" spans="1:2" x14ac:dyDescent="0.5">
      <c r="A267" s="22"/>
      <c r="B267" s="43"/>
    </row>
    <row r="268" spans="1:2" x14ac:dyDescent="0.5">
      <c r="A268" s="22"/>
      <c r="B268" s="43"/>
    </row>
    <row r="269" spans="1:2" x14ac:dyDescent="0.5">
      <c r="A269" s="22"/>
      <c r="B269" s="43"/>
    </row>
    <row r="270" spans="1:2" x14ac:dyDescent="0.5">
      <c r="A270" s="22"/>
      <c r="B270" s="43"/>
    </row>
    <row r="271" spans="1:2" x14ac:dyDescent="0.5">
      <c r="A271" s="22"/>
      <c r="B271" s="43"/>
    </row>
    <row r="272" spans="1:2" x14ac:dyDescent="0.5">
      <c r="A272" s="22"/>
      <c r="B272" s="43"/>
    </row>
    <row r="273" spans="1:2" x14ac:dyDescent="0.5">
      <c r="A273" s="22"/>
      <c r="B273" s="43"/>
    </row>
    <row r="274" spans="1:2" x14ac:dyDescent="0.5">
      <c r="A274" s="22"/>
      <c r="B274" s="43"/>
    </row>
    <row r="275" spans="1:2" x14ac:dyDescent="0.5">
      <c r="A275" s="22"/>
      <c r="B275" s="43"/>
    </row>
    <row r="276" spans="1:2" x14ac:dyDescent="0.5">
      <c r="A276" s="22"/>
      <c r="B276" s="43"/>
    </row>
    <row r="277" spans="1:2" x14ac:dyDescent="0.5">
      <c r="A277" s="22"/>
      <c r="B277" s="43"/>
    </row>
    <row r="278" spans="1:2" x14ac:dyDescent="0.5">
      <c r="A278" s="22"/>
      <c r="B278" s="43"/>
    </row>
    <row r="279" spans="1:2" x14ac:dyDescent="0.5">
      <c r="A279" s="22"/>
      <c r="B279" s="43"/>
    </row>
    <row r="280" spans="1:2" x14ac:dyDescent="0.5">
      <c r="A280" s="22"/>
      <c r="B280" s="43"/>
    </row>
    <row r="281" spans="1:2" x14ac:dyDescent="0.5">
      <c r="A281" s="22"/>
      <c r="B281" s="43"/>
    </row>
    <row r="282" spans="1:2" x14ac:dyDescent="0.5">
      <c r="A282" s="22"/>
      <c r="B282" s="43"/>
    </row>
    <row r="283" spans="1:2" x14ac:dyDescent="0.5">
      <c r="A283" s="22"/>
      <c r="B283" s="43"/>
    </row>
    <row r="284" spans="1:2" x14ac:dyDescent="0.5">
      <c r="A284" s="22"/>
      <c r="B284" s="43"/>
    </row>
    <row r="285" spans="1:2" x14ac:dyDescent="0.5">
      <c r="A285" s="22"/>
      <c r="B285" s="43"/>
    </row>
    <row r="286" spans="1:2" x14ac:dyDescent="0.5">
      <c r="A286" s="22"/>
      <c r="B286" s="43"/>
    </row>
    <row r="287" spans="1:2" x14ac:dyDescent="0.5">
      <c r="A287" s="22"/>
      <c r="B287" s="43"/>
    </row>
    <row r="288" spans="1:2" x14ac:dyDescent="0.5">
      <c r="A288" s="22"/>
      <c r="B288" s="43"/>
    </row>
    <row r="289" spans="1:2" x14ac:dyDescent="0.5">
      <c r="A289" s="22"/>
      <c r="B289" s="43"/>
    </row>
    <row r="290" spans="1:2" x14ac:dyDescent="0.5">
      <c r="A290" s="22"/>
      <c r="B290" s="43"/>
    </row>
    <row r="291" spans="1:2" x14ac:dyDescent="0.5">
      <c r="A291" s="22"/>
      <c r="B291" s="43"/>
    </row>
    <row r="292" spans="1:2" x14ac:dyDescent="0.5">
      <c r="A292" s="22"/>
      <c r="B292" s="43"/>
    </row>
    <row r="293" spans="1:2" x14ac:dyDescent="0.5">
      <c r="A293" s="22"/>
      <c r="B293" s="43"/>
    </row>
    <row r="294" spans="1:2" x14ac:dyDescent="0.5">
      <c r="A294" s="22"/>
      <c r="B294" s="43"/>
    </row>
    <row r="295" spans="1:2" x14ac:dyDescent="0.5">
      <c r="A295" s="22"/>
      <c r="B295" s="43"/>
    </row>
    <row r="296" spans="1:2" x14ac:dyDescent="0.5">
      <c r="A296" s="22"/>
      <c r="B296" s="43"/>
    </row>
    <row r="297" spans="1:2" x14ac:dyDescent="0.5">
      <c r="A297" s="22"/>
      <c r="B297" s="43"/>
    </row>
    <row r="298" spans="1:2" x14ac:dyDescent="0.5">
      <c r="A298" s="22"/>
      <c r="B298" s="43"/>
    </row>
    <row r="299" spans="1:2" x14ac:dyDescent="0.5">
      <c r="A299" s="22"/>
      <c r="B299" s="43"/>
    </row>
    <row r="300" spans="1:2" x14ac:dyDescent="0.5">
      <c r="A300" s="22"/>
      <c r="B300" s="43"/>
    </row>
    <row r="301" spans="1:2" x14ac:dyDescent="0.5">
      <c r="A301" s="22"/>
      <c r="B301" s="43"/>
    </row>
    <row r="302" spans="1:2" x14ac:dyDescent="0.5">
      <c r="A302" s="22"/>
      <c r="B302" s="43"/>
    </row>
    <row r="303" spans="1:2" x14ac:dyDescent="0.5">
      <c r="A303" s="22"/>
      <c r="B303" s="43"/>
    </row>
    <row r="304" spans="1:2" x14ac:dyDescent="0.5">
      <c r="A304" s="22"/>
      <c r="B304" s="43"/>
    </row>
    <row r="305" spans="1:2" x14ac:dyDescent="0.5">
      <c r="A305" s="22"/>
      <c r="B305" s="43"/>
    </row>
    <row r="306" spans="1:2" x14ac:dyDescent="0.5">
      <c r="A306" s="22"/>
      <c r="B306" s="43"/>
    </row>
    <row r="307" spans="1:2" x14ac:dyDescent="0.5">
      <c r="A307" s="22"/>
      <c r="B307" s="43"/>
    </row>
    <row r="308" spans="1:2" x14ac:dyDescent="0.5">
      <c r="A308" s="22"/>
      <c r="B308" s="43"/>
    </row>
    <row r="309" spans="1:2" x14ac:dyDescent="0.5">
      <c r="A309" s="22"/>
      <c r="B309" s="43"/>
    </row>
    <row r="310" spans="1:2" x14ac:dyDescent="0.5">
      <c r="A310" s="22"/>
      <c r="B310" s="43"/>
    </row>
    <row r="311" spans="1:2" x14ac:dyDescent="0.5">
      <c r="A311" s="22"/>
      <c r="B311" s="43"/>
    </row>
    <row r="312" spans="1:2" x14ac:dyDescent="0.5">
      <c r="A312" s="22"/>
      <c r="B312" s="43"/>
    </row>
    <row r="313" spans="1:2" x14ac:dyDescent="0.5">
      <c r="A313" s="22"/>
      <c r="B313" s="43"/>
    </row>
    <row r="314" spans="1:2" x14ac:dyDescent="0.5">
      <c r="A314" s="22"/>
      <c r="B314" s="43"/>
    </row>
    <row r="315" spans="1:2" x14ac:dyDescent="0.5">
      <c r="A315" s="22"/>
      <c r="B315" s="43"/>
    </row>
    <row r="316" spans="1:2" x14ac:dyDescent="0.5">
      <c r="A316" s="22"/>
      <c r="B316" s="43"/>
    </row>
    <row r="317" spans="1:2" x14ac:dyDescent="0.5">
      <c r="A317" s="22"/>
      <c r="B317" s="43"/>
    </row>
    <row r="318" spans="1:2" x14ac:dyDescent="0.5">
      <c r="A318" s="22"/>
      <c r="B318" s="43"/>
    </row>
    <row r="319" spans="1:2" x14ac:dyDescent="0.5">
      <c r="A319" s="22"/>
      <c r="B319" s="43"/>
    </row>
    <row r="320" spans="1:2" x14ac:dyDescent="0.5">
      <c r="A320" s="22"/>
      <c r="B320" s="43"/>
    </row>
    <row r="321" spans="1:2" x14ac:dyDescent="0.5">
      <c r="A321" s="22"/>
      <c r="B321" s="43"/>
    </row>
    <row r="322" spans="1:2" x14ac:dyDescent="0.5">
      <c r="A322" s="22"/>
      <c r="B322" s="43"/>
    </row>
    <row r="323" spans="1:2" x14ac:dyDescent="0.5">
      <c r="A323" s="22"/>
      <c r="B323" s="43"/>
    </row>
    <row r="324" spans="1:2" x14ac:dyDescent="0.5">
      <c r="A324" s="22"/>
      <c r="B324" s="43"/>
    </row>
    <row r="325" spans="1:2" x14ac:dyDescent="0.5">
      <c r="A325" s="22"/>
      <c r="B325" s="43"/>
    </row>
    <row r="326" spans="1:2" x14ac:dyDescent="0.5">
      <c r="A326" s="22"/>
      <c r="B326" s="43"/>
    </row>
    <row r="327" spans="1:2" x14ac:dyDescent="0.5">
      <c r="A327" s="22"/>
      <c r="B327" s="43"/>
    </row>
    <row r="328" spans="1:2" x14ac:dyDescent="0.5">
      <c r="A328" s="22"/>
      <c r="B328" s="43"/>
    </row>
    <row r="329" spans="1:2" x14ac:dyDescent="0.5">
      <c r="A329" s="22"/>
      <c r="B329" s="43"/>
    </row>
    <row r="330" spans="1:2" x14ac:dyDescent="0.5">
      <c r="A330" s="22"/>
      <c r="B330" s="43"/>
    </row>
    <row r="331" spans="1:2" x14ac:dyDescent="0.5">
      <c r="A331" s="22"/>
      <c r="B331" s="43"/>
    </row>
    <row r="332" spans="1:2" x14ac:dyDescent="0.5">
      <c r="A332" s="22"/>
      <c r="B332" s="43"/>
    </row>
    <row r="333" spans="1:2" x14ac:dyDescent="0.5">
      <c r="A333" s="22"/>
      <c r="B333" s="43"/>
    </row>
    <row r="334" spans="1:2" x14ac:dyDescent="0.5">
      <c r="A334" s="22"/>
      <c r="B334" s="43"/>
    </row>
    <row r="335" spans="1:2" x14ac:dyDescent="0.5">
      <c r="A335" s="22"/>
      <c r="B335" s="43"/>
    </row>
    <row r="336" spans="1:2" x14ac:dyDescent="0.5">
      <c r="A336" s="22"/>
      <c r="B336" s="43"/>
    </row>
    <row r="337" spans="1:2" x14ac:dyDescent="0.5">
      <c r="A337" s="22"/>
      <c r="B337" s="43"/>
    </row>
    <row r="338" spans="1:2" x14ac:dyDescent="0.5">
      <c r="A338" s="22"/>
      <c r="B338" s="43"/>
    </row>
    <row r="339" spans="1:2" x14ac:dyDescent="0.5">
      <c r="A339" s="22"/>
      <c r="B339" s="43"/>
    </row>
    <row r="340" spans="1:2" x14ac:dyDescent="0.5">
      <c r="A340" s="22"/>
      <c r="B340" s="43"/>
    </row>
    <row r="341" spans="1:2" x14ac:dyDescent="0.5">
      <c r="A341" s="22"/>
      <c r="B341" s="43"/>
    </row>
    <row r="342" spans="1:2" x14ac:dyDescent="0.5">
      <c r="A342" s="22"/>
      <c r="B342" s="43"/>
    </row>
    <row r="343" spans="1:2" x14ac:dyDescent="0.5">
      <c r="A343" s="22"/>
      <c r="B343" s="43"/>
    </row>
    <row r="344" spans="1:2" x14ac:dyDescent="0.5">
      <c r="A344" s="22"/>
      <c r="B344" s="43"/>
    </row>
    <row r="345" spans="1:2" x14ac:dyDescent="0.5">
      <c r="A345" s="22"/>
      <c r="B345" s="43"/>
    </row>
    <row r="346" spans="1:2" x14ac:dyDescent="0.5">
      <c r="A346" s="22"/>
      <c r="B346" s="43"/>
    </row>
    <row r="347" spans="1:2" x14ac:dyDescent="0.5">
      <c r="A347" s="22"/>
      <c r="B347" s="43"/>
    </row>
    <row r="348" spans="1:2" x14ac:dyDescent="0.5">
      <c r="A348" s="22"/>
      <c r="B348" s="43"/>
    </row>
    <row r="349" spans="1:2" x14ac:dyDescent="0.5">
      <c r="A349" s="22"/>
      <c r="B349" s="43"/>
    </row>
    <row r="350" spans="1:2" x14ac:dyDescent="0.5">
      <c r="A350" s="22"/>
      <c r="B350" s="43"/>
    </row>
    <row r="351" spans="1:2" x14ac:dyDescent="0.5">
      <c r="A351" s="22"/>
      <c r="B351" s="43"/>
    </row>
    <row r="352" spans="1:2" x14ac:dyDescent="0.5">
      <c r="A352" s="22"/>
      <c r="B352" s="43"/>
    </row>
    <row r="353" spans="1:2" x14ac:dyDescent="0.5">
      <c r="A353" s="22"/>
      <c r="B353" s="43"/>
    </row>
    <row r="354" spans="1:2" x14ac:dyDescent="0.5">
      <c r="A354" s="22"/>
      <c r="B354" s="43"/>
    </row>
    <row r="355" spans="1:2" x14ac:dyDescent="0.5">
      <c r="A355" s="22"/>
      <c r="B355" s="43"/>
    </row>
    <row r="356" spans="1:2" x14ac:dyDescent="0.5">
      <c r="A356" s="22"/>
      <c r="B356" s="43"/>
    </row>
    <row r="357" spans="1:2" x14ac:dyDescent="0.5">
      <c r="A357" s="22"/>
      <c r="B357" s="43"/>
    </row>
    <row r="358" spans="1:2" x14ac:dyDescent="0.5">
      <c r="A358" s="22"/>
      <c r="B358" s="43"/>
    </row>
    <row r="359" spans="1:2" x14ac:dyDescent="0.5">
      <c r="A359" s="22"/>
      <c r="B359" s="43"/>
    </row>
    <row r="360" spans="1:2" x14ac:dyDescent="0.5">
      <c r="A360" s="22"/>
      <c r="B360" s="43"/>
    </row>
    <row r="361" spans="1:2" x14ac:dyDescent="0.5">
      <c r="A361" s="22"/>
      <c r="B361" s="43"/>
    </row>
    <row r="362" spans="1:2" x14ac:dyDescent="0.5">
      <c r="A362" s="22"/>
      <c r="B362" s="43"/>
    </row>
    <row r="363" spans="1:2" x14ac:dyDescent="0.5">
      <c r="A363" s="22"/>
      <c r="B363" s="43"/>
    </row>
    <row r="364" spans="1:2" x14ac:dyDescent="0.5">
      <c r="A364" s="22"/>
      <c r="B364" s="43"/>
    </row>
    <row r="365" spans="1:2" x14ac:dyDescent="0.5">
      <c r="A365" s="22"/>
      <c r="B365" s="43"/>
    </row>
    <row r="366" spans="1:2" x14ac:dyDescent="0.5">
      <c r="A366" s="22"/>
      <c r="B366" s="43"/>
    </row>
    <row r="367" spans="1:2" x14ac:dyDescent="0.5">
      <c r="A367" s="22"/>
      <c r="B367" s="43"/>
    </row>
    <row r="368" spans="1:2" x14ac:dyDescent="0.5">
      <c r="A368" s="22"/>
      <c r="B368" s="43"/>
    </row>
    <row r="369" spans="1:2" x14ac:dyDescent="0.5">
      <c r="A369" s="22"/>
      <c r="B369" s="43"/>
    </row>
    <row r="370" spans="1:2" x14ac:dyDescent="0.5">
      <c r="A370" s="22"/>
      <c r="B370" s="43"/>
    </row>
    <row r="371" spans="1:2" x14ac:dyDescent="0.5">
      <c r="A371" s="22"/>
      <c r="B371" s="43"/>
    </row>
    <row r="372" spans="1:2" x14ac:dyDescent="0.5">
      <c r="A372" s="22"/>
      <c r="B372" s="43"/>
    </row>
    <row r="373" spans="1:2" x14ac:dyDescent="0.5">
      <c r="A373" s="22"/>
      <c r="B373" s="43"/>
    </row>
    <row r="374" spans="1:2" x14ac:dyDescent="0.5">
      <c r="A374" s="22"/>
      <c r="B374" s="43"/>
    </row>
    <row r="375" spans="1:2" x14ac:dyDescent="0.5">
      <c r="A375" s="22"/>
      <c r="B375" s="43"/>
    </row>
    <row r="376" spans="1:2" x14ac:dyDescent="0.5">
      <c r="A376" s="22"/>
      <c r="B376" s="43"/>
    </row>
    <row r="377" spans="1:2" x14ac:dyDescent="0.5">
      <c r="A377" s="22"/>
      <c r="B377" s="43"/>
    </row>
    <row r="378" spans="1:2" x14ac:dyDescent="0.5">
      <c r="A378" s="22"/>
      <c r="B378" s="43"/>
    </row>
    <row r="379" spans="1:2" x14ac:dyDescent="0.5">
      <c r="A379" s="22"/>
      <c r="B379" s="43"/>
    </row>
    <row r="380" spans="1:2" x14ac:dyDescent="0.5">
      <c r="A380" s="22"/>
      <c r="B380" s="43"/>
    </row>
    <row r="381" spans="1:2" x14ac:dyDescent="0.5">
      <c r="A381" s="22"/>
      <c r="B381" s="43"/>
    </row>
    <row r="382" spans="1:2" x14ac:dyDescent="0.5">
      <c r="A382" s="22"/>
      <c r="B382" s="43"/>
    </row>
    <row r="383" spans="1:2" x14ac:dyDescent="0.5">
      <c r="A383" s="22"/>
      <c r="B383" s="43"/>
    </row>
    <row r="384" spans="1:2" x14ac:dyDescent="0.5">
      <c r="A384" s="22"/>
      <c r="B384" s="43"/>
    </row>
    <row r="385" spans="1:2" x14ac:dyDescent="0.5">
      <c r="A385" s="22"/>
      <c r="B385" s="43"/>
    </row>
    <row r="386" spans="1:2" x14ac:dyDescent="0.5">
      <c r="A386" s="22"/>
      <c r="B386" s="43"/>
    </row>
    <row r="387" spans="1:2" x14ac:dyDescent="0.5">
      <c r="A387" s="22"/>
      <c r="B387" s="43"/>
    </row>
    <row r="388" spans="1:2" x14ac:dyDescent="0.5">
      <c r="A388" s="22"/>
      <c r="B388" s="43"/>
    </row>
    <row r="389" spans="1:2" x14ac:dyDescent="0.5">
      <c r="A389" s="22"/>
      <c r="B389" s="43"/>
    </row>
    <row r="390" spans="1:2" x14ac:dyDescent="0.5">
      <c r="A390" s="22"/>
      <c r="B390" s="43"/>
    </row>
    <row r="391" spans="1:2" x14ac:dyDescent="0.5">
      <c r="A391" s="22"/>
      <c r="B391" s="43"/>
    </row>
    <row r="392" spans="1:2" x14ac:dyDescent="0.5">
      <c r="A392" s="22"/>
      <c r="B392" s="43"/>
    </row>
    <row r="393" spans="1:2" x14ac:dyDescent="0.5">
      <c r="A393" s="22"/>
      <c r="B393" s="43"/>
    </row>
    <row r="394" spans="1:2" x14ac:dyDescent="0.5">
      <c r="A394" s="22"/>
      <c r="B394" s="43"/>
    </row>
    <row r="395" spans="1:2" x14ac:dyDescent="0.5">
      <c r="A395" s="22"/>
      <c r="B395" s="43"/>
    </row>
    <row r="396" spans="1:2" x14ac:dyDescent="0.5">
      <c r="A396" s="22"/>
      <c r="B396" s="43"/>
    </row>
    <row r="397" spans="1:2" x14ac:dyDescent="0.5">
      <c r="A397" s="22"/>
      <c r="B397" s="43"/>
    </row>
    <row r="398" spans="1:2" x14ac:dyDescent="0.5">
      <c r="A398" s="22"/>
      <c r="B398" s="43"/>
    </row>
    <row r="399" spans="1:2" x14ac:dyDescent="0.5">
      <c r="A399" s="22"/>
      <c r="B399" s="43"/>
    </row>
    <row r="400" spans="1:2" x14ac:dyDescent="0.5">
      <c r="A400" s="22"/>
      <c r="B400" s="43"/>
    </row>
    <row r="401" spans="1:2" x14ac:dyDescent="0.5">
      <c r="A401" s="22"/>
      <c r="B401" s="43"/>
    </row>
    <row r="402" spans="1:2" x14ac:dyDescent="0.5">
      <c r="A402" s="22"/>
      <c r="B402" s="43"/>
    </row>
    <row r="403" spans="1:2" x14ac:dyDescent="0.5">
      <c r="A403" s="22"/>
      <c r="B403" s="43"/>
    </row>
    <row r="404" spans="1:2" x14ac:dyDescent="0.5">
      <c r="A404" s="22"/>
      <c r="B404" s="43"/>
    </row>
    <row r="405" spans="1:2" x14ac:dyDescent="0.5">
      <c r="A405" s="22"/>
      <c r="B405" s="43"/>
    </row>
    <row r="406" spans="1:2" x14ac:dyDescent="0.5">
      <c r="A406" s="22"/>
      <c r="B406" s="43"/>
    </row>
    <row r="407" spans="1:2" x14ac:dyDescent="0.5">
      <c r="A407" s="22"/>
      <c r="B407" s="43"/>
    </row>
    <row r="408" spans="1:2" x14ac:dyDescent="0.5">
      <c r="A408" s="22"/>
      <c r="B408" s="43"/>
    </row>
    <row r="409" spans="1:2" x14ac:dyDescent="0.5">
      <c r="A409" s="22"/>
      <c r="B409" s="43"/>
    </row>
    <row r="410" spans="1:2" x14ac:dyDescent="0.5">
      <c r="A410" s="22"/>
      <c r="B410" s="43"/>
    </row>
    <row r="411" spans="1:2" x14ac:dyDescent="0.5">
      <c r="A411" s="22"/>
      <c r="B411" s="43"/>
    </row>
    <row r="412" spans="1:2" x14ac:dyDescent="0.5">
      <c r="A412" s="22"/>
      <c r="B412" s="43"/>
    </row>
    <row r="413" spans="1:2" x14ac:dyDescent="0.5">
      <c r="A413" s="22"/>
      <c r="B413" s="43"/>
    </row>
    <row r="414" spans="1:2" x14ac:dyDescent="0.5">
      <c r="A414" s="22"/>
      <c r="B414" s="43"/>
    </row>
    <row r="415" spans="1:2" x14ac:dyDescent="0.5">
      <c r="A415" s="22"/>
      <c r="B415" s="43"/>
    </row>
    <row r="416" spans="1:2" x14ac:dyDescent="0.5">
      <c r="A416" s="22"/>
      <c r="B416" s="43"/>
    </row>
    <row r="417" spans="1:2" x14ac:dyDescent="0.5">
      <c r="A417" s="22"/>
      <c r="B417" s="43"/>
    </row>
    <row r="418" spans="1:2" x14ac:dyDescent="0.5">
      <c r="A418" s="22"/>
      <c r="B418" s="43"/>
    </row>
    <row r="419" spans="1:2" x14ac:dyDescent="0.5">
      <c r="A419" s="22"/>
      <c r="B419" s="43"/>
    </row>
    <row r="420" spans="1:2" x14ac:dyDescent="0.5">
      <c r="A420" s="22"/>
      <c r="B420" s="43"/>
    </row>
    <row r="421" spans="1:2" x14ac:dyDescent="0.5">
      <c r="A421" s="22"/>
      <c r="B421" s="43"/>
    </row>
    <row r="422" spans="1:2" x14ac:dyDescent="0.5">
      <c r="A422" s="22"/>
      <c r="B422" s="43"/>
    </row>
    <row r="423" spans="1:2" x14ac:dyDescent="0.5">
      <c r="A423" s="22"/>
      <c r="B423" s="43"/>
    </row>
    <row r="424" spans="1:2" x14ac:dyDescent="0.5">
      <c r="A424" s="22"/>
      <c r="B424" s="43"/>
    </row>
    <row r="425" spans="1:2" x14ac:dyDescent="0.5">
      <c r="A425" s="22"/>
      <c r="B425" s="43"/>
    </row>
    <row r="426" spans="1:2" x14ac:dyDescent="0.5">
      <c r="A426" s="22"/>
      <c r="B426" s="43"/>
    </row>
    <row r="427" spans="1:2" x14ac:dyDescent="0.5">
      <c r="A427" s="22"/>
      <c r="B427" s="43"/>
    </row>
    <row r="428" spans="1:2" x14ac:dyDescent="0.5">
      <c r="A428" s="22"/>
      <c r="B428" s="43"/>
    </row>
    <row r="429" spans="1:2" x14ac:dyDescent="0.5">
      <c r="A429" s="22"/>
      <c r="B429" s="43"/>
    </row>
    <row r="430" spans="1:2" x14ac:dyDescent="0.5">
      <c r="A430" s="22"/>
      <c r="B430" s="43"/>
    </row>
    <row r="431" spans="1:2" x14ac:dyDescent="0.5">
      <c r="A431" s="22"/>
      <c r="B431" s="43"/>
    </row>
    <row r="432" spans="1:2" x14ac:dyDescent="0.5">
      <c r="A432" s="22"/>
      <c r="B432" s="43"/>
    </row>
    <row r="433" spans="1:2" x14ac:dyDescent="0.5">
      <c r="A433" s="22"/>
      <c r="B433" s="43"/>
    </row>
    <row r="434" spans="1:2" x14ac:dyDescent="0.5">
      <c r="A434" s="22"/>
      <c r="B434" s="43"/>
    </row>
    <row r="435" spans="1:2" x14ac:dyDescent="0.5">
      <c r="A435" s="22"/>
      <c r="B435" s="43"/>
    </row>
    <row r="436" spans="1:2" x14ac:dyDescent="0.5">
      <c r="A436" s="22"/>
      <c r="B436" s="43"/>
    </row>
    <row r="437" spans="1:2" x14ac:dyDescent="0.5">
      <c r="A437" s="22"/>
      <c r="B437" s="43"/>
    </row>
    <row r="438" spans="1:2" x14ac:dyDescent="0.5">
      <c r="A438" s="22"/>
      <c r="B438" s="43"/>
    </row>
    <row r="439" spans="1:2" x14ac:dyDescent="0.5">
      <c r="A439" s="22"/>
      <c r="B439" s="43"/>
    </row>
    <row r="440" spans="1:2" x14ac:dyDescent="0.5">
      <c r="A440" s="22"/>
      <c r="B440" s="43"/>
    </row>
    <row r="441" spans="1:2" x14ac:dyDescent="0.5">
      <c r="A441" s="22"/>
      <c r="B441" s="43"/>
    </row>
    <row r="442" spans="1:2" x14ac:dyDescent="0.5">
      <c r="A442" s="22"/>
      <c r="B442" s="43"/>
    </row>
    <row r="443" spans="1:2" x14ac:dyDescent="0.5">
      <c r="A443" s="22"/>
      <c r="B443" s="43"/>
    </row>
    <row r="444" spans="1:2" x14ac:dyDescent="0.5">
      <c r="A444" s="22"/>
      <c r="B444" s="43"/>
    </row>
    <row r="445" spans="1:2" x14ac:dyDescent="0.5">
      <c r="A445" s="22"/>
      <c r="B445" s="43"/>
    </row>
    <row r="446" spans="1:2" x14ac:dyDescent="0.5">
      <c r="A446" s="22"/>
      <c r="B446" s="43"/>
    </row>
    <row r="447" spans="1:2" x14ac:dyDescent="0.5">
      <c r="A447" s="22"/>
      <c r="B447" s="43"/>
    </row>
    <row r="448" spans="1:2" x14ac:dyDescent="0.5">
      <c r="A448" s="22"/>
      <c r="B448" s="43"/>
    </row>
    <row r="449" spans="1:2" x14ac:dyDescent="0.5">
      <c r="A449" s="22"/>
      <c r="B449" s="43"/>
    </row>
    <row r="450" spans="1:2" x14ac:dyDescent="0.5">
      <c r="A450" s="22"/>
      <c r="B450" s="43"/>
    </row>
    <row r="451" spans="1:2" x14ac:dyDescent="0.5">
      <c r="A451" s="22"/>
      <c r="B451" s="43"/>
    </row>
    <row r="452" spans="1:2" x14ac:dyDescent="0.5">
      <c r="A452" s="22"/>
      <c r="B452" s="43"/>
    </row>
    <row r="453" spans="1:2" x14ac:dyDescent="0.5">
      <c r="A453" s="22"/>
      <c r="B453" s="43"/>
    </row>
    <row r="454" spans="1:2" x14ac:dyDescent="0.5">
      <c r="A454" s="22"/>
      <c r="B454" s="43"/>
    </row>
    <row r="455" spans="1:2" x14ac:dyDescent="0.5">
      <c r="A455" s="22"/>
      <c r="B455" s="43"/>
    </row>
    <row r="456" spans="1:2" x14ac:dyDescent="0.5">
      <c r="A456" s="22"/>
      <c r="B456" s="43"/>
    </row>
    <row r="457" spans="1:2" x14ac:dyDescent="0.5">
      <c r="A457" s="22"/>
      <c r="B457" s="43"/>
    </row>
    <row r="458" spans="1:2" x14ac:dyDescent="0.5">
      <c r="A458" s="22"/>
      <c r="B458" s="43"/>
    </row>
    <row r="459" spans="1:2" x14ac:dyDescent="0.5">
      <c r="A459" s="22"/>
      <c r="B459" s="43"/>
    </row>
    <row r="460" spans="1:2" x14ac:dyDescent="0.5">
      <c r="A460" s="22"/>
      <c r="B460" s="43"/>
    </row>
    <row r="461" spans="1:2" x14ac:dyDescent="0.5">
      <c r="A461" s="22"/>
      <c r="B461" s="43"/>
    </row>
    <row r="462" spans="1:2" x14ac:dyDescent="0.5">
      <c r="A462" s="22"/>
      <c r="B462" s="43"/>
    </row>
    <row r="463" spans="1:2" x14ac:dyDescent="0.5">
      <c r="A463" s="22"/>
      <c r="B463" s="43"/>
    </row>
    <row r="464" spans="1:2" x14ac:dyDescent="0.5">
      <c r="A464" s="22"/>
      <c r="B464" s="43"/>
    </row>
    <row r="465" spans="1:2" x14ac:dyDescent="0.5">
      <c r="A465" s="22"/>
      <c r="B465" s="43"/>
    </row>
    <row r="466" spans="1:2" x14ac:dyDescent="0.5">
      <c r="A466" s="22"/>
      <c r="B466" s="43"/>
    </row>
    <row r="467" spans="1:2" x14ac:dyDescent="0.5">
      <c r="A467" s="22"/>
      <c r="B467" s="43"/>
    </row>
    <row r="468" spans="1:2" x14ac:dyDescent="0.5">
      <c r="A468" s="22"/>
      <c r="B468" s="43"/>
    </row>
    <row r="469" spans="1:2" x14ac:dyDescent="0.5">
      <c r="A469" s="22"/>
      <c r="B469" s="43"/>
    </row>
    <row r="470" spans="1:2" x14ac:dyDescent="0.5">
      <c r="A470" s="22"/>
      <c r="B470" s="43"/>
    </row>
    <row r="471" spans="1:2" x14ac:dyDescent="0.5">
      <c r="A471" s="22"/>
      <c r="B471" s="43"/>
    </row>
    <row r="472" spans="1:2" x14ac:dyDescent="0.5">
      <c r="A472" s="22"/>
      <c r="B472" s="43"/>
    </row>
    <row r="473" spans="1:2" x14ac:dyDescent="0.5">
      <c r="A473" s="22"/>
      <c r="B473" s="43"/>
    </row>
    <row r="474" spans="1:2" x14ac:dyDescent="0.5">
      <c r="A474" s="22"/>
      <c r="B474" s="43"/>
    </row>
    <row r="475" spans="1:2" x14ac:dyDescent="0.5">
      <c r="A475" s="22"/>
      <c r="B475" s="43"/>
    </row>
    <row r="476" spans="1:2" x14ac:dyDescent="0.5">
      <c r="A476" s="22"/>
      <c r="B476" s="43"/>
    </row>
    <row r="477" spans="1:2" x14ac:dyDescent="0.5">
      <c r="A477" s="22"/>
      <c r="B477" s="43"/>
    </row>
    <row r="478" spans="1:2" x14ac:dyDescent="0.5">
      <c r="A478" s="22"/>
      <c r="B478" s="43"/>
    </row>
    <row r="479" spans="1:2" x14ac:dyDescent="0.5">
      <c r="A479" s="22"/>
      <c r="B479" s="43"/>
    </row>
    <row r="480" spans="1:2" x14ac:dyDescent="0.5">
      <c r="A480" s="22"/>
      <c r="B480" s="43"/>
    </row>
    <row r="481" spans="1:2" x14ac:dyDescent="0.5">
      <c r="A481" s="22"/>
      <c r="B481" s="43"/>
    </row>
    <row r="482" spans="1:2" x14ac:dyDescent="0.5">
      <c r="A482" s="22"/>
      <c r="B482" s="43"/>
    </row>
    <row r="483" spans="1:2" x14ac:dyDescent="0.5">
      <c r="A483" s="22"/>
      <c r="B483" s="43"/>
    </row>
    <row r="484" spans="1:2" x14ac:dyDescent="0.5">
      <c r="A484" s="22"/>
      <c r="B484" s="43"/>
    </row>
    <row r="485" spans="1:2" x14ac:dyDescent="0.5">
      <c r="A485" s="22"/>
      <c r="B485" s="43"/>
    </row>
    <row r="486" spans="1:2" x14ac:dyDescent="0.5">
      <c r="A486" s="22"/>
      <c r="B486" s="43"/>
    </row>
    <row r="487" spans="1:2" x14ac:dyDescent="0.5">
      <c r="A487" s="22"/>
      <c r="B487" s="43"/>
    </row>
    <row r="488" spans="1:2" x14ac:dyDescent="0.5">
      <c r="A488" s="22"/>
      <c r="B488" s="43"/>
    </row>
    <row r="489" spans="1:2" x14ac:dyDescent="0.5">
      <c r="A489" s="22"/>
      <c r="B489" s="43"/>
    </row>
    <row r="490" spans="1:2" x14ac:dyDescent="0.5">
      <c r="A490" s="22"/>
      <c r="B490" s="43"/>
    </row>
    <row r="491" spans="1:2" x14ac:dyDescent="0.5">
      <c r="A491" s="22"/>
      <c r="B491" s="43"/>
    </row>
    <row r="492" spans="1:2" x14ac:dyDescent="0.5">
      <c r="A492" s="22"/>
      <c r="B492" s="43"/>
    </row>
    <row r="493" spans="1:2" x14ac:dyDescent="0.5">
      <c r="A493" s="22"/>
      <c r="B493" s="43"/>
    </row>
    <row r="494" spans="1:2" x14ac:dyDescent="0.5">
      <c r="A494" s="22"/>
      <c r="B494" s="43"/>
    </row>
    <row r="495" spans="1:2" x14ac:dyDescent="0.5">
      <c r="A495" s="22"/>
      <c r="B495" s="43"/>
    </row>
    <row r="496" spans="1:2" x14ac:dyDescent="0.5">
      <c r="A496" s="22"/>
      <c r="B496" s="43"/>
    </row>
    <row r="497" spans="1:2" x14ac:dyDescent="0.5">
      <c r="A497" s="22"/>
      <c r="B497" s="43"/>
    </row>
    <row r="498" spans="1:2" x14ac:dyDescent="0.5">
      <c r="A498" s="22"/>
      <c r="B498" s="43"/>
    </row>
    <row r="499" spans="1:2" x14ac:dyDescent="0.5">
      <c r="A499" s="22"/>
      <c r="B499" s="43"/>
    </row>
    <row r="500" spans="1:2" x14ac:dyDescent="0.5">
      <c r="A500" s="22"/>
      <c r="B500" s="43"/>
    </row>
    <row r="501" spans="1:2" x14ac:dyDescent="0.5">
      <c r="A501" s="22"/>
      <c r="B501" s="43"/>
    </row>
    <row r="502" spans="1:2" x14ac:dyDescent="0.5">
      <c r="A502" s="22"/>
      <c r="B502" s="43"/>
    </row>
    <row r="503" spans="1:2" x14ac:dyDescent="0.5">
      <c r="A503" s="22"/>
      <c r="B503" s="43"/>
    </row>
    <row r="504" spans="1:2" x14ac:dyDescent="0.5">
      <c r="A504" s="22"/>
      <c r="B504" s="43"/>
    </row>
    <row r="505" spans="1:2" x14ac:dyDescent="0.5">
      <c r="A505" s="22"/>
      <c r="B505" s="43"/>
    </row>
    <row r="506" spans="1:2" x14ac:dyDescent="0.5">
      <c r="A506" s="22"/>
      <c r="B506" s="43"/>
    </row>
    <row r="507" spans="1:2" x14ac:dyDescent="0.5">
      <c r="A507" s="22"/>
      <c r="B507" s="43"/>
    </row>
    <row r="508" spans="1:2" x14ac:dyDescent="0.5">
      <c r="A508" s="22"/>
      <c r="B508" s="43"/>
    </row>
    <row r="509" spans="1:2" x14ac:dyDescent="0.5">
      <c r="A509" s="22"/>
      <c r="B509" s="43"/>
    </row>
    <row r="510" spans="1:2" x14ac:dyDescent="0.5">
      <c r="A510" s="22"/>
      <c r="B510" s="43"/>
    </row>
    <row r="511" spans="1:2" x14ac:dyDescent="0.5">
      <c r="A511" s="22"/>
      <c r="B511" s="43"/>
    </row>
    <row r="512" spans="1:2" x14ac:dyDescent="0.5">
      <c r="A512" s="22"/>
      <c r="B512" s="43"/>
    </row>
    <row r="513" spans="1:2" x14ac:dyDescent="0.5">
      <c r="A513" s="22"/>
      <c r="B513" s="43"/>
    </row>
    <row r="514" spans="1:2" x14ac:dyDescent="0.5">
      <c r="A514" s="22"/>
      <c r="B514" s="43"/>
    </row>
    <row r="515" spans="1:2" x14ac:dyDescent="0.5">
      <c r="A515" s="22"/>
      <c r="B515" s="43"/>
    </row>
    <row r="516" spans="1:2" x14ac:dyDescent="0.5">
      <c r="A516" s="22"/>
      <c r="B516" s="43"/>
    </row>
    <row r="517" spans="1:2" x14ac:dyDescent="0.5">
      <c r="A517" s="22"/>
      <c r="B517" s="43"/>
    </row>
    <row r="518" spans="1:2" x14ac:dyDescent="0.5">
      <c r="A518" s="22"/>
      <c r="B518" s="43"/>
    </row>
    <row r="519" spans="1:2" x14ac:dyDescent="0.5">
      <c r="A519" s="22"/>
      <c r="B519" s="43"/>
    </row>
    <row r="520" spans="1:2" x14ac:dyDescent="0.5">
      <c r="A520" s="22"/>
      <c r="B520" s="43"/>
    </row>
    <row r="521" spans="1:2" x14ac:dyDescent="0.5">
      <c r="A521" s="22"/>
      <c r="B521" s="43"/>
    </row>
    <row r="522" spans="1:2" x14ac:dyDescent="0.5">
      <c r="A522" s="22"/>
      <c r="B522" s="43"/>
    </row>
    <row r="523" spans="1:2" x14ac:dyDescent="0.5">
      <c r="A523" s="22"/>
      <c r="B523" s="43"/>
    </row>
    <row r="524" spans="1:2" x14ac:dyDescent="0.5">
      <c r="A524" s="22"/>
      <c r="B524" s="43"/>
    </row>
    <row r="525" spans="1:2" x14ac:dyDescent="0.5">
      <c r="A525" s="22"/>
      <c r="B525" s="43"/>
    </row>
    <row r="526" spans="1:2" x14ac:dyDescent="0.5">
      <c r="A526" s="22"/>
      <c r="B526" s="43"/>
    </row>
    <row r="527" spans="1:2" x14ac:dyDescent="0.5">
      <c r="A527" s="22"/>
      <c r="B527" s="43"/>
    </row>
    <row r="528" spans="1:2" x14ac:dyDescent="0.5">
      <c r="A528" s="22"/>
      <c r="B528" s="43"/>
    </row>
    <row r="529" spans="1:2" x14ac:dyDescent="0.5">
      <c r="A529" s="22"/>
      <c r="B529" s="43"/>
    </row>
    <row r="530" spans="1:2" x14ac:dyDescent="0.5">
      <c r="A530" s="22"/>
      <c r="B530" s="43"/>
    </row>
    <row r="531" spans="1:2" x14ac:dyDescent="0.5">
      <c r="A531" s="22"/>
      <c r="B531" s="43"/>
    </row>
    <row r="532" spans="1:2" x14ac:dyDescent="0.5">
      <c r="A532" s="22"/>
      <c r="B532" s="43"/>
    </row>
    <row r="533" spans="1:2" x14ac:dyDescent="0.5">
      <c r="A533" s="22"/>
      <c r="B533" s="43"/>
    </row>
    <row r="534" spans="1:2" x14ac:dyDescent="0.5">
      <c r="A534" s="22"/>
      <c r="B534" s="43"/>
    </row>
    <row r="535" spans="1:2" x14ac:dyDescent="0.5">
      <c r="A535" s="22"/>
      <c r="B535" s="43"/>
    </row>
    <row r="536" spans="1:2" x14ac:dyDescent="0.5">
      <c r="A536" s="22"/>
      <c r="B536" s="43"/>
    </row>
    <row r="537" spans="1:2" x14ac:dyDescent="0.5">
      <c r="A537" s="22"/>
      <c r="B537" s="43"/>
    </row>
    <row r="538" spans="1:2" x14ac:dyDescent="0.5">
      <c r="A538" s="22"/>
      <c r="B538" s="43"/>
    </row>
    <row r="539" spans="1:2" x14ac:dyDescent="0.5">
      <c r="A539" s="22"/>
      <c r="B539" s="43"/>
    </row>
    <row r="540" spans="1:2" x14ac:dyDescent="0.5">
      <c r="A540" s="22"/>
      <c r="B540" s="43"/>
    </row>
    <row r="541" spans="1:2" x14ac:dyDescent="0.5">
      <c r="A541" s="22"/>
      <c r="B541" s="43"/>
    </row>
    <row r="542" spans="1:2" x14ac:dyDescent="0.5">
      <c r="A542" s="22"/>
      <c r="B542" s="43"/>
    </row>
    <row r="543" spans="1:2" x14ac:dyDescent="0.5">
      <c r="A543" s="22"/>
      <c r="B543" s="43"/>
    </row>
    <row r="544" spans="1:2" x14ac:dyDescent="0.5">
      <c r="A544" s="22"/>
      <c r="B544" s="43"/>
    </row>
    <row r="545" spans="1:2" x14ac:dyDescent="0.5">
      <c r="A545" s="22"/>
      <c r="B545" s="43"/>
    </row>
    <row r="546" spans="1:2" x14ac:dyDescent="0.5">
      <c r="A546" s="22"/>
      <c r="B546" s="43"/>
    </row>
    <row r="547" spans="1:2" x14ac:dyDescent="0.5">
      <c r="A547" s="22"/>
      <c r="B547" s="43"/>
    </row>
    <row r="548" spans="1:2" x14ac:dyDescent="0.5">
      <c r="A548" s="22"/>
      <c r="B548" s="43"/>
    </row>
    <row r="549" spans="1:2" x14ac:dyDescent="0.5">
      <c r="A549" s="22"/>
      <c r="B549" s="43"/>
    </row>
    <row r="550" spans="1:2" x14ac:dyDescent="0.5">
      <c r="A550" s="22"/>
      <c r="B550" s="43"/>
    </row>
    <row r="551" spans="1:2" x14ac:dyDescent="0.5">
      <c r="A551" s="22"/>
      <c r="B551" s="43"/>
    </row>
    <row r="552" spans="1:2" x14ac:dyDescent="0.5">
      <c r="A552" s="22"/>
      <c r="B552" s="43"/>
    </row>
    <row r="553" spans="1:2" x14ac:dyDescent="0.5">
      <c r="A553" s="22"/>
      <c r="B553" s="43"/>
    </row>
    <row r="554" spans="1:2" x14ac:dyDescent="0.5">
      <c r="A554" s="22"/>
      <c r="B554" s="43"/>
    </row>
    <row r="555" spans="1:2" x14ac:dyDescent="0.5">
      <c r="A555" s="22"/>
      <c r="B555" s="43"/>
    </row>
    <row r="556" spans="1:2" x14ac:dyDescent="0.5">
      <c r="A556" s="22"/>
      <c r="B556" s="43"/>
    </row>
    <row r="557" spans="1:2" x14ac:dyDescent="0.5">
      <c r="A557" s="22"/>
      <c r="B557" s="43"/>
    </row>
    <row r="558" spans="1:2" x14ac:dyDescent="0.5">
      <c r="A558" s="22"/>
      <c r="B558" s="43"/>
    </row>
    <row r="559" spans="1:2" x14ac:dyDescent="0.5">
      <c r="A559" s="22"/>
      <c r="B559" s="43"/>
    </row>
    <row r="560" spans="1:2" x14ac:dyDescent="0.5">
      <c r="A560" s="22"/>
      <c r="B560" s="43"/>
    </row>
    <row r="561" spans="1:2" x14ac:dyDescent="0.5">
      <c r="A561" s="22"/>
      <c r="B561" s="43"/>
    </row>
    <row r="562" spans="1:2" x14ac:dyDescent="0.5">
      <c r="A562" s="22"/>
      <c r="B562" s="43"/>
    </row>
    <row r="563" spans="1:2" x14ac:dyDescent="0.5">
      <c r="A563" s="22"/>
      <c r="B563" s="43"/>
    </row>
    <row r="564" spans="1:2" x14ac:dyDescent="0.5">
      <c r="A564" s="22"/>
      <c r="B564" s="43"/>
    </row>
    <row r="565" spans="1:2" x14ac:dyDescent="0.5">
      <c r="A565" s="22"/>
      <c r="B565" s="43"/>
    </row>
    <row r="566" spans="1:2" x14ac:dyDescent="0.5">
      <c r="A566" s="22"/>
      <c r="B566" s="43"/>
    </row>
    <row r="567" spans="1:2" x14ac:dyDescent="0.5">
      <c r="A567" s="22"/>
      <c r="B567" s="43"/>
    </row>
    <row r="568" spans="1:2" x14ac:dyDescent="0.5">
      <c r="A568" s="22"/>
      <c r="B568" s="43"/>
    </row>
    <row r="569" spans="1:2" x14ac:dyDescent="0.5">
      <c r="A569" s="22"/>
      <c r="B569" s="43"/>
    </row>
    <row r="570" spans="1:2" x14ac:dyDescent="0.5">
      <c r="A570" s="22"/>
      <c r="B570" s="43"/>
    </row>
    <row r="571" spans="1:2" x14ac:dyDescent="0.5">
      <c r="A571" s="22"/>
      <c r="B571" s="43"/>
    </row>
    <row r="572" spans="1:2" x14ac:dyDescent="0.5">
      <c r="A572" s="22"/>
      <c r="B572" s="43"/>
    </row>
    <row r="573" spans="1:2" x14ac:dyDescent="0.5">
      <c r="A573" s="22"/>
      <c r="B573" s="43"/>
    </row>
    <row r="574" spans="1:2" x14ac:dyDescent="0.5">
      <c r="A574" s="22"/>
      <c r="B574" s="43"/>
    </row>
    <row r="575" spans="1:2" x14ac:dyDescent="0.5">
      <c r="A575" s="22"/>
      <c r="B575" s="43"/>
    </row>
    <row r="576" spans="1:2" x14ac:dyDescent="0.5">
      <c r="A576" s="22"/>
      <c r="B576" s="43"/>
    </row>
    <row r="577" spans="1:2" x14ac:dyDescent="0.5">
      <c r="A577" s="22"/>
      <c r="B577" s="43"/>
    </row>
    <row r="578" spans="1:2" x14ac:dyDescent="0.5">
      <c r="A578" s="22"/>
      <c r="B578" s="43"/>
    </row>
    <row r="579" spans="1:2" x14ac:dyDescent="0.5">
      <c r="A579" s="22"/>
      <c r="B579" s="43"/>
    </row>
    <row r="580" spans="1:2" x14ac:dyDescent="0.5">
      <c r="A580" s="22"/>
      <c r="B580" s="43"/>
    </row>
    <row r="581" spans="1:2" x14ac:dyDescent="0.5">
      <c r="A581" s="22"/>
      <c r="B581" s="43"/>
    </row>
    <row r="582" spans="1:2" x14ac:dyDescent="0.5">
      <c r="A582" s="22"/>
      <c r="B582" s="43"/>
    </row>
    <row r="583" spans="1:2" x14ac:dyDescent="0.5">
      <c r="A583" s="22"/>
      <c r="B583" s="43"/>
    </row>
    <row r="584" spans="1:2" x14ac:dyDescent="0.5">
      <c r="A584" s="22"/>
      <c r="B584" s="43"/>
    </row>
    <row r="585" spans="1:2" x14ac:dyDescent="0.5">
      <c r="A585" s="22"/>
      <c r="B585" s="43"/>
    </row>
    <row r="586" spans="1:2" x14ac:dyDescent="0.5">
      <c r="A586" s="22"/>
      <c r="B586" s="43"/>
    </row>
    <row r="587" spans="1:2" x14ac:dyDescent="0.5">
      <c r="A587" s="22"/>
      <c r="B587" s="43"/>
    </row>
    <row r="588" spans="1:2" x14ac:dyDescent="0.5">
      <c r="A588" s="22"/>
      <c r="B588" s="43"/>
    </row>
    <row r="589" spans="1:2" x14ac:dyDescent="0.5">
      <c r="A589" s="22"/>
      <c r="B589" s="43"/>
    </row>
    <row r="590" spans="1:2" x14ac:dyDescent="0.5">
      <c r="A590" s="22"/>
      <c r="B590" s="43"/>
    </row>
    <row r="591" spans="1:2" x14ac:dyDescent="0.5">
      <c r="A591" s="22"/>
      <c r="B591" s="43"/>
    </row>
    <row r="592" spans="1:2" x14ac:dyDescent="0.5">
      <c r="A592" s="22"/>
      <c r="B592" s="43"/>
    </row>
    <row r="593" spans="1:2" x14ac:dyDescent="0.5">
      <c r="A593" s="22"/>
      <c r="B593" s="43"/>
    </row>
    <row r="594" spans="1:2" x14ac:dyDescent="0.5">
      <c r="A594" s="22"/>
      <c r="B594" s="43"/>
    </row>
    <row r="595" spans="1:2" x14ac:dyDescent="0.5">
      <c r="A595" s="22"/>
      <c r="B595" s="43"/>
    </row>
    <row r="596" spans="1:2" x14ac:dyDescent="0.5">
      <c r="A596" s="22"/>
      <c r="B596" s="43"/>
    </row>
    <row r="597" spans="1:2" x14ac:dyDescent="0.5">
      <c r="A597" s="22"/>
      <c r="B597" s="43"/>
    </row>
    <row r="598" spans="1:2" x14ac:dyDescent="0.5">
      <c r="A598" s="22"/>
      <c r="B598" s="43"/>
    </row>
    <row r="599" spans="1:2" x14ac:dyDescent="0.5">
      <c r="A599" s="22"/>
      <c r="B599" s="43"/>
    </row>
    <row r="600" spans="1:2" x14ac:dyDescent="0.5">
      <c r="A600" s="22"/>
      <c r="B600" s="43"/>
    </row>
    <row r="601" spans="1:2" x14ac:dyDescent="0.5">
      <c r="A601" s="22"/>
      <c r="B601" s="43"/>
    </row>
    <row r="602" spans="1:2" x14ac:dyDescent="0.5">
      <c r="A602" s="22"/>
      <c r="B602" s="43"/>
    </row>
    <row r="603" spans="1:2" x14ac:dyDescent="0.5">
      <c r="A603" s="22"/>
      <c r="B603" s="43"/>
    </row>
    <row r="604" spans="1:2" x14ac:dyDescent="0.5">
      <c r="A604" s="22"/>
      <c r="B604" s="43"/>
    </row>
    <row r="605" spans="1:2" x14ac:dyDescent="0.5">
      <c r="A605" s="22"/>
      <c r="B605" s="43"/>
    </row>
    <row r="606" spans="1:2" x14ac:dyDescent="0.5">
      <c r="A606" s="22"/>
      <c r="B606" s="43"/>
    </row>
    <row r="607" spans="1:2" x14ac:dyDescent="0.5">
      <c r="A607" s="22"/>
      <c r="B607" s="43"/>
    </row>
    <row r="608" spans="1:2" x14ac:dyDescent="0.5">
      <c r="A608" s="22"/>
      <c r="B608" s="43"/>
    </row>
    <row r="609" spans="1:2" x14ac:dyDescent="0.5">
      <c r="A609" s="22"/>
      <c r="B609" s="43"/>
    </row>
    <row r="610" spans="1:2" x14ac:dyDescent="0.5">
      <c r="A610" s="22"/>
      <c r="B610" s="43"/>
    </row>
    <row r="611" spans="1:2" x14ac:dyDescent="0.5">
      <c r="A611" s="22"/>
      <c r="B611" s="43"/>
    </row>
    <row r="612" spans="1:2" x14ac:dyDescent="0.5">
      <c r="A612" s="22"/>
      <c r="B612" s="43"/>
    </row>
    <row r="613" spans="1:2" x14ac:dyDescent="0.5">
      <c r="A613" s="22"/>
      <c r="B613" s="43"/>
    </row>
    <row r="614" spans="1:2" x14ac:dyDescent="0.5">
      <c r="A614" s="22"/>
      <c r="B614" s="43"/>
    </row>
    <row r="615" spans="1:2" x14ac:dyDescent="0.5">
      <c r="A615" s="22"/>
      <c r="B615" s="43"/>
    </row>
    <row r="616" spans="1:2" x14ac:dyDescent="0.5">
      <c r="A616" s="22"/>
      <c r="B616" s="43"/>
    </row>
    <row r="617" spans="1:2" x14ac:dyDescent="0.5">
      <c r="A617" s="22"/>
      <c r="B617" s="43"/>
    </row>
    <row r="618" spans="1:2" x14ac:dyDescent="0.5">
      <c r="A618" s="22"/>
      <c r="B618" s="43"/>
    </row>
    <row r="619" spans="1:2" x14ac:dyDescent="0.5">
      <c r="A619" s="22"/>
      <c r="B619" s="43"/>
    </row>
    <row r="620" spans="1:2" x14ac:dyDescent="0.5">
      <c r="A620" s="22"/>
      <c r="B620" s="43"/>
    </row>
    <row r="621" spans="1:2" x14ac:dyDescent="0.5">
      <c r="A621" s="22"/>
      <c r="B621" s="43"/>
    </row>
    <row r="622" spans="1:2" x14ac:dyDescent="0.5">
      <c r="A622" s="22"/>
      <c r="B622" s="43"/>
    </row>
    <row r="623" spans="1:2" x14ac:dyDescent="0.5">
      <c r="A623" s="22"/>
      <c r="B623" s="43"/>
    </row>
    <row r="624" spans="1:2" x14ac:dyDescent="0.5">
      <c r="A624" s="22"/>
      <c r="B624" s="43"/>
    </row>
    <row r="625" spans="1:2" x14ac:dyDescent="0.5">
      <c r="A625" s="22"/>
      <c r="B625" s="43"/>
    </row>
    <row r="626" spans="1:2" x14ac:dyDescent="0.5">
      <c r="A626" s="22"/>
      <c r="B626" s="43"/>
    </row>
    <row r="627" spans="1:2" x14ac:dyDescent="0.5">
      <c r="A627" s="22"/>
      <c r="B627" s="43"/>
    </row>
    <row r="628" spans="1:2" x14ac:dyDescent="0.5">
      <c r="A628" s="22"/>
      <c r="B628" s="43"/>
    </row>
    <row r="629" spans="1:2" x14ac:dyDescent="0.5">
      <c r="A629" s="22"/>
      <c r="B629" s="43"/>
    </row>
    <row r="630" spans="1:2" x14ac:dyDescent="0.5">
      <c r="A630" s="22"/>
      <c r="B630" s="43"/>
    </row>
    <row r="631" spans="1:2" x14ac:dyDescent="0.5">
      <c r="A631" s="22"/>
      <c r="B631" s="43"/>
    </row>
    <row r="632" spans="1:2" x14ac:dyDescent="0.5">
      <c r="A632" s="22"/>
      <c r="B632" s="43"/>
    </row>
    <row r="633" spans="1:2" x14ac:dyDescent="0.5">
      <c r="A633" s="22"/>
      <c r="B633" s="43"/>
    </row>
    <row r="634" spans="1:2" x14ac:dyDescent="0.5">
      <c r="A634" s="22"/>
      <c r="B634" s="43"/>
    </row>
    <row r="635" spans="1:2" x14ac:dyDescent="0.5">
      <c r="A635" s="22"/>
      <c r="B635" s="43"/>
    </row>
    <row r="636" spans="1:2" x14ac:dyDescent="0.5">
      <c r="A636" s="22"/>
      <c r="B636" s="43"/>
    </row>
    <row r="637" spans="1:2" x14ac:dyDescent="0.5">
      <c r="A637" s="22"/>
      <c r="B637" s="43"/>
    </row>
    <row r="638" spans="1:2" x14ac:dyDescent="0.5">
      <c r="A638" s="22"/>
      <c r="B638" s="43"/>
    </row>
    <row r="639" spans="1:2" x14ac:dyDescent="0.5">
      <c r="A639" s="22"/>
      <c r="B639" s="43"/>
    </row>
    <row r="640" spans="1:2" x14ac:dyDescent="0.5">
      <c r="A640" s="22"/>
      <c r="B640" s="43"/>
    </row>
    <row r="641" spans="1:2" x14ac:dyDescent="0.5">
      <c r="A641" s="22"/>
      <c r="B641" s="43"/>
    </row>
    <row r="642" spans="1:2" x14ac:dyDescent="0.5">
      <c r="A642" s="22"/>
      <c r="B642" s="43"/>
    </row>
    <row r="643" spans="1:2" x14ac:dyDescent="0.5">
      <c r="A643" s="22"/>
      <c r="B643" s="43"/>
    </row>
    <row r="644" spans="1:2" x14ac:dyDescent="0.5">
      <c r="A644" s="22"/>
      <c r="B644" s="43"/>
    </row>
    <row r="645" spans="1:2" x14ac:dyDescent="0.5">
      <c r="A645" s="22"/>
      <c r="B645" s="43"/>
    </row>
    <row r="646" spans="1:2" x14ac:dyDescent="0.5">
      <c r="A646" s="22"/>
      <c r="B646" s="43"/>
    </row>
    <row r="647" spans="1:2" x14ac:dyDescent="0.5">
      <c r="A647" s="22"/>
      <c r="B647" s="43"/>
    </row>
    <row r="648" spans="1:2" x14ac:dyDescent="0.5">
      <c r="A648" s="22"/>
      <c r="B648" s="43"/>
    </row>
    <row r="649" spans="1:2" x14ac:dyDescent="0.5">
      <c r="A649" s="22"/>
      <c r="B649" s="43"/>
    </row>
    <row r="650" spans="1:2" x14ac:dyDescent="0.5">
      <c r="A650" s="22"/>
      <c r="B650" s="43"/>
    </row>
    <row r="651" spans="1:2" x14ac:dyDescent="0.5">
      <c r="A651" s="22"/>
      <c r="B651" s="43"/>
    </row>
    <row r="652" spans="1:2" x14ac:dyDescent="0.5">
      <c r="A652" s="22"/>
      <c r="B652" s="43"/>
    </row>
    <row r="653" spans="1:2" x14ac:dyDescent="0.5">
      <c r="A653" s="22"/>
      <c r="B653" s="43"/>
    </row>
    <row r="654" spans="1:2" x14ac:dyDescent="0.5">
      <c r="A654" s="22"/>
      <c r="B654" s="43"/>
    </row>
    <row r="655" spans="1:2" x14ac:dyDescent="0.5">
      <c r="A655" s="22"/>
      <c r="B655" s="43"/>
    </row>
    <row r="656" spans="1:2" x14ac:dyDescent="0.5">
      <c r="A656" s="22"/>
      <c r="B656" s="43"/>
    </row>
    <row r="657" spans="1:2" x14ac:dyDescent="0.5">
      <c r="A657" s="22"/>
      <c r="B657" s="43"/>
    </row>
    <row r="658" spans="1:2" x14ac:dyDescent="0.5">
      <c r="A658" s="22"/>
      <c r="B658" s="43"/>
    </row>
    <row r="659" spans="1:2" x14ac:dyDescent="0.5">
      <c r="A659" s="22"/>
      <c r="B659" s="43"/>
    </row>
    <row r="660" spans="1:2" x14ac:dyDescent="0.5">
      <c r="A660" s="22"/>
      <c r="B660" s="43"/>
    </row>
    <row r="661" spans="1:2" x14ac:dyDescent="0.5">
      <c r="A661" s="22"/>
      <c r="B661" s="43"/>
    </row>
    <row r="662" spans="1:2" x14ac:dyDescent="0.5">
      <c r="A662" s="22"/>
      <c r="B662" s="43"/>
    </row>
    <row r="663" spans="1:2" x14ac:dyDescent="0.5">
      <c r="A663" s="22"/>
      <c r="B663" s="43"/>
    </row>
    <row r="664" spans="1:2" x14ac:dyDescent="0.5">
      <c r="A664" s="22"/>
      <c r="B664" s="43"/>
    </row>
    <row r="665" spans="1:2" x14ac:dyDescent="0.5">
      <c r="A665" s="22"/>
      <c r="B665" s="43"/>
    </row>
    <row r="666" spans="1:2" x14ac:dyDescent="0.5">
      <c r="A666" s="22"/>
      <c r="B666" s="43"/>
    </row>
    <row r="667" spans="1:2" x14ac:dyDescent="0.5">
      <c r="A667" s="22"/>
      <c r="B667" s="43"/>
    </row>
    <row r="668" spans="1:2" x14ac:dyDescent="0.5">
      <c r="A668" s="22"/>
      <c r="B668" s="43"/>
    </row>
    <row r="669" spans="1:2" x14ac:dyDescent="0.5">
      <c r="A669" s="22"/>
      <c r="B669" s="43"/>
    </row>
    <row r="670" spans="1:2" x14ac:dyDescent="0.5">
      <c r="A670" s="22"/>
      <c r="B670" s="43"/>
    </row>
    <row r="671" spans="1:2" x14ac:dyDescent="0.5">
      <c r="A671" s="22"/>
      <c r="B671" s="43"/>
    </row>
    <row r="672" spans="1:2" x14ac:dyDescent="0.5">
      <c r="A672" s="22"/>
      <c r="B672" s="43"/>
    </row>
    <row r="673" spans="1:2" x14ac:dyDescent="0.5">
      <c r="A673" s="22"/>
      <c r="B673" s="43"/>
    </row>
    <row r="674" spans="1:2" x14ac:dyDescent="0.5">
      <c r="A674" s="22"/>
      <c r="B674" s="43"/>
    </row>
    <row r="675" spans="1:2" x14ac:dyDescent="0.5">
      <c r="A675" s="22"/>
      <c r="B675" s="43"/>
    </row>
    <row r="676" spans="1:2" x14ac:dyDescent="0.5">
      <c r="A676" s="22"/>
      <c r="B676" s="43"/>
    </row>
    <row r="677" spans="1:2" x14ac:dyDescent="0.5">
      <c r="A677" s="22"/>
      <c r="B677" s="43"/>
    </row>
    <row r="678" spans="1:2" x14ac:dyDescent="0.5">
      <c r="A678" s="22"/>
      <c r="B678" s="43"/>
    </row>
    <row r="679" spans="1:2" x14ac:dyDescent="0.5">
      <c r="A679" s="22"/>
      <c r="B679" s="43"/>
    </row>
    <row r="680" spans="1:2" x14ac:dyDescent="0.5">
      <c r="A680" s="22"/>
      <c r="B680" s="43"/>
    </row>
    <row r="681" spans="1:2" x14ac:dyDescent="0.5">
      <c r="A681" s="22"/>
      <c r="B681" s="43"/>
    </row>
    <row r="682" spans="1:2" x14ac:dyDescent="0.5">
      <c r="A682" s="22"/>
      <c r="B682" s="43"/>
    </row>
    <row r="683" spans="1:2" x14ac:dyDescent="0.5">
      <c r="A683" s="22"/>
      <c r="B683" s="43"/>
    </row>
    <row r="684" spans="1:2" x14ac:dyDescent="0.5">
      <c r="A684" s="22"/>
      <c r="B684" s="43"/>
    </row>
    <row r="685" spans="1:2" x14ac:dyDescent="0.5">
      <c r="A685" s="22"/>
      <c r="B685" s="43"/>
    </row>
    <row r="686" spans="1:2" x14ac:dyDescent="0.5">
      <c r="A686" s="22"/>
      <c r="B686" s="43"/>
    </row>
    <row r="687" spans="1:2" x14ac:dyDescent="0.5">
      <c r="A687" s="22"/>
      <c r="B687" s="43"/>
    </row>
    <row r="688" spans="1:2" x14ac:dyDescent="0.5">
      <c r="A688" s="22"/>
      <c r="B688" s="43"/>
    </row>
    <row r="689" spans="1:2" x14ac:dyDescent="0.5">
      <c r="A689" s="22"/>
      <c r="B689" s="43"/>
    </row>
    <row r="690" spans="1:2" x14ac:dyDescent="0.5">
      <c r="A690" s="22"/>
      <c r="B690" s="43"/>
    </row>
    <row r="691" spans="1:2" x14ac:dyDescent="0.5">
      <c r="A691" s="22"/>
      <c r="B691" s="43"/>
    </row>
    <row r="692" spans="1:2" x14ac:dyDescent="0.5">
      <c r="A692" s="22"/>
      <c r="B692" s="43"/>
    </row>
    <row r="693" spans="1:2" x14ac:dyDescent="0.5">
      <c r="A693" s="22"/>
      <c r="B693" s="43"/>
    </row>
    <row r="694" spans="1:2" x14ac:dyDescent="0.5">
      <c r="A694" s="22"/>
      <c r="B694" s="43"/>
    </row>
    <row r="695" spans="1:2" x14ac:dyDescent="0.5">
      <c r="A695" s="22"/>
      <c r="B695" s="43"/>
    </row>
    <row r="696" spans="1:2" x14ac:dyDescent="0.5">
      <c r="A696" s="22"/>
      <c r="B696" s="43"/>
    </row>
    <row r="697" spans="1:2" x14ac:dyDescent="0.5">
      <c r="A697" s="22"/>
      <c r="B697" s="43"/>
    </row>
    <row r="698" spans="1:2" x14ac:dyDescent="0.5">
      <c r="A698" s="22"/>
      <c r="B698" s="43"/>
    </row>
    <row r="699" spans="1:2" x14ac:dyDescent="0.5">
      <c r="A699" s="22"/>
      <c r="B699" s="43"/>
    </row>
    <row r="700" spans="1:2" x14ac:dyDescent="0.5">
      <c r="A700" s="22"/>
      <c r="B700" s="43"/>
    </row>
    <row r="701" spans="1:2" x14ac:dyDescent="0.5">
      <c r="A701" s="22"/>
      <c r="B701" s="43"/>
    </row>
    <row r="702" spans="1:2" x14ac:dyDescent="0.5">
      <c r="A702" s="22"/>
      <c r="B702" s="43"/>
    </row>
    <row r="703" spans="1:2" x14ac:dyDescent="0.5">
      <c r="A703" s="22"/>
      <c r="B703" s="43"/>
    </row>
    <row r="704" spans="1:2" x14ac:dyDescent="0.5">
      <c r="A704" s="22"/>
      <c r="B704" s="43"/>
    </row>
    <row r="705" spans="1:11" x14ac:dyDescent="0.5">
      <c r="A705" s="22"/>
      <c r="B705" s="43"/>
    </row>
    <row r="706" spans="1:11" x14ac:dyDescent="0.5">
      <c r="A706" s="22"/>
      <c r="B706" s="43"/>
    </row>
    <row r="707" spans="1:11" x14ac:dyDescent="0.5">
      <c r="A707" s="22"/>
      <c r="B707" s="43"/>
    </row>
    <row r="708" spans="1:11" x14ac:dyDescent="0.5">
      <c r="A708" s="22"/>
      <c r="B708" s="43"/>
    </row>
    <row r="709" spans="1:11" x14ac:dyDescent="0.5">
      <c r="A709" s="22"/>
      <c r="B709" s="43"/>
    </row>
    <row r="710" spans="1:11" x14ac:dyDescent="0.5">
      <c r="B710" s="73"/>
    </row>
    <row r="711" spans="1:11" x14ac:dyDescent="0.5">
      <c r="B711" s="73"/>
    </row>
    <row r="712" spans="1:11" x14ac:dyDescent="0.5">
      <c r="B712" s="73"/>
    </row>
    <row r="716" spans="1:11" x14ac:dyDescent="0.5">
      <c r="B716" s="43"/>
      <c r="C716" s="43"/>
      <c r="D716" s="43"/>
      <c r="E716" s="43"/>
      <c r="F716" s="43"/>
      <c r="G716" s="43"/>
      <c r="H716" s="43"/>
      <c r="I716" s="43"/>
      <c r="J716" s="43"/>
      <c r="K716" s="43"/>
    </row>
    <row r="718" spans="1:11" x14ac:dyDescent="0.5">
      <c r="A718" s="22"/>
      <c r="B718" s="26"/>
      <c r="C718" s="26"/>
      <c r="D718" s="26"/>
      <c r="E718" s="26"/>
      <c r="F718" s="26"/>
      <c r="G718" s="26"/>
      <c r="H718" s="26"/>
      <c r="I718" s="26"/>
      <c r="J718" s="26"/>
      <c r="K718" s="26"/>
    </row>
    <row r="720" spans="1:11" x14ac:dyDescent="0.5">
      <c r="A720" s="22"/>
      <c r="B720" s="26"/>
      <c r="C720" s="26"/>
      <c r="D720" s="26"/>
      <c r="E720" s="26"/>
      <c r="F720" s="26"/>
      <c r="G720" s="26"/>
      <c r="H720" s="26"/>
      <c r="I720" s="26"/>
      <c r="J720" s="26"/>
      <c r="K720" s="26"/>
    </row>
    <row r="721" spans="1:11" x14ac:dyDescent="0.5">
      <c r="A721" s="22"/>
      <c r="B721" s="26"/>
      <c r="C721" s="26"/>
      <c r="D721" s="26"/>
      <c r="E721" s="26"/>
      <c r="F721" s="26"/>
      <c r="G721" s="26"/>
      <c r="H721" s="26"/>
      <c r="I721" s="26"/>
      <c r="J721" s="26"/>
      <c r="K721" s="26"/>
    </row>
    <row r="722" spans="1:11" x14ac:dyDescent="0.5">
      <c r="A722" s="22"/>
      <c r="B722" s="26"/>
      <c r="C722" s="26"/>
      <c r="D722" s="26"/>
      <c r="E722" s="26"/>
      <c r="F722" s="26"/>
      <c r="G722" s="26"/>
      <c r="H722" s="26"/>
      <c r="I722" s="26"/>
      <c r="J722" s="26"/>
      <c r="K722" s="26"/>
    </row>
    <row r="723" spans="1:11" x14ac:dyDescent="0.5">
      <c r="A723" s="22"/>
      <c r="B723" s="26"/>
      <c r="C723" s="26"/>
      <c r="D723" s="26"/>
      <c r="E723" s="26"/>
      <c r="F723" s="26"/>
      <c r="G723" s="26"/>
      <c r="H723" s="26"/>
      <c r="I723" s="26"/>
      <c r="J723" s="26"/>
      <c r="K723" s="26"/>
    </row>
    <row r="724" spans="1:11" x14ac:dyDescent="0.5">
      <c r="A724" s="22"/>
      <c r="B724" s="26"/>
      <c r="C724" s="26"/>
      <c r="D724" s="26"/>
      <c r="E724" s="26"/>
      <c r="F724" s="26"/>
      <c r="G724" s="26"/>
      <c r="H724" s="26"/>
      <c r="I724" s="26"/>
      <c r="J724" s="26"/>
      <c r="K724" s="26"/>
    </row>
    <row r="725" spans="1:11" x14ac:dyDescent="0.5">
      <c r="A725" s="22"/>
      <c r="B725" s="26"/>
      <c r="C725" s="26"/>
      <c r="D725" s="26"/>
      <c r="E725" s="26"/>
      <c r="F725" s="26"/>
      <c r="G725" s="26"/>
      <c r="H725" s="26"/>
      <c r="I725" s="26"/>
      <c r="J725" s="26"/>
      <c r="K725" s="26"/>
    </row>
    <row r="726" spans="1:11" x14ac:dyDescent="0.5">
      <c r="A726" s="22"/>
      <c r="B726" s="26"/>
      <c r="C726" s="26"/>
      <c r="D726" s="26"/>
      <c r="E726" s="26"/>
      <c r="F726" s="26"/>
      <c r="G726" s="26"/>
      <c r="H726" s="26"/>
      <c r="I726" s="26"/>
      <c r="J726" s="26"/>
      <c r="K726" s="26"/>
    </row>
    <row r="727" spans="1:11" x14ac:dyDescent="0.5">
      <c r="A727" s="22"/>
      <c r="B727" s="26"/>
      <c r="C727" s="26"/>
      <c r="D727" s="26"/>
      <c r="E727" s="26"/>
      <c r="F727" s="26"/>
      <c r="G727" s="26"/>
      <c r="H727" s="26"/>
      <c r="I727" s="26"/>
      <c r="J727" s="26"/>
      <c r="K727" s="26"/>
    </row>
    <row r="728" spans="1:11" x14ac:dyDescent="0.5">
      <c r="A728" s="22"/>
      <c r="B728" s="26"/>
      <c r="C728" s="26"/>
      <c r="D728" s="26"/>
      <c r="E728" s="26"/>
      <c r="F728" s="26"/>
      <c r="G728" s="26"/>
      <c r="H728" s="26"/>
      <c r="I728" s="26"/>
      <c r="J728" s="26"/>
      <c r="K728" s="26"/>
    </row>
    <row r="729" spans="1:11" x14ac:dyDescent="0.5">
      <c r="A729" s="22"/>
      <c r="B729" s="26"/>
      <c r="C729" s="26"/>
      <c r="D729" s="26"/>
      <c r="E729" s="26"/>
      <c r="F729" s="26"/>
      <c r="G729" s="26"/>
      <c r="H729" s="26"/>
      <c r="I729" s="26"/>
      <c r="J729" s="26"/>
      <c r="K729" s="26"/>
    </row>
    <row r="730" spans="1:11" x14ac:dyDescent="0.5">
      <c r="A730" s="22"/>
      <c r="B730" s="26"/>
      <c r="C730" s="26"/>
      <c r="D730" s="26"/>
      <c r="E730" s="26"/>
      <c r="F730" s="26"/>
      <c r="G730" s="26"/>
      <c r="H730" s="26"/>
      <c r="I730" s="26"/>
      <c r="J730" s="26"/>
      <c r="K730" s="26"/>
    </row>
    <row r="733" spans="1:11" x14ac:dyDescent="0.5">
      <c r="A733" s="22"/>
      <c r="B733" s="26"/>
      <c r="C733" s="26"/>
      <c r="D733" s="26"/>
      <c r="E733" s="26"/>
      <c r="F733" s="26"/>
      <c r="G733" s="26"/>
      <c r="H733" s="26"/>
      <c r="I733" s="26"/>
      <c r="J733" s="26"/>
      <c r="K733" s="26"/>
    </row>
    <row r="735" spans="1:11" x14ac:dyDescent="0.5">
      <c r="A735" s="22"/>
      <c r="B735" s="26"/>
      <c r="C735" s="26"/>
      <c r="D735" s="26"/>
      <c r="E735" s="26"/>
      <c r="F735" s="26"/>
      <c r="G735" s="26"/>
      <c r="H735" s="26"/>
      <c r="I735" s="26"/>
      <c r="J735" s="26"/>
      <c r="K735" s="26"/>
    </row>
    <row r="736" spans="1:11" x14ac:dyDescent="0.5">
      <c r="A736" s="22"/>
      <c r="B736" s="26"/>
      <c r="C736" s="26"/>
      <c r="D736" s="26"/>
      <c r="E736" s="26"/>
      <c r="F736" s="26"/>
      <c r="G736" s="26"/>
      <c r="H736" s="26"/>
      <c r="I736" s="26"/>
      <c r="J736" s="26"/>
      <c r="K736" s="26"/>
    </row>
    <row r="737" spans="1:11" x14ac:dyDescent="0.5">
      <c r="A737" s="22"/>
      <c r="B737" s="26"/>
      <c r="C737" s="26"/>
      <c r="D737" s="26"/>
      <c r="E737" s="26"/>
      <c r="F737" s="26"/>
      <c r="G737" s="26"/>
      <c r="H737" s="26"/>
      <c r="I737" s="26"/>
      <c r="J737" s="26"/>
      <c r="K737" s="26"/>
    </row>
    <row r="738" spans="1:11" x14ac:dyDescent="0.5">
      <c r="A738" s="22"/>
      <c r="B738" s="26"/>
      <c r="C738" s="26"/>
      <c r="D738" s="26"/>
      <c r="E738" s="26"/>
      <c r="F738" s="26"/>
      <c r="G738" s="26"/>
      <c r="H738" s="26"/>
      <c r="I738" s="26"/>
      <c r="J738" s="26"/>
      <c r="K738" s="26"/>
    </row>
    <row r="739" spans="1:11" x14ac:dyDescent="0.5">
      <c r="A739" s="22"/>
      <c r="B739" s="26"/>
      <c r="C739" s="26"/>
      <c r="D739" s="26"/>
      <c r="E739" s="26"/>
      <c r="F739" s="26"/>
      <c r="G739" s="26"/>
      <c r="H739" s="26"/>
      <c r="I739" s="26"/>
      <c r="J739" s="26"/>
      <c r="K739" s="26"/>
    </row>
    <row r="740" spans="1:11" x14ac:dyDescent="0.5">
      <c r="A740" s="22"/>
      <c r="B740" s="26"/>
      <c r="C740" s="26"/>
      <c r="D740" s="26"/>
      <c r="E740" s="26"/>
      <c r="F740" s="26"/>
      <c r="G740" s="26"/>
      <c r="H740" s="26"/>
      <c r="I740" s="26"/>
      <c r="J740" s="26"/>
      <c r="K740" s="26"/>
    </row>
    <row r="741" spans="1:11" x14ac:dyDescent="0.5">
      <c r="A741" s="22"/>
      <c r="B741" s="26"/>
      <c r="C741" s="26"/>
      <c r="D741" s="26"/>
      <c r="E741" s="26"/>
      <c r="F741" s="26"/>
      <c r="G741" s="26"/>
      <c r="H741" s="26"/>
      <c r="I741" s="26"/>
      <c r="J741" s="26"/>
      <c r="K741" s="26"/>
    </row>
    <row r="742" spans="1:11" x14ac:dyDescent="0.5">
      <c r="A742" s="22"/>
      <c r="B742" s="26"/>
      <c r="C742" s="26"/>
      <c r="D742" s="26"/>
      <c r="E742" s="26"/>
      <c r="F742" s="26"/>
      <c r="G742" s="26"/>
      <c r="H742" s="26"/>
      <c r="I742" s="26"/>
      <c r="J742" s="26"/>
      <c r="K742" s="26"/>
    </row>
    <row r="743" spans="1:11" x14ac:dyDescent="0.5">
      <c r="A743" s="22"/>
      <c r="B743" s="26"/>
      <c r="C743" s="26"/>
      <c r="D743" s="26"/>
      <c r="E743" s="26"/>
      <c r="F743" s="26"/>
      <c r="G743" s="26"/>
      <c r="H743" s="26"/>
      <c r="I743" s="26"/>
      <c r="J743" s="26"/>
      <c r="K743" s="26"/>
    </row>
    <row r="744" spans="1:11" x14ac:dyDescent="0.5">
      <c r="A744" s="22"/>
      <c r="B744" s="26"/>
      <c r="C744" s="26"/>
      <c r="D744" s="26"/>
      <c r="E744" s="26"/>
      <c r="F744" s="26"/>
      <c r="G744" s="26"/>
      <c r="H744" s="26"/>
      <c r="I744" s="26"/>
      <c r="J744" s="26"/>
      <c r="K744" s="26"/>
    </row>
    <row r="745" spans="1:11" x14ac:dyDescent="0.5">
      <c r="A745" s="22"/>
      <c r="B745" s="26"/>
      <c r="C745" s="26"/>
      <c r="D745" s="26"/>
      <c r="E745" s="26"/>
      <c r="F745" s="26"/>
      <c r="G745" s="26"/>
      <c r="H745" s="26"/>
      <c r="I745" s="26"/>
      <c r="J745" s="26"/>
      <c r="K745" s="26"/>
    </row>
    <row r="751" spans="1:11" s="74" customFormat="1" ht="19" thickBot="1" x14ac:dyDescent="0.55000000000000004"/>
  </sheetData>
  <hyperlinks>
    <hyperlink ref="K1" location="'ÍNDICE-INDEX'!A1" display="'ÍNDICE-INDEX" xr:uid="{26E7CEF8-CD4C-4283-A64E-ED3938F7329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6960-D90B-4B63-A0A1-F64F535E2188}">
  <sheetPr>
    <tabColor theme="9" tint="0.79998168889431442"/>
  </sheetPr>
  <dimension ref="A1:L66"/>
  <sheetViews>
    <sheetView zoomScale="80" zoomScaleNormal="80" workbookViewId="0">
      <selection activeCell="L1" sqref="L1"/>
    </sheetView>
  </sheetViews>
  <sheetFormatPr defaultColWidth="9.84375" defaultRowHeight="18.5" x14ac:dyDescent="0.5"/>
  <cols>
    <col min="1" max="1" width="9.84375" style="3"/>
    <col min="2" max="2" width="55.69140625" style="3" customWidth="1"/>
    <col min="3" max="11" width="9.84375" style="3"/>
    <col min="12" max="12" width="55.69140625" style="3" customWidth="1"/>
    <col min="13" max="16384" width="9.84375" style="3"/>
  </cols>
  <sheetData>
    <row r="1" spans="1:12" x14ac:dyDescent="0.5">
      <c r="L1" s="84" t="s">
        <v>751</v>
      </c>
    </row>
    <row r="2" spans="1:12" x14ac:dyDescent="0.5">
      <c r="A2" s="22" t="s">
        <v>657</v>
      </c>
    </row>
    <row r="3" spans="1:12" ht="17.899999999999999" customHeight="1" x14ac:dyDescent="0.5">
      <c r="A3" s="22" t="s">
        <v>658</v>
      </c>
    </row>
    <row r="4" spans="1:12" ht="17.899999999999999" customHeight="1" x14ac:dyDescent="0.5">
      <c r="A4" s="22" t="s">
        <v>659</v>
      </c>
    </row>
    <row r="5" spans="1:12" x14ac:dyDescent="0.5">
      <c r="A5" s="22" t="s">
        <v>660</v>
      </c>
    </row>
    <row r="6" spans="1:12" x14ac:dyDescent="0.5">
      <c r="B6" s="3" t="s">
        <v>2</v>
      </c>
    </row>
    <row r="9" spans="1:12" x14ac:dyDescent="0.5">
      <c r="A9" s="75"/>
      <c r="B9" s="75"/>
      <c r="C9" s="76">
        <v>2012</v>
      </c>
      <c r="D9" s="76">
        <v>2013</v>
      </c>
      <c r="E9" s="76">
        <v>2014</v>
      </c>
      <c r="F9" s="76">
        <v>2015</v>
      </c>
      <c r="G9" s="76">
        <v>2016</v>
      </c>
      <c r="H9" s="76">
        <v>2017</v>
      </c>
      <c r="I9" s="76" t="s">
        <v>41</v>
      </c>
      <c r="J9" s="76" t="s">
        <v>42</v>
      </c>
      <c r="K9" s="76" t="s">
        <v>43</v>
      </c>
      <c r="L9" s="77"/>
    </row>
    <row r="10" spans="1:12" x14ac:dyDescent="0.5">
      <c r="A10" s="43" t="s">
        <v>643</v>
      </c>
    </row>
    <row r="11" spans="1:12" x14ac:dyDescent="0.5">
      <c r="A11" s="43" t="s">
        <v>644</v>
      </c>
      <c r="B11" s="22" t="s">
        <v>661</v>
      </c>
      <c r="C11" s="26">
        <v>58351.632086999998</v>
      </c>
      <c r="D11" s="26">
        <v>62361.344054000001</v>
      </c>
      <c r="E11" s="26">
        <v>62309.190531</v>
      </c>
      <c r="F11" s="26">
        <v>69463.104330999995</v>
      </c>
      <c r="G11" s="26">
        <v>71742.246769999998</v>
      </c>
      <c r="H11" s="26">
        <v>71090.903575000004</v>
      </c>
      <c r="I11" s="26">
        <v>60573.763743000003</v>
      </c>
      <c r="J11" s="26">
        <v>63684.483433000001</v>
      </c>
      <c r="K11" s="26">
        <v>63684.483433000001</v>
      </c>
      <c r="L11" s="22" t="s">
        <v>662</v>
      </c>
    </row>
    <row r="12" spans="1:12" x14ac:dyDescent="0.5">
      <c r="A12" s="31"/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2"/>
    </row>
    <row r="13" spans="1:12" x14ac:dyDescent="0.5">
      <c r="A13" s="43">
        <v>325413</v>
      </c>
      <c r="B13" s="22" t="s">
        <v>663</v>
      </c>
      <c r="C13" s="78">
        <v>806.64808300000004</v>
      </c>
      <c r="D13" s="78">
        <v>640.69693199999995</v>
      </c>
      <c r="E13" s="78">
        <v>501.96040199999999</v>
      </c>
      <c r="F13" s="78">
        <v>418.46792900000003</v>
      </c>
      <c r="G13" s="78">
        <v>484.47574400000002</v>
      </c>
      <c r="H13" s="78">
        <v>505.15819399999998</v>
      </c>
      <c r="I13" s="78">
        <v>356.69658600000002</v>
      </c>
      <c r="J13" s="78">
        <v>417.452991</v>
      </c>
      <c r="K13" s="78">
        <v>404.331998</v>
      </c>
      <c r="L13" s="22" t="s">
        <v>664</v>
      </c>
    </row>
    <row r="14" spans="1:12" x14ac:dyDescent="0.5">
      <c r="A14" s="43">
        <v>325199</v>
      </c>
      <c r="B14" s="22" t="s">
        <v>665</v>
      </c>
      <c r="C14" s="78">
        <v>2499.160171</v>
      </c>
      <c r="D14" s="78">
        <v>3119.4281729999998</v>
      </c>
      <c r="E14" s="78">
        <v>3699.5657919999999</v>
      </c>
      <c r="F14" s="78">
        <v>3715.7491500000001</v>
      </c>
      <c r="G14" s="78">
        <v>3460.3355660000002</v>
      </c>
      <c r="H14" s="78">
        <v>2665.3634400000001</v>
      </c>
      <c r="I14" s="78">
        <v>1377.635526</v>
      </c>
      <c r="J14" s="78">
        <v>1239.8884640000001</v>
      </c>
      <c r="K14" s="78">
        <v>676.69472499999995</v>
      </c>
      <c r="L14" s="22" t="s">
        <v>666</v>
      </c>
    </row>
    <row r="15" spans="1:12" x14ac:dyDescent="0.5">
      <c r="A15" s="43">
        <v>325412</v>
      </c>
      <c r="B15" s="22" t="s">
        <v>667</v>
      </c>
      <c r="C15" s="78">
        <v>31708.697209000002</v>
      </c>
      <c r="D15" s="78">
        <v>24916.386700999999</v>
      </c>
      <c r="E15" s="78">
        <v>19488.639705000001</v>
      </c>
      <c r="F15" s="78">
        <v>23224.706565</v>
      </c>
      <c r="G15" s="78">
        <v>19141.960734</v>
      </c>
      <c r="H15" s="78">
        <v>21219.585482999999</v>
      </c>
      <c r="I15" s="78">
        <v>17011.324001000001</v>
      </c>
      <c r="J15" s="78">
        <v>20804.386885</v>
      </c>
      <c r="K15" s="78">
        <v>20259.174896</v>
      </c>
      <c r="L15" s="22" t="s">
        <v>668</v>
      </c>
    </row>
    <row r="16" spans="1:12" x14ac:dyDescent="0.5">
      <c r="A16" s="43">
        <v>325414</v>
      </c>
      <c r="B16" s="22" t="s">
        <v>669</v>
      </c>
      <c r="C16" s="78">
        <v>4231.6402859999998</v>
      </c>
      <c r="D16" s="78">
        <v>12264.612698999999</v>
      </c>
      <c r="E16" s="78">
        <v>18956.03557</v>
      </c>
      <c r="F16" s="78">
        <v>20576.942161999999</v>
      </c>
      <c r="G16" s="78">
        <v>26897.986933</v>
      </c>
      <c r="H16" s="78">
        <v>29882.887572</v>
      </c>
      <c r="I16" s="78">
        <v>26677.741119999999</v>
      </c>
      <c r="J16" s="78">
        <v>25945.608979000001</v>
      </c>
      <c r="K16" s="78">
        <v>27324.654770000001</v>
      </c>
      <c r="L16" s="22" t="s">
        <v>670</v>
      </c>
    </row>
    <row r="17" spans="1:12" x14ac:dyDescent="0.5">
      <c r="A17" s="43">
        <v>333415</v>
      </c>
      <c r="B17" s="22" t="s">
        <v>671</v>
      </c>
      <c r="C17" s="78"/>
      <c r="D17" s="78"/>
      <c r="E17" s="78"/>
      <c r="F17" s="78"/>
      <c r="G17" s="78"/>
      <c r="H17" s="78"/>
      <c r="I17" s="78"/>
      <c r="J17" s="78"/>
      <c r="K17" s="78"/>
      <c r="L17" s="22" t="s">
        <v>672</v>
      </c>
    </row>
    <row r="18" spans="1:12" s="79" customFormat="1" x14ac:dyDescent="0.5">
      <c r="B18" s="80" t="s">
        <v>673</v>
      </c>
      <c r="C18" s="78">
        <v>425.11735299999998</v>
      </c>
      <c r="D18" s="78">
        <v>430.60043200000001</v>
      </c>
      <c r="E18" s="78">
        <v>467.76909499999999</v>
      </c>
      <c r="F18" s="78">
        <v>563.598613</v>
      </c>
      <c r="G18" s="78">
        <v>602.44580900000005</v>
      </c>
      <c r="H18" s="78">
        <v>542.07035499999995</v>
      </c>
      <c r="I18" s="78">
        <v>543.40249900000003</v>
      </c>
      <c r="J18" s="78">
        <v>662.24898099999996</v>
      </c>
      <c r="K18" s="78">
        <v>543.59362899999996</v>
      </c>
      <c r="L18" s="80" t="s">
        <v>674</v>
      </c>
    </row>
    <row r="19" spans="1:12" x14ac:dyDescent="0.5">
      <c r="A19" s="43">
        <v>334510</v>
      </c>
      <c r="B19" s="22" t="s">
        <v>675</v>
      </c>
      <c r="C19" s="78">
        <v>576.75623199999995</v>
      </c>
      <c r="D19" s="78">
        <v>623.36325199999999</v>
      </c>
      <c r="E19" s="78">
        <v>788.38915099999997</v>
      </c>
      <c r="F19" s="78">
        <v>963.04133100000001</v>
      </c>
      <c r="G19" s="78">
        <v>1036.2417359999999</v>
      </c>
      <c r="H19" s="78">
        <v>1126.977175</v>
      </c>
      <c r="I19" s="78">
        <v>1418.182213</v>
      </c>
      <c r="J19" s="78">
        <v>1444.9173330000001</v>
      </c>
      <c r="K19" s="78">
        <v>1106.512686</v>
      </c>
      <c r="L19" s="22" t="s">
        <v>676</v>
      </c>
    </row>
    <row r="20" spans="1:12" x14ac:dyDescent="0.5">
      <c r="A20" s="43">
        <v>335313</v>
      </c>
      <c r="B20" s="22" t="s">
        <v>677</v>
      </c>
      <c r="C20" s="78">
        <v>567.5</v>
      </c>
      <c r="D20" s="78">
        <v>619.79999999999995</v>
      </c>
      <c r="E20" s="78">
        <v>661.6</v>
      </c>
      <c r="F20" s="78">
        <v>633.9</v>
      </c>
      <c r="G20" s="78">
        <v>533.947587</v>
      </c>
      <c r="H20" s="78">
        <v>496.10876500000001</v>
      </c>
      <c r="I20" s="78">
        <v>483.21907199999998</v>
      </c>
      <c r="J20" s="78">
        <v>465.97887300000002</v>
      </c>
      <c r="K20" s="78">
        <v>410.57143500000001</v>
      </c>
      <c r="L20" s="22" t="s">
        <v>678</v>
      </c>
    </row>
    <row r="21" spans="1:12" x14ac:dyDescent="0.5">
      <c r="A21" s="43">
        <v>335929</v>
      </c>
      <c r="B21" s="22" t="s">
        <v>679</v>
      </c>
      <c r="C21" s="78">
        <v>3.1780659999999998</v>
      </c>
      <c r="D21" s="78">
        <v>2.672361</v>
      </c>
      <c r="E21" s="78">
        <v>3.4169299999999998</v>
      </c>
      <c r="F21" s="78">
        <v>2.740011</v>
      </c>
      <c r="G21" s="78">
        <v>207.45009899999999</v>
      </c>
      <c r="H21" s="78">
        <v>514.55411300000003</v>
      </c>
      <c r="I21" s="78">
        <v>535.48900000000003</v>
      </c>
      <c r="J21" s="78">
        <v>444.710713</v>
      </c>
      <c r="K21" s="78">
        <v>421.613045</v>
      </c>
      <c r="L21" s="22" t="s">
        <v>680</v>
      </c>
    </row>
    <row r="22" spans="1:12" x14ac:dyDescent="0.5">
      <c r="A22" s="43">
        <v>339112</v>
      </c>
      <c r="B22" s="22" t="s">
        <v>681</v>
      </c>
      <c r="C22" s="78">
        <v>2028.851077</v>
      </c>
      <c r="D22" s="78">
        <v>2070.3923599999998</v>
      </c>
      <c r="E22" s="78">
        <v>2029.9672639999999</v>
      </c>
      <c r="F22" s="78">
        <v>2268.1999839999999</v>
      </c>
      <c r="G22" s="78">
        <v>2113.6145390000001</v>
      </c>
      <c r="H22" s="78">
        <v>2149.136606</v>
      </c>
      <c r="I22" s="78">
        <v>2127.66788</v>
      </c>
      <c r="J22" s="78">
        <v>2506.6828420000002</v>
      </c>
      <c r="K22" s="78">
        <v>2293.077847</v>
      </c>
      <c r="L22" s="22" t="s">
        <v>682</v>
      </c>
    </row>
    <row r="23" spans="1:12" x14ac:dyDescent="0.5">
      <c r="A23" s="43">
        <v>339113</v>
      </c>
      <c r="B23" s="22" t="s">
        <v>683</v>
      </c>
      <c r="C23" s="78">
        <v>2096.3645219999999</v>
      </c>
      <c r="D23" s="78">
        <v>2376.1040670000002</v>
      </c>
      <c r="E23" s="78">
        <v>3372.6753050000002</v>
      </c>
      <c r="F23" s="78">
        <v>4351.0419400000001</v>
      </c>
      <c r="G23" s="78">
        <v>4476.8470129999996</v>
      </c>
      <c r="H23" s="78">
        <v>4068.4409019999998</v>
      </c>
      <c r="I23" s="78">
        <v>3671.3334110000001</v>
      </c>
      <c r="J23" s="78">
        <v>3826.105012</v>
      </c>
      <c r="K23" s="78">
        <v>3547.2694809999998</v>
      </c>
      <c r="L23" s="22" t="s">
        <v>684</v>
      </c>
    </row>
    <row r="25" spans="1:12" x14ac:dyDescent="0.5">
      <c r="B25" s="22" t="s">
        <v>442</v>
      </c>
      <c r="C25" s="26">
        <f t="shared" ref="C25:K25" si="0">SUM(C13:C23)</f>
        <v>44943.912999000007</v>
      </c>
      <c r="D25" s="26">
        <f t="shared" si="0"/>
        <v>47064.056977</v>
      </c>
      <c r="E25" s="26">
        <f t="shared" si="0"/>
        <v>49970.019214</v>
      </c>
      <c r="F25" s="26">
        <f t="shared" si="0"/>
        <v>56718.387685000009</v>
      </c>
      <c r="G25" s="26">
        <f t="shared" si="0"/>
        <v>58955.305760000003</v>
      </c>
      <c r="H25" s="26">
        <f t="shared" si="0"/>
        <v>63170.282605</v>
      </c>
      <c r="I25" s="26">
        <f t="shared" si="0"/>
        <v>54202.691308000001</v>
      </c>
      <c r="J25" s="26">
        <f t="shared" ref="J25" si="1">SUM(J13:J23)</f>
        <v>57757.981072999995</v>
      </c>
      <c r="K25" s="26">
        <f t="shared" si="0"/>
        <v>56987.494512000005</v>
      </c>
      <c r="L25" s="22" t="s">
        <v>442</v>
      </c>
    </row>
    <row r="26" spans="1:12" ht="19" thickBot="1" x14ac:dyDescent="0.55000000000000004">
      <c r="A26" s="27"/>
      <c r="B26" s="33" t="s">
        <v>443</v>
      </c>
      <c r="C26" s="34">
        <f t="shared" ref="C26:K26" si="2">(+C25/C11)*100</f>
        <v>77.022546570746115</v>
      </c>
      <c r="D26" s="34">
        <f t="shared" si="2"/>
        <v>75.469920815443373</v>
      </c>
      <c r="E26" s="34">
        <f t="shared" si="2"/>
        <v>80.196867890843436</v>
      </c>
      <c r="F26" s="34">
        <f t="shared" si="2"/>
        <v>81.652538036207119</v>
      </c>
      <c r="G26" s="34">
        <f t="shared" si="2"/>
        <v>82.176553445567549</v>
      </c>
      <c r="H26" s="34">
        <f t="shared" si="2"/>
        <v>88.858460686684268</v>
      </c>
      <c r="I26" s="34">
        <f t="shared" si="2"/>
        <v>89.482125525448708</v>
      </c>
      <c r="J26" s="34">
        <f t="shared" si="2"/>
        <v>90.693961793322771</v>
      </c>
      <c r="K26" s="34">
        <f t="shared" si="2"/>
        <v>89.484112047410036</v>
      </c>
      <c r="L26" s="33" t="s">
        <v>444</v>
      </c>
    </row>
    <row r="28" spans="1:12" x14ac:dyDescent="0.5">
      <c r="L28" s="3" t="s">
        <v>84</v>
      </c>
    </row>
    <row r="32" spans="1:12" x14ac:dyDescent="0.5">
      <c r="A32" s="22" t="s">
        <v>657</v>
      </c>
    </row>
    <row r="33" spans="1:12" x14ac:dyDescent="0.5">
      <c r="A33" s="22" t="s">
        <v>685</v>
      </c>
    </row>
    <row r="34" spans="1:12" ht="17.899999999999999" customHeight="1" x14ac:dyDescent="0.5">
      <c r="A34" s="22" t="s">
        <v>659</v>
      </c>
    </row>
    <row r="35" spans="1:12" x14ac:dyDescent="0.5">
      <c r="A35" s="22" t="s">
        <v>686</v>
      </c>
    </row>
    <row r="36" spans="1:12" x14ac:dyDescent="0.5">
      <c r="B36" s="3" t="s">
        <v>2</v>
      </c>
    </row>
    <row r="39" spans="1:12" x14ac:dyDescent="0.5">
      <c r="A39" s="75"/>
      <c r="B39" s="75"/>
      <c r="C39" s="76">
        <v>2012</v>
      </c>
      <c r="D39" s="76">
        <v>2013</v>
      </c>
      <c r="E39" s="76">
        <v>2014</v>
      </c>
      <c r="F39" s="76">
        <v>2015</v>
      </c>
      <c r="G39" s="76">
        <v>2016</v>
      </c>
      <c r="H39" s="76">
        <v>2017</v>
      </c>
      <c r="I39" s="76" t="s">
        <v>41</v>
      </c>
      <c r="J39" s="76" t="s">
        <v>42</v>
      </c>
      <c r="K39" s="76" t="s">
        <v>43</v>
      </c>
      <c r="L39" s="77"/>
    </row>
    <row r="40" spans="1:12" x14ac:dyDescent="0.5">
      <c r="A40" s="43" t="s">
        <v>643</v>
      </c>
    </row>
    <row r="41" spans="1:12" x14ac:dyDescent="0.5">
      <c r="A41" s="43" t="s">
        <v>644</v>
      </c>
      <c r="B41" s="22" t="s">
        <v>687</v>
      </c>
      <c r="C41" s="26">
        <v>46576.2399</v>
      </c>
      <c r="D41" s="26">
        <v>45100.781799999997</v>
      </c>
      <c r="E41" s="26">
        <v>42580.436221000004</v>
      </c>
      <c r="F41" s="26">
        <v>43092.827706999997</v>
      </c>
      <c r="G41" s="26">
        <v>43316.705908000004</v>
      </c>
      <c r="H41" s="26">
        <v>45938.268515999996</v>
      </c>
      <c r="I41" s="26">
        <v>46462.472543000003</v>
      </c>
      <c r="J41" s="26">
        <v>49421.790928000002</v>
      </c>
      <c r="K41" s="26">
        <v>49421.790928000002</v>
      </c>
      <c r="L41" s="22" t="s">
        <v>688</v>
      </c>
    </row>
    <row r="43" spans="1:12" x14ac:dyDescent="0.5">
      <c r="A43" s="43">
        <v>324110</v>
      </c>
      <c r="B43" s="22" t="s">
        <v>689</v>
      </c>
      <c r="C43" s="26">
        <v>6596.7535939999998</v>
      </c>
      <c r="D43" s="26">
        <v>5865.4081889999998</v>
      </c>
      <c r="E43" s="26">
        <v>4636.2084580000001</v>
      </c>
      <c r="F43" s="26">
        <v>3817.607692</v>
      </c>
      <c r="G43" s="26">
        <v>2617.159392</v>
      </c>
      <c r="H43" s="26">
        <v>2495.847784</v>
      </c>
      <c r="I43" s="26">
        <v>3383.7904290000001</v>
      </c>
      <c r="J43" s="78">
        <v>3198.175369</v>
      </c>
      <c r="K43" s="78">
        <v>2865.0885929999999</v>
      </c>
      <c r="L43" s="22" t="s">
        <v>690</v>
      </c>
    </row>
    <row r="44" spans="1:12" x14ac:dyDescent="0.5">
      <c r="A44" s="43">
        <v>325199</v>
      </c>
      <c r="B44" s="22" t="s">
        <v>665</v>
      </c>
      <c r="C44" s="26">
        <v>3747.0556449999999</v>
      </c>
      <c r="D44" s="26">
        <v>3447.1875949999999</v>
      </c>
      <c r="E44" s="26">
        <v>3861.79421</v>
      </c>
      <c r="F44" s="26">
        <v>3676.5249309999999</v>
      </c>
      <c r="G44" s="26">
        <v>4019.4991180000002</v>
      </c>
      <c r="H44" s="26">
        <v>5045.3290180000004</v>
      </c>
      <c r="I44" s="26">
        <v>5000.698101</v>
      </c>
      <c r="J44" s="78">
        <v>3687.2485529999999</v>
      </c>
      <c r="K44" s="78">
        <v>4381.7784830000001</v>
      </c>
      <c r="L44" s="22" t="s">
        <v>666</v>
      </c>
    </row>
    <row r="45" spans="1:12" x14ac:dyDescent="0.5">
      <c r="A45" s="43">
        <v>325411</v>
      </c>
      <c r="B45" s="22" t="s">
        <v>691</v>
      </c>
      <c r="C45" s="26">
        <v>11217.243923</v>
      </c>
      <c r="D45" s="26">
        <v>10417.036923</v>
      </c>
      <c r="E45" s="26">
        <v>8431.2893270000004</v>
      </c>
      <c r="F45" s="26">
        <v>6489.5096970000004</v>
      </c>
      <c r="G45" s="26">
        <v>5104.6559520000001</v>
      </c>
      <c r="H45" s="26">
        <v>1650.9148070000001</v>
      </c>
      <c r="I45" s="26">
        <v>1980.4443839999999</v>
      </c>
      <c r="J45" s="78">
        <v>2154.2906840000001</v>
      </c>
      <c r="K45" s="78">
        <v>1858.3413860000001</v>
      </c>
      <c r="L45" s="22" t="s">
        <v>692</v>
      </c>
    </row>
    <row r="46" spans="1:12" x14ac:dyDescent="0.5">
      <c r="A46" s="43">
        <v>325412</v>
      </c>
      <c r="B46" s="22" t="s">
        <v>667</v>
      </c>
      <c r="C46" s="26">
        <v>3281.5331719999999</v>
      </c>
      <c r="D46" s="26">
        <v>2781.0601999999999</v>
      </c>
      <c r="E46" s="26">
        <v>2898.8010669999999</v>
      </c>
      <c r="F46" s="26">
        <v>5090.7706829999997</v>
      </c>
      <c r="G46" s="26">
        <v>5540.460349</v>
      </c>
      <c r="H46" s="26">
        <v>8771.2881579999994</v>
      </c>
      <c r="I46" s="26">
        <v>7054.6116609999999</v>
      </c>
      <c r="J46" s="78">
        <v>8832.9118999999992</v>
      </c>
      <c r="K46" s="78">
        <v>8954.0099969999992</v>
      </c>
      <c r="L46" s="22" t="s">
        <v>668</v>
      </c>
    </row>
    <row r="47" spans="1:12" x14ac:dyDescent="0.5">
      <c r="A47" s="43">
        <v>325414</v>
      </c>
      <c r="B47" s="22" t="s">
        <v>669</v>
      </c>
      <c r="C47" s="26">
        <v>1004.247423</v>
      </c>
      <c r="D47" s="26">
        <v>1394.4573580000001</v>
      </c>
      <c r="E47" s="26">
        <v>1215.582768</v>
      </c>
      <c r="F47" s="26">
        <v>2560.3482829999998</v>
      </c>
      <c r="G47" s="26">
        <v>6082.7224969999997</v>
      </c>
      <c r="H47" s="26">
        <v>7214.5315030000002</v>
      </c>
      <c r="I47" s="26">
        <v>6743.9197080000004</v>
      </c>
      <c r="J47" s="78">
        <v>7845.2206930000002</v>
      </c>
      <c r="K47" s="78">
        <v>5353.1907719999999</v>
      </c>
      <c r="L47" s="22" t="s">
        <v>670</v>
      </c>
    </row>
    <row r="48" spans="1:12" x14ac:dyDescent="0.5">
      <c r="A48" s="43">
        <v>334220</v>
      </c>
      <c r="B48" s="80" t="s">
        <v>693</v>
      </c>
      <c r="H48" s="26"/>
      <c r="I48" s="26"/>
      <c r="J48" s="26"/>
      <c r="K48" s="26"/>
      <c r="L48" s="22" t="s">
        <v>694</v>
      </c>
    </row>
    <row r="49" spans="1:12" x14ac:dyDescent="0.5">
      <c r="A49" s="43"/>
      <c r="B49" s="80" t="s">
        <v>695</v>
      </c>
      <c r="C49" s="26">
        <v>636.66816700000004</v>
      </c>
      <c r="D49" s="26">
        <v>630.32636000000002</v>
      </c>
      <c r="E49" s="26">
        <v>607.73150699999997</v>
      </c>
      <c r="F49" s="26">
        <v>703.04243899999994</v>
      </c>
      <c r="G49" s="26">
        <v>688.418408</v>
      </c>
      <c r="H49" s="26">
        <v>690.19516399999998</v>
      </c>
      <c r="I49" s="26">
        <v>729.15244800000005</v>
      </c>
      <c r="J49" s="78">
        <v>712.45202400000005</v>
      </c>
      <c r="K49" s="78">
        <v>687.908456</v>
      </c>
      <c r="L49" s="80" t="s">
        <v>696</v>
      </c>
    </row>
    <row r="50" spans="1:12" x14ac:dyDescent="0.5">
      <c r="A50" s="43">
        <v>336111</v>
      </c>
      <c r="B50" s="22" t="s">
        <v>697</v>
      </c>
      <c r="C50" s="26"/>
      <c r="D50" s="26"/>
      <c r="E50" s="26"/>
      <c r="F50" s="26"/>
      <c r="G50" s="26"/>
      <c r="H50" s="26"/>
      <c r="I50" s="26"/>
      <c r="J50" s="26"/>
      <c r="K50" s="26"/>
      <c r="L50" s="22" t="s">
        <v>698</v>
      </c>
    </row>
    <row r="51" spans="1:12" x14ac:dyDescent="0.5">
      <c r="B51" s="22" t="s">
        <v>699</v>
      </c>
      <c r="C51" s="26">
        <v>1797.9207919999999</v>
      </c>
      <c r="D51" s="26">
        <v>2003.8192449999999</v>
      </c>
      <c r="E51" s="26">
        <v>1835.086086</v>
      </c>
      <c r="F51" s="26">
        <v>1421.7865409999999</v>
      </c>
      <c r="G51" s="26">
        <v>1598.0522719999999</v>
      </c>
      <c r="H51" s="26">
        <v>1567.1435100000001</v>
      </c>
      <c r="I51" s="26">
        <v>1576.661617</v>
      </c>
      <c r="J51" s="78">
        <v>2066.81203</v>
      </c>
      <c r="K51" s="78">
        <v>1441.751242</v>
      </c>
      <c r="L51" s="22" t="s">
        <v>700</v>
      </c>
    </row>
    <row r="52" spans="1:12" x14ac:dyDescent="0.5">
      <c r="A52" s="43">
        <v>336411</v>
      </c>
      <c r="B52" s="22" t="s">
        <v>701</v>
      </c>
      <c r="C52" s="26">
        <v>43.1</v>
      </c>
      <c r="D52" s="26">
        <v>42.6</v>
      </c>
      <c r="E52" s="26">
        <v>229.2</v>
      </c>
      <c r="F52" s="26">
        <v>853.1</v>
      </c>
      <c r="G52" s="26">
        <v>512.20000000000005</v>
      </c>
      <c r="H52" s="26">
        <v>1300</v>
      </c>
      <c r="I52" s="26">
        <v>497.57344999999998</v>
      </c>
      <c r="J52" s="26">
        <v>1035.562279</v>
      </c>
      <c r="K52" s="78">
        <v>719.65623800000003</v>
      </c>
      <c r="L52" s="22" t="s">
        <v>702</v>
      </c>
    </row>
    <row r="53" spans="1:12" x14ac:dyDescent="0.5">
      <c r="A53" s="43">
        <v>339112</v>
      </c>
      <c r="B53" s="22" t="s">
        <v>681</v>
      </c>
      <c r="C53" s="26">
        <v>674.76615700000002</v>
      </c>
      <c r="D53" s="26">
        <v>624.59741199999996</v>
      </c>
      <c r="E53" s="26">
        <v>657.15408000000002</v>
      </c>
      <c r="F53" s="26">
        <v>653.43951700000002</v>
      </c>
      <c r="G53" s="26">
        <v>653.31454599999995</v>
      </c>
      <c r="H53" s="26">
        <v>712.10334899999998</v>
      </c>
      <c r="I53" s="26">
        <v>715.39729</v>
      </c>
      <c r="J53" s="78">
        <v>821.04291699999999</v>
      </c>
      <c r="K53" s="78">
        <v>731.86408300000005</v>
      </c>
      <c r="L53" s="22" t="s">
        <v>682</v>
      </c>
    </row>
    <row r="54" spans="1:12" x14ac:dyDescent="0.5">
      <c r="A54" s="43">
        <v>339113</v>
      </c>
      <c r="B54" s="22" t="s">
        <v>683</v>
      </c>
      <c r="C54" s="26">
        <v>571.49370199999998</v>
      </c>
      <c r="D54" s="26">
        <v>587.61390900000004</v>
      </c>
      <c r="E54" s="26">
        <v>664.12530600000002</v>
      </c>
      <c r="F54" s="26">
        <v>632.75824899999998</v>
      </c>
      <c r="G54" s="26">
        <v>663.93956000000003</v>
      </c>
      <c r="H54" s="26">
        <v>684.20092799999998</v>
      </c>
      <c r="I54" s="26">
        <v>694.93200999999999</v>
      </c>
      <c r="J54" s="78">
        <v>701.93576499999995</v>
      </c>
      <c r="K54" s="78">
        <v>684.99484199999995</v>
      </c>
      <c r="L54" s="22" t="s">
        <v>684</v>
      </c>
    </row>
    <row r="55" spans="1:12" ht="15" customHeight="1" x14ac:dyDescent="0.5"/>
    <row r="56" spans="1:12" x14ac:dyDescent="0.5">
      <c r="B56" s="22" t="s">
        <v>442</v>
      </c>
      <c r="C56" s="26">
        <f t="shared" ref="C56:K56" si="3">SUM(C43:C54)</f>
        <v>29570.782574999997</v>
      </c>
      <c r="D56" s="26">
        <f t="shared" si="3"/>
        <v>27794.107190999992</v>
      </c>
      <c r="E56" s="26">
        <f t="shared" si="3"/>
        <v>25036.972809000003</v>
      </c>
      <c r="F56" s="26">
        <f t="shared" si="3"/>
        <v>25898.888031999995</v>
      </c>
      <c r="G56" s="26">
        <f t="shared" si="3"/>
        <v>27480.422094000001</v>
      </c>
      <c r="H56" s="26">
        <f t="shared" si="3"/>
        <v>30131.554220999999</v>
      </c>
      <c r="I56" s="26">
        <f t="shared" si="3"/>
        <v>28377.181098000005</v>
      </c>
      <c r="J56" s="26">
        <f t="shared" ref="J56" si="4">SUM(J43:J54)</f>
        <v>31055.652213999998</v>
      </c>
      <c r="K56" s="26">
        <f t="shared" si="3"/>
        <v>27678.584091999997</v>
      </c>
      <c r="L56" s="22" t="s">
        <v>442</v>
      </c>
    </row>
    <row r="57" spans="1:12" ht="19" thickBot="1" x14ac:dyDescent="0.55000000000000004">
      <c r="A57" s="27"/>
      <c r="B57" s="33" t="s">
        <v>443</v>
      </c>
      <c r="C57" s="34">
        <f t="shared" ref="C57:K57" si="5">(+C56/C41)*100</f>
        <v>63.488986312525405</v>
      </c>
      <c r="D57" s="34">
        <f t="shared" si="5"/>
        <v>61.626663844217418</v>
      </c>
      <c r="E57" s="34">
        <f t="shared" si="5"/>
        <v>58.79923981767984</v>
      </c>
      <c r="F57" s="34">
        <f t="shared" si="5"/>
        <v>60.10022876218212</v>
      </c>
      <c r="G57" s="34">
        <f t="shared" si="5"/>
        <v>63.440701498321332</v>
      </c>
      <c r="H57" s="34">
        <f t="shared" si="5"/>
        <v>65.591401666576473</v>
      </c>
      <c r="I57" s="34">
        <f t="shared" si="5"/>
        <v>61.075486397624545</v>
      </c>
      <c r="J57" s="34">
        <f t="shared" si="5"/>
        <v>62.837974162537613</v>
      </c>
      <c r="K57" s="34">
        <f t="shared" si="5"/>
        <v>56.004818061578277</v>
      </c>
      <c r="L57" s="33" t="s">
        <v>444</v>
      </c>
    </row>
    <row r="58" spans="1:12" x14ac:dyDescent="0.5">
      <c r="A58" s="22" t="s">
        <v>462</v>
      </c>
      <c r="H58" s="22" t="s">
        <v>463</v>
      </c>
      <c r="I58" s="22"/>
      <c r="J58" s="22"/>
      <c r="K58" s="22"/>
      <c r="L58" s="22"/>
    </row>
    <row r="59" spans="1:12" x14ac:dyDescent="0.5">
      <c r="A59" s="22"/>
      <c r="H59" s="22"/>
      <c r="I59" s="22"/>
      <c r="J59" s="22"/>
      <c r="K59" s="22"/>
      <c r="L59" s="22"/>
    </row>
    <row r="60" spans="1:12" x14ac:dyDescent="0.5">
      <c r="A60" s="22" t="s">
        <v>703</v>
      </c>
      <c r="H60" s="22" t="s">
        <v>704</v>
      </c>
      <c r="I60" s="22"/>
      <c r="J60" s="22"/>
      <c r="K60" s="22"/>
      <c r="L60" s="22"/>
    </row>
    <row r="61" spans="1:12" x14ac:dyDescent="0.5">
      <c r="A61" s="22" t="s">
        <v>705</v>
      </c>
      <c r="H61" s="22" t="s">
        <v>706</v>
      </c>
      <c r="I61" s="22"/>
      <c r="J61" s="22"/>
      <c r="K61" s="22"/>
      <c r="L61" s="22"/>
    </row>
    <row r="62" spans="1:12" x14ac:dyDescent="0.5">
      <c r="A62" s="22" t="s">
        <v>707</v>
      </c>
      <c r="H62" s="22" t="s">
        <v>708</v>
      </c>
      <c r="I62" s="22"/>
      <c r="J62" s="22"/>
      <c r="K62" s="22"/>
      <c r="L62" s="22"/>
    </row>
    <row r="64" spans="1:12" x14ac:dyDescent="0.5">
      <c r="A64" s="22" t="s">
        <v>415</v>
      </c>
      <c r="H64" s="22" t="s">
        <v>416</v>
      </c>
      <c r="I64" s="22"/>
      <c r="J64" s="22"/>
      <c r="K64" s="22"/>
      <c r="L64" s="22"/>
    </row>
    <row r="65" spans="1:12" x14ac:dyDescent="0.5">
      <c r="A65" s="22" t="s">
        <v>417</v>
      </c>
      <c r="H65" s="22" t="s">
        <v>418</v>
      </c>
      <c r="I65" s="22"/>
      <c r="J65" s="22"/>
      <c r="K65" s="22"/>
      <c r="L65" s="22"/>
    </row>
    <row r="66" spans="1:12" x14ac:dyDescent="0.5">
      <c r="A66" s="22" t="s">
        <v>419</v>
      </c>
      <c r="H66" s="22" t="s">
        <v>420</v>
      </c>
      <c r="I66" s="22"/>
      <c r="J66" s="22"/>
      <c r="K66" s="22"/>
      <c r="L66" s="22"/>
    </row>
  </sheetData>
  <hyperlinks>
    <hyperlink ref="L1" location="'ÍNDICE-INDEX'!A1" display="'ÍNDICE-INDEX" xr:uid="{DDA3B4F6-625F-4CD3-934B-866A88DAA7E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2B79-9DEA-4C1E-94FC-1C7BF5BED4FE}">
  <sheetPr>
    <tabColor theme="9" tint="0.79998168889431442"/>
  </sheetPr>
  <dimension ref="A1:L38"/>
  <sheetViews>
    <sheetView zoomScale="90" zoomScaleNormal="90" workbookViewId="0">
      <selection activeCell="L1" sqref="L1"/>
    </sheetView>
  </sheetViews>
  <sheetFormatPr defaultColWidth="9.84375" defaultRowHeight="18.5" x14ac:dyDescent="0.5"/>
  <cols>
    <col min="1" max="1" width="45.69140625" style="3" customWidth="1"/>
    <col min="2" max="3" width="9.15234375" style="3" bestFit="1" customWidth="1"/>
    <col min="4" max="4" width="8.84375" style="3" customWidth="1"/>
    <col min="5" max="5" width="9.23046875" style="3" bestFit="1" customWidth="1"/>
    <col min="6" max="6" width="9.69140625" style="3" customWidth="1"/>
    <col min="7" max="8" width="8.84375" style="3" customWidth="1"/>
    <col min="9" max="9" width="9.61328125" style="3" customWidth="1"/>
    <col min="10" max="10" width="9.07421875" style="3" customWidth="1"/>
    <col min="11" max="11" width="8.84375" style="3" customWidth="1"/>
    <col min="12" max="12" width="45.69140625" style="3" customWidth="1"/>
    <col min="13" max="16384" width="9.84375" style="3"/>
  </cols>
  <sheetData>
    <row r="1" spans="1:12" x14ac:dyDescent="0.5">
      <c r="L1" s="84" t="s">
        <v>751</v>
      </c>
    </row>
    <row r="2" spans="1:12" x14ac:dyDescent="0.5">
      <c r="A2" s="22" t="s">
        <v>709</v>
      </c>
    </row>
    <row r="3" spans="1:12" x14ac:dyDescent="0.5">
      <c r="A3" s="22" t="s">
        <v>710</v>
      </c>
    </row>
    <row r="4" spans="1:12" x14ac:dyDescent="0.5">
      <c r="A4" s="3" t="s">
        <v>2</v>
      </c>
    </row>
    <row r="7" spans="1:12" x14ac:dyDescent="0.5">
      <c r="A7" s="81"/>
      <c r="B7" s="76">
        <v>2011</v>
      </c>
      <c r="C7" s="76">
        <v>2012</v>
      </c>
      <c r="D7" s="76">
        <v>2013</v>
      </c>
      <c r="E7" s="76">
        <v>2014</v>
      </c>
      <c r="F7" s="76">
        <v>2015</v>
      </c>
      <c r="G7" s="76">
        <v>2016</v>
      </c>
      <c r="H7" s="76">
        <v>2017</v>
      </c>
      <c r="I7" s="76" t="s">
        <v>41</v>
      </c>
      <c r="J7" s="76" t="s">
        <v>42</v>
      </c>
      <c r="K7" s="76" t="s">
        <v>43</v>
      </c>
      <c r="L7" s="82"/>
    </row>
    <row r="8" spans="1:12" x14ac:dyDescent="0.5">
      <c r="A8" s="22"/>
      <c r="B8" s="26"/>
      <c r="C8" s="26"/>
      <c r="D8" s="26"/>
      <c r="E8" s="26"/>
      <c r="F8" s="26"/>
      <c r="G8" s="26"/>
      <c r="H8" s="26"/>
      <c r="I8" s="26"/>
      <c r="J8" s="26"/>
      <c r="K8" s="26"/>
      <c r="L8" s="22"/>
    </row>
    <row r="9" spans="1:12" x14ac:dyDescent="0.5">
      <c r="A9" s="43" t="s">
        <v>711</v>
      </c>
      <c r="B9" s="26">
        <v>44662.2</v>
      </c>
      <c r="C9" s="26">
        <v>46576.2</v>
      </c>
      <c r="D9" s="26">
        <v>45100.800000000003</v>
      </c>
      <c r="E9" s="26">
        <v>42580.4</v>
      </c>
      <c r="F9" s="26">
        <v>43092.800000000003</v>
      </c>
      <c r="G9" s="26">
        <v>43316.7</v>
      </c>
      <c r="H9" s="26">
        <v>45938.3</v>
      </c>
      <c r="I9" s="26">
        <v>46482.2</v>
      </c>
      <c r="J9" s="26">
        <v>49432.7</v>
      </c>
      <c r="K9" s="26">
        <v>44355.199999999997</v>
      </c>
      <c r="L9" s="43" t="s">
        <v>712</v>
      </c>
    </row>
    <row r="10" spans="1:12" x14ac:dyDescent="0.5">
      <c r="A10" s="22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2"/>
    </row>
    <row r="11" spans="1:12" x14ac:dyDescent="0.5">
      <c r="A11" s="22" t="s">
        <v>713</v>
      </c>
      <c r="B11" s="26">
        <v>11900.1</v>
      </c>
      <c r="C11" s="26">
        <v>12981.8</v>
      </c>
      <c r="D11" s="26">
        <v>12075.5</v>
      </c>
      <c r="E11" s="26">
        <v>11326.1</v>
      </c>
      <c r="F11" s="26">
        <v>11342.5</v>
      </c>
      <c r="G11" s="26">
        <v>11034.4</v>
      </c>
      <c r="H11" s="26">
        <v>12564.3</v>
      </c>
      <c r="I11" s="26">
        <v>13843.5</v>
      </c>
      <c r="J11" s="26">
        <v>15224.1</v>
      </c>
      <c r="K11" s="26">
        <v>13454.3</v>
      </c>
      <c r="L11" s="22" t="s">
        <v>714</v>
      </c>
    </row>
    <row r="12" spans="1:12" x14ac:dyDescent="0.5">
      <c r="A12" s="22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2"/>
    </row>
    <row r="13" spans="1:12" x14ac:dyDescent="0.5">
      <c r="A13" s="22" t="s">
        <v>715</v>
      </c>
      <c r="B13" s="26">
        <v>2666.3</v>
      </c>
      <c r="C13" s="26">
        <v>2903.1</v>
      </c>
      <c r="D13" s="26">
        <v>3199.1</v>
      </c>
      <c r="E13" s="26">
        <v>2910.8</v>
      </c>
      <c r="F13" s="26">
        <v>2711.3</v>
      </c>
      <c r="G13" s="26">
        <v>2797.5</v>
      </c>
      <c r="H13" s="26">
        <v>3011.8</v>
      </c>
      <c r="I13" s="26">
        <v>3269.7</v>
      </c>
      <c r="J13" s="26">
        <v>3971.8</v>
      </c>
      <c r="K13" s="26">
        <v>3034.2</v>
      </c>
      <c r="L13" s="22" t="s">
        <v>716</v>
      </c>
    </row>
    <row r="14" spans="1:12" x14ac:dyDescent="0.5">
      <c r="A14" s="22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2"/>
    </row>
    <row r="15" spans="1:12" x14ac:dyDescent="0.5">
      <c r="A15" s="22" t="s">
        <v>717</v>
      </c>
      <c r="B15" s="26">
        <v>1328.7</v>
      </c>
      <c r="C15" s="26">
        <v>1544.6</v>
      </c>
      <c r="D15" s="26">
        <v>1736.2</v>
      </c>
      <c r="E15" s="26">
        <v>1592.8</v>
      </c>
      <c r="F15" s="26">
        <v>1298</v>
      </c>
      <c r="G15" s="26">
        <v>1466.2</v>
      </c>
      <c r="H15" s="26">
        <v>1614.1</v>
      </c>
      <c r="I15" s="26">
        <v>1676.9</v>
      </c>
      <c r="J15" s="26">
        <v>2237.8000000000002</v>
      </c>
      <c r="K15" s="26">
        <v>1828.2</v>
      </c>
      <c r="L15" s="22" t="s">
        <v>718</v>
      </c>
    </row>
    <row r="16" spans="1:12" x14ac:dyDescent="0.5">
      <c r="A16" s="2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2"/>
    </row>
    <row r="17" spans="1:12" x14ac:dyDescent="0.5">
      <c r="A17" s="22" t="s">
        <v>719</v>
      </c>
      <c r="B17" s="26">
        <v>472</v>
      </c>
      <c r="C17" s="26">
        <v>444.7</v>
      </c>
      <c r="D17" s="26">
        <v>468.7</v>
      </c>
      <c r="E17" s="26">
        <v>371.7</v>
      </c>
      <c r="F17" s="26">
        <v>380.5</v>
      </c>
      <c r="G17" s="26">
        <v>344.2</v>
      </c>
      <c r="H17" s="26">
        <v>358.6</v>
      </c>
      <c r="I17" s="26">
        <v>457.2</v>
      </c>
      <c r="J17" s="26">
        <v>450.2</v>
      </c>
      <c r="K17" s="26">
        <v>335.9</v>
      </c>
      <c r="L17" s="22" t="s">
        <v>720</v>
      </c>
    </row>
    <row r="18" spans="1:12" x14ac:dyDescent="0.5">
      <c r="A18" s="22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2"/>
    </row>
    <row r="19" spans="1:12" x14ac:dyDescent="0.5">
      <c r="A19" s="22" t="s">
        <v>721</v>
      </c>
      <c r="B19" s="26">
        <v>865.6</v>
      </c>
      <c r="C19" s="26">
        <v>913.7</v>
      </c>
      <c r="D19" s="26">
        <v>994.2</v>
      </c>
      <c r="E19" s="26">
        <v>946.4</v>
      </c>
      <c r="F19" s="26">
        <v>1032.8</v>
      </c>
      <c r="G19" s="26">
        <v>987.09999999999991</v>
      </c>
      <c r="H19" s="26">
        <v>1039.1000000000004</v>
      </c>
      <c r="I19" s="26">
        <v>1135.5999999999997</v>
      </c>
      <c r="J19" s="26">
        <v>1283.8</v>
      </c>
      <c r="K19" s="26">
        <v>870.0999999999998</v>
      </c>
      <c r="L19" s="22" t="s">
        <v>722</v>
      </c>
    </row>
    <row r="20" spans="1:12" x14ac:dyDescent="0.5">
      <c r="A20" s="22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2"/>
    </row>
    <row r="21" spans="1:12" x14ac:dyDescent="0.5">
      <c r="A21" s="22" t="s">
        <v>723</v>
      </c>
      <c r="B21" s="26">
        <v>9233.7999999999993</v>
      </c>
      <c r="C21" s="26">
        <v>10078.700000000001</v>
      </c>
      <c r="D21" s="26">
        <v>8876.4</v>
      </c>
      <c r="E21" s="26">
        <v>8415.2999999999993</v>
      </c>
      <c r="F21" s="26">
        <v>8631.2000000000007</v>
      </c>
      <c r="G21" s="26">
        <v>8236.7999999999993</v>
      </c>
      <c r="H21" s="26">
        <v>9552.4</v>
      </c>
      <c r="I21" s="26">
        <v>10573.8</v>
      </c>
      <c r="J21" s="26">
        <v>11252.4</v>
      </c>
      <c r="K21" s="26">
        <v>10420.1</v>
      </c>
      <c r="L21" s="22" t="s">
        <v>724</v>
      </c>
    </row>
    <row r="22" spans="1:12" x14ac:dyDescent="0.5">
      <c r="A22" s="22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2"/>
    </row>
    <row r="23" spans="1:12" x14ac:dyDescent="0.5">
      <c r="A23" s="22" t="s">
        <v>577</v>
      </c>
      <c r="B23" s="26">
        <v>3199.6</v>
      </c>
      <c r="C23" s="26">
        <v>3394.6</v>
      </c>
      <c r="D23" s="26">
        <v>3307.5</v>
      </c>
      <c r="E23" s="26">
        <v>3363.2</v>
      </c>
      <c r="F23" s="26">
        <v>3481.6</v>
      </c>
      <c r="G23" s="26">
        <v>3227.4</v>
      </c>
      <c r="H23" s="26">
        <v>3286.3</v>
      </c>
      <c r="I23" s="26">
        <v>3532.4</v>
      </c>
      <c r="J23" s="26">
        <v>3446.2</v>
      </c>
      <c r="K23" s="26">
        <v>3618.8</v>
      </c>
      <c r="L23" s="22" t="s">
        <v>725</v>
      </c>
    </row>
    <row r="24" spans="1:12" x14ac:dyDescent="0.5">
      <c r="A24" s="22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2"/>
    </row>
    <row r="25" spans="1:12" x14ac:dyDescent="0.5">
      <c r="A25" s="22" t="s">
        <v>726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2" t="s">
        <v>727</v>
      </c>
    </row>
    <row r="26" spans="1:12" x14ac:dyDescent="0.5">
      <c r="A26" s="22" t="s">
        <v>728</v>
      </c>
      <c r="B26" s="26">
        <v>426.6</v>
      </c>
      <c r="C26" s="26">
        <v>423.8</v>
      </c>
      <c r="D26" s="26">
        <v>416.2</v>
      </c>
      <c r="E26" s="26">
        <v>426.2</v>
      </c>
      <c r="F26" s="26">
        <v>388.2</v>
      </c>
      <c r="G26" s="26">
        <v>340.5</v>
      </c>
      <c r="H26" s="26">
        <v>360.8</v>
      </c>
      <c r="I26" s="26">
        <v>366.6</v>
      </c>
      <c r="J26" s="26">
        <v>376.4</v>
      </c>
      <c r="K26" s="26">
        <v>374.1</v>
      </c>
      <c r="L26" s="22" t="s">
        <v>729</v>
      </c>
    </row>
    <row r="27" spans="1:12" x14ac:dyDescent="0.5">
      <c r="A27" s="22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2"/>
    </row>
    <row r="28" spans="1:12" x14ac:dyDescent="0.5">
      <c r="A28" s="22" t="s">
        <v>721</v>
      </c>
      <c r="B28" s="26">
        <v>5607.6</v>
      </c>
      <c r="C28" s="26">
        <v>6260.3</v>
      </c>
      <c r="D28" s="26">
        <v>5152.7</v>
      </c>
      <c r="E28" s="26">
        <v>4625.8999999999996</v>
      </c>
      <c r="F28" s="26">
        <v>4761.3999999999996</v>
      </c>
      <c r="G28" s="26">
        <v>4668.8999999999996</v>
      </c>
      <c r="H28" s="26">
        <v>5905.2999999999993</v>
      </c>
      <c r="I28" s="26">
        <v>6674.7999999999993</v>
      </c>
      <c r="J28" s="26">
        <v>7429.8</v>
      </c>
      <c r="K28" s="26">
        <v>6427.2</v>
      </c>
      <c r="L28" s="22" t="s">
        <v>722</v>
      </c>
    </row>
    <row r="29" spans="1:12" x14ac:dyDescent="0.5">
      <c r="A29" s="22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2"/>
    </row>
    <row r="30" spans="1:12" x14ac:dyDescent="0.5">
      <c r="A30" s="2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2"/>
    </row>
    <row r="31" spans="1:12" x14ac:dyDescent="0.5">
      <c r="A31" s="22" t="s">
        <v>730</v>
      </c>
      <c r="B31" s="26">
        <v>3125.7</v>
      </c>
      <c r="C31" s="26">
        <v>3345.6</v>
      </c>
      <c r="D31" s="26">
        <v>3273.4</v>
      </c>
      <c r="E31" s="26">
        <v>3287.8</v>
      </c>
      <c r="F31" s="26">
        <v>3919.3</v>
      </c>
      <c r="G31" s="26">
        <v>3484.6</v>
      </c>
      <c r="H31" s="26">
        <v>4233</v>
      </c>
      <c r="I31" s="26">
        <v>4527.1000000000004</v>
      </c>
      <c r="J31" s="26">
        <v>5093.1000000000004</v>
      </c>
      <c r="K31" s="26">
        <v>4072.6</v>
      </c>
      <c r="L31" s="22" t="s">
        <v>731</v>
      </c>
    </row>
    <row r="32" spans="1:12" x14ac:dyDescent="0.5">
      <c r="A32" s="22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2"/>
    </row>
    <row r="33" spans="1:12" x14ac:dyDescent="0.5">
      <c r="A33" s="2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2"/>
    </row>
    <row r="34" spans="1:12" x14ac:dyDescent="0.5">
      <c r="A34" s="22" t="s">
        <v>732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2" t="s">
        <v>733</v>
      </c>
    </row>
    <row r="35" spans="1:12" ht="19" thickBot="1" x14ac:dyDescent="0.55000000000000004">
      <c r="A35" s="33" t="s">
        <v>734</v>
      </c>
      <c r="B35" s="34">
        <v>29636.399999999998</v>
      </c>
      <c r="C35" s="34">
        <v>30248.799999999996</v>
      </c>
      <c r="D35" s="34">
        <v>29751.9</v>
      </c>
      <c r="E35" s="34">
        <v>27966.500000000004</v>
      </c>
      <c r="F35" s="34">
        <v>27831.000000000004</v>
      </c>
      <c r="G35" s="34">
        <v>28797.699999999997</v>
      </c>
      <c r="H35" s="34">
        <v>29141</v>
      </c>
      <c r="I35" s="34">
        <v>28111.599999999999</v>
      </c>
      <c r="J35" s="34">
        <v>29115.5</v>
      </c>
      <c r="K35" s="34">
        <v>26828.3</v>
      </c>
      <c r="L35" s="33" t="s">
        <v>735</v>
      </c>
    </row>
    <row r="37" spans="1:12" x14ac:dyDescent="0.5">
      <c r="A37" s="22" t="s">
        <v>33</v>
      </c>
      <c r="F37" s="22" t="s">
        <v>34</v>
      </c>
    </row>
    <row r="38" spans="1:12" x14ac:dyDescent="0.5">
      <c r="A38" s="22" t="s">
        <v>35</v>
      </c>
      <c r="F38" s="22" t="s">
        <v>36</v>
      </c>
    </row>
  </sheetData>
  <hyperlinks>
    <hyperlink ref="L1" location="'ÍNDICE-INDEX'!A1" display="'ÍNDICE-INDEX" xr:uid="{EE6EF035-5E51-443D-8EF8-B6ACAE0E6DAD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F75A-3BC3-4132-8E48-3C410C4B8144}">
  <sheetPr>
    <tabColor theme="9" tint="0.79998168889431442"/>
  </sheetPr>
  <dimension ref="A1:AW44"/>
  <sheetViews>
    <sheetView zoomScale="90" zoomScaleNormal="90" workbookViewId="0">
      <selection activeCell="M1" sqref="M1"/>
    </sheetView>
  </sheetViews>
  <sheetFormatPr defaultColWidth="9.84375" defaultRowHeight="18.5" x14ac:dyDescent="0.5"/>
  <cols>
    <col min="1" max="1" width="45.69140625" style="3" customWidth="1"/>
    <col min="2" max="4" width="8.84375" style="3" customWidth="1"/>
    <col min="5" max="5" width="9.07421875" style="3" bestFit="1" customWidth="1"/>
    <col min="6" max="8" width="9.07421875" style="3" customWidth="1"/>
    <col min="9" max="9" width="9.69140625" style="3" bestFit="1" customWidth="1"/>
    <col min="10" max="10" width="9.4609375" style="3" bestFit="1" customWidth="1"/>
    <col min="11" max="11" width="9.07421875" style="3" customWidth="1"/>
    <col min="12" max="12" width="2.84375" style="3" customWidth="1"/>
    <col min="13" max="13" width="45.69140625" style="3" customWidth="1"/>
    <col min="14" max="16384" width="9.84375" style="3"/>
  </cols>
  <sheetData>
    <row r="1" spans="1:49" s="41" customFormat="1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4" t="s">
        <v>751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</row>
    <row r="2" spans="1:49" x14ac:dyDescent="0.5">
      <c r="A2" s="22" t="s">
        <v>736</v>
      </c>
    </row>
    <row r="3" spans="1:49" x14ac:dyDescent="0.5">
      <c r="A3" s="22" t="s">
        <v>737</v>
      </c>
    </row>
    <row r="4" spans="1:49" x14ac:dyDescent="0.5">
      <c r="A4" s="3" t="s">
        <v>2</v>
      </c>
    </row>
    <row r="6" spans="1:49" x14ac:dyDescent="0.5">
      <c r="A6" s="44"/>
      <c r="B6" s="24">
        <v>2011</v>
      </c>
      <c r="C6" s="24">
        <v>2012</v>
      </c>
      <c r="D6" s="24">
        <v>2013</v>
      </c>
      <c r="E6" s="24">
        <v>2014</v>
      </c>
      <c r="F6" s="24">
        <v>2015</v>
      </c>
      <c r="G6" s="24">
        <v>2016</v>
      </c>
      <c r="H6" s="24">
        <v>2017</v>
      </c>
      <c r="I6" s="24" t="s">
        <v>41</v>
      </c>
      <c r="J6" s="24" t="s">
        <v>42</v>
      </c>
      <c r="K6" s="24" t="s">
        <v>43</v>
      </c>
      <c r="L6" s="24"/>
      <c r="M6" s="44"/>
    </row>
    <row r="7" spans="1:49" x14ac:dyDescent="0.5">
      <c r="A7" s="22"/>
      <c r="B7" s="26"/>
      <c r="C7" s="26"/>
      <c r="D7" s="26"/>
      <c r="E7" s="26"/>
      <c r="F7" s="26"/>
      <c r="G7" s="26"/>
      <c r="H7" s="26"/>
      <c r="I7" s="26"/>
      <c r="J7" s="26"/>
      <c r="K7" s="26"/>
      <c r="M7" s="22"/>
    </row>
    <row r="8" spans="1:49" x14ac:dyDescent="0.5">
      <c r="A8" s="43" t="s">
        <v>738</v>
      </c>
      <c r="B8" s="26">
        <v>48910</v>
      </c>
      <c r="C8" s="26">
        <v>49401.599999999999</v>
      </c>
      <c r="D8" s="26">
        <v>49242.1</v>
      </c>
      <c r="E8" s="26">
        <v>48577.9</v>
      </c>
      <c r="F8" s="26">
        <v>48381.8</v>
      </c>
      <c r="G8" s="26">
        <v>48382.7</v>
      </c>
      <c r="H8" s="26">
        <v>49892</v>
      </c>
      <c r="I8" s="26">
        <v>51754.3</v>
      </c>
      <c r="J8" s="26">
        <v>52658.2</v>
      </c>
      <c r="K8" s="26">
        <v>48592.5</v>
      </c>
      <c r="M8" s="43" t="s">
        <v>739</v>
      </c>
    </row>
    <row r="9" spans="1:49" x14ac:dyDescent="0.5">
      <c r="A9" s="22"/>
      <c r="B9" s="26"/>
      <c r="C9" s="26"/>
      <c r="D9" s="26"/>
      <c r="E9" s="26"/>
      <c r="F9" s="26"/>
      <c r="G9" s="26"/>
      <c r="H9" s="26"/>
      <c r="I9" s="26"/>
      <c r="J9" s="26"/>
      <c r="K9" s="26"/>
      <c r="M9" s="22"/>
    </row>
    <row r="10" spans="1:49" x14ac:dyDescent="0.5">
      <c r="A10" s="22" t="s">
        <v>713</v>
      </c>
      <c r="B10" s="26">
        <v>11840.7</v>
      </c>
      <c r="C10" s="26">
        <v>12966.5</v>
      </c>
      <c r="D10" s="26">
        <v>12064.5</v>
      </c>
      <c r="E10" s="26">
        <v>11316.2</v>
      </c>
      <c r="F10" s="26">
        <v>11333.6</v>
      </c>
      <c r="G10" s="26">
        <v>11034.4</v>
      </c>
      <c r="H10" s="26">
        <v>12564.3</v>
      </c>
      <c r="I10" s="26">
        <v>13843.5</v>
      </c>
      <c r="J10" s="26">
        <v>15224.1</v>
      </c>
      <c r="K10" s="26">
        <v>13454.3</v>
      </c>
      <c r="M10" s="22" t="s">
        <v>714</v>
      </c>
    </row>
    <row r="11" spans="1:49" x14ac:dyDescent="0.5">
      <c r="A11" s="22"/>
      <c r="B11" s="26"/>
      <c r="C11" s="26"/>
      <c r="D11" s="26"/>
      <c r="E11" s="26"/>
      <c r="F11" s="26"/>
      <c r="G11" s="26"/>
      <c r="H11" s="26"/>
      <c r="I11" s="26"/>
      <c r="J11" s="26"/>
      <c r="K11" s="26"/>
      <c r="M11" s="22"/>
    </row>
    <row r="12" spans="1:49" x14ac:dyDescent="0.5">
      <c r="A12" s="22" t="s">
        <v>715</v>
      </c>
      <c r="B12" s="26">
        <v>2509.4</v>
      </c>
      <c r="C12" s="26">
        <v>2885</v>
      </c>
      <c r="D12" s="26">
        <v>3183.5</v>
      </c>
      <c r="E12" s="26">
        <v>2897.2</v>
      </c>
      <c r="F12" s="26">
        <v>2698.2</v>
      </c>
      <c r="G12" s="26">
        <v>2797.5</v>
      </c>
      <c r="H12" s="26">
        <v>3011.8</v>
      </c>
      <c r="I12" s="26">
        <v>3269.7</v>
      </c>
      <c r="J12" s="26">
        <v>3971.8</v>
      </c>
      <c r="K12" s="26">
        <v>3034.2</v>
      </c>
      <c r="M12" s="22" t="s">
        <v>716</v>
      </c>
    </row>
    <row r="13" spans="1:49" x14ac:dyDescent="0.5">
      <c r="A13" s="22"/>
      <c r="B13" s="26"/>
      <c r="C13" s="26"/>
      <c r="D13" s="26"/>
      <c r="E13" s="26"/>
      <c r="F13" s="26"/>
      <c r="G13" s="26"/>
      <c r="H13" s="26"/>
      <c r="I13" s="26"/>
      <c r="J13" s="26"/>
      <c r="K13" s="26"/>
      <c r="M13" s="22"/>
    </row>
    <row r="14" spans="1:49" x14ac:dyDescent="0.5">
      <c r="A14" s="22" t="s">
        <v>717</v>
      </c>
      <c r="B14" s="26">
        <v>1171.8</v>
      </c>
      <c r="C14" s="26">
        <v>1452.8</v>
      </c>
      <c r="D14" s="26">
        <v>1654.4</v>
      </c>
      <c r="E14" s="26">
        <v>1501.8</v>
      </c>
      <c r="F14" s="26">
        <v>1205.4000000000001</v>
      </c>
      <c r="G14" s="26">
        <v>1371.8</v>
      </c>
      <c r="H14" s="26">
        <v>1523.7</v>
      </c>
      <c r="I14" s="26">
        <v>1653.7</v>
      </c>
      <c r="J14" s="26">
        <v>2072.4</v>
      </c>
      <c r="K14" s="26">
        <v>1551.1</v>
      </c>
      <c r="M14" s="22" t="s">
        <v>718</v>
      </c>
    </row>
    <row r="15" spans="1:49" x14ac:dyDescent="0.5">
      <c r="A15" s="22"/>
      <c r="B15" s="26"/>
      <c r="C15" s="26"/>
      <c r="D15" s="26"/>
      <c r="E15" s="26"/>
      <c r="F15" s="26"/>
      <c r="G15" s="26"/>
      <c r="H15" s="26"/>
      <c r="I15" s="26"/>
      <c r="J15" s="26"/>
      <c r="K15" s="26"/>
      <c r="M15" s="22"/>
    </row>
    <row r="16" spans="1:49" x14ac:dyDescent="0.5">
      <c r="A16" s="22" t="s">
        <v>719</v>
      </c>
      <c r="B16" s="26">
        <v>472</v>
      </c>
      <c r="C16" s="26">
        <v>428.4</v>
      </c>
      <c r="D16" s="26">
        <v>457.2</v>
      </c>
      <c r="E16" s="26">
        <v>361.4</v>
      </c>
      <c r="F16" s="26">
        <v>370.6</v>
      </c>
      <c r="G16" s="26">
        <v>344.2</v>
      </c>
      <c r="H16" s="26">
        <v>358.6</v>
      </c>
      <c r="I16" s="26">
        <v>458.2</v>
      </c>
      <c r="J16" s="26">
        <v>450.5</v>
      </c>
      <c r="K16" s="26">
        <v>336.2</v>
      </c>
      <c r="M16" s="22" t="s">
        <v>720</v>
      </c>
    </row>
    <row r="17" spans="1:13" x14ac:dyDescent="0.5">
      <c r="A17" s="22"/>
      <c r="B17" s="26"/>
      <c r="C17" s="26"/>
      <c r="D17" s="26"/>
      <c r="E17" s="26"/>
      <c r="F17" s="26"/>
      <c r="G17" s="26"/>
      <c r="H17" s="26"/>
      <c r="I17" s="26"/>
      <c r="J17" s="26"/>
      <c r="K17" s="26"/>
      <c r="M17" s="22"/>
    </row>
    <row r="18" spans="1:13" x14ac:dyDescent="0.5">
      <c r="A18" s="22" t="s">
        <v>721</v>
      </c>
      <c r="B18" s="26">
        <v>865.6</v>
      </c>
      <c r="C18" s="26">
        <v>911.9</v>
      </c>
      <c r="D18" s="26">
        <v>990.1</v>
      </c>
      <c r="E18" s="26">
        <v>942.9</v>
      </c>
      <c r="F18" s="26">
        <v>1029.5999999999999</v>
      </c>
      <c r="G18" s="26">
        <v>987.1</v>
      </c>
      <c r="H18" s="26">
        <v>1039.0999999999999</v>
      </c>
      <c r="I18" s="26">
        <v>1134.7</v>
      </c>
      <c r="J18" s="26">
        <v>1282.7</v>
      </c>
      <c r="K18" s="26">
        <v>1082.0999999999999</v>
      </c>
      <c r="M18" s="22" t="s">
        <v>722</v>
      </c>
    </row>
    <row r="19" spans="1:13" x14ac:dyDescent="0.5">
      <c r="A19" s="22"/>
      <c r="B19" s="26"/>
      <c r="C19" s="26"/>
      <c r="D19" s="26"/>
      <c r="E19" s="26"/>
      <c r="F19" s="26"/>
      <c r="G19" s="26"/>
      <c r="H19" s="26"/>
      <c r="I19" s="26"/>
      <c r="J19" s="26"/>
      <c r="K19" s="26"/>
      <c r="M19" s="22"/>
    </row>
    <row r="20" spans="1:13" x14ac:dyDescent="0.5">
      <c r="A20" s="22" t="s">
        <v>723</v>
      </c>
      <c r="B20" s="26">
        <v>9331.2999999999993</v>
      </c>
      <c r="C20" s="26">
        <v>10081.5</v>
      </c>
      <c r="D20" s="26">
        <v>8881</v>
      </c>
      <c r="E20" s="26">
        <v>8419.1</v>
      </c>
      <c r="F20" s="26">
        <v>8635.4</v>
      </c>
      <c r="G20" s="26">
        <v>8236.7999999999993</v>
      </c>
      <c r="H20" s="26">
        <v>9552.4</v>
      </c>
      <c r="I20" s="26">
        <v>10573.8</v>
      </c>
      <c r="J20" s="26">
        <v>11252.4</v>
      </c>
      <c r="K20" s="26">
        <v>10420.1</v>
      </c>
      <c r="M20" s="22" t="s">
        <v>724</v>
      </c>
    </row>
    <row r="21" spans="1:13" x14ac:dyDescent="0.5">
      <c r="A21" s="22"/>
      <c r="B21" s="26"/>
      <c r="C21" s="26"/>
      <c r="D21" s="26"/>
      <c r="E21" s="26"/>
      <c r="F21" s="26"/>
      <c r="G21" s="26"/>
      <c r="H21" s="26"/>
      <c r="I21" s="26"/>
      <c r="J21" s="26"/>
      <c r="K21" s="26"/>
      <c r="M21" s="22"/>
    </row>
    <row r="22" spans="1:13" x14ac:dyDescent="0.5">
      <c r="A22" s="22" t="s">
        <v>577</v>
      </c>
      <c r="B22" s="26">
        <v>3213.4</v>
      </c>
      <c r="C22" s="26">
        <v>3406.8</v>
      </c>
      <c r="D22" s="26">
        <v>3309.9</v>
      </c>
      <c r="E22" s="26">
        <v>3363.2</v>
      </c>
      <c r="F22" s="26">
        <v>3481.6</v>
      </c>
      <c r="G22" s="26">
        <v>3227.4</v>
      </c>
      <c r="H22" s="26">
        <v>3286.3</v>
      </c>
      <c r="I22" s="26">
        <v>3533.9</v>
      </c>
      <c r="J22" s="26">
        <v>3453.8</v>
      </c>
      <c r="K22" s="26">
        <v>3619.6</v>
      </c>
      <c r="M22" s="22" t="s">
        <v>725</v>
      </c>
    </row>
    <row r="23" spans="1:13" x14ac:dyDescent="0.5">
      <c r="A23" s="22"/>
      <c r="B23" s="26"/>
      <c r="C23" s="26"/>
      <c r="D23" s="26"/>
      <c r="E23" s="26"/>
      <c r="F23" s="26"/>
      <c r="G23" s="26"/>
      <c r="H23" s="26"/>
      <c r="I23" s="26"/>
      <c r="J23" s="26"/>
      <c r="K23" s="26"/>
      <c r="M23" s="22"/>
    </row>
    <row r="24" spans="1:13" x14ac:dyDescent="0.5">
      <c r="A24" s="22" t="s">
        <v>726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M24" s="22" t="s">
        <v>727</v>
      </c>
    </row>
    <row r="25" spans="1:13" x14ac:dyDescent="0.5">
      <c r="A25" s="22" t="s">
        <v>728</v>
      </c>
      <c r="B25" s="26">
        <v>426.6</v>
      </c>
      <c r="C25" s="26">
        <v>423.8</v>
      </c>
      <c r="D25" s="26">
        <v>416.2</v>
      </c>
      <c r="E25" s="26">
        <v>426.2</v>
      </c>
      <c r="F25" s="26">
        <v>388.2</v>
      </c>
      <c r="G25" s="26">
        <v>340.5</v>
      </c>
      <c r="H25" s="26">
        <v>360.8</v>
      </c>
      <c r="I25" s="26">
        <v>366.6</v>
      </c>
      <c r="J25" s="26">
        <v>376.9</v>
      </c>
      <c r="K25" s="26">
        <v>374.1</v>
      </c>
      <c r="M25" s="22" t="s">
        <v>729</v>
      </c>
    </row>
    <row r="26" spans="1:13" x14ac:dyDescent="0.5">
      <c r="A26" s="22"/>
      <c r="B26" s="26"/>
      <c r="C26" s="26"/>
      <c r="D26" s="26"/>
      <c r="E26" s="26"/>
      <c r="F26" s="26"/>
      <c r="G26" s="26"/>
      <c r="H26" s="26"/>
      <c r="I26" s="26"/>
      <c r="J26" s="26"/>
      <c r="K26" s="26"/>
      <c r="M26" s="22"/>
    </row>
    <row r="27" spans="1:13" x14ac:dyDescent="0.5">
      <c r="A27" s="22" t="s">
        <v>721</v>
      </c>
      <c r="B27" s="26">
        <v>5691.3</v>
      </c>
      <c r="C27" s="26">
        <v>6349.2</v>
      </c>
      <c r="D27" s="26">
        <v>5243.9</v>
      </c>
      <c r="E27" s="26">
        <v>4721.3</v>
      </c>
      <c r="F27" s="26">
        <v>4859.8999999999996</v>
      </c>
      <c r="G27" s="26">
        <v>4765.7</v>
      </c>
      <c r="H27" s="26">
        <v>5905.2</v>
      </c>
      <c r="I27" s="26">
        <v>6673.3</v>
      </c>
      <c r="J27" s="26">
        <v>7421.6</v>
      </c>
      <c r="K27" s="26">
        <v>6426.4</v>
      </c>
      <c r="M27" s="22" t="s">
        <v>722</v>
      </c>
    </row>
    <row r="28" spans="1:13" x14ac:dyDescent="0.5">
      <c r="A28" s="22"/>
      <c r="B28" s="26"/>
      <c r="C28" s="26"/>
      <c r="D28" s="26"/>
      <c r="E28" s="26"/>
      <c r="F28" s="26"/>
      <c r="G28" s="26"/>
      <c r="H28" s="26"/>
      <c r="I28" s="26"/>
      <c r="J28" s="26"/>
      <c r="K28" s="26"/>
      <c r="M28" s="22"/>
    </row>
    <row r="29" spans="1:13" x14ac:dyDescent="0.5">
      <c r="A29" s="22"/>
      <c r="B29" s="26"/>
      <c r="C29" s="26"/>
      <c r="D29" s="26"/>
      <c r="E29" s="26"/>
      <c r="F29" s="26"/>
      <c r="G29" s="26"/>
      <c r="H29" s="26"/>
      <c r="I29" s="26"/>
      <c r="J29" s="26"/>
      <c r="K29" s="26"/>
      <c r="M29" s="22"/>
    </row>
    <row r="30" spans="1:13" x14ac:dyDescent="0.5">
      <c r="A30" s="22" t="s">
        <v>730</v>
      </c>
      <c r="B30" s="26">
        <v>3125.7</v>
      </c>
      <c r="C30" s="26">
        <v>3356.1</v>
      </c>
      <c r="D30" s="26">
        <v>3280.4</v>
      </c>
      <c r="E30" s="26">
        <v>3294.6</v>
      </c>
      <c r="F30" s="26">
        <v>3925.4</v>
      </c>
      <c r="G30" s="26">
        <v>3484.6</v>
      </c>
      <c r="H30" s="26">
        <v>4233</v>
      </c>
      <c r="I30" s="26">
        <v>4527.1000000000004</v>
      </c>
      <c r="J30" s="26">
        <v>5093.1000000000004</v>
      </c>
      <c r="K30" s="26">
        <v>4072.6</v>
      </c>
      <c r="M30" s="22" t="s">
        <v>731</v>
      </c>
    </row>
    <row r="31" spans="1:13" x14ac:dyDescent="0.5">
      <c r="A31" s="22"/>
      <c r="B31" s="26"/>
      <c r="C31" s="26"/>
      <c r="D31" s="26"/>
      <c r="E31" s="26"/>
      <c r="F31" s="26"/>
      <c r="G31" s="26"/>
      <c r="H31" s="26"/>
      <c r="I31" s="26"/>
      <c r="J31" s="26"/>
      <c r="K31" s="26"/>
      <c r="M31" s="22"/>
    </row>
    <row r="32" spans="1:13" x14ac:dyDescent="0.5">
      <c r="A32" s="22" t="s">
        <v>732</v>
      </c>
      <c r="B32" s="26"/>
      <c r="C32" s="26"/>
      <c r="D32" s="26"/>
      <c r="E32" s="26"/>
      <c r="M32" s="22" t="s">
        <v>733</v>
      </c>
    </row>
    <row r="33" spans="1:13" ht="19" thickBot="1" x14ac:dyDescent="0.55000000000000004">
      <c r="A33" s="33" t="s">
        <v>734</v>
      </c>
      <c r="B33" s="34">
        <v>33943.599999999999</v>
      </c>
      <c r="C33" s="34">
        <v>33072.6</v>
      </c>
      <c r="D33" s="34">
        <v>33889.9</v>
      </c>
      <c r="E33" s="34">
        <v>33966.400000000001</v>
      </c>
      <c r="F33" s="83">
        <v>33121.199999999997</v>
      </c>
      <c r="G33" s="83">
        <v>33861.5</v>
      </c>
      <c r="H33" s="83">
        <v>33185.300000000003</v>
      </c>
      <c r="I33" s="83">
        <v>33407</v>
      </c>
      <c r="J33" s="83">
        <v>32507.200000000001</v>
      </c>
      <c r="K33" s="83">
        <v>31130.3</v>
      </c>
      <c r="L33" s="27"/>
      <c r="M33" s="33" t="s">
        <v>735</v>
      </c>
    </row>
    <row r="35" spans="1:13" x14ac:dyDescent="0.5">
      <c r="A35" s="22" t="s">
        <v>37</v>
      </c>
      <c r="G35" s="22" t="s">
        <v>38</v>
      </c>
      <c r="I35" s="22"/>
      <c r="J35" s="22"/>
      <c r="K35" s="22"/>
      <c r="L35" s="22"/>
    </row>
    <row r="36" spans="1:13" x14ac:dyDescent="0.5">
      <c r="A36" s="22" t="s">
        <v>740</v>
      </c>
      <c r="G36" s="22" t="s">
        <v>30</v>
      </c>
      <c r="I36" s="22"/>
      <c r="J36" s="22"/>
      <c r="K36" s="22"/>
      <c r="L36" s="22"/>
    </row>
    <row r="37" spans="1:13" x14ac:dyDescent="0.5">
      <c r="A37" s="22"/>
      <c r="G37" s="22"/>
      <c r="I37" s="22"/>
      <c r="J37" s="22"/>
      <c r="K37" s="22"/>
      <c r="L37" s="22"/>
    </row>
    <row r="38" spans="1:13" x14ac:dyDescent="0.5">
      <c r="A38" s="22" t="s">
        <v>741</v>
      </c>
      <c r="G38" s="22" t="s">
        <v>742</v>
      </c>
      <c r="H38" s="22"/>
      <c r="I38" s="22"/>
      <c r="J38" s="22"/>
      <c r="K38" s="22"/>
      <c r="L38" s="22"/>
      <c r="M38" s="22"/>
    </row>
    <row r="39" spans="1:13" x14ac:dyDescent="0.5">
      <c r="A39" s="22" t="s">
        <v>743</v>
      </c>
      <c r="G39" s="22" t="s">
        <v>744</v>
      </c>
      <c r="H39" s="22"/>
      <c r="M39" s="22"/>
    </row>
    <row r="40" spans="1:13" x14ac:dyDescent="0.5">
      <c r="A40" s="22" t="s">
        <v>745</v>
      </c>
      <c r="G40" s="22" t="s">
        <v>746</v>
      </c>
      <c r="H40" s="22"/>
      <c r="M40" s="22"/>
    </row>
    <row r="41" spans="1:13" x14ac:dyDescent="0.5">
      <c r="A41" s="22" t="s">
        <v>747</v>
      </c>
      <c r="G41" s="22" t="s">
        <v>748</v>
      </c>
      <c r="H41" s="22"/>
      <c r="M41" s="22"/>
    </row>
    <row r="42" spans="1:13" x14ac:dyDescent="0.5">
      <c r="A42" s="22"/>
      <c r="G42" s="22"/>
    </row>
    <row r="43" spans="1:13" x14ac:dyDescent="0.5">
      <c r="A43" s="22" t="s">
        <v>33</v>
      </c>
      <c r="G43" s="22" t="s">
        <v>34</v>
      </c>
    </row>
    <row r="44" spans="1:13" x14ac:dyDescent="0.5">
      <c r="A44" s="22" t="s">
        <v>35</v>
      </c>
      <c r="G44" s="22" t="s">
        <v>36</v>
      </c>
    </row>
  </sheetData>
  <hyperlinks>
    <hyperlink ref="M1" location="'ÍNDICE-INDEX'!A1" display="'ÍNDICE-INDEX" xr:uid="{C4982BCC-29AF-4000-9A49-9CCF68D493E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20F2-8329-4AAC-B821-DC244D383652}">
  <sheetPr>
    <tabColor theme="7" tint="0.79998168889431442"/>
  </sheetPr>
  <dimension ref="A1"/>
  <sheetViews>
    <sheetView workbookViewId="0">
      <selection activeCell="I6" sqref="I6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1697-F333-4DFF-BDDC-81D1F1FD1A16}">
  <sheetPr>
    <tabColor theme="9" tint="0.79998168889431442"/>
  </sheetPr>
  <dimension ref="A1:F21"/>
  <sheetViews>
    <sheetView zoomScale="80" zoomScaleNormal="80" workbookViewId="0">
      <selection activeCell="A12" sqref="A12"/>
    </sheetView>
  </sheetViews>
  <sheetFormatPr defaultColWidth="7.53515625" defaultRowHeight="18.5" x14ac:dyDescent="0.5"/>
  <cols>
    <col min="1" max="16384" width="7.53515625" style="17"/>
  </cols>
  <sheetData>
    <row r="1" spans="1:6" ht="21.5" x14ac:dyDescent="0.5">
      <c r="A1" s="15" t="s">
        <v>45</v>
      </c>
      <c r="B1" s="16"/>
    </row>
    <row r="2" spans="1:6" x14ac:dyDescent="0.5">
      <c r="A2" s="16"/>
      <c r="B2" s="16"/>
    </row>
    <row r="3" spans="1:6" x14ac:dyDescent="0.5">
      <c r="A3" s="18" t="s">
        <v>46</v>
      </c>
      <c r="B3" s="16"/>
    </row>
    <row r="4" spans="1:6" x14ac:dyDescent="0.5">
      <c r="A4" s="16" t="s">
        <v>54</v>
      </c>
      <c r="B4" s="16"/>
    </row>
    <row r="5" spans="1:6" x14ac:dyDescent="0.5">
      <c r="A5" s="16" t="s">
        <v>47</v>
      </c>
      <c r="B5" s="16"/>
    </row>
    <row r="6" spans="1:6" x14ac:dyDescent="0.5">
      <c r="A6" s="16"/>
      <c r="B6" s="16"/>
    </row>
    <row r="7" spans="1:6" x14ac:dyDescent="0.5">
      <c r="A7" s="16" t="s">
        <v>48</v>
      </c>
      <c r="B7" s="16"/>
    </row>
    <row r="8" spans="1:6" x14ac:dyDescent="0.5">
      <c r="A8" s="16" t="s">
        <v>49</v>
      </c>
      <c r="B8" s="16"/>
    </row>
    <row r="10" spans="1:6" x14ac:dyDescent="0.5">
      <c r="A10" s="19" t="s">
        <v>55</v>
      </c>
      <c r="B10" s="20"/>
      <c r="C10" s="20"/>
      <c r="D10" s="20"/>
      <c r="E10" s="20"/>
      <c r="F10" s="20"/>
    </row>
    <row r="12" spans="1:6" x14ac:dyDescent="0.5">
      <c r="A12" s="18" t="s">
        <v>50</v>
      </c>
    </row>
    <row r="13" spans="1:6" x14ac:dyDescent="0.5">
      <c r="A13" s="16" t="s">
        <v>56</v>
      </c>
    </row>
    <row r="14" spans="1:6" x14ac:dyDescent="0.5">
      <c r="A14" s="16" t="s">
        <v>51</v>
      </c>
    </row>
    <row r="15" spans="1:6" x14ac:dyDescent="0.5">
      <c r="A15" s="16"/>
    </row>
    <row r="16" spans="1:6" x14ac:dyDescent="0.5">
      <c r="A16" s="16" t="s">
        <v>52</v>
      </c>
    </row>
    <row r="17" spans="1:4" x14ac:dyDescent="0.5">
      <c r="A17" s="16" t="s">
        <v>53</v>
      </c>
    </row>
    <row r="19" spans="1:4" x14ac:dyDescent="0.5">
      <c r="A19" s="19" t="s">
        <v>57</v>
      </c>
      <c r="B19" s="19"/>
      <c r="C19" s="19"/>
      <c r="D19" s="19"/>
    </row>
    <row r="20" spans="1:4" x14ac:dyDescent="0.5">
      <c r="A20" s="19"/>
      <c r="B20" s="19"/>
      <c r="C20" s="19"/>
      <c r="D20" s="19"/>
    </row>
    <row r="21" spans="1:4" x14ac:dyDescent="0.5">
      <c r="A21" s="19"/>
      <c r="B21" s="19"/>
      <c r="C21" s="19"/>
      <c r="D21" s="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71CE-D875-49C8-AD21-F78C5A9405AD}">
  <sheetPr>
    <tabColor theme="7" tint="0.79998168889431442"/>
  </sheetPr>
  <dimension ref="A1"/>
  <sheetViews>
    <sheetView workbookViewId="0">
      <selection activeCell="K7" sqref="K7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B55B-98C9-4FBD-A8E8-E834747C31BE}">
  <sheetPr>
    <tabColor theme="7" tint="0.79998168889431442"/>
  </sheetPr>
  <dimension ref="A1"/>
  <sheetViews>
    <sheetView workbookViewId="0">
      <selection activeCell="J8" sqref="J8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326A-350C-44AB-9417-F7975496FDE7}">
  <sheetPr>
    <tabColor theme="7" tint="0.79998168889431442"/>
  </sheetPr>
  <dimension ref="A1"/>
  <sheetViews>
    <sheetView workbookViewId="0">
      <selection activeCell="B2" sqref="B2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0A28C-9ADA-4589-8C3F-9408A4D88DC4}">
  <sheetPr>
    <tabColor theme="7" tint="0.79998168889431442"/>
  </sheetPr>
  <dimension ref="A1"/>
  <sheetViews>
    <sheetView workbookViewId="0">
      <selection activeCell="K5" sqref="K5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8188-399B-4D74-A068-B8364A79E02A}">
  <sheetPr>
    <tabColor theme="7" tint="0.79998168889431442"/>
  </sheetPr>
  <dimension ref="A1"/>
  <sheetViews>
    <sheetView workbookViewId="0">
      <selection activeCell="J7" sqref="J7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5690-4824-4542-B6F6-86A3B1210F08}">
  <sheetPr>
    <tabColor theme="7" tint="0.79998168889431442"/>
  </sheetPr>
  <dimension ref="A1"/>
  <sheetViews>
    <sheetView workbookViewId="0">
      <selection activeCell="K7" sqref="K7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2988-C835-4E45-B5C5-B94E5BC4FE72}">
  <sheetPr>
    <tabColor theme="7" tint="0.79998168889431442"/>
  </sheetPr>
  <dimension ref="A1"/>
  <sheetViews>
    <sheetView workbookViewId="0">
      <selection activeCell="J9" sqref="J9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21F8-5415-42B9-8EC0-DFF9345E03B7}">
  <sheetPr>
    <tabColor theme="7" tint="0.79998168889431442"/>
  </sheetPr>
  <dimension ref="A1"/>
  <sheetViews>
    <sheetView workbookViewId="0">
      <selection activeCell="I8" sqref="I8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42FC-5952-4C12-A996-116A5557D6C7}">
  <sheetPr>
    <tabColor theme="7" tint="0.79998168889431442"/>
  </sheetPr>
  <dimension ref="A1"/>
  <sheetViews>
    <sheetView workbookViewId="0">
      <selection activeCell="J9" sqref="J9"/>
    </sheetView>
  </sheetViews>
  <sheetFormatPr defaultRowHeight="15.5" x14ac:dyDescent="0.35"/>
  <sheetData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092E-EB9E-4B2B-A8A7-BE722A85CC22}">
  <sheetPr>
    <tabColor theme="7" tint="0.79998168889431442"/>
  </sheetPr>
  <dimension ref="A1"/>
  <sheetViews>
    <sheetView workbookViewId="0">
      <selection activeCell="J4" sqref="J4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DCB7-298B-4549-930C-E5CE7477D02A}">
  <sheetPr>
    <tabColor theme="0" tint="-0.249977111117893"/>
  </sheetPr>
  <dimension ref="A1:A50"/>
  <sheetViews>
    <sheetView zoomScale="70" zoomScaleNormal="70" workbookViewId="0">
      <selection activeCell="A5" sqref="A5"/>
    </sheetView>
  </sheetViews>
  <sheetFormatPr defaultColWidth="9.23046875" defaultRowHeight="22" customHeight="1" x14ac:dyDescent="0.35"/>
  <cols>
    <col min="1" max="1" width="143.61328125" style="87" bestFit="1" customWidth="1"/>
    <col min="2" max="16384" width="9.23046875" style="87"/>
  </cols>
  <sheetData>
    <row r="1" spans="1:1" ht="22" customHeight="1" x14ac:dyDescent="0.35">
      <c r="A1" s="86" t="s">
        <v>749</v>
      </c>
    </row>
    <row r="2" spans="1:1" ht="22" customHeight="1" x14ac:dyDescent="0.35">
      <c r="A2" s="86" t="s">
        <v>750</v>
      </c>
    </row>
    <row r="3" spans="1:1" ht="22" customHeight="1" x14ac:dyDescent="0.35">
      <c r="A3" s="88"/>
    </row>
    <row r="4" spans="1:1" ht="22" customHeight="1" x14ac:dyDescent="0.35">
      <c r="A4" s="86" t="s">
        <v>752</v>
      </c>
    </row>
    <row r="6" spans="1:1" ht="22" customHeight="1" x14ac:dyDescent="0.35">
      <c r="A6" s="89" t="s">
        <v>0</v>
      </c>
    </row>
    <row r="7" spans="1:1" ht="22" customHeight="1" x14ac:dyDescent="0.35">
      <c r="A7" s="89" t="s">
        <v>1</v>
      </c>
    </row>
    <row r="8" spans="1:1" ht="22" customHeight="1" x14ac:dyDescent="0.35">
      <c r="A8" s="87" t="s">
        <v>2</v>
      </c>
    </row>
    <row r="10" spans="1:1" ht="22" customHeight="1" x14ac:dyDescent="0.35">
      <c r="A10" s="89" t="s">
        <v>58</v>
      </c>
    </row>
    <row r="11" spans="1:1" ht="22" customHeight="1" x14ac:dyDescent="0.35">
      <c r="A11" s="89" t="s">
        <v>59</v>
      </c>
    </row>
    <row r="12" spans="1:1" ht="22" customHeight="1" x14ac:dyDescent="0.35">
      <c r="A12" s="87" t="s">
        <v>2</v>
      </c>
    </row>
    <row r="14" spans="1:1" ht="22" customHeight="1" x14ac:dyDescent="0.35">
      <c r="A14" s="89" t="s">
        <v>89</v>
      </c>
    </row>
    <row r="15" spans="1:1" ht="22" customHeight="1" x14ac:dyDescent="0.35">
      <c r="A15" s="89" t="s">
        <v>90</v>
      </c>
    </row>
    <row r="16" spans="1:1" ht="22" customHeight="1" x14ac:dyDescent="0.35">
      <c r="A16" s="87" t="s">
        <v>91</v>
      </c>
    </row>
    <row r="18" spans="1:1" ht="22" customHeight="1" x14ac:dyDescent="0.35">
      <c r="A18" s="89" t="s">
        <v>421</v>
      </c>
    </row>
    <row r="19" spans="1:1" ht="22" customHeight="1" x14ac:dyDescent="0.35">
      <c r="A19" s="89" t="s">
        <v>422</v>
      </c>
    </row>
    <row r="20" spans="1:1" ht="22" customHeight="1" x14ac:dyDescent="0.35">
      <c r="A20" s="87" t="s">
        <v>2</v>
      </c>
    </row>
    <row r="22" spans="1:1" ht="22" customHeight="1" x14ac:dyDescent="0.35">
      <c r="A22" s="89" t="s">
        <v>464</v>
      </c>
    </row>
    <row r="23" spans="1:1" ht="22" customHeight="1" x14ac:dyDescent="0.35">
      <c r="A23" s="89" t="s">
        <v>465</v>
      </c>
    </row>
    <row r="24" spans="1:1" ht="22" customHeight="1" x14ac:dyDescent="0.35">
      <c r="A24" s="87" t="s">
        <v>91</v>
      </c>
    </row>
    <row r="26" spans="1:1" ht="22" customHeight="1" x14ac:dyDescent="0.35">
      <c r="A26" s="89" t="s">
        <v>565</v>
      </c>
    </row>
    <row r="27" spans="1:1" ht="22" customHeight="1" x14ac:dyDescent="0.35">
      <c r="A27" s="89" t="s">
        <v>566</v>
      </c>
    </row>
    <row r="28" spans="1:1" ht="22" customHeight="1" x14ac:dyDescent="0.35">
      <c r="A28" s="87" t="s">
        <v>2</v>
      </c>
    </row>
    <row r="30" spans="1:1" ht="22" customHeight="1" x14ac:dyDescent="0.35">
      <c r="A30" s="89" t="s">
        <v>633</v>
      </c>
    </row>
    <row r="31" spans="1:1" ht="22" customHeight="1" x14ac:dyDescent="0.35">
      <c r="A31" s="89" t="s">
        <v>634</v>
      </c>
    </row>
    <row r="32" spans="1:1" ht="22" customHeight="1" x14ac:dyDescent="0.35">
      <c r="A32" s="87" t="s">
        <v>2</v>
      </c>
    </row>
    <row r="34" spans="1:1" ht="22" customHeight="1" x14ac:dyDescent="0.35">
      <c r="A34" s="89" t="s">
        <v>641</v>
      </c>
    </row>
    <row r="35" spans="1:1" ht="22" customHeight="1" x14ac:dyDescent="0.35">
      <c r="A35" s="89" t="s">
        <v>642</v>
      </c>
    </row>
    <row r="36" spans="1:1" ht="22" customHeight="1" x14ac:dyDescent="0.35">
      <c r="A36" s="87" t="s">
        <v>91</v>
      </c>
    </row>
    <row r="38" spans="1:1" ht="22" customHeight="1" x14ac:dyDescent="0.35">
      <c r="A38" s="89" t="s">
        <v>657</v>
      </c>
    </row>
    <row r="39" spans="1:1" ht="22" customHeight="1" x14ac:dyDescent="0.35">
      <c r="A39" s="89" t="s">
        <v>658</v>
      </c>
    </row>
    <row r="40" spans="1:1" ht="22" customHeight="1" x14ac:dyDescent="0.35">
      <c r="A40" s="89" t="s">
        <v>659</v>
      </c>
    </row>
    <row r="41" spans="1:1" ht="22" customHeight="1" x14ac:dyDescent="0.35">
      <c r="A41" s="89" t="s">
        <v>660</v>
      </c>
    </row>
    <row r="42" spans="1:1" ht="22" customHeight="1" x14ac:dyDescent="0.35">
      <c r="A42" s="87" t="s">
        <v>2</v>
      </c>
    </row>
    <row r="44" spans="1:1" ht="22" customHeight="1" x14ac:dyDescent="0.35">
      <c r="A44" s="89" t="s">
        <v>709</v>
      </c>
    </row>
    <row r="45" spans="1:1" ht="22" customHeight="1" x14ac:dyDescent="0.35">
      <c r="A45" s="89" t="s">
        <v>710</v>
      </c>
    </row>
    <row r="46" spans="1:1" ht="22" customHeight="1" x14ac:dyDescent="0.35">
      <c r="A46" s="87" t="s">
        <v>2</v>
      </c>
    </row>
    <row r="48" spans="1:1" ht="22" customHeight="1" x14ac:dyDescent="0.35">
      <c r="A48" s="89" t="s">
        <v>736</v>
      </c>
    </row>
    <row r="49" spans="1:1" ht="22" customHeight="1" x14ac:dyDescent="0.35">
      <c r="A49" s="89" t="s">
        <v>737</v>
      </c>
    </row>
    <row r="50" spans="1:1" ht="22" customHeight="1" x14ac:dyDescent="0.35">
      <c r="A50" s="87" t="s">
        <v>2</v>
      </c>
    </row>
  </sheetData>
  <hyperlinks>
    <hyperlink ref="A6" location="'TABLA 1'!A1" display="TABLA 1 - COMERCIO EXTERIOR DE PUERTO RICO: AÑOS FISCALES " xr:uid="{C36F9DE2-BC8A-49C0-A154-465E0D3BA9F7}"/>
    <hyperlink ref="A7" location="'TABLA 1'!A1" display="TABLE 1 - PUERTO RICO'S EXTERNAL TRADE: FISCAL YEARS " xr:uid="{C5648FC8-747A-4354-8E7F-9435AA46249F}"/>
    <hyperlink ref="A10" location="'TABLA 2'!A1" display="TABLA 2 - BALANCE COMERCIAL POR REGION GEOGRAFICA TOTAL: AÑOS FISCALES" xr:uid="{2FA4C4D3-52A6-41A0-9412-53E511DD6AC7}"/>
    <hyperlink ref="A11" location="'TABLA 2'!A1" display="TABLE 2 - TRADE BALANCE BY TOTAL GEOGRAPHIC REGION: FISCAL YEARS" xr:uid="{B2BA78F8-4FAF-4F6F-B741-348C9E829B67}"/>
    <hyperlink ref="A14" location="'TABLA 3'!A1" display="TABLA 3 - BALANCE COMERCIAL POR REGIÓN GEOGRAFICA Y PAÍS: AÑOS FISCALES " xr:uid="{0CBD6466-37C5-4E5D-9B23-9B0C31641082}"/>
    <hyperlink ref="A15" location="'TABLA 3'!A1" display="TABLE 3 - TRADE BALANCE BY GEOGRAPHIC REGION AND COUNTRY: FISCAL YEARS" xr:uid="{586C0B3A-EAB2-4992-9CC2-4122699B3DB3}"/>
    <hyperlink ref="A18" location="'TABLA 4'!A1" display="TABLA 4  - EXPORTACIONES E IMPORTACIONES: PAISES MAS IMPORTANTES *: AÑOS FISCALES" xr:uid="{618D4BEC-2255-4D24-AF3F-75B7194DAB10}"/>
    <hyperlink ref="A19" location="'TABLA 4'!A1" display="TABLE 4  - EXPORTS AND IMPORTS: MAIN COUNTRIES *: FISCAL YEARS" xr:uid="{78B7DBDE-507C-4DFB-9214-1C6C3C493BBA}"/>
    <hyperlink ref="A22" location="'TABLA 5'!A1" display="TABLA 5 - IMPORTACIONES REGISTRADAS DE PAÍSES EXTRANJEROS POR TRATO ARANCELARIO: AÑOS FISCALES" xr:uid="{086A61E3-4274-41A9-BD18-321EBB5BB6A6}"/>
    <hyperlink ref="A23" location="'TABLA 5'!A1" display="TABLE 5 - RECORDED IMPORTS FROM FOREIGN COUNTRIES BY TARIFF TREATMENT: FISCAL YEARS" xr:uid="{8B4A1676-9C70-45AB-9838-D37AE2A32A86}"/>
    <hyperlink ref="A26" location="'TABLA 6'!A1" display="TABLA 6 - EXPORTACIONES DE MERCANCÍA REGISTRADA POR SISTEMA DE CLASIFICACIÓN INDUSTRIAL DE AMÉRICA DEL NORTE (SCIAN): AÑOS FISCALES " xr:uid="{3DD4A68A-7C59-4CBD-8AEA-C4A235665875}"/>
    <hyperlink ref="A27" location="'TABLA 6'!A1" display="TABLE 6 - EXPORTS OF RECORDED MERCHANDISE BY NORTH AMERICAN INDUSTRIAL CLASSIFICATION SYSTEM (NAICS): FISCAL YEARS " xr:uid="{B683A026-A3D3-499C-8A5E-1A6DAA6A739F}"/>
    <hyperlink ref="A30" location="'TABLA 7'!A1" display="TABLA 7 - IMPORTACIONES DE MERCANCÍA REGISTRADA POR SISTEMA DE CLASIFICACIÓN INDUSTRIAL DE AMÉRICA DEL NORTE (SCIAN): AÑOS FISCALES " xr:uid="{86B5AD56-CAA6-417E-8B71-8141EB6BB35D}"/>
    <hyperlink ref="A31" location="'TABLA 7'!A1" display="TABLE 7 - IMPORTS OF RECORDED MERCHANDISE BY NORTH AMERICAN INDUSTRIAL CLASSIFICATION SYSTEM (NAICS): FISCAL YEARS " xr:uid="{1CA1F163-98F5-42FD-B3BD-F8AF3BF11BC6}"/>
    <hyperlink ref="A34" location="'TABLA 8'!A1" display="TABLA 8 - BALANCE COMERCIAL POR SISTEMA DE CLASIFICACIÓN INDUSTRIAL DE AMÉRICA DEL NORTE (SCIAN): AÑOS FISCALES" xr:uid="{D24523AD-69FF-4ABB-BE80-1D0639C54EAE}"/>
    <hyperlink ref="A35" location="'TABLA 8'!A1" display="TABLE 8 - TRADE BALANCE BY NORTH AMERICAN INDUSTRIAL CLASSIFICATION SYSTEM (NAICS): FISCAL YEARS" xr:uid="{7C553405-AB9B-4960-8BCB-E5F31AFD822C}"/>
    <hyperlink ref="A38" location="'TABLA 9'!A1" display="TABLA 9 - PRINCIPALES EXPORTACIONES E IMPORTACIONES POR SISTEMA DE CLASIFICACIÓN" xr:uid="{2BE296E4-2797-4C93-9319-B1503F19EADF}"/>
    <hyperlink ref="A40" location="'TABLA 9'!A1" display="TABLE 9 - MAIN EXPORTS AND IMPORTS BY NORTH AMERICAN INDUSTRY CLASSIFICATION" xr:uid="{41345EF4-7866-4EE0-B0CF-37474FBC9E99}"/>
    <hyperlink ref="A39" location="'TABLA 9'!A1" display="                   INDUSTRIAL DE AMERICA DEL NORTE (SCIAN) *: AÑOS FISCALES" xr:uid="{02EBF682-97E0-4F62-84E1-48B2D60812B6}"/>
    <hyperlink ref="A41" location="'TABLA 9'!A1" display="                  SYSTEM (NAICS) *: FISCAL YEARS" xr:uid="{F9A89755-84A7-4A5B-B6A2-E974CF8C8043}"/>
    <hyperlink ref="A44" location="'TABLA 10'!A1" display="TABLA 10 - CLASIFICACIÓN ECONÓMICA DE LAS IMPORTACIONES REGISTRADAS: AÑOS FISCALES " xr:uid="{471E8076-263F-4399-87FB-1175D2930B2D}"/>
    <hyperlink ref="A45" location="'TABLA 10'!A1" display="TABLE 10 - ECONOMIC CLASSIFICATION OF RECORDED IMPORTS: FISCAL YEARS " xr:uid="{319A37C4-2AA8-4007-8017-4A00E5214FD3}"/>
    <hyperlink ref="A48" location="'TABLA 11'!A1" display="TABLA 11 - CLASIFICACION ECONOMICA DE LAS IMPORTACIONES AJUSTADAS: AÑOS FISCALES " xr:uid="{8054B928-1639-4744-8542-86DF47AF27AB}"/>
    <hyperlink ref="A49" location="'TABLA 11'!A1" display="TABLE 11 - ECONOMIC CLASSIFICATION OF ADJUSTED IMPORTS: FISCAL YEARS " xr:uid="{168E164F-6A60-4F72-8031-9FDEC1C302A9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D943-150D-4703-A0DF-0AB34AEAB245}">
  <sheetPr>
    <tabColor theme="7" tint="0.79998168889431442"/>
  </sheetPr>
  <dimension ref="A1"/>
  <sheetViews>
    <sheetView workbookViewId="0">
      <selection activeCell="J10" sqref="J10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C166-3EE4-46C5-815F-9714341F0ADB}">
  <sheetPr>
    <tabColor theme="7" tint="0.79998168889431442"/>
  </sheetPr>
  <dimension ref="A1"/>
  <sheetViews>
    <sheetView workbookViewId="0">
      <selection activeCell="K9" sqref="K9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0451-359A-4BCA-B31A-F831F58FE450}">
  <sheetPr>
    <tabColor theme="7" tint="0.79998168889431442"/>
  </sheetPr>
  <dimension ref="A1"/>
  <sheetViews>
    <sheetView workbookViewId="0">
      <selection activeCell="K9" sqref="K9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47F6-B20F-4D95-831C-A52196B3164D}">
  <sheetPr>
    <tabColor theme="7" tint="0.79998168889431442"/>
  </sheetPr>
  <dimension ref="A1"/>
  <sheetViews>
    <sheetView workbookViewId="0">
      <selection activeCell="J19" sqref="J19"/>
    </sheetView>
  </sheetViews>
  <sheetFormatPr defaultRowHeight="15.5" x14ac:dyDescent="0.35"/>
  <cols>
    <col min="1" max="16384" width="9.23046875" style="2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C703-2B5B-439C-A721-C9C6A8BAC0C3}">
  <sheetPr>
    <tabColor theme="6" tint="0.59999389629810485"/>
  </sheetPr>
  <dimension ref="A1"/>
  <sheetViews>
    <sheetView zoomScale="80" zoomScaleNormal="80" workbookViewId="0">
      <selection activeCell="M17" sqref="M17"/>
    </sheetView>
  </sheetViews>
  <sheetFormatPr defaultColWidth="9.23046875" defaultRowHeight="15.5" x14ac:dyDescent="0.35"/>
  <cols>
    <col min="1" max="2" width="9.23046875" style="21"/>
    <col min="3" max="3" width="2.69140625" style="21" customWidth="1"/>
    <col min="4" max="16384" width="9.23046875" style="2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2F95-BCF4-48DE-BE9B-889574CB86CD}">
  <sheetPr>
    <tabColor theme="6" tint="0.79998168889431442"/>
  </sheetPr>
  <dimension ref="A1"/>
  <sheetViews>
    <sheetView zoomScale="80" zoomScaleNormal="80" workbookViewId="0">
      <selection activeCell="L10" sqref="L10"/>
    </sheetView>
  </sheetViews>
  <sheetFormatPr defaultColWidth="9.23046875" defaultRowHeight="15.5" x14ac:dyDescent="0.35"/>
  <cols>
    <col min="1" max="2" width="9.23046875" style="21"/>
    <col min="3" max="3" width="2.69140625" style="21" customWidth="1"/>
    <col min="4" max="16384" width="9.23046875" style="21"/>
  </cols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32B5-E748-4E85-8B86-6F0A01369810}">
  <sheetPr>
    <tabColor theme="7" tint="0.59999389629810485"/>
  </sheetPr>
  <dimension ref="A1"/>
  <sheetViews>
    <sheetView zoomScale="80" zoomScaleNormal="80" workbookViewId="0">
      <selection activeCell="V72" sqref="V72"/>
    </sheetView>
  </sheetViews>
  <sheetFormatPr defaultColWidth="9.23046875" defaultRowHeight="15.5" x14ac:dyDescent="0.35"/>
  <cols>
    <col min="1" max="2" width="9.23046875" style="21"/>
    <col min="3" max="3" width="9.23046875" style="21" customWidth="1"/>
    <col min="4" max="16384" width="9.23046875" style="21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3AEC-DE65-428B-AF2C-9B2AEB034722}">
  <sheetPr>
    <tabColor theme="7" tint="0.79998168889431442"/>
  </sheetPr>
  <dimension ref="A1"/>
  <sheetViews>
    <sheetView tabSelected="1" zoomScale="80" zoomScaleNormal="80" workbookViewId="0">
      <selection activeCell="N8" sqref="N8"/>
    </sheetView>
  </sheetViews>
  <sheetFormatPr defaultColWidth="9.23046875" defaultRowHeight="15.5" x14ac:dyDescent="0.35"/>
  <cols>
    <col min="1" max="2" width="9.23046875" style="21"/>
    <col min="3" max="3" width="9.23046875" style="21" customWidth="1"/>
    <col min="4" max="16384" width="9.23046875" style="21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9" tint="0.79998168889431442"/>
  </sheetPr>
  <dimension ref="A1:M43"/>
  <sheetViews>
    <sheetView defaultGridColor="0" colorId="22" zoomScale="70" zoomScaleNormal="70" workbookViewId="0"/>
  </sheetViews>
  <sheetFormatPr defaultColWidth="9.84375" defaultRowHeight="18.5" x14ac:dyDescent="0.5"/>
  <cols>
    <col min="1" max="1" width="33.69140625" style="6" customWidth="1"/>
    <col min="2" max="11" width="9.69140625" style="6" customWidth="1"/>
    <col min="12" max="12" width="1.69140625" style="6" customWidth="1"/>
    <col min="13" max="13" width="33.69140625" style="3" customWidth="1"/>
    <col min="14" max="16384" width="9.84375" style="3"/>
  </cols>
  <sheetData>
    <row r="1" spans="1:13" x14ac:dyDescent="0.5">
      <c r="M1" s="84" t="s">
        <v>751</v>
      </c>
    </row>
    <row r="2" spans="1:13" x14ac:dyDescent="0.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5">
      <c r="A7" s="8"/>
      <c r="B7" s="9">
        <v>2011</v>
      </c>
      <c r="C7" s="9">
        <v>2012</v>
      </c>
      <c r="D7" s="9">
        <v>2013</v>
      </c>
      <c r="E7" s="9">
        <v>2014</v>
      </c>
      <c r="F7" s="9">
        <v>2015</v>
      </c>
      <c r="G7" s="9">
        <v>2016</v>
      </c>
      <c r="H7" s="9">
        <v>2017</v>
      </c>
      <c r="I7" s="9" t="s">
        <v>41</v>
      </c>
      <c r="J7" s="9" t="s">
        <v>42</v>
      </c>
      <c r="K7" s="9" t="s">
        <v>43</v>
      </c>
      <c r="L7" s="10"/>
      <c r="M7" s="10"/>
    </row>
    <row r="8" spans="1:13" x14ac:dyDescent="0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5">
      <c r="A9" s="4" t="s">
        <v>3</v>
      </c>
      <c r="B9" s="5">
        <v>69891.8</v>
      </c>
      <c r="C9" s="5">
        <v>67993.899999999994</v>
      </c>
      <c r="D9" s="5">
        <v>68001</v>
      </c>
      <c r="E9" s="5">
        <v>67758.100000000006</v>
      </c>
      <c r="F9" s="5">
        <v>70666.100000000006</v>
      </c>
      <c r="G9" s="5">
        <v>73336.899999999994</v>
      </c>
      <c r="H9" s="5">
        <v>72611.399999999994</v>
      </c>
      <c r="I9" s="5">
        <v>65377.1</v>
      </c>
      <c r="J9" s="5">
        <v>66350.2</v>
      </c>
      <c r="K9" s="5">
        <v>65945</v>
      </c>
      <c r="L9" s="2"/>
      <c r="M9" s="4" t="s">
        <v>4</v>
      </c>
    </row>
    <row r="10" spans="1:13" x14ac:dyDescent="0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5">
      <c r="A11" s="1" t="s">
        <v>5</v>
      </c>
      <c r="B11" s="5">
        <v>64228</v>
      </c>
      <c r="C11" s="5">
        <v>58351.6</v>
      </c>
      <c r="D11" s="5">
        <v>62361.3</v>
      </c>
      <c r="E11" s="5">
        <v>62309.2</v>
      </c>
      <c r="F11" s="5">
        <v>69463.100000000006</v>
      </c>
      <c r="G11" s="5">
        <v>71742.2</v>
      </c>
      <c r="H11" s="5">
        <v>71090.899999999994</v>
      </c>
      <c r="I11" s="5">
        <v>60579.8</v>
      </c>
      <c r="J11" s="5">
        <v>63694.5</v>
      </c>
      <c r="K11" s="5">
        <v>62308.3</v>
      </c>
      <c r="L11" s="2"/>
      <c r="M11" s="1" t="s">
        <v>6</v>
      </c>
    </row>
    <row r="12" spans="1:13" x14ac:dyDescent="0.5">
      <c r="A12" s="1" t="s">
        <v>7</v>
      </c>
      <c r="B12" s="5">
        <v>45872.7</v>
      </c>
      <c r="C12" s="5">
        <v>41798</v>
      </c>
      <c r="D12" s="5">
        <v>44665.8</v>
      </c>
      <c r="E12" s="5">
        <v>44853.1</v>
      </c>
      <c r="F12" s="5">
        <v>51433.1</v>
      </c>
      <c r="G12" s="5">
        <v>54592.5</v>
      </c>
      <c r="H12" s="5">
        <v>55257.1</v>
      </c>
      <c r="I12" s="5">
        <v>48479.9</v>
      </c>
      <c r="J12" s="5">
        <v>48236.2</v>
      </c>
      <c r="K12" s="5">
        <v>47266.3</v>
      </c>
      <c r="L12" s="2"/>
      <c r="M12" s="1" t="s">
        <v>8</v>
      </c>
    </row>
    <row r="13" spans="1:13" x14ac:dyDescent="0.5">
      <c r="A13" s="1" t="s">
        <v>9</v>
      </c>
      <c r="B13" s="5">
        <v>18174.7</v>
      </c>
      <c r="C13" s="5">
        <v>16390.7</v>
      </c>
      <c r="D13" s="5">
        <v>17462.7</v>
      </c>
      <c r="E13" s="5">
        <v>17162.3</v>
      </c>
      <c r="F13" s="5">
        <v>17749.599999999999</v>
      </c>
      <c r="G13" s="5">
        <v>16805.900000000001</v>
      </c>
      <c r="H13" s="5">
        <v>15538.8</v>
      </c>
      <c r="I13" s="5">
        <v>11885.2</v>
      </c>
      <c r="J13" s="5">
        <v>15182.8</v>
      </c>
      <c r="K13" s="5">
        <v>14805.2</v>
      </c>
      <c r="L13" s="2"/>
      <c r="M13" s="1" t="s">
        <v>10</v>
      </c>
    </row>
    <row r="14" spans="1:13" x14ac:dyDescent="0.5">
      <c r="A14" s="1" t="s">
        <v>11</v>
      </c>
      <c r="B14" s="5">
        <v>180.6</v>
      </c>
      <c r="C14" s="5">
        <v>162.9</v>
      </c>
      <c r="D14" s="5">
        <v>232.8</v>
      </c>
      <c r="E14" s="5">
        <v>293.8</v>
      </c>
      <c r="F14" s="5">
        <v>280.5</v>
      </c>
      <c r="G14" s="5">
        <v>343.8</v>
      </c>
      <c r="H14" s="5">
        <v>295</v>
      </c>
      <c r="I14" s="5">
        <v>214.7</v>
      </c>
      <c r="J14" s="5">
        <v>275.5</v>
      </c>
      <c r="K14" s="5">
        <v>236.9</v>
      </c>
      <c r="L14" s="2"/>
      <c r="M14" s="1" t="s">
        <v>12</v>
      </c>
    </row>
    <row r="15" spans="1:13" x14ac:dyDescent="0.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2"/>
      <c r="M15" s="1"/>
    </row>
    <row r="16" spans="1:13" x14ac:dyDescent="0.5">
      <c r="A16" s="1" t="s">
        <v>13</v>
      </c>
      <c r="B16" s="5">
        <v>5663.8</v>
      </c>
      <c r="C16" s="5">
        <v>9642.2999999999993</v>
      </c>
      <c r="D16" s="5">
        <v>5639.7</v>
      </c>
      <c r="E16" s="5">
        <v>5448.9</v>
      </c>
      <c r="F16" s="5">
        <v>1203</v>
      </c>
      <c r="G16" s="5">
        <v>1594.7</v>
      </c>
      <c r="H16" s="5">
        <v>1520.4</v>
      </c>
      <c r="I16" s="5">
        <v>4797.3</v>
      </c>
      <c r="J16" s="5">
        <v>2655.7</v>
      </c>
      <c r="K16" s="5">
        <v>3636.8</v>
      </c>
      <c r="L16" s="2"/>
      <c r="M16" s="1" t="s">
        <v>14</v>
      </c>
    </row>
    <row r="17" spans="1:13" x14ac:dyDescent="0.5">
      <c r="A17" s="1" t="s">
        <v>15</v>
      </c>
      <c r="B17" s="5">
        <v>-221</v>
      </c>
      <c r="C17" s="5">
        <v>-362</v>
      </c>
      <c r="D17" s="5">
        <v>-541.6</v>
      </c>
      <c r="E17" s="5">
        <v>-859.9</v>
      </c>
      <c r="F17" s="5">
        <v>-542.1</v>
      </c>
      <c r="G17" s="5">
        <v>-379.8</v>
      </c>
      <c r="H17" s="5">
        <v>-460.3</v>
      </c>
      <c r="I17" s="5">
        <v>-331.9</v>
      </c>
      <c r="J17" s="5">
        <v>-291.5</v>
      </c>
      <c r="K17" s="5">
        <v>-337.6</v>
      </c>
      <c r="L17" s="2"/>
      <c r="M17" s="1" t="s">
        <v>16</v>
      </c>
    </row>
    <row r="18" spans="1:13" x14ac:dyDescent="0.5">
      <c r="A18" s="1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" t="s">
        <v>18</v>
      </c>
    </row>
    <row r="19" spans="1:13" x14ac:dyDescent="0.5">
      <c r="A19" s="1" t="s">
        <v>19</v>
      </c>
      <c r="B19" s="5">
        <v>436.3</v>
      </c>
      <c r="C19" s="5">
        <v>341.9</v>
      </c>
      <c r="D19" s="5">
        <v>332.8</v>
      </c>
      <c r="E19" s="5">
        <v>331.2</v>
      </c>
      <c r="F19" s="5">
        <v>286.7</v>
      </c>
      <c r="G19" s="5">
        <v>381.3</v>
      </c>
      <c r="H19" s="5">
        <v>345.2</v>
      </c>
      <c r="I19" s="5">
        <v>246.6</v>
      </c>
      <c r="J19" s="5">
        <v>230.1</v>
      </c>
      <c r="K19" s="5">
        <v>251.3</v>
      </c>
      <c r="L19" s="2"/>
      <c r="M19" s="1" t="s">
        <v>20</v>
      </c>
    </row>
    <row r="20" spans="1:13" x14ac:dyDescent="0.5">
      <c r="A20" s="1" t="s">
        <v>21</v>
      </c>
      <c r="B20" s="5">
        <v>5448.5</v>
      </c>
      <c r="C20" s="5">
        <v>9662.4</v>
      </c>
      <c r="D20" s="5">
        <v>5848.4</v>
      </c>
      <c r="E20" s="5">
        <v>5977.5999999999995</v>
      </c>
      <c r="F20" s="5">
        <v>1458.4</v>
      </c>
      <c r="G20" s="5">
        <v>1593.2</v>
      </c>
      <c r="H20" s="5">
        <v>1635.5</v>
      </c>
      <c r="I20" s="5">
        <v>4882.7</v>
      </c>
      <c r="J20" s="5">
        <v>2717</v>
      </c>
      <c r="K20" s="5">
        <v>3723.1</v>
      </c>
      <c r="L20" s="2"/>
      <c r="M20" s="1" t="s">
        <v>22</v>
      </c>
    </row>
    <row r="21" spans="1:13" x14ac:dyDescent="0.5">
      <c r="A21" s="1" t="s">
        <v>39</v>
      </c>
      <c r="B21" s="5">
        <v>20.3</v>
      </c>
      <c r="C21" s="5">
        <v>597.5</v>
      </c>
      <c r="D21" s="5">
        <v>10.9</v>
      </c>
      <c r="E21" s="5">
        <v>4.7</v>
      </c>
      <c r="F21" s="5">
        <v>5</v>
      </c>
      <c r="G21" s="5">
        <v>4.4000000000000004</v>
      </c>
      <c r="H21" s="5">
        <v>2.5</v>
      </c>
      <c r="I21" s="5">
        <v>1</v>
      </c>
      <c r="J21" s="5">
        <v>2.7</v>
      </c>
      <c r="K21" s="5">
        <v>0</v>
      </c>
      <c r="M21" s="1" t="s">
        <v>40</v>
      </c>
    </row>
    <row r="22" spans="1:13" x14ac:dyDescent="0.5">
      <c r="A22" s="2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x14ac:dyDescent="0.5">
      <c r="A23" s="4" t="s">
        <v>23</v>
      </c>
      <c r="B23" s="5">
        <v>48910</v>
      </c>
      <c r="C23" s="5">
        <v>49400</v>
      </c>
      <c r="D23" s="5">
        <v>49180</v>
      </c>
      <c r="E23" s="5">
        <v>48473.1</v>
      </c>
      <c r="F23" s="5">
        <v>48522</v>
      </c>
      <c r="G23" s="5">
        <v>48771.6</v>
      </c>
      <c r="H23" s="5">
        <v>50366.8</v>
      </c>
      <c r="I23" s="5">
        <v>52107.199999999997</v>
      </c>
      <c r="J23" s="5">
        <v>52962.3</v>
      </c>
      <c r="K23" s="5">
        <v>48941.3</v>
      </c>
      <c r="L23" s="2"/>
      <c r="M23" s="4" t="s">
        <v>24</v>
      </c>
    </row>
    <row r="24" spans="1:13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5">
      <c r="A25" s="1" t="s">
        <v>25</v>
      </c>
      <c r="B25" s="5">
        <v>44662.2</v>
      </c>
      <c r="C25" s="5">
        <v>46576.2</v>
      </c>
      <c r="D25" s="5">
        <v>45100.800000000003</v>
      </c>
      <c r="E25" s="5">
        <v>42580.4</v>
      </c>
      <c r="F25" s="5">
        <v>43092.800000000003</v>
      </c>
      <c r="G25" s="5">
        <v>43316.7</v>
      </c>
      <c r="H25" s="5">
        <v>45938.3</v>
      </c>
      <c r="I25" s="5">
        <v>46482.2</v>
      </c>
      <c r="J25" s="5">
        <v>49432.7</v>
      </c>
      <c r="K25" s="5">
        <v>44355.199999999997</v>
      </c>
      <c r="L25" s="2"/>
      <c r="M25" s="1" t="s">
        <v>26</v>
      </c>
    </row>
    <row r="26" spans="1:13" x14ac:dyDescent="0.5">
      <c r="A26" s="1" t="s">
        <v>7</v>
      </c>
      <c r="B26" s="5">
        <v>20579.099999999999</v>
      </c>
      <c r="C26" s="5">
        <v>19837.099999999999</v>
      </c>
      <c r="D26" s="5">
        <v>20454.900000000001</v>
      </c>
      <c r="E26" s="5">
        <v>20063.8</v>
      </c>
      <c r="F26" s="5">
        <v>22333.7</v>
      </c>
      <c r="G26" s="5">
        <v>24076.1</v>
      </c>
      <c r="H26" s="5">
        <v>24589</v>
      </c>
      <c r="I26" s="5">
        <v>25104.3</v>
      </c>
      <c r="J26" s="5">
        <v>24661.1</v>
      </c>
      <c r="K26" s="5">
        <v>22642.5</v>
      </c>
      <c r="L26" s="2"/>
      <c r="M26" s="1" t="s">
        <v>8</v>
      </c>
    </row>
    <row r="27" spans="1:13" x14ac:dyDescent="0.5">
      <c r="A27" s="1" t="s">
        <v>9</v>
      </c>
      <c r="B27" s="5">
        <v>22068.1</v>
      </c>
      <c r="C27" s="5">
        <v>24964</v>
      </c>
      <c r="D27" s="5">
        <v>24637.1</v>
      </c>
      <c r="E27" s="5">
        <v>22506</v>
      </c>
      <c r="F27" s="5">
        <v>20744</v>
      </c>
      <c r="G27" s="5">
        <v>19239.3</v>
      </c>
      <c r="H27" s="5">
        <v>21113.3</v>
      </c>
      <c r="I27" s="5">
        <v>21206.7</v>
      </c>
      <c r="J27" s="5">
        <v>24656.3</v>
      </c>
      <c r="K27" s="5">
        <v>21581.7</v>
      </c>
      <c r="L27" s="2"/>
      <c r="M27" s="1" t="s">
        <v>10</v>
      </c>
    </row>
    <row r="28" spans="1:13" x14ac:dyDescent="0.5">
      <c r="A28" s="1" t="s">
        <v>11</v>
      </c>
      <c r="B28" s="5">
        <v>2015</v>
      </c>
      <c r="C28" s="5">
        <v>1775.1</v>
      </c>
      <c r="D28" s="5">
        <v>8.8000000000000007</v>
      </c>
      <c r="E28" s="5">
        <v>10.6</v>
      </c>
      <c r="F28" s="5">
        <v>15.1</v>
      </c>
      <c r="G28" s="5">
        <v>1.3</v>
      </c>
      <c r="H28" s="5">
        <v>236</v>
      </c>
      <c r="I28" s="5">
        <v>171.3</v>
      </c>
      <c r="J28" s="5">
        <v>115.3</v>
      </c>
      <c r="K28" s="5">
        <v>131</v>
      </c>
      <c r="L28" s="2"/>
      <c r="M28" s="1" t="s">
        <v>12</v>
      </c>
    </row>
    <row r="29" spans="1:13" x14ac:dyDescent="0.5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1"/>
    </row>
    <row r="30" spans="1:13" x14ac:dyDescent="0.5">
      <c r="A30" s="1" t="s">
        <v>13</v>
      </c>
      <c r="B30" s="5">
        <v>4247.8</v>
      </c>
      <c r="C30" s="5">
        <v>2823.8</v>
      </c>
      <c r="D30" s="5">
        <v>4079.2</v>
      </c>
      <c r="E30" s="5">
        <v>5892.7</v>
      </c>
      <c r="F30" s="5">
        <v>5429.2</v>
      </c>
      <c r="G30" s="5">
        <v>5454.9</v>
      </c>
      <c r="H30" s="5">
        <v>4428.5</v>
      </c>
      <c r="I30" s="5">
        <v>5625</v>
      </c>
      <c r="J30" s="5">
        <v>3529.5</v>
      </c>
      <c r="K30" s="5">
        <v>4586</v>
      </c>
      <c r="L30" s="2"/>
      <c r="M30" s="1" t="s">
        <v>14</v>
      </c>
    </row>
    <row r="31" spans="1:13" x14ac:dyDescent="0.5">
      <c r="A31" s="1" t="s">
        <v>15</v>
      </c>
      <c r="B31" s="5">
        <v>-221</v>
      </c>
      <c r="C31" s="5">
        <v>-362</v>
      </c>
      <c r="D31" s="5">
        <v>-541.6</v>
      </c>
      <c r="E31" s="5">
        <v>-859.9</v>
      </c>
      <c r="F31" s="5">
        <v>-542.1</v>
      </c>
      <c r="G31" s="5">
        <v>-379.8</v>
      </c>
      <c r="H31" s="5">
        <v>-460.3</v>
      </c>
      <c r="I31" s="5">
        <v>-331.9</v>
      </c>
      <c r="J31" s="5">
        <v>-291.5</v>
      </c>
      <c r="K31" s="5">
        <v>-337.6</v>
      </c>
      <c r="L31" s="2"/>
      <c r="M31" s="1" t="s">
        <v>16</v>
      </c>
    </row>
    <row r="32" spans="1:13" x14ac:dyDescent="0.5">
      <c r="A32" s="1" t="s">
        <v>21</v>
      </c>
      <c r="B32" s="5">
        <v>4468.7999999999993</v>
      </c>
      <c r="C32" s="5">
        <v>3185.7999999999997</v>
      </c>
      <c r="D32" s="5">
        <v>4620.8</v>
      </c>
      <c r="E32" s="5">
        <v>6752.5999999999995</v>
      </c>
      <c r="F32" s="5">
        <v>5971.3</v>
      </c>
      <c r="G32" s="5">
        <v>5834.7</v>
      </c>
      <c r="H32" s="5">
        <v>4888.8</v>
      </c>
      <c r="I32" s="5">
        <v>5956.9</v>
      </c>
      <c r="J32" s="5">
        <v>3821</v>
      </c>
      <c r="K32" s="5">
        <v>4923.7</v>
      </c>
      <c r="L32" s="2"/>
      <c r="M32" s="1" t="s">
        <v>22</v>
      </c>
    </row>
    <row r="33" spans="1:13" x14ac:dyDescent="0.5">
      <c r="A33" s="1" t="s">
        <v>39</v>
      </c>
      <c r="B33" s="5">
        <v>2</v>
      </c>
      <c r="C33" s="5">
        <v>3.4</v>
      </c>
      <c r="D33" s="5">
        <v>1.7</v>
      </c>
      <c r="E33" s="5">
        <v>2.2000000000000002</v>
      </c>
      <c r="F33" s="5">
        <v>1.8</v>
      </c>
      <c r="G33" s="5">
        <v>1.9</v>
      </c>
      <c r="H33" s="5">
        <v>1.4</v>
      </c>
      <c r="I33" s="5">
        <v>1.6</v>
      </c>
      <c r="J33" s="5">
        <v>3.7</v>
      </c>
      <c r="K33" s="5">
        <v>2.9</v>
      </c>
      <c r="L33" s="2"/>
      <c r="M33" s="1" t="s">
        <v>40</v>
      </c>
    </row>
    <row r="34" spans="1:13" x14ac:dyDescent="0.5">
      <c r="A34" s="2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ht="19" thickBot="1" x14ac:dyDescent="0.55000000000000004">
      <c r="A35" s="11" t="s">
        <v>27</v>
      </c>
      <c r="B35" s="12">
        <v>20981.8</v>
      </c>
      <c r="C35" s="12">
        <v>18593.900000000001</v>
      </c>
      <c r="D35" s="12">
        <v>18820.900000000001</v>
      </c>
      <c r="E35" s="12">
        <v>19285</v>
      </c>
      <c r="F35" s="12">
        <v>22144.1</v>
      </c>
      <c r="G35" s="12">
        <v>24565.3</v>
      </c>
      <c r="H35" s="12">
        <v>22244.6</v>
      </c>
      <c r="I35" s="12">
        <v>13269.8</v>
      </c>
      <c r="J35" s="12">
        <v>13387.9</v>
      </c>
      <c r="K35" s="12">
        <v>17003.8</v>
      </c>
      <c r="L35" s="13"/>
      <c r="M35" s="11" t="s">
        <v>28</v>
      </c>
    </row>
    <row r="36" spans="1:13" x14ac:dyDescent="0.5">
      <c r="A36" s="2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x14ac:dyDescent="0.5">
      <c r="A37" s="7" t="s">
        <v>37</v>
      </c>
      <c r="G37" s="7" t="s">
        <v>38</v>
      </c>
      <c r="H37" s="2"/>
      <c r="I37" s="2"/>
      <c r="J37" s="2"/>
      <c r="K37" s="2"/>
      <c r="L37" s="2"/>
      <c r="M37" s="2"/>
    </row>
    <row r="38" spans="1:13" x14ac:dyDescent="0.5">
      <c r="A38" s="1" t="s">
        <v>29</v>
      </c>
      <c r="G38" s="1" t="s">
        <v>30</v>
      </c>
      <c r="H38" s="2"/>
      <c r="I38" s="2"/>
      <c r="J38" s="2"/>
      <c r="K38" s="2"/>
      <c r="L38" s="2"/>
      <c r="M38" s="2"/>
    </row>
    <row r="39" spans="1:13" x14ac:dyDescent="0.5">
      <c r="A39" s="2"/>
      <c r="G39" s="2"/>
      <c r="H39" s="2"/>
      <c r="I39" s="2"/>
      <c r="J39" s="2"/>
      <c r="K39" s="2"/>
      <c r="L39" s="2"/>
      <c r="M39" s="2"/>
    </row>
    <row r="40" spans="1:13" x14ac:dyDescent="0.5">
      <c r="A40" s="1" t="s">
        <v>31</v>
      </c>
      <c r="G40" s="1" t="s">
        <v>32</v>
      </c>
      <c r="H40" s="2"/>
      <c r="I40" s="2"/>
      <c r="J40" s="2"/>
      <c r="K40" s="2"/>
      <c r="L40" s="2"/>
      <c r="M40" s="2"/>
    </row>
    <row r="41" spans="1:13" x14ac:dyDescent="0.5">
      <c r="A41" s="2"/>
      <c r="G41" s="2"/>
      <c r="H41" s="2"/>
      <c r="I41" s="2"/>
      <c r="J41" s="2"/>
      <c r="K41" s="2"/>
      <c r="L41" s="2"/>
      <c r="M41" s="2"/>
    </row>
    <row r="42" spans="1:13" x14ac:dyDescent="0.5">
      <c r="A42" s="1" t="s">
        <v>33</v>
      </c>
      <c r="G42" s="1" t="s">
        <v>34</v>
      </c>
      <c r="H42" s="2"/>
      <c r="I42" s="2"/>
      <c r="J42" s="2"/>
      <c r="K42" s="2"/>
      <c r="L42" s="2"/>
      <c r="M42" s="2"/>
    </row>
    <row r="43" spans="1:13" x14ac:dyDescent="0.5">
      <c r="A43" s="1" t="s">
        <v>35</v>
      </c>
      <c r="G43" s="1" t="s">
        <v>36</v>
      </c>
      <c r="H43" s="2"/>
      <c r="I43" s="2"/>
      <c r="J43" s="2"/>
      <c r="K43" s="2"/>
      <c r="L43" s="2"/>
      <c r="M43" s="2"/>
    </row>
  </sheetData>
  <phoneticPr fontId="0" type="noConversion"/>
  <hyperlinks>
    <hyperlink ref="M1" location="'ÍNDICE-INDEX'!A1" display="'ÍNDICE-INDEX" xr:uid="{4884F396-96B6-46F0-9231-077934AF1F54}"/>
  </hyperlinks>
  <printOptions horizontalCentered="1" verticalCentered="1"/>
  <pageMargins left="0.25" right="0.25" top="1" bottom="0.17499999999999999" header="0.75" footer="0.25"/>
  <pageSetup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4F47-B914-41B3-9FC1-F6C7DCA7ED8C}">
  <sheetPr>
    <tabColor theme="9" tint="0.79998168889431442"/>
  </sheetPr>
  <dimension ref="A1:M68"/>
  <sheetViews>
    <sheetView zoomScale="70" zoomScaleNormal="70" workbookViewId="0">
      <selection activeCell="M1" sqref="M1"/>
    </sheetView>
  </sheetViews>
  <sheetFormatPr defaultColWidth="9.84375" defaultRowHeight="18.5" x14ac:dyDescent="0.5"/>
  <cols>
    <col min="1" max="1" width="30.69140625" style="3" customWidth="1"/>
    <col min="2" max="11" width="9.84375" style="3"/>
    <col min="12" max="12" width="2.84375" style="3" customWidth="1"/>
    <col min="13" max="13" width="30.69140625" style="3" customWidth="1"/>
    <col min="14" max="16384" width="9.84375" style="3"/>
  </cols>
  <sheetData>
    <row r="1" spans="1:13" x14ac:dyDescent="0.5">
      <c r="M1" s="84" t="s">
        <v>751</v>
      </c>
    </row>
    <row r="2" spans="1:13" x14ac:dyDescent="0.5">
      <c r="A2" s="22" t="s">
        <v>58</v>
      </c>
    </row>
    <row r="3" spans="1:13" x14ac:dyDescent="0.5">
      <c r="A3" s="22" t="s">
        <v>59</v>
      </c>
    </row>
    <row r="4" spans="1:13" x14ac:dyDescent="0.5">
      <c r="A4" s="3" t="s">
        <v>2</v>
      </c>
    </row>
    <row r="7" spans="1:13" x14ac:dyDescent="0.5">
      <c r="A7" s="23"/>
      <c r="B7" s="24">
        <v>2011</v>
      </c>
      <c r="C7" s="24">
        <v>2012</v>
      </c>
      <c r="D7" s="24">
        <v>2013</v>
      </c>
      <c r="E7" s="24">
        <v>2014</v>
      </c>
      <c r="F7" s="24">
        <v>2015</v>
      </c>
      <c r="G7" s="24">
        <v>2016</v>
      </c>
      <c r="H7" s="24">
        <v>2017</v>
      </c>
      <c r="I7" s="24" t="s">
        <v>41</v>
      </c>
      <c r="J7" s="24" t="s">
        <v>42</v>
      </c>
      <c r="K7" s="24" t="s">
        <v>43</v>
      </c>
      <c r="L7" s="25"/>
      <c r="M7" s="25"/>
    </row>
    <row r="9" spans="1:13" x14ac:dyDescent="0.5">
      <c r="A9" s="22" t="s">
        <v>60</v>
      </c>
      <c r="B9" s="26">
        <v>64228</v>
      </c>
      <c r="C9" s="26">
        <v>58351.6</v>
      </c>
      <c r="D9" s="26">
        <v>62361.3</v>
      </c>
      <c r="E9" s="26">
        <v>62309.2</v>
      </c>
      <c r="F9" s="26">
        <v>69463.100000000006</v>
      </c>
      <c r="G9" s="26">
        <v>71742.2</v>
      </c>
      <c r="H9" s="26">
        <f t="shared" ref="H9" si="0">SUM(H11:H13)</f>
        <v>71090.903575000004</v>
      </c>
      <c r="I9" s="26">
        <f t="shared" ref="I9:K9" si="1">SUM(I11:I13)</f>
        <v>60573.763742999996</v>
      </c>
      <c r="J9" s="26">
        <f t="shared" si="1"/>
        <v>63694.6</v>
      </c>
      <c r="K9" s="26">
        <f t="shared" si="1"/>
        <v>62308.3</v>
      </c>
      <c r="M9" s="22" t="s">
        <v>61</v>
      </c>
    </row>
    <row r="11" spans="1:13" x14ac:dyDescent="0.5">
      <c r="A11" s="22" t="s">
        <v>62</v>
      </c>
      <c r="B11" s="26">
        <v>45872.7</v>
      </c>
      <c r="C11" s="26">
        <v>41798</v>
      </c>
      <c r="D11" s="26">
        <v>44665.8</v>
      </c>
      <c r="E11" s="26">
        <v>44853.1</v>
      </c>
      <c r="F11" s="26">
        <v>51433.1</v>
      </c>
      <c r="G11" s="26">
        <v>54592.5</v>
      </c>
      <c r="H11" s="26">
        <v>55257.086589999999</v>
      </c>
      <c r="I11" s="26">
        <v>48479.919207999999</v>
      </c>
      <c r="J11" s="26">
        <v>48236.2</v>
      </c>
      <c r="K11" s="26">
        <v>47266.3</v>
      </c>
      <c r="M11" s="22" t="s">
        <v>63</v>
      </c>
    </row>
    <row r="12" spans="1:13" x14ac:dyDescent="0.5">
      <c r="A12" s="22" t="s">
        <v>64</v>
      </c>
      <c r="B12" s="26">
        <v>180.6</v>
      </c>
      <c r="C12" s="26">
        <v>162.9</v>
      </c>
      <c r="D12" s="26">
        <v>232.8</v>
      </c>
      <c r="E12" s="26">
        <v>293.8</v>
      </c>
      <c r="F12" s="26">
        <v>280.5</v>
      </c>
      <c r="G12" s="26">
        <v>343.8</v>
      </c>
      <c r="H12" s="26">
        <v>294.99404199999998</v>
      </c>
      <c r="I12" s="26">
        <v>214.652916</v>
      </c>
      <c r="J12" s="26">
        <v>275.5</v>
      </c>
      <c r="K12" s="26">
        <v>236.9</v>
      </c>
      <c r="M12" s="22" t="s">
        <v>65</v>
      </c>
    </row>
    <row r="13" spans="1:13" x14ac:dyDescent="0.5">
      <c r="A13" s="22" t="s">
        <v>66</v>
      </c>
      <c r="B13" s="26">
        <v>18174.657202999999</v>
      </c>
      <c r="C13" s="26">
        <v>16390.665129000001</v>
      </c>
      <c r="D13" s="26">
        <v>17462.697691000001</v>
      </c>
      <c r="E13" s="26">
        <v>17162.268108</v>
      </c>
      <c r="F13" s="26">
        <v>17749.553426999999</v>
      </c>
      <c r="G13" s="26">
        <v>16805.918297</v>
      </c>
      <c r="H13" s="26">
        <f t="shared" ref="H13:K13" si="2">SUM(H14:H21)</f>
        <v>15538.822942999999</v>
      </c>
      <c r="I13" s="26">
        <f t="shared" si="2"/>
        <v>11879.191618999999</v>
      </c>
      <c r="J13" s="26">
        <f t="shared" si="2"/>
        <v>15182.900000000001</v>
      </c>
      <c r="K13" s="26">
        <f t="shared" si="2"/>
        <v>14805.1</v>
      </c>
      <c r="M13" s="22" t="s">
        <v>67</v>
      </c>
    </row>
    <row r="14" spans="1:13" x14ac:dyDescent="0.5">
      <c r="A14" s="22" t="s">
        <v>68</v>
      </c>
      <c r="B14" s="26">
        <v>16</v>
      </c>
      <c r="C14" s="26">
        <v>13</v>
      </c>
      <c r="D14" s="26">
        <v>23.3</v>
      </c>
      <c r="E14" s="26">
        <v>35.200000000000003</v>
      </c>
      <c r="F14" s="26">
        <v>54.3</v>
      </c>
      <c r="G14" s="26">
        <v>71.7</v>
      </c>
      <c r="H14" s="26">
        <v>64.929079999999999</v>
      </c>
      <c r="I14" s="26">
        <v>41.426703000000003</v>
      </c>
      <c r="J14" s="26">
        <v>42</v>
      </c>
      <c r="K14" s="26">
        <v>66.900000000000006</v>
      </c>
      <c r="M14" s="22" t="s">
        <v>68</v>
      </c>
    </row>
    <row r="15" spans="1:13" x14ac:dyDescent="0.5">
      <c r="A15" s="22" t="s">
        <v>69</v>
      </c>
      <c r="B15" s="26">
        <v>172.3</v>
      </c>
      <c r="C15" s="26">
        <v>284.8</v>
      </c>
      <c r="D15" s="26">
        <v>311.5</v>
      </c>
      <c r="E15" s="26">
        <v>159.30000000000001</v>
      </c>
      <c r="F15" s="26">
        <v>105.5</v>
      </c>
      <c r="G15" s="26">
        <v>234.8</v>
      </c>
      <c r="H15" s="26">
        <v>76.808716000000004</v>
      </c>
      <c r="I15" s="26">
        <v>82.438862</v>
      </c>
      <c r="J15" s="26">
        <v>115.5</v>
      </c>
      <c r="K15" s="26">
        <v>78.900000000000006</v>
      </c>
      <c r="M15" s="22" t="s">
        <v>70</v>
      </c>
    </row>
    <row r="16" spans="1:13" x14ac:dyDescent="0.5">
      <c r="A16" s="22" t="s">
        <v>71</v>
      </c>
      <c r="B16" s="26">
        <v>529.1</v>
      </c>
      <c r="C16" s="26">
        <v>584.20000000000005</v>
      </c>
      <c r="D16" s="26">
        <v>438.2</v>
      </c>
      <c r="E16" s="26">
        <v>425.3</v>
      </c>
      <c r="F16" s="26">
        <v>399.8</v>
      </c>
      <c r="G16" s="26">
        <v>383.1</v>
      </c>
      <c r="H16" s="26">
        <v>461.93375300000002</v>
      </c>
      <c r="I16" s="26">
        <v>485.756011</v>
      </c>
      <c r="J16" s="26">
        <v>553.4</v>
      </c>
      <c r="K16" s="26">
        <v>341.8</v>
      </c>
      <c r="M16" s="22" t="s">
        <v>72</v>
      </c>
    </row>
    <row r="17" spans="1:13" x14ac:dyDescent="0.5">
      <c r="A17" s="22" t="s">
        <v>73</v>
      </c>
      <c r="B17" s="26">
        <v>520.29999999999995</v>
      </c>
      <c r="C17" s="26">
        <v>305.10000000000002</v>
      </c>
      <c r="D17" s="26">
        <v>403.4</v>
      </c>
      <c r="E17" s="26">
        <v>507.4</v>
      </c>
      <c r="F17" s="26">
        <v>402.8</v>
      </c>
      <c r="G17" s="26">
        <v>246.4</v>
      </c>
      <c r="H17" s="26">
        <v>302.38385499999998</v>
      </c>
      <c r="I17" s="26">
        <v>222.63457500000001</v>
      </c>
      <c r="J17" s="26">
        <v>318</v>
      </c>
      <c r="K17" s="26">
        <v>390.4</v>
      </c>
      <c r="M17" s="22" t="s">
        <v>74</v>
      </c>
    </row>
    <row r="18" spans="1:13" x14ac:dyDescent="0.5">
      <c r="A18" s="22" t="s">
        <v>75</v>
      </c>
      <c r="B18" s="26">
        <v>3623.9</v>
      </c>
      <c r="C18" s="26">
        <v>3706.4</v>
      </c>
      <c r="D18" s="26">
        <v>3238.4</v>
      </c>
      <c r="E18" s="26">
        <v>2774.5</v>
      </c>
      <c r="F18" s="26">
        <v>3004.5</v>
      </c>
      <c r="G18" s="26">
        <v>2845.3</v>
      </c>
      <c r="H18" s="26">
        <v>2450.9870089999999</v>
      </c>
      <c r="I18" s="26">
        <v>2115.441816</v>
      </c>
      <c r="J18" s="26">
        <v>2817</v>
      </c>
      <c r="K18" s="26">
        <v>2611.9</v>
      </c>
      <c r="M18" s="22" t="s">
        <v>75</v>
      </c>
    </row>
    <row r="19" spans="1:13" x14ac:dyDescent="0.5">
      <c r="A19" s="22" t="s">
        <v>76</v>
      </c>
      <c r="B19" s="26">
        <v>267</v>
      </c>
      <c r="C19" s="26">
        <v>230.4</v>
      </c>
      <c r="D19" s="26">
        <v>229.4</v>
      </c>
      <c r="E19" s="26">
        <v>305.8</v>
      </c>
      <c r="F19" s="26">
        <v>147.19999999999999</v>
      </c>
      <c r="G19" s="26">
        <v>88.8</v>
      </c>
      <c r="H19" s="26">
        <v>93.620766000000003</v>
      </c>
      <c r="I19" s="26">
        <v>62.948968999999998</v>
      </c>
      <c r="J19" s="26">
        <v>42.4</v>
      </c>
      <c r="K19" s="26">
        <v>43.5</v>
      </c>
      <c r="M19" s="22" t="s">
        <v>77</v>
      </c>
    </row>
    <row r="20" spans="1:13" x14ac:dyDescent="0.5">
      <c r="A20" s="22" t="s">
        <v>78</v>
      </c>
      <c r="B20" s="26">
        <v>748.6</v>
      </c>
      <c r="C20" s="26">
        <v>666.8</v>
      </c>
      <c r="D20" s="26">
        <v>724.4</v>
      </c>
      <c r="E20" s="26">
        <v>1108.7</v>
      </c>
      <c r="F20" s="26">
        <v>1128.3</v>
      </c>
      <c r="G20" s="26">
        <v>921.7</v>
      </c>
      <c r="H20" s="26">
        <v>952.73305900000003</v>
      </c>
      <c r="I20" s="26">
        <v>977.78806999999995</v>
      </c>
      <c r="J20" s="26">
        <v>966.4</v>
      </c>
      <c r="K20" s="26">
        <v>692.1</v>
      </c>
      <c r="M20" s="22" t="s">
        <v>79</v>
      </c>
    </row>
    <row r="21" spans="1:13" x14ac:dyDescent="0.5">
      <c r="A21" s="22" t="s">
        <v>80</v>
      </c>
      <c r="B21" s="26">
        <v>12297.4</v>
      </c>
      <c r="C21" s="26">
        <v>10600</v>
      </c>
      <c r="D21" s="26">
        <v>12094.1</v>
      </c>
      <c r="E21" s="26">
        <v>11846</v>
      </c>
      <c r="F21" s="26">
        <v>12507.2</v>
      </c>
      <c r="G21" s="26">
        <v>12014.1</v>
      </c>
      <c r="H21" s="26">
        <v>11135.426705</v>
      </c>
      <c r="I21" s="26">
        <v>7890.7566129999996</v>
      </c>
      <c r="J21" s="26">
        <v>10328.200000000001</v>
      </c>
      <c r="K21" s="26">
        <v>10579.6</v>
      </c>
      <c r="M21" s="22" t="s">
        <v>81</v>
      </c>
    </row>
    <row r="24" spans="1:13" x14ac:dyDescent="0.5">
      <c r="A24" s="22" t="s">
        <v>82</v>
      </c>
      <c r="B24" s="26">
        <v>44662.2</v>
      </c>
      <c r="C24" s="26">
        <v>46576.2</v>
      </c>
      <c r="D24" s="26">
        <v>45100.800000000003</v>
      </c>
      <c r="E24" s="26">
        <v>42580.4</v>
      </c>
      <c r="F24" s="26">
        <v>43092.800000000003</v>
      </c>
      <c r="G24" s="26">
        <v>43316.7</v>
      </c>
      <c r="H24" s="26">
        <f t="shared" ref="H24:K24" si="3">SUM(H26:H28)</f>
        <v>45938.268515999996</v>
      </c>
      <c r="I24" s="26">
        <f t="shared" si="3"/>
        <v>46462.472542999996</v>
      </c>
      <c r="J24" s="26">
        <f t="shared" si="3"/>
        <v>49432.7</v>
      </c>
      <c r="K24" s="26">
        <f t="shared" si="3"/>
        <v>44355.199999999997</v>
      </c>
      <c r="M24" s="22" t="s">
        <v>83</v>
      </c>
    </row>
    <row r="26" spans="1:13" x14ac:dyDescent="0.5">
      <c r="A26" s="22" t="s">
        <v>62</v>
      </c>
      <c r="B26" s="26">
        <v>20579.099999999999</v>
      </c>
      <c r="C26" s="26">
        <v>19837.099999999999</v>
      </c>
      <c r="D26" s="26">
        <v>20454.900000000001</v>
      </c>
      <c r="E26" s="26">
        <v>20063.8</v>
      </c>
      <c r="F26" s="26">
        <v>22333.7</v>
      </c>
      <c r="G26" s="26">
        <v>24076.1</v>
      </c>
      <c r="H26" s="26">
        <v>24588.955654000001</v>
      </c>
      <c r="I26" s="26">
        <v>25104.285355</v>
      </c>
      <c r="J26" s="26">
        <v>24661.1</v>
      </c>
      <c r="K26" s="26">
        <v>22642.5</v>
      </c>
      <c r="M26" s="22" t="s">
        <v>63</v>
      </c>
    </row>
    <row r="27" spans="1:13" x14ac:dyDescent="0.5">
      <c r="A27" s="22" t="s">
        <v>64</v>
      </c>
      <c r="B27" s="26">
        <v>2015</v>
      </c>
      <c r="C27" s="26">
        <v>1775.1</v>
      </c>
      <c r="D27" s="26">
        <v>8.8000000000000007</v>
      </c>
      <c r="E27" s="26">
        <v>10.6</v>
      </c>
      <c r="F27" s="26">
        <v>15.1</v>
      </c>
      <c r="G27" s="26">
        <v>1.3</v>
      </c>
      <c r="H27" s="26">
        <v>235.98556300000001</v>
      </c>
      <c r="I27" s="26">
        <v>171.29276200000001</v>
      </c>
      <c r="J27" s="26">
        <v>115.3</v>
      </c>
      <c r="K27" s="26">
        <v>131</v>
      </c>
      <c r="M27" s="22" t="s">
        <v>65</v>
      </c>
    </row>
    <row r="28" spans="1:13" x14ac:dyDescent="0.5">
      <c r="A28" s="22" t="s">
        <v>66</v>
      </c>
      <c r="B28" s="26">
        <v>22068.104069000001</v>
      </c>
      <c r="C28" s="26">
        <v>24964.023178999996</v>
      </c>
      <c r="D28" s="26">
        <v>24637.123581999993</v>
      </c>
      <c r="E28" s="26">
        <v>22505.956682999997</v>
      </c>
      <c r="F28" s="26">
        <v>20744.002152000001</v>
      </c>
      <c r="G28" s="26">
        <v>19239.339268000003</v>
      </c>
      <c r="H28" s="26">
        <f t="shared" ref="H28:K28" si="4">SUM(H29:H36)</f>
        <v>21113.327298999997</v>
      </c>
      <c r="I28" s="26">
        <f t="shared" si="4"/>
        <v>21186.894425999999</v>
      </c>
      <c r="J28" s="26">
        <f t="shared" si="4"/>
        <v>24656.3</v>
      </c>
      <c r="K28" s="26">
        <f t="shared" si="4"/>
        <v>21581.699999999997</v>
      </c>
      <c r="M28" s="22" t="s">
        <v>67</v>
      </c>
    </row>
    <row r="29" spans="1:13" x14ac:dyDescent="0.5">
      <c r="A29" s="22" t="s">
        <v>68</v>
      </c>
      <c r="B29" s="26">
        <v>237.9</v>
      </c>
      <c r="C29" s="26">
        <v>826.2</v>
      </c>
      <c r="D29" s="26">
        <v>518.9</v>
      </c>
      <c r="E29" s="26">
        <v>178</v>
      </c>
      <c r="F29" s="26">
        <v>193.3</v>
      </c>
      <c r="G29" s="26">
        <v>133.30000000000001</v>
      </c>
      <c r="H29" s="26">
        <v>85.938153</v>
      </c>
      <c r="I29" s="26">
        <v>87.765653</v>
      </c>
      <c r="J29" s="26">
        <v>142.9</v>
      </c>
      <c r="K29" s="26">
        <v>172.1</v>
      </c>
      <c r="M29" s="22" t="s">
        <v>68</v>
      </c>
    </row>
    <row r="30" spans="1:13" x14ac:dyDescent="0.5">
      <c r="A30" s="22" t="s">
        <v>69</v>
      </c>
      <c r="B30" s="26">
        <v>255.8</v>
      </c>
      <c r="C30" s="26">
        <v>273.5</v>
      </c>
      <c r="D30" s="26">
        <v>260.89999999999998</v>
      </c>
      <c r="E30" s="26">
        <v>245.9</v>
      </c>
      <c r="F30" s="26">
        <v>250.3</v>
      </c>
      <c r="G30" s="26">
        <v>233.2</v>
      </c>
      <c r="H30" s="26">
        <v>240.46146200000001</v>
      </c>
      <c r="I30" s="26">
        <v>329.50008300000002</v>
      </c>
      <c r="J30" s="26">
        <v>320.7</v>
      </c>
      <c r="K30" s="26">
        <v>289.39999999999998</v>
      </c>
      <c r="M30" s="22" t="s">
        <v>70</v>
      </c>
    </row>
    <row r="31" spans="1:13" x14ac:dyDescent="0.5">
      <c r="A31" s="22" t="s">
        <v>71</v>
      </c>
      <c r="B31" s="26">
        <v>1066</v>
      </c>
      <c r="C31" s="26">
        <v>1055.9000000000001</v>
      </c>
      <c r="D31" s="26">
        <v>1342.7</v>
      </c>
      <c r="E31" s="26">
        <v>1165.2</v>
      </c>
      <c r="F31" s="26">
        <v>982.3</v>
      </c>
      <c r="G31" s="26">
        <v>1055</v>
      </c>
      <c r="H31" s="26">
        <v>1013.73943</v>
      </c>
      <c r="I31" s="26">
        <v>1255.8308030000001</v>
      </c>
      <c r="J31" s="26">
        <v>1404.9</v>
      </c>
      <c r="K31" s="26">
        <v>1286.8</v>
      </c>
      <c r="M31" s="22" t="s">
        <v>72</v>
      </c>
    </row>
    <row r="32" spans="1:13" x14ac:dyDescent="0.5">
      <c r="A32" s="22" t="s">
        <v>73</v>
      </c>
      <c r="B32" s="26">
        <v>985.3</v>
      </c>
      <c r="C32" s="26">
        <v>2062.5</v>
      </c>
      <c r="D32" s="26">
        <v>2019.1</v>
      </c>
      <c r="E32" s="26">
        <v>1722.8</v>
      </c>
      <c r="F32" s="26">
        <v>2223.1</v>
      </c>
      <c r="G32" s="26">
        <v>1358.2</v>
      </c>
      <c r="H32" s="26">
        <v>2277.6278280000001</v>
      </c>
      <c r="I32" s="26">
        <v>1606.872832</v>
      </c>
      <c r="J32" s="26">
        <v>2440.1999999999998</v>
      </c>
      <c r="K32" s="26">
        <v>1980.6</v>
      </c>
      <c r="M32" s="22" t="s">
        <v>74</v>
      </c>
    </row>
    <row r="33" spans="1:13" x14ac:dyDescent="0.5">
      <c r="A33" s="22" t="s">
        <v>75</v>
      </c>
      <c r="B33" s="26">
        <v>6376.8</v>
      </c>
      <c r="C33" s="26">
        <v>7263.7</v>
      </c>
      <c r="D33" s="26">
        <v>7410.2</v>
      </c>
      <c r="E33" s="26">
        <v>7267.4</v>
      </c>
      <c r="F33" s="26">
        <v>6312.7</v>
      </c>
      <c r="G33" s="26">
        <v>5941.4</v>
      </c>
      <c r="H33" s="26">
        <v>5551.7964709999997</v>
      </c>
      <c r="I33" s="26">
        <v>5181.545145</v>
      </c>
      <c r="J33" s="26">
        <v>7459.4</v>
      </c>
      <c r="K33" s="26">
        <v>3825.2</v>
      </c>
      <c r="M33" s="22" t="s">
        <v>75</v>
      </c>
    </row>
    <row r="34" spans="1:13" x14ac:dyDescent="0.5">
      <c r="A34" s="22" t="s">
        <v>76</v>
      </c>
      <c r="B34" s="26">
        <v>33.1</v>
      </c>
      <c r="C34" s="26">
        <v>62.1</v>
      </c>
      <c r="D34" s="26">
        <v>32.1</v>
      </c>
      <c r="E34" s="26">
        <v>28.5</v>
      </c>
      <c r="F34" s="26">
        <v>2.6</v>
      </c>
      <c r="G34" s="26">
        <v>8.8000000000000007</v>
      </c>
      <c r="H34" s="26">
        <v>3.5929540000000002</v>
      </c>
      <c r="I34" s="26">
        <v>1.286621</v>
      </c>
      <c r="J34" s="26">
        <v>5.3</v>
      </c>
      <c r="K34" s="26">
        <v>1.4</v>
      </c>
      <c r="M34" s="22" t="s">
        <v>77</v>
      </c>
    </row>
    <row r="35" spans="1:13" x14ac:dyDescent="0.5">
      <c r="A35" s="22" t="s">
        <v>78</v>
      </c>
      <c r="B35" s="26">
        <v>1704.2</v>
      </c>
      <c r="C35" s="26">
        <v>930.7</v>
      </c>
      <c r="D35" s="26">
        <v>1233.2</v>
      </c>
      <c r="E35" s="26">
        <v>1277.9000000000001</v>
      </c>
      <c r="F35" s="26">
        <v>1067.4000000000001</v>
      </c>
      <c r="G35" s="26">
        <v>830.9</v>
      </c>
      <c r="H35" s="26">
        <v>832.52154499999995</v>
      </c>
      <c r="I35" s="26">
        <v>952.86752000000001</v>
      </c>
      <c r="J35" s="26">
        <v>1116.2</v>
      </c>
      <c r="K35" s="26">
        <v>839.9</v>
      </c>
      <c r="M35" s="22" t="s">
        <v>79</v>
      </c>
    </row>
    <row r="36" spans="1:13" x14ac:dyDescent="0.5">
      <c r="A36" s="22" t="s">
        <v>80</v>
      </c>
      <c r="B36" s="26">
        <v>11409.1</v>
      </c>
      <c r="C36" s="26">
        <v>12489.4</v>
      </c>
      <c r="D36" s="26">
        <v>11819.9</v>
      </c>
      <c r="E36" s="26">
        <v>10620.2</v>
      </c>
      <c r="F36" s="26">
        <v>9712.2999999999993</v>
      </c>
      <c r="G36" s="26">
        <v>9678.5</v>
      </c>
      <c r="H36" s="26">
        <v>11107.649455999999</v>
      </c>
      <c r="I36" s="26">
        <v>11771.225769000001</v>
      </c>
      <c r="J36" s="26">
        <v>11766.7</v>
      </c>
      <c r="K36" s="26">
        <v>13186.3</v>
      </c>
      <c r="M36" s="22" t="s">
        <v>81</v>
      </c>
    </row>
    <row r="38" spans="1:13" x14ac:dyDescent="0.5">
      <c r="M38" s="26" t="s">
        <v>84</v>
      </c>
    </row>
    <row r="39" spans="1:13" x14ac:dyDescent="0.5">
      <c r="M39" s="26"/>
    </row>
    <row r="40" spans="1:13" x14ac:dyDescent="0.5">
      <c r="M40" s="26"/>
    </row>
    <row r="41" spans="1:13" x14ac:dyDescent="0.5">
      <c r="M41" s="26"/>
    </row>
    <row r="43" spans="1:13" x14ac:dyDescent="0.5">
      <c r="A43" s="22" t="s">
        <v>85</v>
      </c>
    </row>
    <row r="44" spans="1:13" x14ac:dyDescent="0.5">
      <c r="A44" s="22" t="s">
        <v>86</v>
      </c>
    </row>
    <row r="45" spans="1:13" x14ac:dyDescent="0.5">
      <c r="A45" s="3" t="s">
        <v>2</v>
      </c>
    </row>
    <row r="48" spans="1:13" x14ac:dyDescent="0.5">
      <c r="A48" s="23"/>
      <c r="B48" s="24">
        <v>2011</v>
      </c>
      <c r="C48" s="24">
        <v>2012</v>
      </c>
      <c r="D48" s="24">
        <v>2013</v>
      </c>
      <c r="E48" s="24">
        <v>2014</v>
      </c>
      <c r="F48" s="24">
        <v>2015</v>
      </c>
      <c r="G48" s="24">
        <v>2016</v>
      </c>
      <c r="H48" s="24">
        <v>2017</v>
      </c>
      <c r="I48" s="24" t="s">
        <v>41</v>
      </c>
      <c r="J48" s="24" t="s">
        <v>42</v>
      </c>
      <c r="K48" s="24" t="s">
        <v>43</v>
      </c>
    </row>
    <row r="50" spans="1:13" x14ac:dyDescent="0.5">
      <c r="A50" s="22" t="s">
        <v>87</v>
      </c>
      <c r="B50" s="26">
        <f t="shared" ref="B50" si="5">SUM(B52:B54)</f>
        <v>19565.599999999999</v>
      </c>
      <c r="C50" s="26">
        <v>11775.4</v>
      </c>
      <c r="D50" s="26">
        <v>17260.599999999999</v>
      </c>
      <c r="E50" s="26">
        <v>19728.8</v>
      </c>
      <c r="F50" s="26">
        <v>26370.3</v>
      </c>
      <c r="G50" s="26">
        <v>28425.5</v>
      </c>
      <c r="H50" s="26">
        <f t="shared" ref="H50:K50" si="6">SUM(H52:H54)</f>
        <v>25152.635059</v>
      </c>
      <c r="I50" s="26">
        <f t="shared" si="6"/>
        <v>14111.2912</v>
      </c>
      <c r="J50" s="26">
        <f t="shared" si="6"/>
        <v>14261.9</v>
      </c>
      <c r="K50" s="26">
        <f t="shared" si="6"/>
        <v>17953.100000000006</v>
      </c>
      <c r="M50" s="22" t="s">
        <v>88</v>
      </c>
    </row>
    <row r="52" spans="1:13" x14ac:dyDescent="0.5">
      <c r="A52" s="22" t="s">
        <v>62</v>
      </c>
      <c r="B52" s="26">
        <v>25293.599999999999</v>
      </c>
      <c r="C52" s="26">
        <v>21960.9</v>
      </c>
      <c r="D52" s="26">
        <v>24211</v>
      </c>
      <c r="E52" s="26">
        <v>24789.3</v>
      </c>
      <c r="F52" s="26">
        <v>29099.4</v>
      </c>
      <c r="G52" s="26">
        <v>30516.400000000001</v>
      </c>
      <c r="H52" s="26">
        <f>+H11-H26</f>
        <v>30668.130935999998</v>
      </c>
      <c r="I52" s="26">
        <f>+I11-I26</f>
        <v>23375.633852999999</v>
      </c>
      <c r="J52" s="26">
        <f t="shared" ref="J52:J53" si="7">+J11-J26</f>
        <v>23575.1</v>
      </c>
      <c r="K52" s="26">
        <f>+K11-K26</f>
        <v>24623.800000000003</v>
      </c>
      <c r="M52" s="22" t="s">
        <v>63</v>
      </c>
    </row>
    <row r="53" spans="1:13" x14ac:dyDescent="0.5">
      <c r="A53" s="22" t="s">
        <v>64</v>
      </c>
      <c r="B53" s="26">
        <v>-1834.4</v>
      </c>
      <c r="C53" s="26">
        <v>-1612.2</v>
      </c>
      <c r="D53" s="26">
        <v>224</v>
      </c>
      <c r="E53" s="26">
        <v>283.2</v>
      </c>
      <c r="F53" s="26">
        <v>265.39999999999998</v>
      </c>
      <c r="G53" s="26">
        <v>342.5</v>
      </c>
      <c r="H53" s="26">
        <f>+H12-H27</f>
        <v>59.008478999999966</v>
      </c>
      <c r="I53" s="26">
        <f>+I12-I27</f>
        <v>43.360153999999994</v>
      </c>
      <c r="J53" s="26">
        <f t="shared" si="7"/>
        <v>160.19999999999999</v>
      </c>
      <c r="K53" s="26">
        <f>+K12-K27</f>
        <v>105.9</v>
      </c>
      <c r="M53" s="22" t="s">
        <v>65</v>
      </c>
    </row>
    <row r="54" spans="1:13" x14ac:dyDescent="0.5">
      <c r="A54" s="22" t="s">
        <v>66</v>
      </c>
      <c r="B54" s="26">
        <v>-3893.6000000000004</v>
      </c>
      <c r="C54" s="26">
        <v>-8573.4</v>
      </c>
      <c r="D54" s="26">
        <v>-7174.4</v>
      </c>
      <c r="E54" s="26">
        <v>-5343.7</v>
      </c>
      <c r="F54" s="26">
        <v>-2994.4</v>
      </c>
      <c r="G54" s="26">
        <v>-2433.4</v>
      </c>
      <c r="H54" s="26">
        <f t="shared" ref="H54:K54" si="8">SUM(H55:H62)</f>
        <v>-5574.5043559999976</v>
      </c>
      <c r="I54" s="26">
        <f t="shared" si="8"/>
        <v>-9307.7028070000015</v>
      </c>
      <c r="J54" s="26">
        <f t="shared" si="8"/>
        <v>-9473.4</v>
      </c>
      <c r="K54" s="26">
        <f t="shared" si="8"/>
        <v>-6776.5999999999985</v>
      </c>
      <c r="M54" s="22" t="s">
        <v>67</v>
      </c>
    </row>
    <row r="55" spans="1:13" x14ac:dyDescent="0.5">
      <c r="A55" s="22" t="s">
        <v>68</v>
      </c>
      <c r="B55" s="26">
        <f t="shared" ref="B55:K62" si="9">+B14-B29</f>
        <v>-221.9</v>
      </c>
      <c r="C55" s="26">
        <f t="shared" si="9"/>
        <v>-813.2</v>
      </c>
      <c r="D55" s="26">
        <f t="shared" si="9"/>
        <v>-495.59999999999997</v>
      </c>
      <c r="E55" s="26">
        <f t="shared" si="9"/>
        <v>-142.80000000000001</v>
      </c>
      <c r="F55" s="26">
        <f t="shared" si="9"/>
        <v>-139</v>
      </c>
      <c r="G55" s="26">
        <f t="shared" si="9"/>
        <v>-61.600000000000009</v>
      </c>
      <c r="H55" s="26">
        <f t="shared" si="9"/>
        <v>-21.009073000000001</v>
      </c>
      <c r="I55" s="26">
        <f t="shared" si="9"/>
        <v>-46.338949999999997</v>
      </c>
      <c r="J55" s="26">
        <f t="shared" si="9"/>
        <v>-100.9</v>
      </c>
      <c r="K55" s="26">
        <f t="shared" si="9"/>
        <v>-105.19999999999999</v>
      </c>
      <c r="M55" s="22" t="s">
        <v>68</v>
      </c>
    </row>
    <row r="56" spans="1:13" x14ac:dyDescent="0.5">
      <c r="A56" s="22" t="s">
        <v>69</v>
      </c>
      <c r="B56" s="26">
        <f t="shared" si="9"/>
        <v>-83.5</v>
      </c>
      <c r="C56" s="26">
        <f t="shared" si="9"/>
        <v>11.300000000000011</v>
      </c>
      <c r="D56" s="26">
        <f t="shared" si="9"/>
        <v>50.600000000000023</v>
      </c>
      <c r="E56" s="26">
        <f t="shared" si="9"/>
        <v>-86.6</v>
      </c>
      <c r="F56" s="26">
        <f t="shared" si="9"/>
        <v>-144.80000000000001</v>
      </c>
      <c r="G56" s="26">
        <f t="shared" si="9"/>
        <v>1.6000000000000227</v>
      </c>
      <c r="H56" s="26">
        <f t="shared" si="9"/>
        <v>-163.65274600000001</v>
      </c>
      <c r="I56" s="26">
        <f t="shared" si="9"/>
        <v>-247.06122100000002</v>
      </c>
      <c r="J56" s="26">
        <f t="shared" si="9"/>
        <v>-205.2</v>
      </c>
      <c r="K56" s="26">
        <f t="shared" si="9"/>
        <v>-210.49999999999997</v>
      </c>
      <c r="M56" s="22" t="s">
        <v>70</v>
      </c>
    </row>
    <row r="57" spans="1:13" x14ac:dyDescent="0.5">
      <c r="A57" s="22" t="s">
        <v>71</v>
      </c>
      <c r="B57" s="26">
        <f t="shared" si="9"/>
        <v>-536.9</v>
      </c>
      <c r="C57" s="26">
        <f t="shared" si="9"/>
        <v>-471.70000000000005</v>
      </c>
      <c r="D57" s="26">
        <f t="shared" si="9"/>
        <v>-904.5</v>
      </c>
      <c r="E57" s="26">
        <f t="shared" si="9"/>
        <v>-739.90000000000009</v>
      </c>
      <c r="F57" s="26">
        <f t="shared" si="9"/>
        <v>-582.5</v>
      </c>
      <c r="G57" s="26">
        <f t="shared" si="9"/>
        <v>-671.9</v>
      </c>
      <c r="H57" s="26">
        <f t="shared" si="9"/>
        <v>-551.80567699999995</v>
      </c>
      <c r="I57" s="26">
        <f t="shared" si="9"/>
        <v>-770.07479200000012</v>
      </c>
      <c r="J57" s="26">
        <f t="shared" si="9"/>
        <v>-851.50000000000011</v>
      </c>
      <c r="K57" s="26">
        <f t="shared" si="9"/>
        <v>-945</v>
      </c>
      <c r="M57" s="22" t="s">
        <v>72</v>
      </c>
    </row>
    <row r="58" spans="1:13" x14ac:dyDescent="0.5">
      <c r="A58" s="22" t="s">
        <v>73</v>
      </c>
      <c r="B58" s="26">
        <f t="shared" si="9"/>
        <v>-465</v>
      </c>
      <c r="C58" s="26">
        <f t="shared" si="9"/>
        <v>-1757.4</v>
      </c>
      <c r="D58" s="26">
        <f t="shared" si="9"/>
        <v>-1615.6999999999998</v>
      </c>
      <c r="E58" s="26">
        <f t="shared" si="9"/>
        <v>-1215.4000000000001</v>
      </c>
      <c r="F58" s="26">
        <f t="shared" si="9"/>
        <v>-1820.3</v>
      </c>
      <c r="G58" s="26">
        <f t="shared" si="9"/>
        <v>-1111.8</v>
      </c>
      <c r="H58" s="26">
        <f t="shared" si="9"/>
        <v>-1975.2439730000001</v>
      </c>
      <c r="I58" s="26">
        <f t="shared" si="9"/>
        <v>-1384.238257</v>
      </c>
      <c r="J58" s="26">
        <f t="shared" si="9"/>
        <v>-2122.1999999999998</v>
      </c>
      <c r="K58" s="26">
        <f t="shared" si="9"/>
        <v>-1590.1999999999998</v>
      </c>
      <c r="M58" s="22" t="s">
        <v>74</v>
      </c>
    </row>
    <row r="59" spans="1:13" x14ac:dyDescent="0.5">
      <c r="A59" s="22" t="s">
        <v>75</v>
      </c>
      <c r="B59" s="26">
        <f t="shared" si="9"/>
        <v>-2752.9</v>
      </c>
      <c r="C59" s="26">
        <f t="shared" si="9"/>
        <v>-3557.2999999999997</v>
      </c>
      <c r="D59" s="26">
        <f t="shared" si="9"/>
        <v>-4171.7999999999993</v>
      </c>
      <c r="E59" s="26">
        <f t="shared" si="9"/>
        <v>-4492.8999999999996</v>
      </c>
      <c r="F59" s="26">
        <f t="shared" si="9"/>
        <v>-3308.2</v>
      </c>
      <c r="G59" s="26">
        <f t="shared" si="9"/>
        <v>-3096.0999999999995</v>
      </c>
      <c r="H59" s="26">
        <f t="shared" si="9"/>
        <v>-3100.8094619999997</v>
      </c>
      <c r="I59" s="26">
        <f t="shared" si="9"/>
        <v>-3066.103329</v>
      </c>
      <c r="J59" s="26">
        <f t="shared" si="9"/>
        <v>-4642.3999999999996</v>
      </c>
      <c r="K59" s="26">
        <f t="shared" si="9"/>
        <v>-1213.2999999999997</v>
      </c>
      <c r="M59" s="22" t="s">
        <v>75</v>
      </c>
    </row>
    <row r="60" spans="1:13" x14ac:dyDescent="0.5">
      <c r="A60" s="22" t="s">
        <v>76</v>
      </c>
      <c r="B60" s="26">
        <f t="shared" si="9"/>
        <v>233.9</v>
      </c>
      <c r="C60" s="26">
        <f t="shared" si="9"/>
        <v>168.3</v>
      </c>
      <c r="D60" s="26">
        <f t="shared" si="9"/>
        <v>197.3</v>
      </c>
      <c r="E60" s="26">
        <f t="shared" si="9"/>
        <v>277.3</v>
      </c>
      <c r="F60" s="26">
        <f t="shared" si="9"/>
        <v>144.6</v>
      </c>
      <c r="G60" s="26">
        <f t="shared" si="9"/>
        <v>80</v>
      </c>
      <c r="H60" s="26">
        <f t="shared" si="9"/>
        <v>90.027811999999997</v>
      </c>
      <c r="I60" s="26">
        <f t="shared" si="9"/>
        <v>61.662348000000001</v>
      </c>
      <c r="J60" s="26">
        <f t="shared" si="9"/>
        <v>37.1</v>
      </c>
      <c r="K60" s="26">
        <f t="shared" si="9"/>
        <v>42.1</v>
      </c>
      <c r="M60" s="22" t="s">
        <v>77</v>
      </c>
    </row>
    <row r="61" spans="1:13" x14ac:dyDescent="0.5">
      <c r="A61" s="22" t="s">
        <v>78</v>
      </c>
      <c r="B61" s="26">
        <f t="shared" si="9"/>
        <v>-955.6</v>
      </c>
      <c r="C61" s="26">
        <f t="shared" si="9"/>
        <v>-263.90000000000009</v>
      </c>
      <c r="D61" s="26">
        <f t="shared" si="9"/>
        <v>-508.80000000000007</v>
      </c>
      <c r="E61" s="26">
        <f t="shared" si="9"/>
        <v>-169.20000000000005</v>
      </c>
      <c r="F61" s="26">
        <f t="shared" si="9"/>
        <v>60.899999999999864</v>
      </c>
      <c r="G61" s="26">
        <f t="shared" si="9"/>
        <v>90.800000000000068</v>
      </c>
      <c r="H61" s="26">
        <f t="shared" si="9"/>
        <v>120.21151400000008</v>
      </c>
      <c r="I61" s="26">
        <f t="shared" si="9"/>
        <v>24.920549999999935</v>
      </c>
      <c r="J61" s="26">
        <f t="shared" si="9"/>
        <v>-149.80000000000007</v>
      </c>
      <c r="K61" s="26">
        <f t="shared" si="9"/>
        <v>-147.79999999999995</v>
      </c>
      <c r="M61" s="22" t="s">
        <v>79</v>
      </c>
    </row>
    <row r="62" spans="1:13" x14ac:dyDescent="0.5">
      <c r="A62" s="22" t="s">
        <v>80</v>
      </c>
      <c r="B62" s="26">
        <f t="shared" si="9"/>
        <v>888.29999999999927</v>
      </c>
      <c r="C62" s="26">
        <f t="shared" si="9"/>
        <v>-1889.3999999999996</v>
      </c>
      <c r="D62" s="26">
        <f t="shared" si="9"/>
        <v>274.20000000000073</v>
      </c>
      <c r="E62" s="26">
        <f t="shared" si="9"/>
        <v>1225.7999999999993</v>
      </c>
      <c r="F62" s="26">
        <f t="shared" si="9"/>
        <v>2794.9000000000015</v>
      </c>
      <c r="G62" s="26">
        <f t="shared" si="9"/>
        <v>2335.6000000000004</v>
      </c>
      <c r="H62" s="26">
        <f t="shared" si="9"/>
        <v>27.777249000000666</v>
      </c>
      <c r="I62" s="26">
        <f t="shared" si="9"/>
        <v>-3880.469156000001</v>
      </c>
      <c r="J62" s="26">
        <f t="shared" si="9"/>
        <v>-1438.5</v>
      </c>
      <c r="K62" s="26">
        <f t="shared" si="9"/>
        <v>-2606.6999999999989</v>
      </c>
      <c r="M62" s="22" t="s">
        <v>81</v>
      </c>
    </row>
    <row r="63" spans="1:13" ht="19" thickBot="1" x14ac:dyDescent="0.5500000000000000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5" spans="1:7" x14ac:dyDescent="0.5">
      <c r="A65" s="22" t="s">
        <v>31</v>
      </c>
      <c r="G65" s="22" t="s">
        <v>32</v>
      </c>
    </row>
    <row r="67" spans="1:7" x14ac:dyDescent="0.5">
      <c r="A67" s="22" t="s">
        <v>33</v>
      </c>
      <c r="G67" s="22" t="s">
        <v>34</v>
      </c>
    </row>
    <row r="68" spans="1:7" x14ac:dyDescent="0.5">
      <c r="A68" s="22" t="s">
        <v>35</v>
      </c>
      <c r="G68" s="22" t="s">
        <v>36</v>
      </c>
    </row>
  </sheetData>
  <hyperlinks>
    <hyperlink ref="M1" location="'ÍNDICE-INDEX'!A1" display="'ÍNDICE-INDEX" xr:uid="{4239F500-AD05-44F3-A479-2C0DA63EF7D5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E2299335-5AF1-4E03-A38E-B90EB0EF660D}"/>
</file>

<file path=customXml/itemProps2.xml><?xml version="1.0" encoding="utf-8"?>
<ds:datastoreItem xmlns:ds="http://schemas.openxmlformats.org/officeDocument/2006/customXml" ds:itemID="{A2BFFA09-CFE5-4607-B54B-A2CA31D28043}"/>
</file>

<file path=customXml/itemProps3.xml><?xml version="1.0" encoding="utf-8"?>
<ds:datastoreItem xmlns:ds="http://schemas.openxmlformats.org/officeDocument/2006/customXml" ds:itemID="{E5F5E81B-275D-4025-A63D-71083BFE99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COMERCIO EXTERIOR 2020</vt:lpstr>
      <vt:lpstr>INSTRUCCIONES-INSTRUCTIONS</vt:lpstr>
      <vt:lpstr>ÍNDICE-INDEX</vt:lpstr>
      <vt:lpstr>RESUMEN EJECUTIVO 2020</vt:lpstr>
      <vt:lpstr>EXECUTIVE SUMMARY 2020</vt:lpstr>
      <vt:lpstr>SISTEMA DE COMERCIO EXTERIOR</vt:lpstr>
      <vt:lpstr>EXTERNAL TRADE DATA SYSTEM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GRÁFICA 1</vt:lpstr>
      <vt:lpstr>GRÁFICA 2</vt:lpstr>
      <vt:lpstr>GRÁFICA 3</vt:lpstr>
      <vt:lpstr>GRÁFICA 4</vt:lpstr>
      <vt:lpstr>GRÁFICA 5</vt:lpstr>
      <vt:lpstr>GRÁFICA 6</vt:lpstr>
      <vt:lpstr>GRÁFICA 7</vt:lpstr>
      <vt:lpstr>GRÁFICA 8</vt:lpstr>
      <vt:lpstr>GRÁFICA 9</vt:lpstr>
      <vt:lpstr>GRÁFICA 10</vt:lpstr>
      <vt:lpstr>GRÁFICA 11</vt:lpstr>
      <vt:lpstr>GRÁFICA 12</vt:lpstr>
      <vt:lpstr>GRÁFICA 13</vt:lpstr>
      <vt:lpstr>GRÁFICA 14</vt:lpstr>
      <vt:lpstr>GRÁFICA 15</vt:lpstr>
      <vt:lpstr>'TABLA 1'!Print_Area</vt:lpstr>
    </vt:vector>
  </TitlesOfParts>
  <Company>GOBIERNO DE PUERTO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PLANIFICACION</dc:creator>
  <cp:lastModifiedBy>Maggie Perez Guzmán</cp:lastModifiedBy>
  <cp:lastPrinted>2021-05-17T13:31:46Z</cp:lastPrinted>
  <dcterms:created xsi:type="dcterms:W3CDTF">1999-02-05T19:22:01Z</dcterms:created>
  <dcterms:modified xsi:type="dcterms:W3CDTF">2021-05-19T19:21:25Z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