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collazo\Documents\"/>
    </mc:Choice>
  </mc:AlternateContent>
  <workbookProtection workbookPassword="C48C" lockStructure="1"/>
  <bookViews>
    <workbookView xWindow="0" yWindow="0" windowWidth="28800" windowHeight="11340" tabRatio="847"/>
  </bookViews>
  <sheets>
    <sheet name="Evaluación Preliminar Ley 80" sheetId="7" r:id="rId1"/>
  </sheets>
  <definedNames>
    <definedName name="_xlnm.Print_Area" localSheetId="0">'Evaluación Preliminar Ley 80'!$A$1:$Q$45</definedName>
    <definedName name="_xlnm.Print_Titles" localSheetId="0">'Evaluación Preliminar Ley 80'!$1:$11</definedName>
  </definedNames>
  <calcPr calcId="152511"/>
</workbook>
</file>

<file path=xl/calcChain.xml><?xml version="1.0" encoding="utf-8"?>
<calcChain xmlns="http://schemas.openxmlformats.org/spreadsheetml/2006/main">
  <c r="E13" i="7" l="1"/>
  <c r="E17" i="7"/>
  <c r="F17" i="7" s="1"/>
  <c r="E16" i="7"/>
  <c r="F16" i="7"/>
  <c r="E19" i="7"/>
  <c r="G19" i="7" s="1"/>
  <c r="K19" i="7" s="1"/>
  <c r="Q19" i="7" s="1"/>
  <c r="E18" i="7"/>
  <c r="F18" i="7"/>
  <c r="E15" i="7"/>
  <c r="G15" i="7" s="1"/>
  <c r="E22" i="7"/>
  <c r="G22" i="7"/>
  <c r="E21" i="7"/>
  <c r="F21" i="7" s="1"/>
  <c r="K21" i="7" s="1"/>
  <c r="Q21" i="7" s="1"/>
  <c r="E20" i="7"/>
  <c r="G20" i="7"/>
  <c r="E14" i="7"/>
  <c r="E12" i="7"/>
  <c r="G12" i="7" s="1"/>
  <c r="N32" i="7"/>
  <c r="M32" i="7"/>
  <c r="N12" i="7"/>
  <c r="M12" i="7"/>
  <c r="G13" i="7"/>
  <c r="E23" i="7"/>
  <c r="F23" i="7"/>
  <c r="J32" i="7"/>
  <c r="H32" i="7"/>
  <c r="D32" i="7"/>
  <c r="E24" i="7"/>
  <c r="F24" i="7"/>
  <c r="E25" i="7"/>
  <c r="G25" i="7" s="1"/>
  <c r="E26" i="7"/>
  <c r="F26" i="7"/>
  <c r="E27" i="7"/>
  <c r="G27" i="7" s="1"/>
  <c r="K27" i="7" s="1"/>
  <c r="Q27" i="7" s="1"/>
  <c r="E28" i="7"/>
  <c r="E29" i="7"/>
  <c r="G29" i="7" s="1"/>
  <c r="K29" i="7" s="1"/>
  <c r="Q29" i="7" s="1"/>
  <c r="E30" i="7"/>
  <c r="F30" i="7" s="1"/>
  <c r="K30" i="7" s="1"/>
  <c r="Q30" i="7" s="1"/>
  <c r="I12" i="7"/>
  <c r="I32" i="7" s="1"/>
  <c r="F19" i="7"/>
  <c r="G18" i="7"/>
  <c r="G17" i="7"/>
  <c r="G16" i="7"/>
  <c r="K16" i="7"/>
  <c r="Q16" i="7"/>
  <c r="K18" i="7"/>
  <c r="Q18" i="7"/>
  <c r="F15" i="7"/>
  <c r="K15" i="7" s="1"/>
  <c r="Q15" i="7" s="1"/>
  <c r="G21" i="7"/>
  <c r="F22" i="7"/>
  <c r="K22" i="7"/>
  <c r="Q22" i="7" s="1"/>
  <c r="G14" i="7"/>
  <c r="F14" i="7"/>
  <c r="F20" i="7"/>
  <c r="K20" i="7" s="1"/>
  <c r="Q20" i="7" s="1"/>
  <c r="O12" i="7"/>
  <c r="F12" i="7"/>
  <c r="K12" i="7" s="1"/>
  <c r="F27" i="7"/>
  <c r="O32" i="7"/>
  <c r="G28" i="7"/>
  <c r="G30" i="7"/>
  <c r="F28" i="7"/>
  <c r="G26" i="7"/>
  <c r="K26" i="7"/>
  <c r="Q26" i="7" s="1"/>
  <c r="G24" i="7"/>
  <c r="K24" i="7" s="1"/>
  <c r="Q24" i="7" s="1"/>
  <c r="F13" i="7"/>
  <c r="K13" i="7"/>
  <c r="Q13" i="7" s="1"/>
  <c r="F25" i="7"/>
  <c r="G23" i="7"/>
  <c r="K23" i="7"/>
  <c r="Q23" i="7" s="1"/>
  <c r="E32" i="7"/>
  <c r="F29" i="7"/>
  <c r="K14" i="7"/>
  <c r="Q14" i="7" s="1"/>
  <c r="K28" i="7"/>
  <c r="Q28" i="7" s="1"/>
  <c r="K25" i="7" l="1"/>
  <c r="Q25" i="7" s="1"/>
  <c r="Q12" i="7"/>
  <c r="K17" i="7"/>
  <c r="Q17" i="7" s="1"/>
  <c r="F32" i="7"/>
  <c r="G32" i="7"/>
  <c r="K32" i="7" l="1"/>
  <c r="Q32" i="7" s="1"/>
</calcChain>
</file>

<file path=xl/sharedStrings.xml><?xml version="1.0" encoding="utf-8"?>
<sst xmlns="http://schemas.openxmlformats.org/spreadsheetml/2006/main" count="59" uniqueCount="58">
  <si>
    <t>Nombre</t>
  </si>
  <si>
    <t>Edad</t>
  </si>
  <si>
    <t>Salario Actual</t>
  </si>
  <si>
    <t>Bono de Navidad</t>
  </si>
  <si>
    <t>Salario por 12 Meses</t>
  </si>
  <si>
    <t>Economía Proyectada</t>
  </si>
  <si>
    <t>GRAN TOTAL</t>
  </si>
  <si>
    <t>COSTO ACTUAL POR EMPLEADO</t>
  </si>
  <si>
    <t>Costo de otros beneficios marginales</t>
  </si>
  <si>
    <t>INFORMACIÓN DEL EMPLEADO</t>
  </si>
  <si>
    <t>Aportación Plan Médico</t>
  </si>
  <si>
    <t>Certifico que la información suministrada en este documento es cierta, correcta y completa.</t>
  </si>
  <si>
    <t>Firma</t>
  </si>
  <si>
    <t>CERTIFICACIÓN</t>
  </si>
  <si>
    <t>Total Costo Actual Anual</t>
  </si>
  <si>
    <t>Costo Total Anual Proyectado</t>
  </si>
  <si>
    <t>Seg. Social</t>
  </si>
  <si>
    <t>JUAN DEL PUEBLO</t>
  </si>
  <si>
    <t>Plan Médico Anual</t>
  </si>
  <si>
    <t xml:space="preserve">Seguro Social Patronal </t>
  </si>
  <si>
    <t xml:space="preserve">FSE </t>
  </si>
  <si>
    <t>* Será responsabilidad de las agencias o municipios realizar el análisis correspondiente para determinar la información.</t>
  </si>
  <si>
    <t>COSTO PROYECTADO POR EMPLEADO PROGRAMA RETIRO INCENTIVADO</t>
  </si>
  <si>
    <t>ANALISIS</t>
  </si>
  <si>
    <t xml:space="preserve">Compensación Anual
50% </t>
  </si>
  <si>
    <t>Empleado es Escencial Si o No</t>
  </si>
  <si>
    <t>Conservación: Igual al expediente del cual forma parte.</t>
  </si>
  <si>
    <t>ADMINISTRACIÓN DE LOS SISTEMAS DE RETIRO DE LOS EMPLEADOS DEL GOBIERNO Y LA JUDICATURA</t>
  </si>
  <si>
    <t>PO Box 42003 San Juan, PR 00940-2203 Tel. 787-777-1500 www.retiro.pr.gov</t>
  </si>
  <si>
    <t xml:space="preserve">Compensación Bruta Anual mas Alta en los últimos 3 Años  </t>
  </si>
  <si>
    <t>Nombre de Autoridad Nominadora o Funcionado Autorizado</t>
  </si>
  <si>
    <t>Puesto que ocupa</t>
  </si>
  <si>
    <t>Fecha</t>
  </si>
  <si>
    <r>
      <t xml:space="preserve">Costo Total
Anual Proyectado 
</t>
    </r>
    <r>
      <rPr>
        <sz val="8"/>
        <color indexed="8"/>
        <rFont val="Century Gothic"/>
        <family val="2"/>
      </rPr>
      <t>(suma columnas
M y N)</t>
    </r>
  </si>
  <si>
    <r>
      <t xml:space="preserve">Análisis Preliminar
de Ahorro
Neto Anual
</t>
    </r>
    <r>
      <rPr>
        <sz val="8"/>
        <rFont val="Century Gothic"/>
        <family val="2"/>
      </rPr>
      <t>(columna k
menos
columna O)</t>
    </r>
  </si>
  <si>
    <t>EVALUACIÓN PRELIMINAR PARA DETERMINAR AHORRO ANUAL</t>
  </si>
  <si>
    <t>IMPLANTACION DE LA LEY NÚM. 80-2020 DE RETIRO INCENTIVADO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</si>
  <si>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</si>
  <si>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</si>
  <si>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</si>
  <si>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</si>
  <si>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</si>
  <si>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</si>
  <si>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</si>
  <si>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</si>
  <si>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</si>
  <si>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</si>
  <si>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</si>
  <si>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</si>
  <si>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</si>
  <si>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</si>
  <si>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</si>
  <si>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</si>
  <si>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CÓDIGO:</t>
  </si>
  <si>
    <t>Si</t>
  </si>
  <si>
    <t>No</t>
  </si>
  <si>
    <t>NOMBRE DEL PATRONO (AGENCIA, MUNICIPIO O CORPORACIÓN):</t>
  </si>
  <si>
    <r>
      <t xml:space="preserve">Total Costo
Actual Anual
</t>
    </r>
    <r>
      <rPr>
        <sz val="8"/>
        <color indexed="8"/>
        <rFont val="Century Gothic"/>
        <family val="2"/>
      </rPr>
      <t>(Suma columnas
E,F,G,H,I,J)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</si>
</sst>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/d/yyyy;@"/>
    <numFmt numFmtId="165" formatCode="000\-00\-0000"/>
  </numFmts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sz val="8"/>
      <name val="Century Gothic"/>
      <family val="2"/>
    </font>
    <font>
      <b/>
      <sz val="11"/>
      <name val="Century Gothic"/>
      <family val="2"/>
    </font>
    <font>
      <sz val="8"/>
      <color indexed="8"/>
      <name val="Century Gothic"/>
      <family val="2"/>
    </font>
    <font>
      <b/>
      <i/>
      <sz val="10"/>
      <name val="Century Gothic"/>
      <family val="2"/>
    </font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b/>
      <i/>
      <sz val="10"/>
      <color theme="5" tint="-0.499984740745262"/>
      <name val="Century Gothic"/>
      <family val="2"/>
    </font>
    <font>
      <b/>
      <sz val="12"/>
      <color theme="1" tint="0.249977111117893"/>
      <name val="Century Gothic"/>
      <family val="2"/>
    </font>
    <font>
      <sz val="12"/>
      <color theme="1"/>
      <name val="Century Gothic"/>
      <family val="2"/>
    </font>
    <font>
      <b/>
      <i/>
      <sz val="12"/>
      <color theme="1" tint="0.249977111117893"/>
      <name val="Century Gothic"/>
      <family val="2"/>
    </font>
    <font>
      <b/>
      <sz val="10"/>
      <color theme="1"/>
      <name val="Century Gothic"/>
      <family val="2"/>
    </font>
    <font>
      <b/>
      <i/>
      <sz val="10"/>
      <color theme="1"/>
      <name val="Century Gothic"/>
      <family val="2"/>
    </font>
    <font>
      <sz val="11"/>
      <color theme="1"/>
      <name val="Century Gothic"/>
      <family val="2"/>
    </font>
    <font>
      <b/>
      <sz val="8"/>
      <color theme="1"/>
      <name val="Century Gothic"/>
      <family val="2"/>
    </font>
    <font>
      <b/>
      <sz val="8"/>
      <color theme="5" tint="-0.499984740745262"/>
      <name val="Century Gothic"/>
      <family val="2"/>
    </font>
    <font>
      <sz val="8"/>
      <color theme="1"/>
      <name val="Century Gothic"/>
      <family val="2"/>
    </font>
    <font>
      <b/>
      <u val="doubleAccounting"/>
      <sz val="10"/>
      <color theme="1"/>
      <name val="Century Gothic"/>
      <family val="2"/>
    </font>
    <font>
      <b/>
      <sz val="12"/>
      <color theme="1"/>
      <name val="Century Gothic"/>
      <family val="2"/>
    </font>
    <font>
      <b/>
      <sz val="11"/>
      <color theme="1"/>
      <name val="Century Gothic"/>
      <family val="2"/>
    </font>
    <font>
      <b/>
      <strike/>
      <sz val="10"/>
      <color theme="1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/>
      <diagonal/>
    </border>
    <border>
      <left style="medium">
        <color theme="0" tint="-0.34998626667073579"/>
      </left>
      <right style="medium">
        <color theme="0" tint="-0.34998626667073579"/>
      </right>
      <top/>
      <bottom/>
      <diagonal/>
    </border>
    <border>
      <left style="hair">
        <color indexed="64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hair">
        <color indexed="64"/>
      </right>
      <top style="thin">
        <color theme="0" tint="-0.34998626667073579"/>
      </top>
      <bottom style="thin">
        <color theme="0" tint="-0.34998626667073579"/>
      </bottom>
      <diagonal/>
    </border>
  </borders>
  <cellStyleXfs count="4">
    <xf numFmtId="0" fontId="0" fillId="0" borderId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1" fillId="0" borderId="0"/>
  </cellStyleXfs>
  <cellXfs count="142">
    <xf numFmtId="0" fontId="0" fillId="0" borderId="0" xfId="0"/>
    <xf numFmtId="0" fontId="4" fillId="0" borderId="0" xfId="0" applyFont="1" applyFill="1" applyBorder="1" applyAlignment="1" applyProtection="1">
      <alignment vertical="top"/>
      <protection hidden="1"/>
    </xf>
    <xf numFmtId="0" fontId="3" fillId="0" borderId="0" xfId="0" applyFont="1" applyFill="1" applyBorder="1" applyAlignment="1" applyProtection="1">
      <alignment vertical="top"/>
      <protection hidden="1"/>
    </xf>
    <xf numFmtId="0" fontId="10" fillId="0" borderId="0" xfId="0" applyFont="1" applyFill="1" applyAlignment="1" applyProtection="1">
      <alignment vertical="top"/>
      <protection hidden="1"/>
    </xf>
    <xf numFmtId="0" fontId="4" fillId="0" borderId="0" xfId="0" applyFont="1" applyFill="1" applyAlignment="1" applyProtection="1">
      <alignment vertical="top"/>
      <protection hidden="1"/>
    </xf>
    <xf numFmtId="0" fontId="3" fillId="0" borderId="0" xfId="0" applyFont="1" applyFill="1" applyAlignment="1" applyProtection="1">
      <alignment vertical="top"/>
      <protection hidden="1"/>
    </xf>
    <xf numFmtId="0" fontId="4" fillId="0" borderId="0" xfId="0" applyFont="1" applyFill="1" applyBorder="1" applyAlignment="1" applyProtection="1">
      <alignment horizontal="right" vertical="top"/>
      <protection hidden="1"/>
    </xf>
    <xf numFmtId="0" fontId="3" fillId="0" borderId="0" xfId="0" applyFont="1" applyFill="1" applyBorder="1" applyAlignment="1" applyProtection="1">
      <protection hidden="1"/>
    </xf>
    <xf numFmtId="0" fontId="4" fillId="0" borderId="0" xfId="0" applyFont="1" applyFill="1" applyBorder="1" applyAlignment="1" applyProtection="1">
      <protection hidden="1"/>
    </xf>
    <xf numFmtId="0" fontId="10" fillId="0" borderId="0" xfId="0" applyFont="1" applyFill="1" applyBorder="1" applyProtection="1">
      <protection hidden="1"/>
    </xf>
    <xf numFmtId="0" fontId="4" fillId="0" borderId="0" xfId="0" applyFont="1" applyFill="1" applyBorder="1" applyProtection="1">
      <protection hidden="1"/>
    </xf>
    <xf numFmtId="0" fontId="3" fillId="0" borderId="0" xfId="0" applyFont="1" applyFill="1" applyBorder="1" applyProtection="1">
      <protection hidden="1"/>
    </xf>
    <xf numFmtId="0" fontId="2" fillId="0" borderId="0" xfId="0" applyFont="1" applyFill="1" applyBorder="1" applyAlignment="1" applyProtection="1">
      <alignment vertical="top"/>
      <protection hidden="1"/>
    </xf>
    <xf numFmtId="0" fontId="10" fillId="0" borderId="0" xfId="0" applyFont="1" applyFill="1" applyProtection="1">
      <protection hidden="1"/>
    </xf>
    <xf numFmtId="0" fontId="11" fillId="0" borderId="0" xfId="0" applyFont="1" applyFill="1" applyAlignment="1" applyProtection="1">
      <alignment horizontal="center" vertical="top"/>
      <protection hidden="1"/>
    </xf>
    <xf numFmtId="0" fontId="12" fillId="0" borderId="0" xfId="0" applyFont="1" applyFill="1" applyBorder="1" applyAlignment="1" applyProtection="1">
      <alignment horizontal="center"/>
      <protection hidden="1"/>
    </xf>
    <xf numFmtId="0" fontId="13" fillId="0" borderId="0" xfId="0" applyFont="1" applyFill="1" applyProtection="1">
      <protection hidden="1"/>
    </xf>
    <xf numFmtId="0" fontId="14" fillId="0" borderId="0" xfId="0" applyFont="1" applyFill="1" applyBorder="1" applyAlignment="1" applyProtection="1">
      <alignment horizontal="center"/>
      <protection hidden="1"/>
    </xf>
    <xf numFmtId="0" fontId="15" fillId="0" borderId="0" xfId="0" applyFont="1" applyFill="1" applyBorder="1" applyAlignment="1" applyProtection="1">
      <alignment horizontal="center"/>
      <protection hidden="1"/>
    </xf>
    <xf numFmtId="0" fontId="8" fillId="0" borderId="0" xfId="0" applyFont="1" applyFill="1" applyAlignment="1" applyProtection="1">
      <alignment vertical="center"/>
      <protection hidden="1"/>
    </xf>
    <xf numFmtId="0" fontId="16" fillId="0" borderId="1" xfId="0" applyFont="1" applyFill="1" applyBorder="1" applyAlignment="1" applyProtection="1">
      <protection hidden="1"/>
    </xf>
    <xf numFmtId="0" fontId="15" fillId="0" borderId="0" xfId="0" applyFont="1" applyFill="1" applyAlignment="1" applyProtection="1">
      <alignment horizontal="center"/>
      <protection hidden="1"/>
    </xf>
    <xf numFmtId="9" fontId="15" fillId="0" borderId="0" xfId="0" applyNumberFormat="1" applyFont="1" applyFill="1" applyAlignment="1" applyProtection="1">
      <protection hidden="1"/>
    </xf>
    <xf numFmtId="0" fontId="6" fillId="2" borderId="2" xfId="0" applyFont="1" applyFill="1" applyBorder="1" applyAlignment="1" applyProtection="1">
      <alignment horizontal="center" vertical="center" wrapText="1"/>
      <protection hidden="1"/>
    </xf>
    <xf numFmtId="0" fontId="17" fillId="0" borderId="0" xfId="0" applyFont="1" applyFill="1" applyProtection="1">
      <protection hidden="1"/>
    </xf>
    <xf numFmtId="0" fontId="15" fillId="3" borderId="3" xfId="0" applyFont="1" applyFill="1" applyBorder="1" applyAlignment="1" applyProtection="1">
      <alignment horizontal="center" vertical="center"/>
      <protection hidden="1"/>
    </xf>
    <xf numFmtId="0" fontId="15" fillId="3" borderId="4" xfId="0" applyFont="1" applyFill="1" applyBorder="1" applyAlignment="1" applyProtection="1">
      <alignment horizontal="center" vertical="center"/>
      <protection hidden="1"/>
    </xf>
    <xf numFmtId="0" fontId="15" fillId="3" borderId="4" xfId="0" applyFont="1" applyFill="1" applyBorder="1" applyAlignment="1" applyProtection="1">
      <alignment horizontal="center" vertical="center" wrapText="1"/>
      <protection hidden="1"/>
    </xf>
    <xf numFmtId="9" fontId="15" fillId="2" borderId="4" xfId="0" applyNumberFormat="1" applyFont="1" applyFill="1" applyBorder="1" applyAlignment="1" applyProtection="1">
      <alignment horizontal="center" vertical="center" wrapText="1"/>
      <protection hidden="1"/>
    </xf>
    <xf numFmtId="9" fontId="15" fillId="3" borderId="4" xfId="0" applyNumberFormat="1" applyFont="1" applyFill="1" applyBorder="1" applyAlignment="1" applyProtection="1">
      <alignment horizontal="center" vertical="center" wrapText="1"/>
      <protection hidden="1"/>
    </xf>
    <xf numFmtId="9" fontId="4" fillId="2" borderId="5" xfId="0" applyNumberFormat="1" applyFont="1" applyFill="1" applyBorder="1" applyAlignment="1" applyProtection="1">
      <alignment horizontal="center" vertical="center" wrapText="1"/>
      <protection hidden="1"/>
    </xf>
    <xf numFmtId="0" fontId="18" fillId="0" borderId="6" xfId="0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Border="1" applyAlignment="1" applyProtection="1">
      <alignment horizontal="center" vertical="center" wrapText="1"/>
      <protection hidden="1"/>
    </xf>
    <xf numFmtId="9" fontId="18" fillId="0" borderId="0" xfId="0" applyNumberFormat="1" applyFont="1" applyFill="1" applyBorder="1" applyAlignment="1" applyProtection="1">
      <alignment horizontal="center" vertical="center" wrapText="1"/>
      <protection hidden="1"/>
    </xf>
    <xf numFmtId="10" fontId="19" fillId="0" borderId="0" xfId="0" applyNumberFormat="1" applyFont="1" applyFill="1" applyBorder="1" applyAlignment="1" applyProtection="1">
      <alignment horizontal="center" vertical="center" wrapText="1"/>
      <protection hidden="1"/>
    </xf>
    <xf numFmtId="9" fontId="19" fillId="0" borderId="0" xfId="0" applyNumberFormat="1" applyFont="1" applyFill="1" applyBorder="1" applyAlignment="1" applyProtection="1">
      <alignment horizontal="center" vertical="center" wrapText="1"/>
      <protection hidden="1"/>
    </xf>
    <xf numFmtId="9" fontId="18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0" xfId="0" applyFont="1" applyFill="1" applyProtection="1">
      <protection hidden="1"/>
    </xf>
    <xf numFmtId="0" fontId="10" fillId="0" borderId="0" xfId="0" applyFont="1" applyFill="1" applyAlignment="1" applyProtection="1">
      <alignment vertical="center"/>
      <protection hidden="1"/>
    </xf>
    <xf numFmtId="0" fontId="10" fillId="0" borderId="0" xfId="0" applyFont="1" applyFill="1" applyBorder="1" applyAlignment="1" applyProtection="1">
      <alignment horizontal="left" vertical="center"/>
      <protection hidden="1"/>
    </xf>
    <xf numFmtId="164" fontId="10" fillId="0" borderId="0" xfId="0" applyNumberFormat="1" applyFont="1" applyFill="1" applyBorder="1" applyAlignment="1" applyProtection="1">
      <alignment horizontal="center" vertical="center"/>
      <protection hidden="1"/>
    </xf>
    <xf numFmtId="41" fontId="10" fillId="0" borderId="0" xfId="1" applyNumberFormat="1" applyFont="1" applyFill="1" applyBorder="1" applyAlignment="1" applyProtection="1">
      <alignment horizontal="center" vertical="center"/>
      <protection hidden="1"/>
    </xf>
    <xf numFmtId="44" fontId="10" fillId="0" borderId="0" xfId="2" applyFont="1" applyFill="1" applyBorder="1" applyAlignment="1" applyProtection="1">
      <alignment horizontal="center" vertical="center"/>
      <protection hidden="1"/>
    </xf>
    <xf numFmtId="44" fontId="15" fillId="0" borderId="7" xfId="2" applyFont="1" applyFill="1" applyBorder="1" applyAlignment="1" applyProtection="1">
      <alignment horizontal="center" vertical="center"/>
      <protection hidden="1"/>
    </xf>
    <xf numFmtId="0" fontId="15" fillId="0" borderId="6" xfId="0" applyFont="1" applyFill="1" applyBorder="1" applyAlignment="1" applyProtection="1">
      <alignment horizontal="center" vertical="center"/>
      <protection hidden="1"/>
    </xf>
    <xf numFmtId="0" fontId="15" fillId="0" borderId="0" xfId="0" applyFont="1" applyFill="1" applyBorder="1" applyAlignment="1" applyProtection="1">
      <alignment horizontal="left" vertical="center"/>
      <protection hidden="1"/>
    </xf>
    <xf numFmtId="44" fontId="21" fillId="0" borderId="4" xfId="0" applyNumberFormat="1" applyFont="1" applyFill="1" applyBorder="1" applyAlignment="1" applyProtection="1">
      <alignment horizontal="center" vertical="center"/>
      <protection hidden="1"/>
    </xf>
    <xf numFmtId="44" fontId="21" fillId="2" borderId="5" xfId="0" applyNumberFormat="1" applyFont="1" applyFill="1" applyBorder="1" applyAlignment="1" applyProtection="1">
      <alignment horizontal="center" vertical="center"/>
      <protection hidden="1"/>
    </xf>
    <xf numFmtId="0" fontId="15" fillId="0" borderId="0" xfId="0" applyFont="1" applyFill="1" applyAlignment="1" applyProtection="1">
      <alignment vertical="center"/>
      <protection hidden="1"/>
    </xf>
    <xf numFmtId="0" fontId="10" fillId="0" borderId="6" xfId="0" applyFont="1" applyFill="1" applyBorder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0" fontId="10" fillId="0" borderId="0" xfId="0" applyFont="1" applyFill="1" applyBorder="1" applyAlignment="1" applyProtection="1">
      <alignment horizontal="center"/>
      <protection hidden="1"/>
    </xf>
    <xf numFmtId="44" fontId="10" fillId="0" borderId="0" xfId="2" applyFont="1" applyFill="1" applyBorder="1" applyAlignment="1" applyProtection="1">
      <alignment horizontal="center"/>
      <protection hidden="1"/>
    </xf>
    <xf numFmtId="0" fontId="15" fillId="4" borderId="7" xfId="0" applyFont="1" applyFill="1" applyBorder="1" applyAlignment="1" applyProtection="1">
      <alignment horizontal="center"/>
      <protection hidden="1"/>
    </xf>
    <xf numFmtId="0" fontId="15" fillId="0" borderId="8" xfId="0" applyFont="1" applyFill="1" applyBorder="1" applyAlignment="1" applyProtection="1">
      <alignment horizontal="left"/>
      <protection hidden="1"/>
    </xf>
    <xf numFmtId="0" fontId="15" fillId="0" borderId="6" xfId="0" applyFont="1" applyFill="1" applyBorder="1" applyAlignment="1" applyProtection="1">
      <alignment horizontal="left"/>
      <protection hidden="1"/>
    </xf>
    <xf numFmtId="0" fontId="10" fillId="0" borderId="7" xfId="0" applyFont="1" applyFill="1" applyBorder="1" applyProtection="1">
      <protection hidden="1"/>
    </xf>
    <xf numFmtId="9" fontId="15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9" xfId="0" applyFont="1" applyFill="1" applyBorder="1" applyProtection="1">
      <protection hidden="1"/>
    </xf>
    <xf numFmtId="0" fontId="10" fillId="0" borderId="10" xfId="0" applyFont="1" applyFill="1" applyBorder="1" applyProtection="1">
      <protection hidden="1"/>
    </xf>
    <xf numFmtId="0" fontId="10" fillId="0" borderId="10" xfId="0" applyFont="1" applyFill="1" applyBorder="1" applyAlignment="1" applyProtection="1">
      <alignment horizontal="center"/>
      <protection hidden="1"/>
    </xf>
    <xf numFmtId="0" fontId="10" fillId="0" borderId="11" xfId="0" applyFont="1" applyFill="1" applyBorder="1" applyProtection="1">
      <protection hidden="1"/>
    </xf>
    <xf numFmtId="0" fontId="10" fillId="0" borderId="0" xfId="0" applyFont="1" applyFill="1" applyAlignment="1" applyProtection="1">
      <alignment horizontal="left"/>
      <protection hidden="1"/>
    </xf>
    <xf numFmtId="0" fontId="10" fillId="0" borderId="0" xfId="0" applyFont="1" applyFill="1" applyAlignment="1" applyProtection="1">
      <alignment horizontal="center"/>
      <protection hidden="1"/>
    </xf>
    <xf numFmtId="0" fontId="10" fillId="0" borderId="19" xfId="0" applyFont="1" applyFill="1" applyBorder="1" applyAlignment="1" applyProtection="1">
      <alignment horizontal="left" vertical="center"/>
      <protection locked="0"/>
    </xf>
    <xf numFmtId="165" fontId="10" fillId="0" borderId="20" xfId="0" applyNumberFormat="1" applyFont="1" applyFill="1" applyBorder="1" applyAlignment="1" applyProtection="1">
      <alignment horizontal="center" vertical="center"/>
      <protection locked="0"/>
    </xf>
    <xf numFmtId="1" fontId="10" fillId="0" borderId="20" xfId="0" applyNumberFormat="1" applyFont="1" applyFill="1" applyBorder="1" applyAlignment="1" applyProtection="1">
      <alignment horizontal="center" vertical="center"/>
      <protection locked="0"/>
    </xf>
    <xf numFmtId="44" fontId="10" fillId="0" borderId="20" xfId="2" applyNumberFormat="1" applyFont="1" applyFill="1" applyBorder="1" applyAlignment="1" applyProtection="1">
      <alignment horizontal="center" vertical="center"/>
      <protection locked="0"/>
    </xf>
    <xf numFmtId="44" fontId="10" fillId="0" borderId="20" xfId="2" applyFont="1" applyFill="1" applyBorder="1" applyAlignment="1" applyProtection="1">
      <alignment horizontal="center" vertical="center"/>
      <protection locked="0"/>
    </xf>
    <xf numFmtId="165" fontId="10" fillId="0" borderId="20" xfId="0" applyNumberFormat="1" applyFont="1" applyFill="1" applyBorder="1" applyAlignment="1" applyProtection="1">
      <alignment horizontal="left" vertical="center"/>
      <protection locked="0"/>
    </xf>
    <xf numFmtId="0" fontId="10" fillId="0" borderId="19" xfId="0" applyFont="1" applyFill="1" applyBorder="1" applyAlignment="1" applyProtection="1">
      <alignment horizontal="left" vertical="center" wrapText="1"/>
      <protection locked="0"/>
    </xf>
    <xf numFmtId="165" fontId="10" fillId="0" borderId="20" xfId="0" applyNumberFormat="1" applyFont="1" applyFill="1" applyBorder="1" applyAlignment="1" applyProtection="1">
      <alignment horizontal="left" vertical="center" wrapText="1"/>
      <protection locked="0"/>
    </xf>
    <xf numFmtId="44" fontId="10" fillId="0" borderId="20" xfId="2" applyFont="1" applyFill="1" applyBorder="1" applyAlignment="1" applyProtection="1">
      <alignment vertical="center"/>
      <protection locked="0"/>
    </xf>
    <xf numFmtId="44" fontId="15" fillId="0" borderId="20" xfId="2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Alignment="1" applyProtection="1">
      <alignment horizontal="right" vertical="center"/>
      <protection hidden="1"/>
    </xf>
    <xf numFmtId="0" fontId="15" fillId="0" borderId="0" xfId="0" applyFont="1" applyFill="1" applyAlignment="1" applyProtection="1">
      <alignment horizontal="right"/>
      <protection hidden="1"/>
    </xf>
    <xf numFmtId="0" fontId="15" fillId="0" borderId="0" xfId="0" applyFont="1" applyFill="1" applyProtection="1">
      <protection hidden="1"/>
    </xf>
    <xf numFmtId="0" fontId="22" fillId="0" borderId="0" xfId="0" applyFont="1" applyFill="1" applyAlignment="1" applyProtection="1">
      <alignment horizontal="right"/>
      <protection hidden="1"/>
    </xf>
    <xf numFmtId="0" fontId="22" fillId="0" borderId="0" xfId="0" applyFont="1" applyFill="1" applyProtection="1">
      <protection hidden="1"/>
    </xf>
    <xf numFmtId="0" fontId="23" fillId="0" borderId="0" xfId="0" applyFont="1" applyFill="1" applyAlignment="1" applyProtection="1">
      <alignment horizontal="right"/>
      <protection hidden="1"/>
    </xf>
    <xf numFmtId="0" fontId="23" fillId="0" borderId="0" xfId="0" applyFont="1" applyFill="1" applyProtection="1">
      <protection hidden="1"/>
    </xf>
    <xf numFmtId="0" fontId="18" fillId="0" borderId="0" xfId="0" applyFont="1" applyFill="1" applyAlignment="1" applyProtection="1">
      <alignment horizontal="right"/>
      <protection hidden="1"/>
    </xf>
    <xf numFmtId="0" fontId="18" fillId="0" borderId="0" xfId="0" applyFont="1" applyFill="1" applyProtection="1">
      <protection hidden="1"/>
    </xf>
    <xf numFmtId="0" fontId="15" fillId="0" borderId="0" xfId="0" applyFont="1" applyFill="1" applyBorder="1" applyAlignment="1" applyProtection="1">
      <alignment horizontal="right"/>
      <protection hidden="1"/>
    </xf>
    <xf numFmtId="0" fontId="15" fillId="0" borderId="0" xfId="0" applyFont="1" applyFill="1" applyBorder="1" applyProtection="1">
      <protection hidden="1"/>
    </xf>
    <xf numFmtId="0" fontId="20" fillId="0" borderId="0" xfId="0" applyFont="1" applyFill="1" applyAlignment="1" applyProtection="1">
      <alignment horizontal="center"/>
      <protection hidden="1"/>
    </xf>
    <xf numFmtId="0" fontId="20" fillId="0" borderId="0" xfId="0" applyFont="1" applyFill="1" applyBorder="1" applyAlignment="1" applyProtection="1">
      <alignment horizontal="center"/>
      <protection hidden="1"/>
    </xf>
    <xf numFmtId="9" fontId="20" fillId="0" borderId="0" xfId="0" applyNumberFormat="1" applyFont="1" applyFill="1" applyAlignment="1" applyProtection="1">
      <alignment horizontal="center"/>
      <protection hidden="1"/>
    </xf>
    <xf numFmtId="0" fontId="6" fillId="2" borderId="0" xfId="0" applyFont="1" applyFill="1" applyBorder="1" applyAlignment="1" applyProtection="1">
      <alignment horizontal="center" vertical="center" wrapText="1"/>
      <protection hidden="1"/>
    </xf>
    <xf numFmtId="9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44" fontId="15" fillId="0" borderId="0" xfId="2" applyFont="1" applyFill="1" applyBorder="1" applyAlignment="1" applyProtection="1">
      <alignment horizontal="center" vertical="center"/>
      <protection hidden="1"/>
    </xf>
    <xf numFmtId="44" fontId="21" fillId="2" borderId="0" xfId="0" applyNumberFormat="1" applyFont="1" applyFill="1" applyBorder="1" applyAlignment="1" applyProtection="1">
      <alignment horizontal="center" vertical="center"/>
      <protection hidden="1"/>
    </xf>
    <xf numFmtId="0" fontId="15" fillId="4" borderId="0" xfId="0" applyFont="1" applyFill="1" applyBorder="1" applyAlignment="1" applyProtection="1">
      <alignment horizontal="center"/>
      <protection hidden="1"/>
    </xf>
    <xf numFmtId="9" fontId="15" fillId="5" borderId="0" xfId="0" applyNumberFormat="1" applyFont="1" applyFill="1" applyBorder="1" applyAlignment="1" applyProtection="1">
      <alignment horizontal="center" vertical="center" wrapText="1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right" vertical="top"/>
      <protection hidden="1"/>
    </xf>
    <xf numFmtId="0" fontId="10" fillId="6" borderId="19" xfId="0" applyFont="1" applyFill="1" applyBorder="1" applyAlignment="1" applyProtection="1">
      <alignment horizontal="left" vertical="center"/>
      <protection locked="0"/>
    </xf>
    <xf numFmtId="165" fontId="10" fillId="6" borderId="20" xfId="0" applyNumberFormat="1" applyFont="1" applyFill="1" applyBorder="1" applyAlignment="1" applyProtection="1">
      <alignment horizontal="center" vertical="center"/>
      <protection locked="0"/>
    </xf>
    <xf numFmtId="1" fontId="10" fillId="6" borderId="20" xfId="0" applyNumberFormat="1" applyFont="1" applyFill="1" applyBorder="1" applyAlignment="1" applyProtection="1">
      <alignment horizontal="center" vertical="center"/>
      <protection locked="0"/>
    </xf>
    <xf numFmtId="44" fontId="10" fillId="6" borderId="20" xfId="2" applyNumberFormat="1" applyFont="1" applyFill="1" applyBorder="1" applyAlignment="1" applyProtection="1">
      <alignment horizontal="center" vertical="center"/>
      <protection locked="0"/>
    </xf>
    <xf numFmtId="44" fontId="10" fillId="6" borderId="20" xfId="2" applyFont="1" applyFill="1" applyBorder="1" applyAlignment="1" applyProtection="1">
      <alignment horizontal="center" vertical="center"/>
      <protection locked="0"/>
    </xf>
    <xf numFmtId="44" fontId="15" fillId="6" borderId="20" xfId="2" applyFont="1" applyFill="1" applyBorder="1" applyAlignment="1" applyProtection="1">
      <alignment horizontal="center" vertical="center"/>
      <protection locked="0"/>
    </xf>
    <xf numFmtId="44" fontId="15" fillId="2" borderId="25" xfId="2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right" vertical="top"/>
      <protection hidden="1"/>
    </xf>
    <xf numFmtId="0" fontId="18" fillId="0" borderId="0" xfId="0" applyFont="1" applyFill="1" applyAlignment="1" applyProtection="1">
      <alignment horizontal="left"/>
      <protection hidden="1"/>
    </xf>
    <xf numFmtId="0" fontId="24" fillId="0" borderId="0" xfId="0" applyFont="1" applyFill="1" applyProtection="1">
      <protection hidden="1"/>
    </xf>
    <xf numFmtId="44" fontId="15" fillId="2" borderId="0" xfId="2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Alignment="1" applyProtection="1">
      <alignment horizontal="right" vertical="center"/>
      <protection locked="0"/>
    </xf>
    <xf numFmtId="0" fontId="15" fillId="0" borderId="0" xfId="0" applyFont="1" applyFill="1" applyAlignment="1" applyProtection="1">
      <alignment vertical="center"/>
      <protection locked="0"/>
    </xf>
    <xf numFmtId="0" fontId="10" fillId="0" borderId="0" xfId="0" applyFont="1" applyFill="1" applyAlignment="1" applyProtection="1">
      <alignment vertical="center"/>
      <protection locked="0"/>
    </xf>
    <xf numFmtId="0" fontId="15" fillId="0" borderId="0" xfId="0" applyFont="1" applyFill="1" applyBorder="1" applyAlignment="1" applyProtection="1">
      <alignment horizontal="right" vertical="center"/>
      <protection locked="0"/>
    </xf>
    <xf numFmtId="0" fontId="15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0" fontId="6" fillId="3" borderId="15" xfId="0" applyFont="1" applyFill="1" applyBorder="1" applyAlignment="1" applyProtection="1">
      <alignment horizontal="center" vertical="center"/>
      <protection hidden="1"/>
    </xf>
    <xf numFmtId="0" fontId="6" fillId="3" borderId="16" xfId="0" applyFont="1" applyFill="1" applyBorder="1" applyAlignment="1" applyProtection="1">
      <alignment horizontal="center" vertical="center"/>
      <protection hidden="1"/>
    </xf>
    <xf numFmtId="0" fontId="6" fillId="2" borderId="16" xfId="0" applyFont="1" applyFill="1" applyBorder="1" applyAlignment="1" applyProtection="1">
      <alignment horizontal="center" vertical="center"/>
      <protection hidden="1"/>
    </xf>
    <xf numFmtId="0" fontId="12" fillId="0" borderId="0" xfId="0" applyFont="1" applyFill="1" applyBorder="1" applyAlignment="1" applyProtection="1">
      <alignment horizontal="center"/>
      <protection hidden="1"/>
    </xf>
    <xf numFmtId="0" fontId="10" fillId="0" borderId="23" xfId="0" applyFont="1" applyFill="1" applyBorder="1" applyAlignment="1" applyProtection="1">
      <alignment horizontal="left" vertical="center"/>
      <protection hidden="1"/>
    </xf>
    <xf numFmtId="0" fontId="10" fillId="0" borderId="24" xfId="0" applyFont="1" applyFill="1" applyBorder="1" applyAlignment="1" applyProtection="1">
      <alignment horizontal="left" vertical="center"/>
      <protection hidden="1"/>
    </xf>
    <xf numFmtId="0" fontId="18" fillId="0" borderId="1" xfId="0" applyFont="1" applyFill="1" applyBorder="1" applyAlignment="1" applyProtection="1">
      <alignment horizontal="center"/>
      <protection hidden="1"/>
    </xf>
    <xf numFmtId="0" fontId="18" fillId="0" borderId="17" xfId="0" applyFont="1" applyFill="1" applyBorder="1" applyAlignment="1" applyProtection="1">
      <alignment horizontal="center"/>
      <protection hidden="1"/>
    </xf>
    <xf numFmtId="9" fontId="15" fillId="0" borderId="0" xfId="0" applyNumberFormat="1" applyFont="1" applyFill="1" applyBorder="1" applyAlignment="1" applyProtection="1">
      <alignment horizontal="center" vertical="center" wrapText="1"/>
      <protection hidden="1"/>
    </xf>
    <xf numFmtId="9" fontId="15" fillId="0" borderId="7" xfId="0" applyNumberFormat="1" applyFont="1" applyFill="1" applyBorder="1" applyAlignment="1" applyProtection="1">
      <alignment horizontal="center" vertical="center" wrapText="1"/>
      <protection hidden="1"/>
    </xf>
    <xf numFmtId="9" fontId="15" fillId="0" borderId="10" xfId="0" applyNumberFormat="1" applyFont="1" applyFill="1" applyBorder="1" applyAlignment="1" applyProtection="1">
      <alignment horizontal="center" vertical="center" wrapText="1"/>
      <protection hidden="1"/>
    </xf>
    <xf numFmtId="9" fontId="15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6" fillId="0" borderId="10" xfId="0" applyFont="1" applyFill="1" applyBorder="1" applyAlignment="1" applyProtection="1">
      <alignment horizontal="center"/>
      <protection locked="0"/>
    </xf>
    <xf numFmtId="0" fontId="16" fillId="0" borderId="18" xfId="0" applyFont="1" applyFill="1" applyBorder="1" applyAlignment="1" applyProtection="1">
      <alignment horizontal="center"/>
      <protection locked="0"/>
    </xf>
    <xf numFmtId="9" fontId="15" fillId="5" borderId="21" xfId="0" applyNumberFormat="1" applyFont="1" applyFill="1" applyBorder="1" applyAlignment="1" applyProtection="1">
      <alignment horizontal="center" vertical="center" wrapText="1"/>
      <protection hidden="1"/>
    </xf>
    <xf numFmtId="9" fontId="15" fillId="5" borderId="22" xfId="0" applyNumberFormat="1" applyFont="1" applyFill="1" applyBorder="1" applyAlignment="1" applyProtection="1">
      <alignment horizontal="center" vertical="center" wrapText="1"/>
      <protection hidden="1"/>
    </xf>
    <xf numFmtId="9" fontId="15" fillId="6" borderId="21" xfId="0" applyNumberFormat="1" applyFont="1" applyFill="1" applyBorder="1" applyAlignment="1" applyProtection="1">
      <alignment horizontal="center" vertical="center" wrapText="1"/>
      <protection hidden="1"/>
    </xf>
    <xf numFmtId="9" fontId="15" fillId="6" borderId="22" xfId="0" applyNumberFormat="1" applyFont="1" applyFill="1" applyBorder="1" applyAlignment="1" applyProtection="1">
      <alignment horizontal="center" vertical="center" wrapText="1"/>
      <protection hidden="1"/>
    </xf>
    <xf numFmtId="0" fontId="18" fillId="0" borderId="0" xfId="0" applyFont="1" applyFill="1" applyBorder="1" applyAlignment="1" applyProtection="1">
      <alignment horizontal="center"/>
      <protection locked="0"/>
    </xf>
    <xf numFmtId="0" fontId="6" fillId="3" borderId="16" xfId="0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 vertical="top"/>
      <protection hidden="1"/>
    </xf>
    <xf numFmtId="0" fontId="10" fillId="0" borderId="9" xfId="0" applyFont="1" applyFill="1" applyBorder="1" applyAlignment="1" applyProtection="1">
      <alignment horizontal="center"/>
      <protection locked="0"/>
    </xf>
    <xf numFmtId="0" fontId="10" fillId="0" borderId="10" xfId="0" applyFont="1" applyFill="1" applyBorder="1" applyAlignment="1" applyProtection="1">
      <alignment horizontal="center"/>
      <protection locked="0"/>
    </xf>
    <xf numFmtId="0" fontId="10" fillId="0" borderId="10" xfId="0" applyFont="1" applyFill="1" applyBorder="1" applyAlignment="1" applyProtection="1">
      <alignment horizontal="center"/>
      <protection hidden="1"/>
    </xf>
    <xf numFmtId="0" fontId="6" fillId="3" borderId="12" xfId="0" applyFont="1" applyFill="1" applyBorder="1" applyAlignment="1" applyProtection="1">
      <alignment horizontal="center" vertical="center"/>
      <protection hidden="1"/>
    </xf>
    <xf numFmtId="0" fontId="6" fillId="3" borderId="13" xfId="0" applyFont="1" applyFill="1" applyBorder="1" applyAlignment="1" applyProtection="1">
      <alignment horizontal="center" vertical="center"/>
      <protection hidden="1"/>
    </xf>
    <xf numFmtId="0" fontId="6" fillId="3" borderId="14" xfId="0" applyFont="1" applyFill="1" applyBorder="1" applyAlignment="1" applyProtection="1">
      <alignment horizontal="center" vertical="center"/>
      <protection hidden="1"/>
    </xf>
  </cellXfs>
  <cellStyles count="4">
    <cellStyle name="Comma" xfId="1" builtinId="3"/>
    <cellStyle name="Currency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628650</xdr:colOff>
      <xdr:row>0</xdr:row>
      <xdr:rowOff>85725</xdr:rowOff>
    </xdr:from>
    <xdr:to>
      <xdr:col>16</xdr:col>
      <xdr:colOff>914400</xdr:colOff>
      <xdr:row>4</xdr:row>
      <xdr:rowOff>57150</xdr:rowOff>
    </xdr:to>
    <xdr:pic>
      <xdr:nvPicPr>
        <xdr:cNvPr id="2176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15825" y="85725"/>
          <a:ext cx="184785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85725</xdr:colOff>
      <xdr:row>0</xdr:row>
      <xdr:rowOff>85725</xdr:rowOff>
    </xdr:from>
    <xdr:ext cx="672620" cy="297646"/>
    <xdr:sp macro="" textlink="">
      <xdr:nvSpPr>
        <xdr:cNvPr id="3" name="TextBox 2"/>
        <xdr:cNvSpPr txBox="1"/>
      </xdr:nvSpPr>
      <xdr:spPr>
        <a:xfrm>
          <a:off x="85725" y="85725"/>
          <a:ext cx="672620" cy="2976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tlCol="0" anchor="t">
          <a:spAutoFit/>
        </a:bodyPr>
        <a:lstStyle/>
        <a:p>
          <a:r>
            <a:rPr lang="es-PR" sz="800">
              <a:solidFill>
                <a:sysClr val="windowText" lastClr="000000"/>
              </a:solidFill>
              <a:latin typeface="Century Gothic" panose="020B0502020202020204" pitchFamily="34" charset="0"/>
            </a:rPr>
            <a:t>ASR-AD-028</a:t>
          </a:r>
        </a:p>
        <a:p>
          <a:r>
            <a:rPr lang="es-PR" sz="800">
              <a:solidFill>
                <a:sysClr val="windowText" lastClr="000000"/>
              </a:solidFill>
              <a:latin typeface="Century Gothic" panose="020B0502020202020204" pitchFamily="34" charset="0"/>
            </a:rPr>
            <a:t>Oct. 20</a:t>
          </a:r>
          <a:endParaRPr lang="es-PR" sz="8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45"/>
  <sheetViews>
    <sheetView showGridLines="0" tabSelected="1" view="pageBreakPreview" zoomScaleNormal="70" zoomScaleSheetLayoutView="100" workbookViewId="0">
      <selection activeCell="A13" sqref="A13"/>
    </sheetView>
  </sheetViews>
  <sheetFormatPr defaultRowHeight="13.5" x14ac:dyDescent="0.25"/>
  <cols>
    <col min="1" max="1" width="19.5703125" style="64" customWidth="1"/>
    <col min="2" max="2" width="13" style="63" customWidth="1"/>
    <col min="3" max="3" width="6.85546875" style="63" bestFit="1" customWidth="1"/>
    <col min="4" max="5" width="12.7109375" style="64" customWidth="1"/>
    <col min="6" max="6" width="11.7109375" style="64" customWidth="1"/>
    <col min="7" max="9" width="10.7109375" style="64" customWidth="1"/>
    <col min="10" max="10" width="11.7109375" style="64" customWidth="1"/>
    <col min="11" max="11" width="12.7109375" style="64" customWidth="1"/>
    <col min="12" max="13" width="14.7109375" style="64" customWidth="1"/>
    <col min="14" max="15" width="12.7109375" style="64" customWidth="1"/>
    <col min="16" max="16" width="10.7109375" style="64" customWidth="1"/>
    <col min="17" max="17" width="14.7109375" style="64" customWidth="1"/>
    <col min="18" max="18" width="14.7109375" style="64" hidden="1" customWidth="1"/>
    <col min="19" max="19" width="9.140625" style="84"/>
    <col min="20" max="20" width="9.140625" style="85"/>
    <col min="21" max="22" width="9.140625" style="9"/>
    <col min="23" max="16384" width="9.140625" style="13"/>
  </cols>
  <sheetData>
    <row r="1" spans="1:22" ht="15" customHeight="1" x14ac:dyDescent="0.25">
      <c r="A1" s="13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76"/>
      <c r="T1" s="77"/>
      <c r="U1" s="13"/>
      <c r="V1" s="13"/>
    </row>
    <row r="2" spans="1:22" s="16" customFormat="1" ht="15" customHeight="1" x14ac:dyDescent="0.3">
      <c r="A2" s="117" t="s">
        <v>35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5" t="s">
        <v>54</v>
      </c>
      <c r="S2" s="78"/>
      <c r="T2" s="79"/>
    </row>
    <row r="3" spans="1:22" s="16" customFormat="1" ht="15" customHeight="1" x14ac:dyDescent="0.3">
      <c r="A3" s="117" t="s">
        <v>36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5" t="s">
        <v>55</v>
      </c>
      <c r="S3" s="78"/>
      <c r="T3" s="79"/>
    </row>
    <row r="4" spans="1:22" s="16" customFormat="1" ht="7.5" customHeight="1" x14ac:dyDescent="0.3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78"/>
      <c r="T4" s="79"/>
    </row>
    <row r="5" spans="1:22" ht="15" customHeight="1" x14ac:dyDescent="0.25">
      <c r="A5" s="13"/>
      <c r="B5" s="13"/>
      <c r="C5" s="13"/>
      <c r="D5" s="13"/>
      <c r="E5" s="13"/>
      <c r="G5" s="84" t="s">
        <v>56</v>
      </c>
      <c r="H5" s="126"/>
      <c r="I5" s="126"/>
      <c r="J5" s="126"/>
      <c r="K5" s="126"/>
      <c r="L5" s="126"/>
      <c r="M5" s="126"/>
      <c r="N5" s="126"/>
      <c r="O5" s="18"/>
      <c r="P5" s="18"/>
      <c r="Q5" s="18"/>
      <c r="R5" s="18"/>
      <c r="S5" s="76"/>
      <c r="T5" s="77"/>
      <c r="U5" s="13"/>
      <c r="V5" s="13"/>
    </row>
    <row r="6" spans="1:22" ht="18" customHeight="1" x14ac:dyDescent="0.25">
      <c r="A6" s="19"/>
      <c r="B6" s="13"/>
      <c r="C6" s="13"/>
      <c r="D6" s="13"/>
      <c r="E6" s="13"/>
      <c r="G6" s="76" t="s">
        <v>53</v>
      </c>
      <c r="H6" s="126"/>
      <c r="I6" s="127"/>
      <c r="J6" s="20"/>
      <c r="K6" s="20"/>
      <c r="L6" s="20"/>
      <c r="M6" s="20"/>
      <c r="N6" s="21"/>
      <c r="O6" s="21"/>
      <c r="P6" s="21"/>
      <c r="Q6" s="21"/>
      <c r="R6" s="21"/>
      <c r="S6" s="76"/>
      <c r="T6" s="106"/>
      <c r="U6" s="13"/>
      <c r="V6" s="13"/>
    </row>
    <row r="7" spans="1:22" ht="3.6" customHeight="1" x14ac:dyDescent="0.25">
      <c r="A7" s="21"/>
      <c r="B7" s="21"/>
      <c r="C7" s="21"/>
      <c r="D7" s="22"/>
      <c r="E7" s="21"/>
      <c r="F7" s="21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T7" s="77"/>
      <c r="U7" s="13"/>
      <c r="V7" s="13"/>
    </row>
    <row r="8" spans="1:22" s="86" customFormat="1" ht="12" customHeight="1" x14ac:dyDescent="0.3">
      <c r="A8" s="86" t="s">
        <v>37</v>
      </c>
      <c r="B8" s="86" t="s">
        <v>38</v>
      </c>
      <c r="C8" s="86" t="s">
        <v>39</v>
      </c>
      <c r="D8" s="88" t="s">
        <v>40</v>
      </c>
      <c r="E8" s="86" t="s">
        <v>41</v>
      </c>
      <c r="F8" s="86" t="s">
        <v>42</v>
      </c>
      <c r="G8" s="87" t="s">
        <v>43</v>
      </c>
      <c r="H8" s="87" t="s">
        <v>44</v>
      </c>
      <c r="I8" s="87" t="s">
        <v>45</v>
      </c>
      <c r="J8" s="87" t="s">
        <v>46</v>
      </c>
      <c r="K8" s="87" t="s">
        <v>47</v>
      </c>
      <c r="L8" s="87" t="s">
        <v>48</v>
      </c>
      <c r="M8" s="87" t="s">
        <v>49</v>
      </c>
      <c r="N8" s="87" t="s">
        <v>50</v>
      </c>
      <c r="O8" s="87" t="s">
        <v>51</v>
      </c>
      <c r="P8" s="87"/>
      <c r="Q8" s="87" t="s">
        <v>52</v>
      </c>
      <c r="R8" s="87"/>
      <c r="S8" s="87"/>
      <c r="T8" s="105"/>
    </row>
    <row r="9" spans="1:22" s="24" customFormat="1" ht="27.95" customHeight="1" x14ac:dyDescent="0.3">
      <c r="A9" s="114" t="s">
        <v>9</v>
      </c>
      <c r="B9" s="115"/>
      <c r="C9" s="115"/>
      <c r="D9" s="115"/>
      <c r="E9" s="116" t="s">
        <v>7</v>
      </c>
      <c r="F9" s="116"/>
      <c r="G9" s="116"/>
      <c r="H9" s="116"/>
      <c r="I9" s="116"/>
      <c r="J9" s="116"/>
      <c r="K9" s="116"/>
      <c r="L9" s="133" t="s">
        <v>22</v>
      </c>
      <c r="M9" s="133"/>
      <c r="N9" s="133"/>
      <c r="O9" s="133"/>
      <c r="P9" s="133"/>
      <c r="Q9" s="23" t="s">
        <v>23</v>
      </c>
      <c r="R9" s="89"/>
      <c r="S9" s="80"/>
      <c r="T9" s="81"/>
    </row>
    <row r="10" spans="1:22" ht="90" customHeight="1" x14ac:dyDescent="0.25">
      <c r="A10" s="25" t="s">
        <v>0</v>
      </c>
      <c r="B10" s="26" t="s">
        <v>16</v>
      </c>
      <c r="C10" s="27" t="s">
        <v>1</v>
      </c>
      <c r="D10" s="27" t="s">
        <v>2</v>
      </c>
      <c r="E10" s="28" t="s">
        <v>4</v>
      </c>
      <c r="F10" s="28" t="s">
        <v>19</v>
      </c>
      <c r="G10" s="28" t="s">
        <v>20</v>
      </c>
      <c r="H10" s="28" t="s">
        <v>3</v>
      </c>
      <c r="I10" s="28" t="s">
        <v>18</v>
      </c>
      <c r="J10" s="28" t="s">
        <v>8</v>
      </c>
      <c r="K10" s="28" t="s">
        <v>57</v>
      </c>
      <c r="L10" s="29" t="s">
        <v>29</v>
      </c>
      <c r="M10" s="29" t="s">
        <v>24</v>
      </c>
      <c r="N10" s="29" t="s">
        <v>10</v>
      </c>
      <c r="O10" s="29" t="s">
        <v>33</v>
      </c>
      <c r="P10" s="29" t="s">
        <v>25</v>
      </c>
      <c r="Q10" s="30" t="s">
        <v>34</v>
      </c>
      <c r="R10" s="90"/>
      <c r="S10" s="76"/>
      <c r="V10" s="13"/>
    </row>
    <row r="11" spans="1:22" s="38" customFormat="1" ht="12" customHeight="1" x14ac:dyDescent="0.3">
      <c r="A11" s="31"/>
      <c r="B11" s="32"/>
      <c r="C11" s="33"/>
      <c r="D11" s="32"/>
      <c r="E11" s="34"/>
      <c r="F11" s="35">
        <v>7.6499999999999999E-2</v>
      </c>
      <c r="G11" s="35">
        <v>0.02</v>
      </c>
      <c r="H11" s="34"/>
      <c r="I11" s="34"/>
      <c r="J11" s="34"/>
      <c r="K11" s="34"/>
      <c r="L11" s="34"/>
      <c r="M11" s="36">
        <v>0.5</v>
      </c>
      <c r="N11" s="34"/>
      <c r="O11" s="34"/>
      <c r="P11" s="34"/>
      <c r="Q11" s="37"/>
      <c r="R11" s="34"/>
      <c r="S11" s="82"/>
      <c r="T11" s="83"/>
    </row>
    <row r="12" spans="1:22" s="110" customFormat="1" ht="15" customHeight="1" x14ac:dyDescent="0.25">
      <c r="A12" s="97" t="s">
        <v>17</v>
      </c>
      <c r="B12" s="98">
        <v>1</v>
      </c>
      <c r="C12" s="99">
        <v>55</v>
      </c>
      <c r="D12" s="100">
        <v>2627</v>
      </c>
      <c r="E12" s="101">
        <f t="shared" ref="E12:E30" si="0">D12*12</f>
        <v>31524</v>
      </c>
      <c r="F12" s="101">
        <f>0.0765*E12</f>
        <v>2411.5859999999998</v>
      </c>
      <c r="G12" s="101">
        <f>0.02*E12</f>
        <v>630.48</v>
      </c>
      <c r="H12" s="101">
        <v>600</v>
      </c>
      <c r="I12" s="101">
        <f>260*12</f>
        <v>3120</v>
      </c>
      <c r="J12" s="101"/>
      <c r="K12" s="102">
        <f>SUM(E12:J12)</f>
        <v>38286.066000000006</v>
      </c>
      <c r="L12" s="101">
        <v>31524</v>
      </c>
      <c r="M12" s="101">
        <f>L12*0.5</f>
        <v>15762</v>
      </c>
      <c r="N12" s="101">
        <f>100*12</f>
        <v>1200</v>
      </c>
      <c r="O12" s="102">
        <f>SUM(M12:N12)</f>
        <v>16962</v>
      </c>
      <c r="P12" s="102" t="s">
        <v>55</v>
      </c>
      <c r="Q12" s="103">
        <f t="shared" ref="Q12:Q30" si="1">K12-O12</f>
        <v>21324.066000000006</v>
      </c>
      <c r="R12" s="107"/>
      <c r="S12" s="108"/>
      <c r="T12" s="109"/>
    </row>
    <row r="13" spans="1:22" s="110" customFormat="1" ht="15" customHeight="1" x14ac:dyDescent="0.25">
      <c r="A13" s="65"/>
      <c r="B13" s="66"/>
      <c r="C13" s="67"/>
      <c r="D13" s="68"/>
      <c r="E13" s="101">
        <f t="shared" si="0"/>
        <v>0</v>
      </c>
      <c r="F13" s="101">
        <f>0.0765*E13</f>
        <v>0</v>
      </c>
      <c r="G13" s="101">
        <f>0.02*E13</f>
        <v>0</v>
      </c>
      <c r="H13" s="69"/>
      <c r="I13" s="69"/>
      <c r="J13" s="69"/>
      <c r="K13" s="102">
        <f>SUM(E13:J13)</f>
        <v>0</v>
      </c>
      <c r="L13" s="69"/>
      <c r="M13" s="101"/>
      <c r="N13" s="69"/>
      <c r="O13" s="102"/>
      <c r="P13" s="74"/>
      <c r="Q13" s="103">
        <f t="shared" si="1"/>
        <v>0</v>
      </c>
      <c r="R13" s="107"/>
    </row>
    <row r="14" spans="1:22" s="110" customFormat="1" ht="15" customHeight="1" x14ac:dyDescent="0.25">
      <c r="A14" s="65"/>
      <c r="B14" s="66"/>
      <c r="C14" s="67"/>
      <c r="D14" s="68"/>
      <c r="E14" s="101">
        <f t="shared" ref="E14:E22" si="2">D14*12</f>
        <v>0</v>
      </c>
      <c r="F14" s="101">
        <f t="shared" ref="F14:F22" si="3">0.0765*E14</f>
        <v>0</v>
      </c>
      <c r="G14" s="101">
        <f t="shared" ref="G14:G22" si="4">0.02*E14</f>
        <v>0</v>
      </c>
      <c r="H14" s="69"/>
      <c r="I14" s="69"/>
      <c r="J14" s="69"/>
      <c r="K14" s="102">
        <f t="shared" ref="K14:K22" si="5">SUM(E14:J14)</f>
        <v>0</v>
      </c>
      <c r="L14" s="69"/>
      <c r="M14" s="101"/>
      <c r="N14" s="69"/>
      <c r="O14" s="102"/>
      <c r="P14" s="74"/>
      <c r="Q14" s="103">
        <f t="shared" ref="Q14:Q22" si="6">K14-O14</f>
        <v>0</v>
      </c>
      <c r="R14" s="107"/>
      <c r="S14" s="108"/>
      <c r="T14" s="109"/>
    </row>
    <row r="15" spans="1:22" s="110" customFormat="1" ht="15" customHeight="1" x14ac:dyDescent="0.25">
      <c r="A15" s="65"/>
      <c r="B15" s="66"/>
      <c r="C15" s="67"/>
      <c r="D15" s="68"/>
      <c r="E15" s="101">
        <f>D15*12</f>
        <v>0</v>
      </c>
      <c r="F15" s="101">
        <f t="shared" si="3"/>
        <v>0</v>
      </c>
      <c r="G15" s="101">
        <f>0.02*E15</f>
        <v>0</v>
      </c>
      <c r="H15" s="69"/>
      <c r="I15" s="69"/>
      <c r="J15" s="69"/>
      <c r="K15" s="102">
        <f>SUM(E15:J15)</f>
        <v>0</v>
      </c>
      <c r="L15" s="69"/>
      <c r="M15" s="101"/>
      <c r="N15" s="69"/>
      <c r="O15" s="102"/>
      <c r="P15" s="74"/>
      <c r="Q15" s="103">
        <f>K15-O15</f>
        <v>0</v>
      </c>
      <c r="R15" s="107"/>
      <c r="S15" s="108"/>
      <c r="T15" s="109"/>
    </row>
    <row r="16" spans="1:22" s="110" customFormat="1" ht="15" customHeight="1" x14ac:dyDescent="0.25">
      <c r="A16" s="65"/>
      <c r="B16" s="66"/>
      <c r="C16" s="67"/>
      <c r="D16" s="68"/>
      <c r="E16" s="101">
        <f>D16*12</f>
        <v>0</v>
      </c>
      <c r="F16" s="101">
        <f t="shared" si="3"/>
        <v>0</v>
      </c>
      <c r="G16" s="101">
        <f>0.02*E16</f>
        <v>0</v>
      </c>
      <c r="H16" s="69"/>
      <c r="I16" s="69"/>
      <c r="J16" s="69"/>
      <c r="K16" s="102">
        <f>SUM(E16:J16)</f>
        <v>0</v>
      </c>
      <c r="L16" s="69"/>
      <c r="M16" s="101"/>
      <c r="N16" s="69"/>
      <c r="O16" s="102"/>
      <c r="P16" s="74"/>
      <c r="Q16" s="103">
        <f>K16-O16</f>
        <v>0</v>
      </c>
      <c r="R16" s="107"/>
      <c r="S16" s="108"/>
      <c r="T16" s="109"/>
    </row>
    <row r="17" spans="1:20" s="110" customFormat="1" ht="15" customHeight="1" x14ac:dyDescent="0.25">
      <c r="A17" s="65"/>
      <c r="B17" s="66"/>
      <c r="C17" s="67"/>
      <c r="D17" s="68"/>
      <c r="E17" s="101">
        <f>D17*12</f>
        <v>0</v>
      </c>
      <c r="F17" s="101">
        <f t="shared" si="3"/>
        <v>0</v>
      </c>
      <c r="G17" s="101">
        <f>0.02*E17</f>
        <v>0</v>
      </c>
      <c r="H17" s="69"/>
      <c r="I17" s="69"/>
      <c r="J17" s="69"/>
      <c r="K17" s="102">
        <f>SUM(E17:J17)</f>
        <v>0</v>
      </c>
      <c r="L17" s="69"/>
      <c r="M17" s="101"/>
      <c r="N17" s="69"/>
      <c r="O17" s="102"/>
      <c r="P17" s="74"/>
      <c r="Q17" s="103">
        <f>K17-O17</f>
        <v>0</v>
      </c>
      <c r="R17" s="107"/>
      <c r="S17" s="108"/>
      <c r="T17" s="109"/>
    </row>
    <row r="18" spans="1:20" s="110" customFormat="1" ht="15" customHeight="1" x14ac:dyDescent="0.25">
      <c r="A18" s="65"/>
      <c r="B18" s="66"/>
      <c r="C18" s="67"/>
      <c r="D18" s="68"/>
      <c r="E18" s="101">
        <f>D18*12</f>
        <v>0</v>
      </c>
      <c r="F18" s="101">
        <f t="shared" si="3"/>
        <v>0</v>
      </c>
      <c r="G18" s="101">
        <f>0.02*E18</f>
        <v>0</v>
      </c>
      <c r="H18" s="69"/>
      <c r="I18" s="69"/>
      <c r="J18" s="69"/>
      <c r="K18" s="102">
        <f>SUM(E18:J18)</f>
        <v>0</v>
      </c>
      <c r="L18" s="69"/>
      <c r="M18" s="101"/>
      <c r="N18" s="69"/>
      <c r="O18" s="102"/>
      <c r="P18" s="74"/>
      <c r="Q18" s="103">
        <f>K18-O18</f>
        <v>0</v>
      </c>
      <c r="R18" s="107"/>
      <c r="S18" s="108"/>
      <c r="T18" s="109"/>
    </row>
    <row r="19" spans="1:20" s="110" customFormat="1" ht="15" customHeight="1" x14ac:dyDescent="0.25">
      <c r="A19" s="65"/>
      <c r="B19" s="66"/>
      <c r="C19" s="67"/>
      <c r="D19" s="68"/>
      <c r="E19" s="101">
        <f>D19*12</f>
        <v>0</v>
      </c>
      <c r="F19" s="101">
        <f t="shared" si="3"/>
        <v>0</v>
      </c>
      <c r="G19" s="101">
        <f>0.02*E19</f>
        <v>0</v>
      </c>
      <c r="H19" s="69"/>
      <c r="I19" s="69"/>
      <c r="J19" s="69"/>
      <c r="K19" s="102">
        <f>SUM(E19:J19)</f>
        <v>0</v>
      </c>
      <c r="L19" s="69"/>
      <c r="M19" s="101"/>
      <c r="N19" s="69"/>
      <c r="O19" s="102"/>
      <c r="P19" s="74"/>
      <c r="Q19" s="103">
        <f>K19-O19</f>
        <v>0</v>
      </c>
      <c r="R19" s="107"/>
      <c r="S19" s="108"/>
      <c r="T19" s="109"/>
    </row>
    <row r="20" spans="1:20" s="110" customFormat="1" ht="15" customHeight="1" x14ac:dyDescent="0.25">
      <c r="A20" s="65"/>
      <c r="B20" s="66"/>
      <c r="C20" s="67"/>
      <c r="D20" s="68"/>
      <c r="E20" s="101">
        <f t="shared" si="2"/>
        <v>0</v>
      </c>
      <c r="F20" s="101">
        <f t="shared" si="3"/>
        <v>0</v>
      </c>
      <c r="G20" s="101">
        <f t="shared" si="4"/>
        <v>0</v>
      </c>
      <c r="H20" s="69"/>
      <c r="I20" s="69"/>
      <c r="J20" s="69"/>
      <c r="K20" s="102">
        <f t="shared" si="5"/>
        <v>0</v>
      </c>
      <c r="L20" s="69"/>
      <c r="M20" s="101"/>
      <c r="N20" s="69"/>
      <c r="O20" s="102"/>
      <c r="P20" s="74"/>
      <c r="Q20" s="103">
        <f t="shared" si="6"/>
        <v>0</v>
      </c>
      <c r="R20" s="107"/>
      <c r="S20" s="108"/>
      <c r="T20" s="109"/>
    </row>
    <row r="21" spans="1:20" s="110" customFormat="1" ht="15" customHeight="1" x14ac:dyDescent="0.25">
      <c r="A21" s="65"/>
      <c r="B21" s="66"/>
      <c r="C21" s="67"/>
      <c r="D21" s="68"/>
      <c r="E21" s="101">
        <f t="shared" si="2"/>
        <v>0</v>
      </c>
      <c r="F21" s="101">
        <f t="shared" si="3"/>
        <v>0</v>
      </c>
      <c r="G21" s="101">
        <f t="shared" si="4"/>
        <v>0</v>
      </c>
      <c r="H21" s="69"/>
      <c r="I21" s="69"/>
      <c r="J21" s="69"/>
      <c r="K21" s="102">
        <f t="shared" si="5"/>
        <v>0</v>
      </c>
      <c r="L21" s="69"/>
      <c r="M21" s="101"/>
      <c r="N21" s="69"/>
      <c r="O21" s="102"/>
      <c r="P21" s="74"/>
      <c r="Q21" s="103">
        <f t="shared" si="6"/>
        <v>0</v>
      </c>
      <c r="R21" s="107"/>
      <c r="S21" s="108"/>
      <c r="T21" s="109"/>
    </row>
    <row r="22" spans="1:20" s="110" customFormat="1" ht="15" customHeight="1" x14ac:dyDescent="0.25">
      <c r="A22" s="65"/>
      <c r="B22" s="66"/>
      <c r="C22" s="67"/>
      <c r="D22" s="68"/>
      <c r="E22" s="101">
        <f t="shared" si="2"/>
        <v>0</v>
      </c>
      <c r="F22" s="101">
        <f t="shared" si="3"/>
        <v>0</v>
      </c>
      <c r="G22" s="101">
        <f t="shared" si="4"/>
        <v>0</v>
      </c>
      <c r="H22" s="69"/>
      <c r="I22" s="69"/>
      <c r="J22" s="69"/>
      <c r="K22" s="102">
        <f t="shared" si="5"/>
        <v>0</v>
      </c>
      <c r="L22" s="69"/>
      <c r="M22" s="101"/>
      <c r="N22" s="69"/>
      <c r="O22" s="102"/>
      <c r="P22" s="74"/>
      <c r="Q22" s="103">
        <f t="shared" si="6"/>
        <v>0</v>
      </c>
      <c r="R22" s="107"/>
      <c r="S22" s="108"/>
      <c r="T22" s="109"/>
    </row>
    <row r="23" spans="1:20" s="110" customFormat="1" ht="15" customHeight="1" x14ac:dyDescent="0.25">
      <c r="A23" s="65"/>
      <c r="B23" s="66"/>
      <c r="C23" s="67"/>
      <c r="D23" s="68"/>
      <c r="E23" s="101">
        <f t="shared" si="0"/>
        <v>0</v>
      </c>
      <c r="F23" s="101">
        <f>0.0765*E23</f>
        <v>0</v>
      </c>
      <c r="G23" s="101">
        <f>0.02*E23</f>
        <v>0</v>
      </c>
      <c r="H23" s="69"/>
      <c r="I23" s="69"/>
      <c r="J23" s="69"/>
      <c r="K23" s="102">
        <f>SUM(E23:J23)</f>
        <v>0</v>
      </c>
      <c r="L23" s="69"/>
      <c r="M23" s="101"/>
      <c r="N23" s="69"/>
      <c r="O23" s="102"/>
      <c r="P23" s="74"/>
      <c r="Q23" s="103">
        <f t="shared" si="1"/>
        <v>0</v>
      </c>
      <c r="R23" s="107"/>
      <c r="S23" s="108"/>
      <c r="T23" s="109"/>
    </row>
    <row r="24" spans="1:20" s="110" customFormat="1" ht="15" customHeight="1" x14ac:dyDescent="0.25">
      <c r="A24" s="65"/>
      <c r="B24" s="66"/>
      <c r="C24" s="67"/>
      <c r="D24" s="69"/>
      <c r="E24" s="101">
        <f t="shared" si="0"/>
        <v>0</v>
      </c>
      <c r="F24" s="101">
        <f t="shared" ref="F24:F30" si="7">0.0765*E24</f>
        <v>0</v>
      </c>
      <c r="G24" s="101">
        <f t="shared" ref="G24:G30" si="8">0.02*E24</f>
        <v>0</v>
      </c>
      <c r="H24" s="69"/>
      <c r="I24" s="69"/>
      <c r="J24" s="69"/>
      <c r="K24" s="101">
        <f t="shared" ref="K24:K30" si="9">SUM(E24:J24)</f>
        <v>0</v>
      </c>
      <c r="L24" s="69"/>
      <c r="M24" s="101"/>
      <c r="N24" s="69"/>
      <c r="O24" s="102"/>
      <c r="P24" s="74"/>
      <c r="Q24" s="103">
        <f t="shared" si="1"/>
        <v>0</v>
      </c>
      <c r="R24" s="107"/>
      <c r="S24" s="108"/>
      <c r="T24" s="109"/>
    </row>
    <row r="25" spans="1:20" s="113" customFormat="1" ht="15" customHeight="1" x14ac:dyDescent="0.25">
      <c r="A25" s="65"/>
      <c r="B25" s="70"/>
      <c r="C25" s="67"/>
      <c r="D25" s="69"/>
      <c r="E25" s="101">
        <f t="shared" si="0"/>
        <v>0</v>
      </c>
      <c r="F25" s="101">
        <f t="shared" si="7"/>
        <v>0</v>
      </c>
      <c r="G25" s="101">
        <f t="shared" si="8"/>
        <v>0</v>
      </c>
      <c r="H25" s="69"/>
      <c r="I25" s="69"/>
      <c r="J25" s="69"/>
      <c r="K25" s="101">
        <f t="shared" si="9"/>
        <v>0</v>
      </c>
      <c r="L25" s="69"/>
      <c r="M25" s="101"/>
      <c r="N25" s="69"/>
      <c r="O25" s="102"/>
      <c r="P25" s="74"/>
      <c r="Q25" s="103">
        <f t="shared" si="1"/>
        <v>0</v>
      </c>
      <c r="R25" s="107"/>
      <c r="S25" s="111"/>
      <c r="T25" s="112"/>
    </row>
    <row r="26" spans="1:20" s="110" customFormat="1" ht="15" customHeight="1" x14ac:dyDescent="0.25">
      <c r="A26" s="71"/>
      <c r="B26" s="72"/>
      <c r="C26" s="67"/>
      <c r="D26" s="69"/>
      <c r="E26" s="101">
        <f t="shared" si="0"/>
        <v>0</v>
      </c>
      <c r="F26" s="101">
        <f t="shared" si="7"/>
        <v>0</v>
      </c>
      <c r="G26" s="101">
        <f t="shared" si="8"/>
        <v>0</v>
      </c>
      <c r="H26" s="69"/>
      <c r="I26" s="69"/>
      <c r="J26" s="69"/>
      <c r="K26" s="101">
        <f t="shared" si="9"/>
        <v>0</v>
      </c>
      <c r="L26" s="69"/>
      <c r="M26" s="101"/>
      <c r="N26" s="69"/>
      <c r="O26" s="102"/>
      <c r="P26" s="74"/>
      <c r="Q26" s="103">
        <f t="shared" si="1"/>
        <v>0</v>
      </c>
      <c r="R26" s="107"/>
      <c r="S26" s="108"/>
      <c r="T26" s="109"/>
    </row>
    <row r="27" spans="1:20" s="110" customFormat="1" ht="15" customHeight="1" x14ac:dyDescent="0.25">
      <c r="A27" s="65"/>
      <c r="B27" s="70"/>
      <c r="C27" s="67"/>
      <c r="D27" s="73"/>
      <c r="E27" s="101">
        <f t="shared" si="0"/>
        <v>0</v>
      </c>
      <c r="F27" s="101">
        <f t="shared" si="7"/>
        <v>0</v>
      </c>
      <c r="G27" s="101">
        <f t="shared" si="8"/>
        <v>0</v>
      </c>
      <c r="H27" s="69"/>
      <c r="I27" s="69"/>
      <c r="J27" s="69"/>
      <c r="K27" s="101">
        <f t="shared" si="9"/>
        <v>0</v>
      </c>
      <c r="L27" s="69"/>
      <c r="M27" s="101"/>
      <c r="N27" s="69"/>
      <c r="O27" s="102"/>
      <c r="P27" s="74"/>
      <c r="Q27" s="103">
        <f t="shared" si="1"/>
        <v>0</v>
      </c>
      <c r="R27" s="107"/>
      <c r="S27" s="108"/>
      <c r="T27" s="109"/>
    </row>
    <row r="28" spans="1:20" s="110" customFormat="1" ht="15" customHeight="1" x14ac:dyDescent="0.25">
      <c r="A28" s="65"/>
      <c r="B28" s="70"/>
      <c r="C28" s="67"/>
      <c r="D28" s="69"/>
      <c r="E28" s="101">
        <f t="shared" si="0"/>
        <v>0</v>
      </c>
      <c r="F28" s="101">
        <f t="shared" si="7"/>
        <v>0</v>
      </c>
      <c r="G28" s="101">
        <f t="shared" si="8"/>
        <v>0</v>
      </c>
      <c r="H28" s="69"/>
      <c r="I28" s="69"/>
      <c r="J28" s="69"/>
      <c r="K28" s="101">
        <f t="shared" si="9"/>
        <v>0</v>
      </c>
      <c r="L28" s="69"/>
      <c r="M28" s="101"/>
      <c r="N28" s="69"/>
      <c r="O28" s="102"/>
      <c r="P28" s="74"/>
      <c r="Q28" s="103">
        <f t="shared" si="1"/>
        <v>0</v>
      </c>
      <c r="R28" s="107"/>
      <c r="S28" s="108"/>
      <c r="T28" s="109"/>
    </row>
    <row r="29" spans="1:20" s="110" customFormat="1" ht="15" customHeight="1" x14ac:dyDescent="0.25">
      <c r="A29" s="65"/>
      <c r="B29" s="70"/>
      <c r="C29" s="67"/>
      <c r="D29" s="69"/>
      <c r="E29" s="101">
        <f t="shared" si="0"/>
        <v>0</v>
      </c>
      <c r="F29" s="101">
        <f t="shared" si="7"/>
        <v>0</v>
      </c>
      <c r="G29" s="101">
        <f t="shared" si="8"/>
        <v>0</v>
      </c>
      <c r="H29" s="69"/>
      <c r="I29" s="69"/>
      <c r="J29" s="69"/>
      <c r="K29" s="101">
        <f t="shared" si="9"/>
        <v>0</v>
      </c>
      <c r="L29" s="69"/>
      <c r="M29" s="101"/>
      <c r="N29" s="69"/>
      <c r="O29" s="102"/>
      <c r="P29" s="74"/>
      <c r="Q29" s="103">
        <f t="shared" si="1"/>
        <v>0</v>
      </c>
      <c r="R29" s="107"/>
      <c r="S29" s="108"/>
      <c r="T29" s="109"/>
    </row>
    <row r="30" spans="1:20" s="110" customFormat="1" ht="15" customHeight="1" x14ac:dyDescent="0.25">
      <c r="A30" s="65"/>
      <c r="B30" s="70"/>
      <c r="C30" s="67"/>
      <c r="D30" s="69"/>
      <c r="E30" s="101">
        <f t="shared" si="0"/>
        <v>0</v>
      </c>
      <c r="F30" s="101">
        <f t="shared" si="7"/>
        <v>0</v>
      </c>
      <c r="G30" s="101">
        <f t="shared" si="8"/>
        <v>0</v>
      </c>
      <c r="H30" s="69"/>
      <c r="I30" s="69"/>
      <c r="J30" s="69"/>
      <c r="K30" s="101">
        <f t="shared" si="9"/>
        <v>0</v>
      </c>
      <c r="L30" s="69"/>
      <c r="M30" s="101"/>
      <c r="N30" s="69"/>
      <c r="O30" s="102"/>
      <c r="P30" s="74"/>
      <c r="Q30" s="103">
        <f t="shared" si="1"/>
        <v>0</v>
      </c>
      <c r="R30" s="107"/>
      <c r="S30" s="108"/>
      <c r="T30" s="109"/>
    </row>
    <row r="31" spans="1:20" s="39" customFormat="1" ht="3.6" customHeight="1" x14ac:dyDescent="0.25">
      <c r="A31" s="118"/>
      <c r="B31" s="119"/>
      <c r="C31" s="40"/>
      <c r="D31" s="41"/>
      <c r="E31" s="42"/>
      <c r="F31" s="42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4"/>
      <c r="R31" s="91"/>
      <c r="S31" s="75"/>
      <c r="T31" s="49"/>
    </row>
    <row r="32" spans="1:20" s="49" customFormat="1" ht="15" customHeight="1" x14ac:dyDescent="0.25">
      <c r="A32" s="45"/>
      <c r="B32" s="46" t="s">
        <v>6</v>
      </c>
      <c r="C32" s="46"/>
      <c r="D32" s="47">
        <f t="shared" ref="D32:K32" si="10">SUM(D12:D31)</f>
        <v>2627</v>
      </c>
      <c r="E32" s="47">
        <f t="shared" si="10"/>
        <v>31524</v>
      </c>
      <c r="F32" s="47">
        <f t="shared" si="10"/>
        <v>2411.5859999999998</v>
      </c>
      <c r="G32" s="47">
        <f t="shared" si="10"/>
        <v>630.48</v>
      </c>
      <c r="H32" s="47">
        <f t="shared" si="10"/>
        <v>600</v>
      </c>
      <c r="I32" s="47">
        <f t="shared" si="10"/>
        <v>3120</v>
      </c>
      <c r="J32" s="47">
        <f t="shared" si="10"/>
        <v>0</v>
      </c>
      <c r="K32" s="47">
        <f t="shared" si="10"/>
        <v>38286.066000000006</v>
      </c>
      <c r="L32" s="47">
        <v>31524</v>
      </c>
      <c r="M32" s="47">
        <f>L32*0.5</f>
        <v>15762</v>
      </c>
      <c r="N32" s="47">
        <f>100*12</f>
        <v>1200</v>
      </c>
      <c r="O32" s="47">
        <f>SUM(M32:N32)</f>
        <v>16962</v>
      </c>
      <c r="P32" s="47"/>
      <c r="Q32" s="48">
        <f>K32-O32</f>
        <v>21324.066000000006</v>
      </c>
      <c r="R32" s="92"/>
      <c r="S32" s="75"/>
    </row>
    <row r="33" spans="1:66" ht="3.6" customHeight="1" thickBot="1" x14ac:dyDescent="0.3">
      <c r="A33" s="50"/>
      <c r="B33" s="51"/>
      <c r="C33" s="51"/>
      <c r="D33" s="52"/>
      <c r="E33" s="52"/>
      <c r="F33" s="52"/>
      <c r="G33" s="52"/>
      <c r="H33" s="53"/>
      <c r="I33" s="53"/>
      <c r="J33" s="52"/>
      <c r="K33" s="52"/>
      <c r="L33" s="52"/>
      <c r="M33" s="52"/>
      <c r="N33" s="52"/>
      <c r="O33" s="52"/>
      <c r="P33" s="52"/>
      <c r="Q33" s="54"/>
      <c r="R33" s="93"/>
      <c r="S33" s="76"/>
      <c r="T33" s="77"/>
      <c r="U33" s="13"/>
      <c r="V33" s="13"/>
    </row>
    <row r="34" spans="1:66" ht="14.1" customHeight="1" x14ac:dyDescent="0.25">
      <c r="A34" s="50"/>
      <c r="B34" s="51"/>
      <c r="C34" s="51"/>
      <c r="D34" s="52"/>
      <c r="E34" s="52"/>
      <c r="F34" s="52"/>
      <c r="G34" s="52"/>
      <c r="H34" s="52"/>
      <c r="I34" s="52"/>
      <c r="J34" s="52"/>
      <c r="K34" s="128" t="s">
        <v>14</v>
      </c>
      <c r="L34" s="52"/>
      <c r="M34" s="52"/>
      <c r="N34" s="52"/>
      <c r="O34" s="130" t="s">
        <v>15</v>
      </c>
      <c r="P34" s="58"/>
      <c r="Q34" s="128" t="s">
        <v>5</v>
      </c>
      <c r="R34" s="94"/>
      <c r="S34" s="76"/>
      <c r="T34" s="77"/>
      <c r="U34" s="13"/>
      <c r="V34" s="13"/>
    </row>
    <row r="35" spans="1:66" ht="14.1" customHeight="1" x14ac:dyDescent="0.25">
      <c r="A35" s="55" t="s">
        <v>21</v>
      </c>
      <c r="B35" s="51"/>
      <c r="C35" s="51"/>
      <c r="D35" s="52"/>
      <c r="E35" s="52"/>
      <c r="F35" s="52"/>
      <c r="G35" s="52"/>
      <c r="H35" s="52"/>
      <c r="I35" s="52"/>
      <c r="J35" s="52"/>
      <c r="K35" s="129"/>
      <c r="L35" s="52"/>
      <c r="M35" s="52"/>
      <c r="N35" s="52"/>
      <c r="O35" s="131"/>
      <c r="P35" s="58"/>
      <c r="Q35" s="129"/>
      <c r="R35" s="94"/>
      <c r="S35" s="76"/>
      <c r="T35" s="77"/>
      <c r="U35" s="13"/>
      <c r="V35" s="13"/>
    </row>
    <row r="36" spans="1:66" ht="14.1" customHeight="1" x14ac:dyDescent="0.25">
      <c r="A36" s="50"/>
      <c r="B36" s="51"/>
      <c r="C36" s="51"/>
      <c r="D36" s="52"/>
      <c r="E36" s="52"/>
      <c r="F36" s="52"/>
      <c r="G36" s="52"/>
      <c r="H36" s="52"/>
      <c r="I36" s="52"/>
      <c r="J36" s="52"/>
      <c r="K36" s="129"/>
      <c r="L36" s="52"/>
      <c r="M36" s="52"/>
      <c r="N36" s="52"/>
      <c r="O36" s="131"/>
      <c r="P36" s="58"/>
      <c r="Q36" s="129"/>
      <c r="R36" s="94"/>
      <c r="S36" s="76"/>
      <c r="T36" s="77"/>
      <c r="U36" s="13"/>
      <c r="V36" s="13"/>
    </row>
    <row r="37" spans="1:66" ht="15" customHeight="1" x14ac:dyDescent="0.25">
      <c r="A37" s="139" t="s">
        <v>13</v>
      </c>
      <c r="B37" s="140"/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140"/>
      <c r="O37" s="140"/>
      <c r="P37" s="140"/>
      <c r="Q37" s="141"/>
      <c r="R37" s="95"/>
      <c r="S37" s="76"/>
      <c r="T37" s="77"/>
      <c r="U37" s="13"/>
      <c r="V37" s="13"/>
    </row>
    <row r="38" spans="1:66" ht="15" customHeight="1" x14ac:dyDescent="0.25">
      <c r="A38" s="56" t="s">
        <v>11</v>
      </c>
      <c r="B38" s="9"/>
      <c r="C38" s="9"/>
      <c r="D38" s="9"/>
      <c r="E38" s="9"/>
      <c r="F38" s="9"/>
      <c r="G38" s="9"/>
      <c r="H38" s="9"/>
      <c r="I38" s="9"/>
      <c r="J38" s="52"/>
      <c r="K38" s="9"/>
      <c r="L38" s="52"/>
      <c r="M38" s="52"/>
      <c r="N38" s="52"/>
      <c r="O38" s="58"/>
      <c r="P38" s="58"/>
      <c r="Q38" s="57"/>
      <c r="R38" s="9"/>
      <c r="S38" s="76"/>
      <c r="T38" s="77"/>
      <c r="U38" s="13"/>
      <c r="V38" s="13"/>
    </row>
    <row r="39" spans="1:66" s="9" customFormat="1" ht="24.95" customHeight="1" x14ac:dyDescent="0.25">
      <c r="A39" s="136"/>
      <c r="B39" s="137"/>
      <c r="C39" s="137"/>
      <c r="D39" s="137"/>
      <c r="F39" s="132"/>
      <c r="G39" s="132"/>
      <c r="H39" s="132"/>
      <c r="I39" s="132"/>
      <c r="J39" s="52"/>
      <c r="K39" s="138"/>
      <c r="L39" s="138"/>
      <c r="M39" s="138"/>
      <c r="N39" s="138"/>
      <c r="O39" s="58"/>
      <c r="P39" s="124"/>
      <c r="Q39" s="125"/>
      <c r="R39" s="58"/>
      <c r="S39" s="84"/>
      <c r="T39" s="85"/>
    </row>
    <row r="40" spans="1:66" s="9" customFormat="1" ht="15" customHeight="1" x14ac:dyDescent="0.25">
      <c r="A40" s="121" t="s">
        <v>30</v>
      </c>
      <c r="B40" s="120"/>
      <c r="C40" s="120"/>
      <c r="D40" s="120"/>
      <c r="F40" s="120" t="s">
        <v>31</v>
      </c>
      <c r="G40" s="120"/>
      <c r="H40" s="120"/>
      <c r="I40" s="120"/>
      <c r="J40" s="52"/>
      <c r="K40" s="120" t="s">
        <v>12</v>
      </c>
      <c r="L40" s="120"/>
      <c r="M40" s="120"/>
      <c r="N40" s="120"/>
      <c r="O40" s="58"/>
      <c r="P40" s="122" t="s">
        <v>32</v>
      </c>
      <c r="Q40" s="123"/>
      <c r="R40" s="58"/>
      <c r="S40" s="84"/>
      <c r="T40" s="85"/>
    </row>
    <row r="41" spans="1:66" ht="3.6" customHeight="1" x14ac:dyDescent="0.25">
      <c r="A41" s="59"/>
      <c r="B41" s="60"/>
      <c r="C41" s="60"/>
      <c r="D41" s="60"/>
      <c r="E41" s="61"/>
      <c r="F41" s="61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2"/>
      <c r="R41" s="9"/>
      <c r="S41" s="76"/>
      <c r="T41" s="77"/>
      <c r="U41" s="13"/>
      <c r="V41" s="13"/>
    </row>
    <row r="42" spans="1:66" s="3" customFormat="1" ht="15" customHeight="1" x14ac:dyDescent="0.25">
      <c r="A42" s="12" t="s">
        <v>26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96"/>
      <c r="Q42" s="104"/>
      <c r="R42" s="2"/>
      <c r="S42" s="6"/>
      <c r="T42" s="1"/>
      <c r="U42" s="2"/>
      <c r="V42" s="2"/>
      <c r="W42" s="2"/>
      <c r="X42" s="2"/>
      <c r="Y42" s="2"/>
      <c r="Z42" s="2"/>
      <c r="AA42" s="2"/>
      <c r="AB42" s="2"/>
      <c r="AC42" s="2"/>
      <c r="AE42" s="2"/>
      <c r="AG42" s="2"/>
      <c r="AH42" s="2"/>
      <c r="AK42" s="4"/>
      <c r="AL42" s="5"/>
      <c r="AM42" s="5"/>
      <c r="AN42" s="6"/>
      <c r="AO42" s="5"/>
      <c r="AP42" s="4"/>
      <c r="AQ42" s="4"/>
      <c r="AR42" s="5"/>
      <c r="AS42" s="5"/>
      <c r="AT42" s="5"/>
      <c r="AU42" s="5"/>
      <c r="AV42" s="5"/>
      <c r="AW42" s="5"/>
    </row>
    <row r="43" spans="1:66" s="3" customFormat="1" ht="15" hidden="1" customHeight="1" x14ac:dyDescent="0.25">
      <c r="A43" s="1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6"/>
      <c r="T43" s="1"/>
      <c r="U43" s="2"/>
      <c r="V43" s="2"/>
      <c r="W43" s="2"/>
      <c r="X43" s="2"/>
      <c r="Y43" s="2"/>
      <c r="Z43" s="2"/>
      <c r="AA43" s="2"/>
      <c r="AB43" s="2"/>
      <c r="AC43" s="2"/>
      <c r="AE43" s="2"/>
      <c r="AG43" s="2"/>
      <c r="AH43" s="2"/>
      <c r="AK43" s="4"/>
      <c r="AL43" s="5"/>
      <c r="AM43" s="5"/>
      <c r="AN43" s="6"/>
      <c r="AO43" s="5"/>
      <c r="AP43" s="4"/>
      <c r="AQ43" s="4"/>
      <c r="AR43" s="5"/>
      <c r="AS43" s="5"/>
      <c r="AT43" s="5"/>
      <c r="AU43" s="5"/>
      <c r="AV43" s="5"/>
      <c r="AW43" s="5"/>
    </row>
    <row r="44" spans="1:66" s="9" customFormat="1" ht="15" hidden="1" customHeight="1" x14ac:dyDescent="0.25">
      <c r="A44" s="134" t="s">
        <v>27</v>
      </c>
      <c r="B44" s="134"/>
      <c r="C44" s="134"/>
      <c r="D44" s="134"/>
      <c r="E44" s="134"/>
      <c r="F44" s="134"/>
      <c r="G44" s="134"/>
      <c r="H44" s="134"/>
      <c r="I44" s="134"/>
      <c r="J44" s="134"/>
      <c r="K44" s="134"/>
      <c r="L44" s="134"/>
      <c r="M44" s="134"/>
      <c r="N44" s="134"/>
      <c r="O44" s="134"/>
      <c r="P44" s="134"/>
      <c r="Q44" s="134"/>
      <c r="R44" s="134"/>
      <c r="S44" s="134"/>
      <c r="T44" s="134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8"/>
      <c r="AQ44" s="8"/>
      <c r="AR44" s="7"/>
      <c r="AS44" s="7"/>
      <c r="AT44" s="7"/>
      <c r="AU44" s="7"/>
      <c r="AV44" s="7"/>
      <c r="AW44" s="7"/>
      <c r="AX44" s="7"/>
      <c r="AY44" s="7"/>
      <c r="AZ44" s="7"/>
      <c r="BB44" s="10"/>
      <c r="BC44" s="11"/>
      <c r="BD44" s="11"/>
      <c r="BE44" s="11"/>
      <c r="BF44" s="11"/>
      <c r="BG44" s="11"/>
      <c r="BH44" s="11"/>
      <c r="BI44" s="11"/>
      <c r="BJ44" s="11"/>
      <c r="BK44" s="11"/>
      <c r="BL44" s="11"/>
      <c r="BM44" s="11"/>
      <c r="BN44" s="11"/>
    </row>
    <row r="45" spans="1:66" s="9" customFormat="1" ht="15" hidden="1" customHeight="1" x14ac:dyDescent="0.25">
      <c r="A45" s="135" t="s">
        <v>28</v>
      </c>
      <c r="B45" s="135"/>
      <c r="C45" s="135"/>
      <c r="D45" s="135"/>
      <c r="E45" s="135"/>
      <c r="F45" s="135"/>
      <c r="G45" s="135"/>
      <c r="H45" s="135"/>
      <c r="I45" s="135"/>
      <c r="J45" s="135"/>
      <c r="K45" s="135"/>
      <c r="L45" s="135"/>
      <c r="M45" s="135"/>
      <c r="N45" s="135"/>
      <c r="O45" s="135"/>
      <c r="P45" s="135"/>
      <c r="Q45" s="135"/>
      <c r="R45" s="135"/>
      <c r="S45" s="135"/>
      <c r="T45" s="135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1"/>
      <c r="AQ45" s="1"/>
      <c r="AR45" s="2"/>
      <c r="AS45" s="2"/>
      <c r="AT45" s="2"/>
      <c r="AU45" s="2"/>
      <c r="AV45" s="2"/>
      <c r="AW45" s="2"/>
      <c r="AX45" s="2"/>
      <c r="AY45" s="2"/>
      <c r="BA45" s="10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L45" s="11"/>
      <c r="BM45" s="11"/>
    </row>
  </sheetData>
  <sheetProtection password="C48C" sheet="1" objects="1" scenarios="1" insertRows="0" deleteRows="0"/>
  <mergeCells count="22">
    <mergeCell ref="A44:T44"/>
    <mergeCell ref="A45:T45"/>
    <mergeCell ref="A39:D39"/>
    <mergeCell ref="K39:N39"/>
    <mergeCell ref="Q34:Q36"/>
    <mergeCell ref="A37:Q37"/>
    <mergeCell ref="K40:N40"/>
    <mergeCell ref="A40:D40"/>
    <mergeCell ref="P40:Q40"/>
    <mergeCell ref="P39:Q39"/>
    <mergeCell ref="H6:I6"/>
    <mergeCell ref="K34:K36"/>
    <mergeCell ref="O34:O36"/>
    <mergeCell ref="F40:I40"/>
    <mergeCell ref="F39:I39"/>
    <mergeCell ref="L9:P9"/>
    <mergeCell ref="A9:D9"/>
    <mergeCell ref="E9:K9"/>
    <mergeCell ref="A2:Q2"/>
    <mergeCell ref="A3:Q3"/>
    <mergeCell ref="A31:B31"/>
    <mergeCell ref="H5:N5"/>
  </mergeCells>
  <dataValidations disablePrompts="1" count="1">
    <dataValidation type="list" errorStyle="warning" allowBlank="1" showInputMessage="1" showErrorMessage="1" errorTitle="Error" error="Solo se aceptan valores:_x000a_Sí o No" promptTitle="Es empleado Escencial?" prompt="Escriba o seleccione de la lista: Sí o No" sqref="P12:P30">
      <formula1>$R$2:$R$3</formula1>
    </dataValidation>
  </dataValidations>
  <printOptions horizontalCentered="1"/>
  <pageMargins left="0" right="0" top="0" bottom="0.65" header="0" footer="0.25"/>
  <pageSetup paperSize="5" scale="81" fitToHeight="0" orientation="landscape" r:id="rId1"/>
  <headerFooter>
    <oddHeader xml:space="preserve">&amp;C
</oddHeader>
    <oddFooter>&amp;C&amp;"Century Gothic,Regular"&amp;10ADMINISTRACIÓN DE LOS SISTEMAS DE RETIRO DE LOS EMPLEADOS DEL GOBIERNO Y LA JUDICATURA
PO Box 42003 San Juan, PR 00940-2203 Tel. 787-777-1500 www.retiro.pr.gov&amp;R&amp;"Century Gothic,Regular"&amp;10Página &amp;P de &amp;N</oddFooter>
  </headerFooter>
  <rowBreaks count="1" manualBreakCount="1">
    <brk id="45" max="16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64C46F1AEDE054986FE42B32DA81382" ma:contentTypeVersion="9" ma:contentTypeDescription="Create a new document." ma:contentTypeScope="" ma:versionID="4354196c622d293d658e0609a5dffe7d">
  <xsd:schema xmlns:xsd="http://www.w3.org/2001/XMLSchema" xmlns:xs="http://www.w3.org/2001/XMLSchema" xmlns:p="http://schemas.microsoft.com/office/2006/metadata/properties" xmlns:ns2="aa7f3f45-29a5-40f7-9f58-096c9f12b979" targetNamespace="http://schemas.microsoft.com/office/2006/metadata/properties" ma:root="true" ma:fieldsID="032a1bf49c0565a9370603c1a132b8ab" ns2:_="">
    <xsd:import namespace="aa7f3f45-29a5-40f7-9f58-096c9f12b979"/>
    <xsd:element name="properties">
      <xsd:complexType>
        <xsd:sequence>
          <xsd:element name="documentManagement">
            <xsd:complexType>
              <xsd:all>
                <xsd:element ref="ns2:Yea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f3f45-29a5-40f7-9f58-096c9f12b979" elementFormDefault="qualified">
    <xsd:import namespace="http://schemas.microsoft.com/office/2006/documentManagement/types"/>
    <xsd:import namespace="http://schemas.microsoft.com/office/infopath/2007/PartnerControls"/>
    <xsd:element name="Year" ma:index="8" nillable="true" ma:displayName="Year" ma:internalName="Yea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LongProperties xmlns="http://schemas.microsoft.com/office/2006/metadata/longProperties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Year xmlns="aa7f3f45-29a5-40f7-9f58-096c9f12b979">2016</Year>
  </documentManagement>
</p:properties>
</file>

<file path=customXml/itemProps1.xml><?xml version="1.0" encoding="utf-8"?>
<ds:datastoreItem xmlns:ds="http://schemas.openxmlformats.org/officeDocument/2006/customXml" ds:itemID="{33B8D8FE-8F5F-4912-B031-A931C8B00D2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0B48F67-A7AE-4B29-9FB5-40CB661827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7f3f45-29a5-40f7-9f58-096c9f12b97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E128902-5E7E-497F-B0F6-98FDEB5E76A3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B0D1981D-EA63-4B5D-9841-9C2CB2185404}">
  <ds:schemaRefs>
    <ds:schemaRef ds:uri="http://purl.org/dc/elements/1.1/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purl.org/dc/dcmitype/"/>
    <ds:schemaRef ds:uri="http://purl.org/dc/terms/"/>
    <ds:schemaRef ds:uri="http://schemas.microsoft.com/office/2006/metadata/properties"/>
    <ds:schemaRef ds:uri="aa7f3f45-29a5-40f7-9f58-096c9f12b979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Evaluación Preliminar Ley 80</vt:lpstr>
      <vt:lpstr>'Evaluación Preliminar Ley 80'!Print_Area</vt:lpstr>
      <vt:lpstr>'Evaluación Preliminar Ley 80'!Print_Titles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Anejo I - Tasacion de Implementacion</dc:title>
  <dc:creator>ivazquez@retiro.pr.gov</dc:creator>
  <cp:lastModifiedBy>Luis Collazo Rodriguez</cp:lastModifiedBy>
  <cp:lastPrinted>2020-10-14T18:57:04Z</cp:lastPrinted>
  <dcterms:created xsi:type="dcterms:W3CDTF">2015-02-06T12:30:17Z</dcterms:created>
  <dcterms:modified xsi:type="dcterms:W3CDTF">2020-10-14T19:11:10Z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1">
    <vt:lpwstr>5.00000000000000</vt:lpwstr>
  </property>
  <property fmtid="{D5CDD505-2E9C-101B-9397-08002B2CF9AE}" pid="3" name="display_urn:schemas-microsoft-com:office:office#Editor">
    <vt:lpwstr>System Account</vt:lpwstr>
  </property>
  <property fmtid="{D5CDD505-2E9C-101B-9397-08002B2CF9AE}" pid="4" name="xd_Signature">
    <vt:lpwstr/>
  </property>
  <property fmtid="{D5CDD505-2E9C-101B-9397-08002B2CF9AE}" pid="5" name="Order">
    <vt:lpwstr>22700.0000000000</vt:lpwstr>
  </property>
  <property fmtid="{D5CDD505-2E9C-101B-9397-08002B2CF9AE}" pid="6" name="TemplateUrl">
    <vt:lpwstr/>
  </property>
  <property fmtid="{D5CDD505-2E9C-101B-9397-08002B2CF9AE}" pid="7" name="xd_ProgID">
    <vt:lpwstr/>
  </property>
  <property fmtid="{D5CDD505-2E9C-101B-9397-08002B2CF9AE}" pid="8" name="display_urn:schemas-microsoft-com:office:office#Author">
    <vt:lpwstr>System Account</vt:lpwstr>
  </property>
  <property fmtid="{D5CDD505-2E9C-101B-9397-08002B2CF9AE}" pid="9" name="_SourceUrl">
    <vt:lpwstr/>
  </property>
  <property fmtid="{D5CDD505-2E9C-101B-9397-08002B2CF9AE}" pid="10" name="_SharedFileIndex">
    <vt:lpwstr/>
  </property>
</Properties>
</file>