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9 AVP - Ing. Negron\Otros\PEN DRIVES\AVP\Manual de Procedimientos de Proyectos 2017\Manual de Procedimientos 2017\Anejos\01 Minuta de Reuniones de Proyectos\"/>
    </mc:Choice>
  </mc:AlternateContent>
  <bookViews>
    <workbookView xWindow="240" yWindow="72" windowWidth="8472" windowHeight="6660"/>
  </bookViews>
  <sheets>
    <sheet name="Cover Sheet" sheetId="1" r:id="rId1"/>
    <sheet name="Certificaciones y Ordenes Cambi" sheetId="3" r:id="rId2"/>
  </sheets>
  <definedNames>
    <definedName name="_xlnm.Print_Area" localSheetId="0">'Cover Sheet'!$A$1:$M$108</definedName>
  </definedNames>
  <calcPr calcId="152511"/>
</workbook>
</file>

<file path=xl/calcChain.xml><?xml version="1.0" encoding="utf-8"?>
<calcChain xmlns="http://schemas.openxmlformats.org/spreadsheetml/2006/main">
  <c r="I108" i="1" l="1"/>
  <c r="A6" i="3"/>
  <c r="C6" i="3" s="1"/>
  <c r="D6" i="3"/>
  <c r="D7" i="3"/>
  <c r="D8" i="3"/>
  <c r="D9" i="3"/>
  <c r="E69" i="3" s="1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42" i="3"/>
  <c r="D43" i="3"/>
  <c r="D44" i="3"/>
  <c r="D45" i="3"/>
  <c r="D46" i="3"/>
  <c r="D47" i="3"/>
  <c r="D48" i="3"/>
  <c r="D49" i="3"/>
  <c r="D50" i="3"/>
  <c r="D51" i="3"/>
  <c r="D52" i="3"/>
  <c r="D53" i="3"/>
  <c r="D54" i="3"/>
  <c r="D55" i="3"/>
  <c r="D56" i="3"/>
  <c r="D57" i="3"/>
  <c r="D58" i="3"/>
  <c r="D59" i="3"/>
  <c r="D60" i="3"/>
  <c r="D61" i="3"/>
  <c r="D62" i="3"/>
  <c r="D63" i="3"/>
  <c r="B68" i="3"/>
  <c r="I6" i="3"/>
  <c r="L6" i="3" s="1"/>
  <c r="I7" i="3"/>
  <c r="L7" i="3"/>
  <c r="I8" i="3"/>
  <c r="L8" i="3" s="1"/>
  <c r="I9" i="3"/>
  <c r="L9" i="3"/>
  <c r="I10" i="3"/>
  <c r="L10" i="3" s="1"/>
  <c r="I11" i="3"/>
  <c r="L11" i="3"/>
  <c r="I12" i="3"/>
  <c r="L12" i="3" s="1"/>
  <c r="I13" i="3"/>
  <c r="L13" i="3"/>
  <c r="I14" i="3"/>
  <c r="L14" i="3" s="1"/>
  <c r="I15" i="3"/>
  <c r="L15" i="3"/>
  <c r="I16" i="3"/>
  <c r="L16" i="3" s="1"/>
  <c r="I17" i="3"/>
  <c r="L17" i="3"/>
  <c r="I18" i="3"/>
  <c r="L18" i="3" s="1"/>
  <c r="I19" i="3"/>
  <c r="L19" i="3"/>
  <c r="I20" i="3"/>
  <c r="L20" i="3" s="1"/>
  <c r="I21" i="3"/>
  <c r="L21" i="3"/>
  <c r="I22" i="3"/>
  <c r="L22" i="3" s="1"/>
  <c r="I23" i="3"/>
  <c r="L23" i="3"/>
  <c r="I24" i="3"/>
  <c r="L24" i="3" s="1"/>
  <c r="I25" i="3"/>
  <c r="L25" i="3"/>
  <c r="I26" i="3"/>
  <c r="L26" i="3" s="1"/>
  <c r="I27" i="3"/>
  <c r="L27" i="3"/>
  <c r="I28" i="3"/>
  <c r="L28" i="3" s="1"/>
  <c r="I29" i="3"/>
  <c r="L29" i="3"/>
  <c r="I30" i="3"/>
  <c r="L30" i="3" s="1"/>
  <c r="I31" i="3"/>
  <c r="L31" i="3"/>
  <c r="I32" i="3"/>
  <c r="L32" i="3" s="1"/>
  <c r="I33" i="3"/>
  <c r="L33" i="3"/>
  <c r="I34" i="3"/>
  <c r="L34" i="3" s="1"/>
  <c r="I35" i="3"/>
  <c r="L35" i="3"/>
  <c r="I36" i="3"/>
  <c r="L36" i="3" s="1"/>
  <c r="I37" i="3"/>
  <c r="L37" i="3"/>
  <c r="I38" i="3"/>
  <c r="L38" i="3" s="1"/>
  <c r="I39" i="3"/>
  <c r="L39" i="3"/>
  <c r="I40" i="3"/>
  <c r="L40" i="3" s="1"/>
  <c r="I41" i="3"/>
  <c r="L41" i="3"/>
  <c r="I42" i="3"/>
  <c r="L42" i="3" s="1"/>
  <c r="I43" i="3"/>
  <c r="L43" i="3"/>
  <c r="I44" i="3"/>
  <c r="L44" i="3" s="1"/>
  <c r="I45" i="3"/>
  <c r="L45" i="3"/>
  <c r="I46" i="3"/>
  <c r="L46" i="3" s="1"/>
  <c r="I47" i="3"/>
  <c r="L47" i="3"/>
  <c r="I48" i="3"/>
  <c r="L48" i="3" s="1"/>
  <c r="I49" i="3"/>
  <c r="L49" i="3"/>
  <c r="I50" i="3"/>
  <c r="L50" i="3" s="1"/>
  <c r="I51" i="3"/>
  <c r="L51" i="3"/>
  <c r="I52" i="3"/>
  <c r="L52" i="3" s="1"/>
  <c r="I53" i="3"/>
  <c r="L53" i="3"/>
  <c r="I54" i="3"/>
  <c r="L54" i="3" s="1"/>
  <c r="I55" i="3"/>
  <c r="L55" i="3"/>
  <c r="I56" i="3"/>
  <c r="L56" i="3" s="1"/>
  <c r="I57" i="3"/>
  <c r="L57" i="3"/>
  <c r="I58" i="3"/>
  <c r="L58" i="3" s="1"/>
  <c r="I59" i="3"/>
  <c r="L59" i="3"/>
  <c r="I60" i="3"/>
  <c r="L60" i="3" s="1"/>
  <c r="I61" i="3"/>
  <c r="L61" i="3"/>
  <c r="I62" i="3"/>
  <c r="L62" i="3" s="1"/>
  <c r="I63" i="3"/>
  <c r="L63" i="3"/>
  <c r="K68" i="3"/>
  <c r="J68" i="3"/>
  <c r="A7" i="3"/>
  <c r="C7" i="3"/>
  <c r="A8" i="3"/>
  <c r="C8" i="3" s="1"/>
  <c r="A9" i="3"/>
  <c r="C9" i="3"/>
  <c r="A10" i="3"/>
  <c r="C10" i="3" s="1"/>
  <c r="A11" i="3"/>
  <c r="C11" i="3"/>
  <c r="A12" i="3"/>
  <c r="C12" i="3" s="1"/>
  <c r="A13" i="3"/>
  <c r="C13" i="3"/>
  <c r="A14" i="3"/>
  <c r="C14" i="3" s="1"/>
  <c r="A15" i="3"/>
  <c r="C15" i="3"/>
  <c r="A16" i="3"/>
  <c r="C16" i="3" s="1"/>
  <c r="A17" i="3"/>
  <c r="C17" i="3"/>
  <c r="A18" i="3"/>
  <c r="C18" i="3" s="1"/>
  <c r="A19" i="3"/>
  <c r="C19" i="3"/>
  <c r="A20" i="3"/>
  <c r="C20" i="3" s="1"/>
  <c r="A21" i="3"/>
  <c r="C21" i="3"/>
  <c r="A22" i="3"/>
  <c r="C22" i="3" s="1"/>
  <c r="A23" i="3"/>
  <c r="C23" i="3"/>
  <c r="A24" i="3"/>
  <c r="C24" i="3" s="1"/>
  <c r="A25" i="3"/>
  <c r="C25" i="3"/>
  <c r="A26" i="3"/>
  <c r="C26" i="3" s="1"/>
  <c r="A27" i="3"/>
  <c r="C27" i="3"/>
  <c r="A28" i="3"/>
  <c r="C28" i="3" s="1"/>
  <c r="A29" i="3"/>
  <c r="C29" i="3"/>
  <c r="A30" i="3"/>
  <c r="C30" i="3" s="1"/>
  <c r="A31" i="3"/>
  <c r="C31" i="3"/>
  <c r="A32" i="3"/>
  <c r="C32" i="3" s="1"/>
  <c r="A33" i="3"/>
  <c r="C33" i="3"/>
  <c r="A34" i="3"/>
  <c r="C34" i="3" s="1"/>
  <c r="A35" i="3"/>
  <c r="C35" i="3"/>
  <c r="A36" i="3"/>
  <c r="C36" i="3" s="1"/>
  <c r="A37" i="3"/>
  <c r="C37" i="3"/>
  <c r="A38" i="3"/>
  <c r="C38" i="3" s="1"/>
  <c r="A39" i="3"/>
  <c r="C39" i="3"/>
  <c r="A40" i="3"/>
  <c r="C40" i="3" s="1"/>
  <c r="A41" i="3"/>
  <c r="C41" i="3"/>
  <c r="A42" i="3"/>
  <c r="C42" i="3" s="1"/>
  <c r="A43" i="3"/>
  <c r="C43" i="3"/>
  <c r="A44" i="3"/>
  <c r="C44" i="3" s="1"/>
  <c r="A45" i="3"/>
  <c r="C45" i="3"/>
  <c r="A46" i="3"/>
  <c r="C46" i="3" s="1"/>
  <c r="A47" i="3"/>
  <c r="C47" i="3"/>
  <c r="A48" i="3"/>
  <c r="C48" i="3" s="1"/>
  <c r="A49" i="3"/>
  <c r="C49" i="3"/>
  <c r="A50" i="3"/>
  <c r="C50" i="3" s="1"/>
  <c r="A51" i="3"/>
  <c r="C51" i="3"/>
  <c r="A52" i="3"/>
  <c r="C52" i="3" s="1"/>
  <c r="A53" i="3"/>
  <c r="C53" i="3"/>
  <c r="A54" i="3"/>
  <c r="C54" i="3" s="1"/>
  <c r="A55" i="3"/>
  <c r="C55" i="3"/>
  <c r="A56" i="3"/>
  <c r="C56" i="3" s="1"/>
  <c r="A57" i="3"/>
  <c r="C57" i="3"/>
  <c r="A58" i="3"/>
  <c r="C58" i="3" s="1"/>
  <c r="A59" i="3"/>
  <c r="C59" i="3"/>
  <c r="A60" i="3"/>
  <c r="C60" i="3" s="1"/>
  <c r="A61" i="3"/>
  <c r="C61" i="3"/>
  <c r="A62" i="3"/>
  <c r="C62" i="3" s="1"/>
  <c r="A63" i="3"/>
  <c r="C63" i="3"/>
  <c r="F34" i="3"/>
  <c r="F35" i="3"/>
  <c r="F36" i="3"/>
  <c r="F37" i="3"/>
  <c r="F38" i="3"/>
  <c r="G38" i="3" s="1"/>
  <c r="F39" i="3"/>
  <c r="F40" i="3"/>
  <c r="F41" i="3"/>
  <c r="F42" i="3"/>
  <c r="G42" i="3" s="1"/>
  <c r="F43" i="3"/>
  <c r="F44" i="3"/>
  <c r="G44" i="3" s="1"/>
  <c r="F45" i="3"/>
  <c r="F46" i="3"/>
  <c r="G46" i="3" s="1"/>
  <c r="F47" i="3"/>
  <c r="F48" i="3"/>
  <c r="G48" i="3" s="1"/>
  <c r="F49" i="3"/>
  <c r="F50" i="3"/>
  <c r="G50" i="3" s="1"/>
  <c r="F51" i="3"/>
  <c r="F52" i="3"/>
  <c r="G52" i="3" s="1"/>
  <c r="F53" i="3"/>
  <c r="F54" i="3"/>
  <c r="G54" i="3" s="1"/>
  <c r="F55" i="3"/>
  <c r="F56" i="3"/>
  <c r="G56" i="3" s="1"/>
  <c r="F57" i="3"/>
  <c r="F58" i="3"/>
  <c r="G58" i="3" s="1"/>
  <c r="F59" i="3"/>
  <c r="F60" i="3"/>
  <c r="G60" i="3" s="1"/>
  <c r="F61" i="3"/>
  <c r="F62" i="3"/>
  <c r="G62" i="3" s="1"/>
  <c r="F63" i="3"/>
  <c r="F19" i="3"/>
  <c r="G19" i="3" s="1"/>
  <c r="F20" i="3"/>
  <c r="G20" i="3" s="1"/>
  <c r="F21" i="3"/>
  <c r="G21" i="3" s="1"/>
  <c r="F22" i="3"/>
  <c r="G22" i="3" s="1"/>
  <c r="F23" i="3"/>
  <c r="G23" i="3" s="1"/>
  <c r="F24" i="3"/>
  <c r="G24" i="3"/>
  <c r="F25" i="3"/>
  <c r="G25" i="3" s="1"/>
  <c r="F26" i="3"/>
  <c r="G26" i="3"/>
  <c r="F27" i="3"/>
  <c r="G27" i="3" s="1"/>
  <c r="F28" i="3"/>
  <c r="G28" i="3"/>
  <c r="F29" i="3"/>
  <c r="G29" i="3" s="1"/>
  <c r="F30" i="3"/>
  <c r="F31" i="3"/>
  <c r="G31" i="3" s="1"/>
  <c r="F32" i="3"/>
  <c r="G32" i="3" s="1"/>
  <c r="F33" i="3"/>
  <c r="G33" i="3" s="1"/>
  <c r="F12" i="3"/>
  <c r="G12" i="3" s="1"/>
  <c r="F13" i="3"/>
  <c r="G13" i="3"/>
  <c r="F14" i="3"/>
  <c r="G14" i="3" s="1"/>
  <c r="F15" i="3"/>
  <c r="G15" i="3" s="1"/>
  <c r="F16" i="3"/>
  <c r="G16" i="3" s="1"/>
  <c r="F17" i="3"/>
  <c r="G17" i="3" s="1"/>
  <c r="F18" i="3"/>
  <c r="F8" i="3"/>
  <c r="G8" i="3" s="1"/>
  <c r="F9" i="3"/>
  <c r="G9" i="3" s="1"/>
  <c r="F10" i="3"/>
  <c r="F11" i="3"/>
  <c r="F6" i="3"/>
  <c r="G6" i="3" s="1"/>
  <c r="E68" i="3" s="1"/>
  <c r="D50" i="1" s="1"/>
  <c r="F7" i="3"/>
  <c r="D68" i="3"/>
  <c r="G63" i="3"/>
  <c r="G61" i="3"/>
  <c r="G59" i="3"/>
  <c r="G57" i="3"/>
  <c r="G55" i="3"/>
  <c r="G53" i="3"/>
  <c r="G51" i="3"/>
  <c r="G49" i="3"/>
  <c r="G47" i="3"/>
  <c r="G45" i="3"/>
  <c r="G43" i="3"/>
  <c r="G41" i="3"/>
  <c r="G40" i="3"/>
  <c r="G39" i="3"/>
  <c r="G37" i="3"/>
  <c r="G36" i="3"/>
  <c r="G35" i="3"/>
  <c r="G34" i="3"/>
  <c r="G30" i="3"/>
  <c r="G18" i="3"/>
  <c r="G11" i="3"/>
  <c r="G10" i="3"/>
  <c r="G7" i="3"/>
  <c r="G105" i="1"/>
  <c r="B105" i="1"/>
  <c r="I105" i="1"/>
  <c r="H105" i="1"/>
  <c r="C105" i="1"/>
  <c r="L104" i="1"/>
  <c r="M104" i="1"/>
  <c r="L103" i="1"/>
  <c r="M103" i="1" s="1"/>
  <c r="L102" i="1"/>
  <c r="M102" i="1"/>
  <c r="L101" i="1"/>
  <c r="M101" i="1" s="1"/>
  <c r="L100" i="1"/>
  <c r="M100" i="1"/>
  <c r="L98" i="1"/>
  <c r="M98" i="1" s="1"/>
  <c r="L97" i="1"/>
  <c r="M97" i="1"/>
  <c r="L96" i="1"/>
  <c r="M96" i="1" s="1"/>
  <c r="L95" i="1"/>
  <c r="M95" i="1"/>
  <c r="L94" i="1"/>
  <c r="M94" i="1" s="1"/>
  <c r="L93" i="1"/>
  <c r="M93" i="1"/>
  <c r="L92" i="1"/>
  <c r="M92" i="1" s="1"/>
  <c r="L91" i="1"/>
  <c r="M91" i="1"/>
  <c r="L89" i="1"/>
  <c r="M89" i="1" s="1"/>
  <c r="L88" i="1"/>
  <c r="M88" i="1"/>
  <c r="L87" i="1"/>
  <c r="M87" i="1" s="1"/>
  <c r="L86" i="1"/>
  <c r="M86" i="1"/>
  <c r="L85" i="1"/>
  <c r="M85" i="1" s="1"/>
  <c r="L84" i="1"/>
  <c r="M84" i="1"/>
  <c r="L82" i="1"/>
  <c r="M82" i="1" s="1"/>
  <c r="L80" i="1"/>
  <c r="M80" i="1"/>
  <c r="L79" i="1"/>
  <c r="M79" i="1" s="1"/>
  <c r="L78" i="1"/>
  <c r="M78" i="1"/>
  <c r="L77" i="1"/>
  <c r="M77" i="1" s="1"/>
  <c r="L76" i="1"/>
  <c r="M76" i="1"/>
  <c r="L75" i="1"/>
  <c r="M75" i="1" s="1"/>
  <c r="L74" i="1"/>
  <c r="M74" i="1"/>
  <c r="L73" i="1"/>
  <c r="M73" i="1" s="1"/>
  <c r="L71" i="1"/>
  <c r="M71" i="1"/>
  <c r="L70" i="1"/>
  <c r="M70" i="1" s="1"/>
  <c r="L69" i="1"/>
  <c r="M69" i="1"/>
  <c r="L68" i="1"/>
  <c r="M68" i="1" s="1"/>
  <c r="L67" i="1"/>
  <c r="M67" i="1"/>
  <c r="L66" i="1"/>
  <c r="M66" i="1" s="1"/>
  <c r="L65" i="1"/>
  <c r="M65" i="1"/>
  <c r="L64" i="1"/>
  <c r="P64" i="1" s="1"/>
  <c r="L83" i="1"/>
  <c r="O83" i="1" s="1"/>
  <c r="E46" i="1"/>
  <c r="E48" i="1"/>
  <c r="E55" i="1" s="1"/>
  <c r="E52" i="1"/>
  <c r="E54" i="1"/>
  <c r="E47" i="1"/>
  <c r="M44" i="1"/>
  <c r="M50" i="1"/>
  <c r="M48" i="1"/>
  <c r="M35" i="1"/>
  <c r="M36" i="1" s="1"/>
  <c r="M39" i="1" s="1"/>
  <c r="M34" i="1"/>
  <c r="M37" i="1"/>
  <c r="M41" i="1" s="1"/>
  <c r="M31" i="1"/>
  <c r="E51" i="1"/>
  <c r="P103" i="1"/>
  <c r="N103" i="1"/>
  <c r="J103" i="1"/>
  <c r="P102" i="1"/>
  <c r="O102" i="1"/>
  <c r="N102" i="1"/>
  <c r="J102" i="1"/>
  <c r="P101" i="1"/>
  <c r="N101" i="1"/>
  <c r="J101" i="1"/>
  <c r="P94" i="1"/>
  <c r="N94" i="1"/>
  <c r="J94" i="1"/>
  <c r="P93" i="1"/>
  <c r="O93" i="1"/>
  <c r="N93" i="1"/>
  <c r="J93" i="1"/>
  <c r="P85" i="1"/>
  <c r="N85" i="1"/>
  <c r="J85" i="1"/>
  <c r="P84" i="1"/>
  <c r="O84" i="1"/>
  <c r="N84" i="1"/>
  <c r="J84" i="1"/>
  <c r="N83" i="1"/>
  <c r="J83" i="1"/>
  <c r="P76" i="1"/>
  <c r="O76" i="1"/>
  <c r="N76" i="1"/>
  <c r="J76" i="1"/>
  <c r="N75" i="1"/>
  <c r="J75" i="1"/>
  <c r="P65" i="1"/>
  <c r="P67" i="1"/>
  <c r="P69" i="1"/>
  <c r="P71" i="1"/>
  <c r="P74" i="1"/>
  <c r="P78" i="1"/>
  <c r="P80" i="1"/>
  <c r="P86" i="1"/>
  <c r="P88" i="1"/>
  <c r="P91" i="1"/>
  <c r="P95" i="1"/>
  <c r="P97" i="1"/>
  <c r="P100" i="1"/>
  <c r="P104" i="1"/>
  <c r="O64" i="1"/>
  <c r="O65" i="1"/>
  <c r="O66" i="1"/>
  <c r="O67" i="1"/>
  <c r="O69" i="1"/>
  <c r="O70" i="1"/>
  <c r="O71" i="1"/>
  <c r="O74" i="1"/>
  <c r="O77" i="1"/>
  <c r="O78" i="1"/>
  <c r="O80" i="1"/>
  <c r="O82" i="1"/>
  <c r="O86" i="1"/>
  <c r="O88" i="1"/>
  <c r="O89" i="1"/>
  <c r="O91" i="1"/>
  <c r="O95" i="1"/>
  <c r="O96" i="1"/>
  <c r="O97" i="1"/>
  <c r="O100" i="1"/>
  <c r="O104" i="1"/>
  <c r="N65" i="1"/>
  <c r="N66" i="1"/>
  <c r="N67" i="1"/>
  <c r="N68" i="1"/>
  <c r="N69" i="1"/>
  <c r="N70" i="1"/>
  <c r="N71" i="1"/>
  <c r="N73" i="1"/>
  <c r="N74" i="1"/>
  <c r="N77" i="1"/>
  <c r="N78" i="1"/>
  <c r="N79" i="1"/>
  <c r="N80" i="1"/>
  <c r="N82" i="1"/>
  <c r="N86" i="1"/>
  <c r="N87" i="1"/>
  <c r="N88" i="1"/>
  <c r="N89" i="1"/>
  <c r="N91" i="1"/>
  <c r="N92" i="1"/>
  <c r="N95" i="1"/>
  <c r="N96" i="1"/>
  <c r="N97" i="1"/>
  <c r="N98" i="1"/>
  <c r="N100" i="1"/>
  <c r="N104" i="1"/>
  <c r="J71" i="1"/>
  <c r="J70" i="1"/>
  <c r="J69" i="1"/>
  <c r="J68" i="1"/>
  <c r="J67" i="1"/>
  <c r="J66" i="1"/>
  <c r="J65" i="1"/>
  <c r="J64" i="1"/>
  <c r="J80" i="1"/>
  <c r="J79" i="1"/>
  <c r="J78" i="1"/>
  <c r="J77" i="1"/>
  <c r="J74" i="1"/>
  <c r="J73" i="1"/>
  <c r="J89" i="1"/>
  <c r="J88" i="1"/>
  <c r="J87" i="1"/>
  <c r="J86" i="1"/>
  <c r="J82" i="1"/>
  <c r="J104" i="1"/>
  <c r="J100" i="1"/>
  <c r="J91" i="1"/>
  <c r="J98" i="1"/>
  <c r="J97" i="1"/>
  <c r="J96" i="1"/>
  <c r="J95" i="1"/>
  <c r="J92" i="1"/>
  <c r="C59" i="1"/>
  <c r="C108" i="1" s="1"/>
  <c r="C58" i="1"/>
  <c r="C107" i="1"/>
  <c r="I58" i="1"/>
  <c r="I107" i="1" s="1"/>
  <c r="M108" i="1"/>
  <c r="M58" i="1"/>
  <c r="M107" i="1" s="1"/>
  <c r="M38" i="1"/>
  <c r="F54" i="1"/>
  <c r="F56" i="1"/>
  <c r="F48" i="1"/>
  <c r="F55" i="1" s="1"/>
  <c r="M46" i="1"/>
  <c r="P83" i="1"/>
  <c r="M83" i="1"/>
  <c r="L68" i="3" l="1"/>
  <c r="E45" i="1" s="1"/>
  <c r="C68" i="3"/>
  <c r="E49" i="1" s="1"/>
  <c r="P96" i="1"/>
  <c r="P89" i="1"/>
  <c r="P82" i="1"/>
  <c r="P77" i="1"/>
  <c r="P70" i="1"/>
  <c r="P66" i="1"/>
  <c r="P105" i="1" s="1"/>
  <c r="M49" i="1" s="1"/>
  <c r="O75" i="1"/>
  <c r="M64" i="1"/>
  <c r="O98" i="1"/>
  <c r="O92" i="1"/>
  <c r="O87" i="1"/>
  <c r="O79" i="1"/>
  <c r="O73" i="1"/>
  <c r="O105" i="1" s="1"/>
  <c r="M47" i="1" s="1"/>
  <c r="O68" i="1"/>
  <c r="P75" i="1"/>
  <c r="N64" i="1"/>
  <c r="N105" i="1" s="1"/>
  <c r="M45" i="1" s="1"/>
  <c r="P98" i="1"/>
  <c r="P92" i="1"/>
  <c r="P87" i="1"/>
  <c r="P79" i="1"/>
  <c r="P73" i="1"/>
  <c r="P68" i="1"/>
  <c r="O85" i="1"/>
  <c r="O94" i="1"/>
  <c r="O101" i="1"/>
  <c r="O103" i="1"/>
</calcChain>
</file>

<file path=xl/sharedStrings.xml><?xml version="1.0" encoding="utf-8"?>
<sst xmlns="http://schemas.openxmlformats.org/spreadsheetml/2006/main" count="174" uniqueCount="148">
  <si>
    <t>RQ</t>
  </si>
  <si>
    <t xml:space="preserve">
</t>
  </si>
  <si>
    <t>Total</t>
  </si>
  <si>
    <t>ETAPA III</t>
  </si>
  <si>
    <t>ETAPA V</t>
  </si>
  <si>
    <t>ETAPA IV</t>
  </si>
  <si>
    <t xml:space="preserve">ETAPA I        </t>
  </si>
  <si>
    <t xml:space="preserve">ETAPA II        </t>
  </si>
  <si>
    <r>
      <t>ADMINISTRACI</t>
    </r>
    <r>
      <rPr>
        <b/>
        <sz val="10"/>
        <rFont val="Arial"/>
      </rPr>
      <t>Ó</t>
    </r>
    <r>
      <rPr>
        <b/>
        <sz val="10"/>
        <rFont val="Arial"/>
        <family val="2"/>
      </rPr>
      <t>N DE VIVIENDA P</t>
    </r>
    <r>
      <rPr>
        <b/>
        <sz val="10"/>
        <rFont val="Arial"/>
      </rPr>
      <t>Ú</t>
    </r>
    <r>
      <rPr>
        <b/>
        <sz val="10"/>
        <rFont val="Arial"/>
        <family val="2"/>
      </rPr>
      <t>BLICA</t>
    </r>
  </si>
  <si>
    <t>Public Housing Administration</t>
  </si>
  <si>
    <r>
      <t>REUNI</t>
    </r>
    <r>
      <rPr>
        <b/>
        <sz val="10"/>
        <rFont val="Arial"/>
      </rPr>
      <t>Ó</t>
    </r>
    <r>
      <rPr>
        <b/>
        <sz val="10"/>
        <rFont val="Arial"/>
        <family val="2"/>
      </rPr>
      <t>N SEMANAL DE CONSTRUCCI</t>
    </r>
    <r>
      <rPr>
        <b/>
        <sz val="10"/>
        <rFont val="Arial"/>
      </rPr>
      <t>ÓN</t>
    </r>
  </si>
  <si>
    <t>Weekly Construction Meeting</t>
  </si>
  <si>
    <t xml:space="preserve">MINUTA # </t>
  </si>
  <si>
    <t>Minute  #</t>
  </si>
  <si>
    <t>Proyecto / Project</t>
  </si>
  <si>
    <t>Ciudad / Municipality</t>
  </si>
  <si>
    <t>Lugar / Place</t>
  </si>
  <si>
    <t>Fecha / Date</t>
  </si>
  <si>
    <t xml:space="preserve">Hora(Comienzo/Terminación) / Time (Start /End) </t>
  </si>
  <si>
    <t>Nombre / Name</t>
  </si>
  <si>
    <t>Organización / Company</t>
  </si>
  <si>
    <t>Función / Position</t>
  </si>
  <si>
    <t>Iniciales / Initials</t>
  </si>
  <si>
    <t>A V P / Public Housing Adm.</t>
  </si>
  <si>
    <t>Monitor / Monitor</t>
  </si>
  <si>
    <t>Contratista General / General Contractor</t>
  </si>
  <si>
    <t>Diseñador / Designer (A/E)</t>
  </si>
  <si>
    <t>Orden de Proceder / Proceed Date</t>
  </si>
  <si>
    <t>Ordenes de Cambio Aprobadas / Approval CO</t>
  </si>
  <si>
    <t>Costo Ordenes de Cambio / CO Cost</t>
  </si>
  <si>
    <t>% Ordenes de Cambio / CO %</t>
  </si>
  <si>
    <t>Periodo Certificado / Certificated Period</t>
  </si>
  <si>
    <t>% Unidades sin Modernizar / % Untouched Units</t>
  </si>
  <si>
    <t>Firma de Contrato/ Contract Sign</t>
  </si>
  <si>
    <t>Tiempo Revisado / Revised Time</t>
  </si>
  <si>
    <t>Cantidad Actual Cert. / Actual Cert. Amount</t>
  </si>
  <si>
    <t>Total Proyectado CPM / CPM Proyected Total</t>
  </si>
  <si>
    <t>Unidades sin Modernizar sin entregar / Undelivery Units</t>
  </si>
  <si>
    <t xml:space="preserve">Diferencia / Difference </t>
  </si>
  <si>
    <t>#</t>
  </si>
  <si>
    <t>Ciudad</t>
  </si>
  <si>
    <t>00####</t>
  </si>
  <si>
    <t>Nombre</t>
  </si>
  <si>
    <t>Oficina de Inspección/Inspection Office</t>
  </si>
  <si>
    <t>__:__AM /__:__ AM</t>
  </si>
  <si>
    <t>José Domínguez (JD)</t>
  </si>
  <si>
    <t xml:space="preserve">Josean Meléndez (RM)    </t>
  </si>
  <si>
    <t>Juana Gómez (JG)</t>
  </si>
  <si>
    <t>Lola Fuentes (LF)</t>
  </si>
  <si>
    <t>Xavier Figueroa (XF)</t>
  </si>
  <si>
    <t>Héctor Rivera (HR)</t>
  </si>
  <si>
    <t>Paco Estrada (PE)</t>
  </si>
  <si>
    <t>Quin Yun Lei (QYL)</t>
  </si>
  <si>
    <t>Juan Pérez López (JPL)</t>
  </si>
  <si>
    <t>Beto Martínez  (BM)</t>
  </si>
  <si>
    <t>CM Total Services</t>
  </si>
  <si>
    <t>Design Group</t>
  </si>
  <si>
    <t>Alfa Construction, SE</t>
  </si>
  <si>
    <t>Tokyo Housing, Inc.</t>
  </si>
  <si>
    <t>Junta de Residentes /Tenants Board</t>
  </si>
  <si>
    <t>Administrador / Administrator</t>
  </si>
  <si>
    <t xml:space="preserve">Presidente /President </t>
  </si>
  <si>
    <t>##</t>
  </si>
  <si>
    <t>Fondos de / Funds from</t>
  </si>
  <si>
    <t>Contrato Const. Núm. /Const. Contract No</t>
  </si>
  <si>
    <t>Tel. / Fax.</t>
  </si>
  <si>
    <t>Contrato Diseño Núm. / Design Contract No</t>
  </si>
  <si>
    <t>Diseñador (A/E)</t>
  </si>
  <si>
    <t>Ingeniero AVP /PRPHA Engineer</t>
  </si>
  <si>
    <t>###-#### / ###-####</t>
  </si>
  <si>
    <t>José Domínguez, P.E.</t>
  </si>
  <si>
    <t>Tiempo Contractual Original / Original Contractual Time</t>
  </si>
  <si>
    <t>Fecha de Vencimiento de Contrato / Contract Expiration Date</t>
  </si>
  <si>
    <t>Periodo de Construcción / Construction Period</t>
  </si>
  <si>
    <t>Fecha de Terminación de Const. / Const. Completion Date</t>
  </si>
  <si>
    <t>Extensión de Contrato por OC /Contract Extension by CO</t>
  </si>
  <si>
    <t>Fecha de Terminación Rev. /Rev. Completion Date</t>
  </si>
  <si>
    <t>Tiempo Transcurrido de Const./ Const. Elapsed Time</t>
  </si>
  <si>
    <t>% Tiempo Transcurrido de Const. / % Elapsed Time</t>
  </si>
  <si>
    <t>Fecha Terminación CPM / CPM Completion Date</t>
  </si>
  <si>
    <t>Días de Atraso por CPM / CPM Delay Days</t>
  </si>
  <si>
    <t>______ ___, 200_</t>
  </si>
  <si>
    <t>Minuta/Minute #</t>
  </si>
  <si>
    <t>Proyecto/Project:</t>
  </si>
  <si>
    <t xml:space="preserve">RQ </t>
  </si>
  <si>
    <t>…</t>
  </si>
  <si>
    <t>Preparada por</t>
  </si>
  <si>
    <t>Total de Unidades / Total Units</t>
  </si>
  <si>
    <t>Unidades Modernizadas / Modernized Units</t>
  </si>
  <si>
    <t>% Unidades Modernizadas / % Modernized Units</t>
  </si>
  <si>
    <t>Unidades en Proceso de Modernización / Units in Progress</t>
  </si>
  <si>
    <t>% Unidades en Proceso de Modernización / % Units in  Progress</t>
  </si>
  <si>
    <t>Próximo(s) Edificio(s) a Entregar a AVP / Next Building (s) to be Delivery to PHA</t>
  </si>
  <si>
    <t>Núm. Unidades a Entregar(este mes) /Units to be Delivered(this month)</t>
  </si>
  <si>
    <t>Posible Fecha de Entrega / Possible Delivered Date</t>
  </si>
  <si>
    <t xml:space="preserve">Fuerza Laboral Promedio Semanal (Contratista y Subcontratistas) Weekly Average Labor Force (Contractors &amp; Subcontractors) </t>
  </si>
  <si>
    <t>#__&amp; #__</t>
  </si>
  <si>
    <t>###</t>
  </si>
  <si>
    <t>Cantidad Original del Contrato / Contract Original Amount</t>
  </si>
  <si>
    <t>Cantidad de Contrato Actual / Actual Contract Amount</t>
  </si>
  <si>
    <t>Núm. Última Certificación / Last Certification No.</t>
  </si>
  <si>
    <t>% de Trabajo Certificado / % Certificated Work</t>
  </si>
  <si>
    <t xml:space="preserve">% de Trabajo Realizado / % Completed Work </t>
  </si>
  <si>
    <t>Total Certificado a la Fecha / Total Cert. to Date</t>
  </si>
  <si>
    <t>día/mes/año - día/mes/año</t>
  </si>
  <si>
    <t>Cantidad</t>
  </si>
  <si>
    <t>Ultima Certificacion</t>
  </si>
  <si>
    <t>Numero</t>
  </si>
  <si>
    <t>Total Certificado</t>
  </si>
  <si>
    <t>Periodo</t>
  </si>
  <si>
    <t>Ultima Cert.</t>
  </si>
  <si>
    <t>Ordenes de Cambio</t>
  </si>
  <si>
    <t>Total OC</t>
  </si>
  <si>
    <t>Certificación de Pago</t>
  </si>
  <si>
    <t xml:space="preserve">U.V. / HU   </t>
  </si>
  <si>
    <t>Entregada por AVP /Delivery by PRPHA</t>
  </si>
  <si>
    <t>Mitigación Completada / Neg. Clearances</t>
  </si>
  <si>
    <t>Recibida por AVP /Received by PRPHA</t>
  </si>
  <si>
    <t>Días /Days</t>
  </si>
  <si>
    <t>Progreso /Progress</t>
  </si>
  <si>
    <t>Insp. Garantía de 10 meses/10th month Guarantee Insp.</t>
  </si>
  <si>
    <t>Edificios / Buildings</t>
  </si>
  <si>
    <t>Terminados</t>
  </si>
  <si>
    <t>Contratista</t>
  </si>
  <si>
    <t>SinTocar</t>
  </si>
  <si>
    <t>Tiempo</t>
  </si>
  <si>
    <t>Cálculo de Certificaciones y de Ordenes de Cambio</t>
  </si>
  <si>
    <t>Coordinador Realojo / Relocation Coordinator</t>
  </si>
  <si>
    <t>Meses Consecutivos Atraso &gt;90 días / Cons month &gt;90 days delay</t>
  </si>
  <si>
    <t>Progreso          Parcial         (0.##)</t>
  </si>
  <si>
    <t>Marcos Serra (MS)</t>
  </si>
  <si>
    <t>(787) ###-#### / ###-####</t>
  </si>
  <si>
    <t>CM/PM-Director de Proyectos / Project Director</t>
  </si>
  <si>
    <t>CM/PM-Inspector Residente / Resident Inspector</t>
  </si>
  <si>
    <t>CM/PM-Ingeniero Asistente / Assistant Engineer</t>
  </si>
  <si>
    <t>CM/PM-Monitor Cumplimiento / Compliance Monitor</t>
  </si>
  <si>
    <t>CGP,CFRP, TAX CREDIT o Bonos /CGP or Bonds</t>
  </si>
  <si>
    <t>####-######</t>
  </si>
  <si>
    <t>Gerente de Const/Prog. /Const/Prog. Manager</t>
  </si>
  <si>
    <t>Contrato GC/GP Núm. / CM/PM Contract No</t>
  </si>
  <si>
    <t>PGES</t>
  </si>
  <si>
    <t>Gerente Tax Credit / Oversight Manager</t>
  </si>
  <si>
    <t>Gerente Externo / External Manager</t>
  </si>
  <si>
    <t>PGES (if Apply)</t>
  </si>
  <si>
    <t>Entrega segun CPM/ Delivery Date as CPM</t>
  </si>
  <si>
    <t xml:space="preserve">Sección/Section A - Página/Pag. 1 de/of </t>
  </si>
  <si>
    <t xml:space="preserve">Sección/Section A - Página/Pag. 2 de/of </t>
  </si>
  <si>
    <t>(787) 759-9407 / 751-7532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</si>
</sst>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F800]dddd\,\ mmmm\ dd\,\ yyyy"/>
    <numFmt numFmtId="165" formatCode="[$-500A]dddd\,\ dd&quot; de &quot;mmmm&quot; de &quot;yyyy;@"/>
    <numFmt numFmtId="166" formatCode="[$-409]d\-mmm\-yyyy;@"/>
    <numFmt numFmtId="167" formatCode="_(* #,##0_);_(* \(#,##0\);_(* &quot;-&quot;??_);_(@_)"/>
    <numFmt numFmtId="168" formatCode="hh:mm\ \a\.m\./\p\.m\.\ /\ hh:mm\ \a\.m\./\p\.m\."/>
  </numFmts>
  <fonts count="10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0"/>
      <color indexed="8"/>
      <name val="Arial"/>
      <family val="2"/>
    </font>
    <font>
      <b/>
      <sz val="10"/>
      <name val="Arial"/>
    </font>
    <font>
      <sz val="22"/>
      <name val="Arial"/>
      <family val="2"/>
    </font>
    <font>
      <b/>
      <sz val="8"/>
      <name val="Arial"/>
      <family val="2"/>
    </font>
    <font>
      <b/>
      <sz val="2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</fills>
  <borders count="70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Up="1" diagonalDown="1">
      <left style="medium">
        <color indexed="64"/>
      </left>
      <right style="medium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8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18">
    <xf numFmtId="0" fontId="0" fillId="0" borderId="0" xfId="0"/>
    <xf numFmtId="0" fontId="0" fillId="0" borderId="0" xfId="0" applyAlignment="1">
      <alignment horizontal="right"/>
    </xf>
    <xf numFmtId="0" fontId="0" fillId="0" borderId="1" xfId="0" applyBorder="1"/>
    <xf numFmtId="9" fontId="5" fillId="0" borderId="2" xfId="0" applyNumberFormat="1" applyFont="1" applyFill="1" applyBorder="1" applyAlignment="1">
      <alignment horizontal="center" vertical="center"/>
    </xf>
    <xf numFmtId="9" fontId="3" fillId="0" borderId="3" xfId="0" applyNumberFormat="1" applyFont="1" applyFill="1" applyBorder="1" applyAlignment="1">
      <alignment horizontal="center" vertical="center"/>
    </xf>
    <xf numFmtId="9" fontId="3" fillId="0" borderId="4" xfId="0" applyNumberFormat="1" applyFont="1" applyFill="1" applyBorder="1" applyAlignment="1">
      <alignment horizontal="center" vertical="center"/>
    </xf>
    <xf numFmtId="9" fontId="5" fillId="0" borderId="4" xfId="0" applyNumberFormat="1" applyFont="1" applyFill="1" applyBorder="1" applyAlignment="1">
      <alignment horizontal="center" vertical="center"/>
    </xf>
    <xf numFmtId="9" fontId="5" fillId="0" borderId="3" xfId="0" applyNumberFormat="1" applyFont="1" applyFill="1" applyBorder="1" applyAlignment="1">
      <alignment horizontal="center" vertical="center"/>
    </xf>
    <xf numFmtId="9" fontId="5" fillId="0" borderId="5" xfId="0" applyNumberFormat="1" applyFont="1" applyFill="1" applyBorder="1" applyAlignment="1">
      <alignment horizontal="center" vertical="center"/>
    </xf>
    <xf numFmtId="9" fontId="5" fillId="0" borderId="6" xfId="0" applyNumberFormat="1" applyFont="1" applyFill="1" applyBorder="1" applyAlignment="1">
      <alignment horizontal="center" vertical="center"/>
    </xf>
    <xf numFmtId="0" fontId="0" fillId="0" borderId="7" xfId="0" applyBorder="1"/>
    <xf numFmtId="9" fontId="5" fillId="0" borderId="8" xfId="0" applyNumberFormat="1" applyFont="1" applyFill="1" applyBorder="1" applyAlignment="1">
      <alignment horizontal="center" vertical="center"/>
    </xf>
    <xf numFmtId="9" fontId="5" fillId="0" borderId="9" xfId="0" applyNumberFormat="1" applyFont="1" applyFill="1" applyBorder="1" applyAlignment="1">
      <alignment horizontal="center" vertical="center"/>
    </xf>
    <xf numFmtId="9" fontId="5" fillId="0" borderId="10" xfId="0" applyNumberFormat="1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2" fillId="0" borderId="0" xfId="0" applyFont="1"/>
    <xf numFmtId="0" fontId="3" fillId="0" borderId="0" xfId="0" applyFont="1"/>
    <xf numFmtId="0" fontId="3" fillId="0" borderId="0" xfId="0" applyFont="1" applyBorder="1"/>
    <xf numFmtId="0" fontId="3" fillId="0" borderId="0" xfId="0" applyFont="1" applyFill="1"/>
    <xf numFmtId="0" fontId="3" fillId="0" borderId="0" xfId="0" applyFont="1" applyAlignment="1">
      <alignment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14" fontId="3" fillId="0" borderId="0" xfId="0" applyNumberFormat="1" applyFont="1" applyAlignment="1">
      <alignment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166" fontId="3" fillId="0" borderId="0" xfId="0" applyNumberFormat="1" applyFont="1"/>
    <xf numFmtId="166" fontId="3" fillId="0" borderId="0" xfId="0" applyNumberFormat="1" applyFont="1" applyAlignment="1">
      <alignment vertical="center"/>
    </xf>
    <xf numFmtId="0" fontId="3" fillId="0" borderId="14" xfId="0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Border="1" applyAlignment="1">
      <alignment vertical="center" wrapText="1"/>
    </xf>
    <xf numFmtId="0" fontId="2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left" vertical="center" wrapText="1"/>
    </xf>
    <xf numFmtId="167" fontId="3" fillId="0" borderId="0" xfId="1" applyNumberFormat="1" applyFont="1" applyFill="1" applyBorder="1" applyAlignment="1">
      <alignment horizontal="right" vertical="center"/>
    </xf>
    <xf numFmtId="0" fontId="3" fillId="0" borderId="1" xfId="0" applyFont="1" applyBorder="1" applyAlignment="1">
      <alignment horizontal="right"/>
    </xf>
    <xf numFmtId="0" fontId="0" fillId="0" borderId="0" xfId="0" applyBorder="1" applyAlignment="1">
      <alignment horizontal="center" vertical="center" wrapText="1"/>
    </xf>
    <xf numFmtId="10" fontId="3" fillId="0" borderId="1" xfId="0" applyNumberFormat="1" applyFont="1" applyBorder="1" applyAlignment="1">
      <alignment horizontal="right" vertical="center"/>
    </xf>
    <xf numFmtId="0" fontId="3" fillId="0" borderId="0" xfId="0" applyFont="1" applyFill="1" applyBorder="1" applyAlignment="1"/>
    <xf numFmtId="0" fontId="3" fillId="0" borderId="0" xfId="0" applyFont="1" applyFill="1" applyAlignment="1">
      <alignment horizontal="center"/>
    </xf>
    <xf numFmtId="0" fontId="3" fillId="0" borderId="0" xfId="0" applyFont="1" applyFill="1" applyAlignment="1"/>
    <xf numFmtId="165" fontId="3" fillId="0" borderId="0" xfId="0" applyNumberFormat="1" applyFont="1" applyFill="1" applyAlignment="1"/>
    <xf numFmtId="10" fontId="3" fillId="2" borderId="19" xfId="0" applyNumberFormat="1" applyFont="1" applyFill="1" applyBorder="1" applyAlignment="1">
      <alignment horizontal="right" vertical="center"/>
    </xf>
    <xf numFmtId="15" fontId="3" fillId="0" borderId="1" xfId="0" applyNumberFormat="1" applyFont="1" applyBorder="1" applyAlignment="1">
      <alignment horizontal="right" wrapText="1"/>
    </xf>
    <xf numFmtId="15" fontId="3" fillId="0" borderId="19" xfId="0" applyNumberFormat="1" applyFont="1" applyBorder="1" applyAlignment="1">
      <alignment horizontal="right" wrapText="1"/>
    </xf>
    <xf numFmtId="1" fontId="3" fillId="0" borderId="1" xfId="0" applyNumberFormat="1" applyFont="1" applyBorder="1" applyAlignment="1">
      <alignment horizontal="right"/>
    </xf>
    <xf numFmtId="0" fontId="3" fillId="0" borderId="19" xfId="0" applyNumberFormat="1" applyFont="1" applyBorder="1" applyAlignment="1">
      <alignment horizontal="right"/>
    </xf>
    <xf numFmtId="0" fontId="0" fillId="0" borderId="0" xfId="0" applyBorder="1" applyAlignment="1">
      <alignment horizontal="center"/>
    </xf>
    <xf numFmtId="0" fontId="0" fillId="0" borderId="0" xfId="0" applyBorder="1" applyAlignment="1"/>
    <xf numFmtId="44" fontId="0" fillId="0" borderId="0" xfId="2" applyFont="1" applyBorder="1" applyAlignment="1"/>
    <xf numFmtId="8" fontId="0" fillId="0" borderId="0" xfId="0" applyNumberFormat="1" applyBorder="1" applyAlignment="1"/>
    <xf numFmtId="44" fontId="0" fillId="0" borderId="0" xfId="0" applyNumberFormat="1" applyBorder="1" applyAlignment="1"/>
    <xf numFmtId="44" fontId="0" fillId="0" borderId="2" xfId="2" applyFont="1" applyBorder="1"/>
    <xf numFmtId="44" fontId="0" fillId="0" borderId="0" xfId="2" applyFont="1"/>
    <xf numFmtId="167" fontId="0" fillId="0" borderId="20" xfId="1" applyNumberFormat="1" applyFont="1" applyBorder="1" applyAlignment="1">
      <alignment horizontal="center"/>
    </xf>
    <xf numFmtId="167" fontId="0" fillId="0" borderId="0" xfId="1" applyNumberFormat="1" applyFont="1"/>
    <xf numFmtId="167" fontId="0" fillId="0" borderId="2" xfId="1" applyNumberFormat="1" applyFont="1" applyBorder="1" applyAlignment="1">
      <alignment horizontal="center"/>
    </xf>
    <xf numFmtId="44" fontId="0" fillId="0" borderId="2" xfId="2" applyFont="1" applyBorder="1" applyProtection="1">
      <protection locked="0"/>
    </xf>
    <xf numFmtId="167" fontId="0" fillId="0" borderId="21" xfId="1" applyNumberFormat="1" applyFont="1" applyBorder="1" applyAlignment="1">
      <alignment vertical="center" wrapText="1"/>
    </xf>
    <xf numFmtId="44" fontId="0" fillId="0" borderId="22" xfId="2" applyFont="1" applyBorder="1" applyAlignment="1">
      <alignment vertical="center"/>
    </xf>
    <xf numFmtId="167" fontId="0" fillId="0" borderId="23" xfId="1" applyNumberFormat="1" applyFont="1" applyBorder="1" applyAlignment="1">
      <alignment vertical="center"/>
    </xf>
    <xf numFmtId="0" fontId="0" fillId="0" borderId="24" xfId="0" applyBorder="1" applyAlignment="1">
      <alignment horizontal="center"/>
    </xf>
    <xf numFmtId="44" fontId="0" fillId="0" borderId="25" xfId="2" applyFont="1" applyBorder="1" applyAlignment="1">
      <alignment vertical="center" wrapText="1"/>
    </xf>
    <xf numFmtId="44" fontId="0" fillId="0" borderId="26" xfId="2" applyFont="1" applyBorder="1" applyAlignment="1">
      <alignment vertical="center"/>
    </xf>
    <xf numFmtId="44" fontId="0" fillId="0" borderId="0" xfId="2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right" vertical="center"/>
    </xf>
    <xf numFmtId="0" fontId="0" fillId="0" borderId="20" xfId="0" applyBorder="1"/>
    <xf numFmtId="0" fontId="0" fillId="0" borderId="21" xfId="0" applyBorder="1"/>
    <xf numFmtId="44" fontId="0" fillId="0" borderId="3" xfId="2" applyFont="1" applyBorder="1" applyProtection="1">
      <protection locked="0"/>
    </xf>
    <xf numFmtId="167" fontId="0" fillId="0" borderId="3" xfId="1" applyNumberFormat="1" applyFont="1" applyBorder="1" applyAlignment="1">
      <alignment horizontal="center"/>
    </xf>
    <xf numFmtId="44" fontId="0" fillId="0" borderId="3" xfId="2" applyFont="1" applyBorder="1"/>
    <xf numFmtId="0" fontId="3" fillId="0" borderId="3" xfId="0" applyFont="1" applyFill="1" applyBorder="1" applyAlignment="1">
      <alignment horizontal="right" vertical="center"/>
    </xf>
    <xf numFmtId="0" fontId="0" fillId="0" borderId="24" xfId="0" applyBorder="1"/>
    <xf numFmtId="0" fontId="0" fillId="0" borderId="27" xfId="0" applyBorder="1"/>
    <xf numFmtId="44" fontId="0" fillId="0" borderId="28" xfId="2" applyFont="1" applyBorder="1" applyProtection="1">
      <protection locked="0"/>
    </xf>
    <xf numFmtId="167" fontId="0" fillId="0" borderId="28" xfId="1" applyNumberFormat="1" applyFont="1" applyBorder="1" applyAlignment="1">
      <alignment horizontal="center"/>
    </xf>
    <xf numFmtId="44" fontId="0" fillId="0" borderId="28" xfId="2" applyFont="1" applyBorder="1"/>
    <xf numFmtId="0" fontId="3" fillId="0" borderId="28" xfId="0" applyFont="1" applyFill="1" applyBorder="1" applyAlignment="1">
      <alignment horizontal="right" vertical="center"/>
    </xf>
    <xf numFmtId="0" fontId="0" fillId="0" borderId="29" xfId="0" applyBorder="1"/>
    <xf numFmtId="0" fontId="0" fillId="0" borderId="30" xfId="0" applyBorder="1" applyAlignment="1">
      <alignment horizontal="right"/>
    </xf>
    <xf numFmtId="44" fontId="0" fillId="0" borderId="10" xfId="2" applyFont="1" applyBorder="1" applyAlignment="1">
      <alignment horizontal="center"/>
    </xf>
    <xf numFmtId="167" fontId="0" fillId="0" borderId="10" xfId="1" applyNumberFormat="1" applyFont="1" applyBorder="1"/>
    <xf numFmtId="44" fontId="0" fillId="0" borderId="10" xfId="2" applyFont="1" applyBorder="1"/>
    <xf numFmtId="0" fontId="0" fillId="0" borderId="30" xfId="0" applyBorder="1" applyAlignment="1" applyProtection="1">
      <alignment horizontal="right"/>
      <protection locked="0"/>
    </xf>
    <xf numFmtId="167" fontId="0" fillId="0" borderId="31" xfId="1" applyNumberFormat="1" applyFont="1" applyBorder="1"/>
    <xf numFmtId="167" fontId="0" fillId="0" borderId="29" xfId="1" applyNumberFormat="1" applyFont="1" applyBorder="1" applyAlignment="1">
      <alignment horizontal="center"/>
    </xf>
    <xf numFmtId="167" fontId="0" fillId="0" borderId="24" xfId="1" applyNumberFormat="1" applyFont="1" applyBorder="1" applyAlignment="1">
      <alignment horizontal="center"/>
    </xf>
    <xf numFmtId="0" fontId="0" fillId="0" borderId="32" xfId="0" applyBorder="1"/>
    <xf numFmtId="0" fontId="0" fillId="0" borderId="23" xfId="0" applyBorder="1" applyAlignment="1"/>
    <xf numFmtId="167" fontId="3" fillId="0" borderId="5" xfId="1" applyNumberFormat="1" applyFont="1" applyFill="1" applyBorder="1" applyAlignment="1">
      <alignment vertical="center"/>
    </xf>
    <xf numFmtId="167" fontId="3" fillId="0" borderId="2" xfId="1" applyNumberFormat="1" applyFont="1" applyFill="1" applyBorder="1" applyAlignment="1">
      <alignment vertical="center"/>
    </xf>
    <xf numFmtId="167" fontId="3" fillId="0" borderId="3" xfId="1" applyNumberFormat="1" applyFont="1" applyFill="1" applyBorder="1" applyAlignment="1">
      <alignment vertical="center"/>
    </xf>
    <xf numFmtId="9" fontId="5" fillId="0" borderId="5" xfId="3" applyFont="1" applyFill="1" applyBorder="1" applyAlignment="1">
      <alignment horizontal="center" vertical="center"/>
    </xf>
    <xf numFmtId="14" fontId="3" fillId="0" borderId="0" xfId="0" applyNumberFormat="1" applyFont="1"/>
    <xf numFmtId="14" fontId="3" fillId="0" borderId="0" xfId="0" applyNumberFormat="1" applyFont="1" applyFill="1"/>
    <xf numFmtId="167" fontId="3" fillId="0" borderId="0" xfId="1" applyNumberFormat="1" applyFont="1" applyFill="1" applyAlignment="1">
      <alignment vertical="center"/>
    </xf>
    <xf numFmtId="167" fontId="3" fillId="0" borderId="0" xfId="1" applyNumberFormat="1" applyFont="1" applyAlignment="1">
      <alignment vertical="center"/>
    </xf>
    <xf numFmtId="167" fontId="3" fillId="0" borderId="2" xfId="1" applyNumberFormat="1" applyFont="1" applyFill="1" applyBorder="1" applyAlignment="1">
      <alignment horizontal="center" vertical="center"/>
    </xf>
    <xf numFmtId="167" fontId="3" fillId="0" borderId="3" xfId="1" applyNumberFormat="1" applyFont="1" applyFill="1" applyBorder="1" applyAlignment="1">
      <alignment horizontal="center" vertical="center"/>
    </xf>
    <xf numFmtId="167" fontId="3" fillId="0" borderId="9" xfId="1" applyNumberFormat="1" applyFont="1" applyFill="1" applyBorder="1" applyAlignment="1">
      <alignment horizontal="center" vertical="center"/>
    </xf>
    <xf numFmtId="167" fontId="3" fillId="0" borderId="5" xfId="1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right" vertical="center" wrapText="1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43" fontId="2" fillId="0" borderId="0" xfId="1" applyFont="1" applyFill="1" applyBorder="1" applyAlignment="1">
      <alignment horizontal="center" vertical="center"/>
    </xf>
    <xf numFmtId="0" fontId="3" fillId="0" borderId="33" xfId="0" applyFont="1" applyFill="1" applyBorder="1" applyAlignment="1" applyProtection="1">
      <alignment horizontal="center" vertical="center" wrapText="1"/>
      <protection locked="0"/>
    </xf>
    <xf numFmtId="0" fontId="3" fillId="0" borderId="5" xfId="0" applyFont="1" applyFill="1" applyBorder="1" applyAlignment="1" applyProtection="1">
      <alignment horizontal="center" vertical="center" wrapText="1"/>
      <protection locked="0"/>
    </xf>
    <xf numFmtId="15" fontId="3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34" xfId="0" applyFont="1" applyFill="1" applyBorder="1" applyAlignment="1" applyProtection="1">
      <alignment horizontal="center" vertical="center" wrapText="1"/>
      <protection locked="0"/>
    </xf>
    <xf numFmtId="0" fontId="3" fillId="0" borderId="35" xfId="0" applyFont="1" applyFill="1" applyBorder="1" applyAlignment="1" applyProtection="1">
      <alignment horizontal="center" vertical="center" wrapText="1"/>
      <protection locked="0"/>
    </xf>
    <xf numFmtId="15" fontId="3" fillId="0" borderId="35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7" xfId="0" applyFont="1" applyFill="1" applyBorder="1" applyAlignment="1" applyProtection="1">
      <alignment horizontal="center" vertical="center" wrapText="1"/>
      <protection locked="0"/>
    </xf>
    <xf numFmtId="0" fontId="3" fillId="0" borderId="2" xfId="0" applyFont="1" applyFill="1" applyBorder="1" applyAlignment="1" applyProtection="1">
      <alignment horizontal="center" vertical="center" wrapText="1"/>
      <protection locked="0"/>
    </xf>
    <xf numFmtId="15" fontId="3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3" xfId="0" applyFont="1" applyFill="1" applyBorder="1" applyAlignment="1" applyProtection="1">
      <alignment horizontal="center" vertical="center" wrapText="1"/>
      <protection locked="0"/>
    </xf>
    <xf numFmtId="15" fontId="3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36" xfId="0" applyFont="1" applyFill="1" applyBorder="1" applyAlignment="1" applyProtection="1">
      <alignment horizontal="center" vertical="center" wrapText="1"/>
      <protection locked="0"/>
    </xf>
    <xf numFmtId="15" fontId="3" fillId="0" borderId="36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37" xfId="0" applyFont="1" applyFill="1" applyBorder="1" applyAlignment="1" applyProtection="1">
      <alignment horizontal="center" vertical="center" wrapText="1"/>
      <protection locked="0"/>
    </xf>
    <xf numFmtId="15" fontId="3" fillId="0" borderId="37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25" xfId="0" applyFont="1" applyFill="1" applyBorder="1" applyAlignment="1" applyProtection="1">
      <alignment horizontal="center" vertical="center" wrapText="1"/>
      <protection locked="0"/>
    </xf>
    <xf numFmtId="15" fontId="3" fillId="0" borderId="25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38" xfId="0" applyFont="1" applyFill="1" applyBorder="1" applyAlignment="1" applyProtection="1">
      <alignment horizontal="center" vertical="center" wrapText="1"/>
      <protection locked="0"/>
    </xf>
    <xf numFmtId="15" fontId="3" fillId="0" borderId="38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39" xfId="0" applyFont="1" applyFill="1" applyBorder="1" applyAlignment="1" applyProtection="1">
      <alignment horizontal="center" vertical="center" wrapText="1"/>
      <protection locked="0"/>
    </xf>
    <xf numFmtId="15" fontId="3" fillId="0" borderId="39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40" xfId="0" applyFont="1" applyFill="1" applyBorder="1" applyAlignment="1" applyProtection="1">
      <alignment horizontal="center" vertical="center" wrapText="1"/>
      <protection locked="0"/>
    </xf>
    <xf numFmtId="0" fontId="2" fillId="0" borderId="41" xfId="0" applyFont="1" applyFill="1" applyBorder="1" applyAlignment="1">
      <alignment horizontal="center" vertical="center"/>
    </xf>
    <xf numFmtId="0" fontId="3" fillId="0" borderId="42" xfId="0" applyFont="1" applyFill="1" applyBorder="1" applyAlignment="1" applyProtection="1">
      <alignment horizontal="center" vertical="center" wrapText="1"/>
      <protection locked="0"/>
    </xf>
    <xf numFmtId="167" fontId="3" fillId="0" borderId="43" xfId="1" applyNumberFormat="1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right" vertical="center" wrapText="1"/>
    </xf>
    <xf numFmtId="167" fontId="2" fillId="0" borderId="23" xfId="1" applyNumberFormat="1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167" fontId="3" fillId="0" borderId="1" xfId="0" applyNumberFormat="1" applyFont="1" applyBorder="1" applyAlignment="1">
      <alignment horizontal="right" vertical="center"/>
    </xf>
    <xf numFmtId="167" fontId="2" fillId="0" borderId="0" xfId="1" applyNumberFormat="1" applyFont="1" applyBorder="1" applyAlignment="1">
      <alignment horizontal="right" vertical="center"/>
    </xf>
    <xf numFmtId="167" fontId="2" fillId="2" borderId="0" xfId="1" applyNumberFormat="1" applyFont="1" applyFill="1" applyBorder="1" applyAlignment="1">
      <alignment horizontal="right" vertical="center"/>
    </xf>
    <xf numFmtId="167" fontId="2" fillId="0" borderId="0" xfId="1" applyNumberFormat="1" applyFont="1" applyFill="1" applyBorder="1" applyAlignment="1">
      <alignment horizontal="right" vertical="center"/>
    </xf>
    <xf numFmtId="167" fontId="3" fillId="0" borderId="0" xfId="1" applyNumberFormat="1" applyFont="1" applyBorder="1" applyAlignment="1">
      <alignment vertical="center"/>
    </xf>
    <xf numFmtId="167" fontId="3" fillId="2" borderId="0" xfId="1" applyNumberFormat="1" applyFont="1" applyFill="1" applyAlignment="1">
      <alignment vertical="center"/>
    </xf>
    <xf numFmtId="167" fontId="2" fillId="0" borderId="0" xfId="1" applyNumberFormat="1" applyFont="1" applyBorder="1" applyAlignment="1">
      <alignment horizontal="center" vertical="center" wrapText="1"/>
    </xf>
    <xf numFmtId="167" fontId="3" fillId="0" borderId="0" xfId="1" applyNumberFormat="1" applyFont="1" applyBorder="1" applyAlignment="1">
      <alignment horizontal="left" wrapText="1"/>
    </xf>
    <xf numFmtId="167" fontId="3" fillId="0" borderId="0" xfId="1" applyNumberFormat="1" applyFont="1" applyBorder="1" applyAlignment="1">
      <alignment horizontal="left" vertical="center" wrapText="1"/>
    </xf>
    <xf numFmtId="167" fontId="3" fillId="0" borderId="0" xfId="1" applyNumberFormat="1" applyFont="1" applyFill="1" applyBorder="1" applyAlignment="1">
      <alignment horizontal="center" vertical="center" wrapText="1"/>
    </xf>
    <xf numFmtId="167" fontId="3" fillId="0" borderId="0" xfId="1" applyNumberFormat="1" applyFont="1" applyBorder="1" applyAlignment="1">
      <alignment horizontal="right" wrapText="1"/>
    </xf>
    <xf numFmtId="167" fontId="3" fillId="0" borderId="0" xfId="1" applyNumberFormat="1" applyFont="1" applyBorder="1" applyAlignment="1">
      <alignment horizontal="right"/>
    </xf>
    <xf numFmtId="167" fontId="3" fillId="0" borderId="0" xfId="1" applyNumberFormat="1" applyFont="1" applyBorder="1" applyAlignment="1">
      <alignment horizontal="center" vertical="center" wrapText="1"/>
    </xf>
    <xf numFmtId="167" fontId="3" fillId="0" borderId="0" xfId="1" applyNumberFormat="1" applyFont="1" applyBorder="1" applyAlignment="1">
      <alignment horizontal="right" vertical="center"/>
    </xf>
    <xf numFmtId="167" fontId="3" fillId="0" borderId="0" xfId="1" applyNumberFormat="1" applyFont="1" applyAlignment="1">
      <alignment vertical="center" wrapText="1"/>
    </xf>
    <xf numFmtId="167" fontId="3" fillId="2" borderId="0" xfId="1" applyNumberFormat="1" applyFont="1" applyFill="1" applyBorder="1" applyAlignment="1">
      <alignment horizontal="right" vertical="center"/>
    </xf>
    <xf numFmtId="167" fontId="5" fillId="0" borderId="0" xfId="1" applyNumberFormat="1" applyFont="1" applyFill="1" applyBorder="1" applyAlignment="1">
      <alignment horizontal="right" vertical="center"/>
    </xf>
    <xf numFmtId="167" fontId="3" fillId="0" borderId="0" xfId="1" applyNumberFormat="1" applyFont="1" applyFill="1" applyAlignment="1"/>
    <xf numFmtId="167" fontId="3" fillId="0" borderId="0" xfId="1" applyNumberFormat="1" applyFont="1" applyFill="1" applyAlignment="1">
      <alignment horizontal="center"/>
    </xf>
    <xf numFmtId="167" fontId="3" fillId="0" borderId="0" xfId="1" applyNumberFormat="1" applyFont="1" applyFill="1" applyAlignment="1">
      <alignment horizontal="right" vertical="center"/>
    </xf>
    <xf numFmtId="167" fontId="3" fillId="0" borderId="0" xfId="1" applyNumberFormat="1" applyFont="1" applyFill="1" applyAlignment="1">
      <alignment horizontal="center" vertical="center"/>
    </xf>
    <xf numFmtId="167" fontId="3" fillId="0" borderId="0" xfId="1" applyNumberFormat="1" applyFont="1" applyFill="1" applyBorder="1" applyAlignment="1">
      <alignment vertical="center"/>
    </xf>
    <xf numFmtId="167" fontId="3" fillId="0" borderId="0" xfId="1" applyNumberFormat="1" applyFont="1" applyFill="1"/>
    <xf numFmtId="167" fontId="3" fillId="0" borderId="0" xfId="1" applyNumberFormat="1" applyFont="1"/>
    <xf numFmtId="167" fontId="3" fillId="2" borderId="0" xfId="1" applyNumberFormat="1" applyFont="1" applyFill="1" applyAlignment="1">
      <alignment horizontal="right" vertical="center"/>
    </xf>
    <xf numFmtId="167" fontId="3" fillId="0" borderId="0" xfId="1" applyNumberFormat="1" applyFont="1" applyAlignment="1">
      <alignment horizontal="center" vertical="center"/>
    </xf>
    <xf numFmtId="167" fontId="3" fillId="2" borderId="1" xfId="0" applyNumberFormat="1" applyFont="1" applyFill="1" applyBorder="1" applyAlignment="1">
      <alignment horizontal="right" vertical="center"/>
    </xf>
    <xf numFmtId="15" fontId="3" fillId="0" borderId="14" xfId="0" applyNumberFormat="1" applyFont="1" applyBorder="1" applyAlignment="1" applyProtection="1">
      <alignment horizontal="right" wrapText="1"/>
      <protection locked="0"/>
    </xf>
    <xf numFmtId="0" fontId="3" fillId="0" borderId="1" xfId="0" applyFont="1" applyBorder="1" applyAlignment="1" applyProtection="1">
      <alignment horizontal="right"/>
      <protection locked="0"/>
    </xf>
    <xf numFmtId="15" fontId="3" fillId="0" borderId="1" xfId="0" applyNumberFormat="1" applyFont="1" applyBorder="1" applyAlignment="1" applyProtection="1">
      <alignment horizontal="right" wrapText="1"/>
      <protection locked="0"/>
    </xf>
    <xf numFmtId="0" fontId="3" fillId="0" borderId="41" xfId="0" applyFont="1" applyBorder="1" applyAlignment="1" applyProtection="1">
      <alignment horizontal="right"/>
      <protection locked="0"/>
    </xf>
    <xf numFmtId="15" fontId="3" fillId="0" borderId="19" xfId="0" applyNumberFormat="1" applyFont="1" applyBorder="1" applyAlignment="1" applyProtection="1">
      <alignment horizontal="right" wrapText="1"/>
      <protection locked="0"/>
    </xf>
    <xf numFmtId="165" fontId="3" fillId="0" borderId="0" xfId="0" applyNumberFormat="1" applyFont="1" applyFill="1" applyAlignment="1" applyProtection="1">
      <protection locked="0"/>
    </xf>
    <xf numFmtId="44" fontId="0" fillId="0" borderId="39" xfId="2" applyFont="1" applyBorder="1" applyAlignment="1">
      <alignment horizontal="center"/>
    </xf>
    <xf numFmtId="0" fontId="3" fillId="0" borderId="1" xfId="0" applyFont="1" applyBorder="1" applyAlignment="1" applyProtection="1">
      <alignment horizontal="right"/>
    </xf>
    <xf numFmtId="0" fontId="0" fillId="0" borderId="44" xfId="2" applyNumberFormat="1" applyFont="1" applyBorder="1" applyProtection="1">
      <protection locked="0"/>
    </xf>
    <xf numFmtId="0" fontId="0" fillId="0" borderId="35" xfId="2" applyNumberFormat="1" applyFont="1" applyBorder="1" applyProtection="1">
      <protection locked="0"/>
    </xf>
    <xf numFmtId="0" fontId="0" fillId="0" borderId="25" xfId="2" applyNumberFormat="1" applyFont="1" applyBorder="1" applyProtection="1">
      <protection locked="0"/>
    </xf>
    <xf numFmtId="0" fontId="3" fillId="0" borderId="21" xfId="0" applyFont="1" applyFill="1" applyBorder="1" applyAlignment="1" applyProtection="1">
      <alignment horizontal="center" vertical="center" wrapText="1"/>
      <protection locked="0"/>
    </xf>
    <xf numFmtId="167" fontId="2" fillId="0" borderId="2" xfId="1" applyNumberFormat="1" applyFont="1" applyFill="1" applyBorder="1" applyAlignment="1">
      <alignment horizontal="center" vertical="center"/>
    </xf>
    <xf numFmtId="167" fontId="3" fillId="0" borderId="20" xfId="1" applyNumberFormat="1" applyFont="1" applyBorder="1" applyAlignment="1">
      <alignment vertical="center"/>
    </xf>
    <xf numFmtId="167" fontId="2" fillId="0" borderId="7" xfId="1" applyNumberFormat="1" applyFont="1" applyFill="1" applyBorder="1" applyAlignment="1">
      <alignment horizontal="center" vertical="center"/>
    </xf>
    <xf numFmtId="167" fontId="2" fillId="0" borderId="45" xfId="1" applyNumberFormat="1" applyFont="1" applyFill="1" applyBorder="1" applyAlignment="1">
      <alignment horizontal="center" vertical="center"/>
    </xf>
    <xf numFmtId="167" fontId="2" fillId="0" borderId="9" xfId="1" applyNumberFormat="1" applyFont="1" applyFill="1" applyBorder="1" applyAlignment="1">
      <alignment horizontal="center" vertical="center"/>
    </xf>
    <xf numFmtId="167" fontId="3" fillId="0" borderId="46" xfId="1" applyNumberFormat="1" applyFont="1" applyBorder="1" applyAlignment="1">
      <alignment vertical="center"/>
    </xf>
    <xf numFmtId="167" fontId="2" fillId="0" borderId="47" xfId="1" applyNumberFormat="1" applyFont="1" applyFill="1" applyBorder="1" applyAlignment="1">
      <alignment vertical="center"/>
    </xf>
    <xf numFmtId="0" fontId="3" fillId="0" borderId="48" xfId="0" applyFont="1" applyBorder="1" applyAlignment="1" applyProtection="1">
      <alignment vertical="center"/>
      <protection locked="0"/>
    </xf>
    <xf numFmtId="0" fontId="3" fillId="3" borderId="49" xfId="0" applyFont="1" applyFill="1" applyBorder="1" applyAlignment="1">
      <alignment vertical="center"/>
    </xf>
    <xf numFmtId="0" fontId="3" fillId="0" borderId="48" xfId="0" applyFont="1" applyFill="1" applyBorder="1" applyAlignment="1" applyProtection="1">
      <alignment vertical="center"/>
      <protection locked="0"/>
    </xf>
    <xf numFmtId="0" fontId="3" fillId="0" borderId="50" xfId="0" applyFont="1" applyFill="1" applyBorder="1" applyAlignment="1" applyProtection="1">
      <alignment vertical="center"/>
      <protection locked="0"/>
    </xf>
    <xf numFmtId="0" fontId="3" fillId="0" borderId="51" xfId="0" applyFont="1" applyBorder="1"/>
    <xf numFmtId="0" fontId="3" fillId="0" borderId="0" xfId="0" applyFont="1" applyFill="1" applyAlignment="1" applyProtection="1">
      <alignment horizontal="left"/>
      <protection locked="0"/>
    </xf>
    <xf numFmtId="0" fontId="3" fillId="0" borderId="0" xfId="0" applyFont="1" applyFill="1" applyAlignment="1">
      <alignment horizontal="left"/>
    </xf>
    <xf numFmtId="167" fontId="3" fillId="0" borderId="1" xfId="1" applyNumberFormat="1" applyFont="1" applyFill="1" applyBorder="1" applyAlignment="1" applyProtection="1">
      <alignment horizontal="right" vertical="center"/>
      <protection locked="0"/>
    </xf>
    <xf numFmtId="168" fontId="2" fillId="0" borderId="41" xfId="0" applyNumberFormat="1" applyFont="1" applyFill="1" applyBorder="1" applyAlignment="1" applyProtection="1">
      <alignment horizontal="right" vertical="center"/>
      <protection locked="0"/>
    </xf>
    <xf numFmtId="15" fontId="3" fillId="0" borderId="0" xfId="0" applyNumberFormat="1" applyFont="1" applyFill="1" applyAlignment="1">
      <alignment horizontal="left"/>
    </xf>
    <xf numFmtId="44" fontId="0" fillId="0" borderId="22" xfId="2" applyFont="1" applyBorder="1" applyAlignment="1">
      <alignment vertical="center" wrapText="1"/>
    </xf>
    <xf numFmtId="15" fontId="2" fillId="0" borderId="52" xfId="0" applyNumberFormat="1" applyFont="1" applyFill="1" applyBorder="1" applyAlignment="1">
      <alignment horizontal="center" vertical="center"/>
    </xf>
    <xf numFmtId="15" fontId="2" fillId="0" borderId="20" xfId="0" applyNumberFormat="1" applyFont="1" applyFill="1" applyBorder="1" applyAlignment="1">
      <alignment horizontal="center" vertical="center"/>
    </xf>
    <xf numFmtId="15" fontId="2" fillId="0" borderId="24" xfId="0" applyNumberFormat="1" applyFont="1" applyFill="1" applyBorder="1" applyAlignment="1">
      <alignment horizontal="center" vertical="center"/>
    </xf>
    <xf numFmtId="15" fontId="0" fillId="0" borderId="31" xfId="0" applyNumberFormat="1" applyBorder="1" applyAlignment="1">
      <alignment horizontal="center"/>
    </xf>
    <xf numFmtId="43" fontId="0" fillId="0" borderId="22" xfId="1" applyFont="1" applyBorder="1" applyAlignment="1">
      <alignment vertical="center"/>
    </xf>
    <xf numFmtId="43" fontId="0" fillId="0" borderId="23" xfId="1" applyFont="1" applyBorder="1" applyAlignment="1">
      <alignment vertical="center"/>
    </xf>
    <xf numFmtId="15" fontId="3" fillId="0" borderId="28" xfId="0" applyNumberFormat="1" applyFont="1" applyFill="1" applyBorder="1" applyAlignment="1" applyProtection="1">
      <alignment horizontal="center" vertical="center"/>
      <protection locked="0"/>
    </xf>
    <xf numFmtId="15" fontId="3" fillId="0" borderId="2" xfId="0" applyNumberFormat="1" applyFont="1" applyFill="1" applyBorder="1" applyAlignment="1" applyProtection="1">
      <alignment horizontal="center" vertical="center"/>
      <protection locked="0"/>
    </xf>
    <xf numFmtId="15" fontId="0" fillId="0" borderId="3" xfId="0" applyNumberFormat="1" applyBorder="1" applyAlignment="1" applyProtection="1">
      <alignment horizontal="center"/>
      <protection locked="0"/>
    </xf>
    <xf numFmtId="10" fontId="3" fillId="0" borderId="1" xfId="3" applyNumberFormat="1" applyFont="1" applyBorder="1" applyAlignment="1">
      <alignment horizontal="right"/>
    </xf>
    <xf numFmtId="0" fontId="2" fillId="0" borderId="53" xfId="0" applyFont="1" applyFill="1" applyBorder="1" applyAlignment="1">
      <alignment horizontal="center" vertical="center" wrapText="1"/>
    </xf>
    <xf numFmtId="0" fontId="2" fillId="0" borderId="22" xfId="0" applyFont="1" applyFill="1" applyBorder="1" applyAlignment="1">
      <alignment horizontal="center" vertical="center" wrapText="1"/>
    </xf>
    <xf numFmtId="167" fontId="2" fillId="0" borderId="54" xfId="1" applyNumberFormat="1" applyFont="1" applyFill="1" applyBorder="1" applyAlignment="1">
      <alignment vertical="center"/>
    </xf>
    <xf numFmtId="167" fontId="2" fillId="0" borderId="0" xfId="1" applyNumberFormat="1" applyFont="1" applyFill="1" applyBorder="1" applyAlignment="1">
      <alignment vertical="center"/>
    </xf>
    <xf numFmtId="167" fontId="3" fillId="0" borderId="55" xfId="1" applyNumberFormat="1" applyFont="1" applyFill="1" applyBorder="1" applyAlignment="1">
      <alignment horizontal="center" vertical="center"/>
    </xf>
    <xf numFmtId="167" fontId="3" fillId="0" borderId="56" xfId="1" applyNumberFormat="1" applyFont="1" applyFill="1" applyBorder="1" applyAlignment="1">
      <alignment horizontal="center" vertical="center"/>
    </xf>
    <xf numFmtId="167" fontId="3" fillId="0" borderId="10" xfId="1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/>
    <xf numFmtId="0" fontId="3" fillId="0" borderId="0" xfId="0" applyFont="1" applyFill="1" applyBorder="1" applyAlignment="1">
      <alignment horizontal="left"/>
    </xf>
    <xf numFmtId="165" fontId="3" fillId="0" borderId="0" xfId="0" applyNumberFormat="1" applyFont="1" applyFill="1" applyAlignment="1">
      <alignment horizontal="right"/>
    </xf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horizontal="right"/>
    </xf>
    <xf numFmtId="0" fontId="3" fillId="0" borderId="0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5" fontId="3" fillId="0" borderId="35" xfId="0" applyNumberFormat="1" applyFont="1" applyFill="1" applyBorder="1" applyAlignment="1" applyProtection="1">
      <alignment horizontal="center" vertical="center" wrapText="1"/>
      <protection locked="0"/>
    </xf>
    <xf numFmtId="15" fontId="3" fillId="0" borderId="56" xfId="0" applyNumberFormat="1" applyFont="1" applyFill="1" applyBorder="1" applyAlignment="1" applyProtection="1">
      <alignment horizontal="center" vertical="center" wrapText="1"/>
      <protection locked="0"/>
    </xf>
    <xf numFmtId="15" fontId="3" fillId="0" borderId="59" xfId="0" applyNumberFormat="1" applyFont="1" applyFill="1" applyBorder="1" applyAlignment="1" applyProtection="1">
      <alignment horizontal="center" vertical="center" wrapText="1"/>
      <protection locked="0"/>
    </xf>
    <xf numFmtId="15" fontId="3" fillId="0" borderId="35" xfId="0" applyNumberFormat="1" applyFont="1" applyFill="1" applyBorder="1" applyAlignment="1" applyProtection="1">
      <alignment horizontal="center" vertical="center"/>
      <protection locked="0"/>
    </xf>
    <xf numFmtId="15" fontId="3" fillId="0" borderId="56" xfId="0" applyNumberFormat="1" applyFont="1" applyFill="1" applyBorder="1" applyAlignment="1" applyProtection="1">
      <alignment horizontal="center" vertical="center"/>
      <protection locked="0"/>
    </xf>
    <xf numFmtId="15" fontId="3" fillId="0" borderId="59" xfId="0" applyNumberFormat="1" applyFont="1" applyFill="1" applyBorder="1" applyAlignment="1" applyProtection="1">
      <alignment horizontal="center" vertical="center"/>
      <protection locked="0"/>
    </xf>
    <xf numFmtId="15" fontId="3" fillId="0" borderId="25" xfId="0" applyNumberFormat="1" applyFont="1" applyFill="1" applyBorder="1" applyAlignment="1" applyProtection="1">
      <alignment horizontal="center" vertical="center"/>
      <protection locked="0"/>
    </xf>
    <xf numFmtId="15" fontId="3" fillId="0" borderId="64" xfId="0" applyNumberFormat="1" applyFont="1" applyFill="1" applyBorder="1" applyAlignment="1" applyProtection="1">
      <alignment horizontal="center" vertical="center"/>
      <protection locked="0"/>
    </xf>
    <xf numFmtId="15" fontId="3" fillId="0" borderId="65" xfId="0" applyNumberFormat="1" applyFont="1" applyFill="1" applyBorder="1" applyAlignment="1" applyProtection="1">
      <alignment horizontal="center" vertical="center"/>
      <protection locked="0"/>
    </xf>
    <xf numFmtId="15" fontId="3" fillId="0" borderId="36" xfId="0" applyNumberFormat="1" applyFont="1" applyFill="1" applyBorder="1" applyAlignment="1" applyProtection="1">
      <alignment horizontal="center" vertical="center" wrapText="1"/>
      <protection locked="0"/>
    </xf>
    <xf numFmtId="15" fontId="3" fillId="0" borderId="17" xfId="0" applyNumberFormat="1" applyFont="1" applyFill="1" applyBorder="1" applyAlignment="1" applyProtection="1">
      <alignment horizontal="center" vertical="center" wrapText="1"/>
      <protection locked="0"/>
    </xf>
    <xf numFmtId="15" fontId="3" fillId="0" borderId="68" xfId="0" applyNumberFormat="1" applyFont="1" applyFill="1" applyBorder="1" applyAlignment="1" applyProtection="1">
      <alignment horizontal="center" vertical="center" wrapText="1"/>
      <protection locked="0"/>
    </xf>
    <xf numFmtId="15" fontId="3" fillId="0" borderId="4" xfId="0" applyNumberFormat="1" applyFont="1" applyFill="1" applyBorder="1" applyAlignment="1" applyProtection="1">
      <alignment horizontal="center" vertical="center" wrapText="1"/>
      <protection locked="0"/>
    </xf>
    <xf numFmtId="15" fontId="3" fillId="0" borderId="63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67" fontId="2" fillId="0" borderId="57" xfId="1" applyNumberFormat="1" applyFont="1" applyFill="1" applyBorder="1" applyAlignment="1">
      <alignment horizontal="center" vertical="center"/>
    </xf>
    <xf numFmtId="167" fontId="2" fillId="0" borderId="58" xfId="1" applyNumberFormat="1" applyFont="1" applyFill="1" applyBorder="1" applyAlignment="1">
      <alignment horizontal="center" vertical="center"/>
    </xf>
    <xf numFmtId="167" fontId="2" fillId="0" borderId="14" xfId="1" applyNumberFormat="1" applyFont="1" applyFill="1" applyBorder="1" applyAlignment="1">
      <alignment horizontal="center" vertical="center"/>
    </xf>
    <xf numFmtId="0" fontId="2" fillId="0" borderId="57" xfId="0" applyFont="1" applyFill="1" applyBorder="1" applyAlignment="1">
      <alignment vertical="center"/>
    </xf>
    <xf numFmtId="0" fontId="2" fillId="0" borderId="58" xfId="0" applyFont="1" applyFill="1" applyBorder="1" applyAlignment="1">
      <alignment vertical="center"/>
    </xf>
    <xf numFmtId="15" fontId="3" fillId="0" borderId="2" xfId="0" applyNumberFormat="1" applyFont="1" applyFill="1" applyBorder="1" applyAlignment="1" applyProtection="1">
      <alignment horizontal="center" vertical="center" wrapText="1"/>
      <protection locked="0"/>
    </xf>
    <xf numFmtId="167" fontId="8" fillId="0" borderId="32" xfId="1" applyNumberFormat="1" applyFont="1" applyFill="1" applyBorder="1" applyAlignment="1">
      <alignment horizontal="center" textRotation="255" wrapText="1"/>
    </xf>
    <xf numFmtId="167" fontId="8" fillId="0" borderId="23" xfId="1" applyNumberFormat="1" applyFont="1" applyFill="1" applyBorder="1" applyAlignment="1">
      <alignment horizontal="center" textRotation="255" wrapText="1"/>
    </xf>
    <xf numFmtId="0" fontId="2" fillId="0" borderId="13" xfId="0" applyFont="1" applyBorder="1" applyAlignment="1">
      <alignment horizontal="center" vertical="center" wrapText="1"/>
    </xf>
    <xf numFmtId="15" fontId="3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58" xfId="0" applyFont="1" applyBorder="1" applyAlignment="1">
      <alignment horizontal="left" wrapText="1"/>
    </xf>
    <xf numFmtId="0" fontId="3" fillId="0" borderId="14" xfId="0" applyFont="1" applyBorder="1" applyAlignment="1">
      <alignment horizontal="left" wrapText="1"/>
    </xf>
    <xf numFmtId="0" fontId="3" fillId="0" borderId="0" xfId="0" applyFont="1" applyBorder="1" applyAlignment="1">
      <alignment horizontal="left" wrapText="1"/>
    </xf>
    <xf numFmtId="0" fontId="3" fillId="0" borderId="1" xfId="0" applyFont="1" applyBorder="1" applyAlignment="1">
      <alignment horizontal="left" wrapText="1"/>
    </xf>
    <xf numFmtId="0" fontId="2" fillId="0" borderId="15" xfId="0" applyFont="1" applyBorder="1" applyAlignment="1">
      <alignment horizontal="center" vertical="center" wrapText="1"/>
    </xf>
    <xf numFmtId="0" fontId="2" fillId="0" borderId="6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16" xfId="0" applyFont="1" applyBorder="1" applyAlignment="1" applyProtection="1">
      <alignment horizontal="left" wrapText="1"/>
      <protection locked="0"/>
    </xf>
    <xf numFmtId="0" fontId="2" fillId="0" borderId="53" xfId="0" applyFont="1" applyBorder="1" applyAlignment="1">
      <alignment horizontal="center" vertical="center" wrapText="1"/>
    </xf>
    <xf numFmtId="0" fontId="2" fillId="0" borderId="54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left" wrapText="1"/>
    </xf>
    <xf numFmtId="0" fontId="3" fillId="0" borderId="41" xfId="0" applyFont="1" applyBorder="1" applyAlignment="1">
      <alignment horizontal="left" wrapText="1"/>
    </xf>
    <xf numFmtId="0" fontId="3" fillId="0" borderId="11" xfId="0" applyFont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 applyProtection="1">
      <alignment horizontal="left" vertical="center" wrapText="1"/>
      <protection locked="0"/>
    </xf>
    <xf numFmtId="0" fontId="3" fillId="0" borderId="26" xfId="0" applyFont="1" applyFill="1" applyBorder="1" applyAlignment="1" applyProtection="1">
      <alignment horizontal="left" vertical="center" wrapText="1"/>
      <protection locked="0"/>
    </xf>
    <xf numFmtId="0" fontId="3" fillId="0" borderId="16" xfId="0" applyFont="1" applyFill="1" applyBorder="1" applyAlignment="1" applyProtection="1">
      <alignment horizontal="left" vertical="center" wrapText="1"/>
      <protection locked="0"/>
    </xf>
    <xf numFmtId="0" fontId="3" fillId="0" borderId="11" xfId="0" applyFont="1" applyFill="1" applyBorder="1" applyAlignment="1" applyProtection="1">
      <alignment horizontal="left" vertical="center" wrapText="1"/>
      <protection locked="0"/>
    </xf>
    <xf numFmtId="0" fontId="3" fillId="0" borderId="0" xfId="0" applyFont="1" applyFill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 applyProtection="1">
      <alignment horizontal="left" wrapText="1"/>
      <protection locked="0"/>
    </xf>
    <xf numFmtId="0" fontId="4" fillId="0" borderId="26" xfId="0" applyFont="1" applyFill="1" applyBorder="1" applyAlignment="1">
      <alignment horizontal="right" vertical="center" wrapText="1"/>
    </xf>
    <xf numFmtId="0" fontId="4" fillId="0" borderId="16" xfId="0" applyFont="1" applyFill="1" applyBorder="1" applyAlignment="1">
      <alignment horizontal="right" vertical="center" wrapText="1"/>
    </xf>
    <xf numFmtId="0" fontId="4" fillId="0" borderId="11" xfId="0" applyFont="1" applyFill="1" applyBorder="1" applyAlignment="1">
      <alignment horizontal="right"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2" fillId="0" borderId="57" xfId="0" applyFont="1" applyBorder="1" applyAlignment="1">
      <alignment horizontal="center"/>
    </xf>
    <xf numFmtId="0" fontId="2" fillId="0" borderId="58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9" fillId="0" borderId="0" xfId="0" applyFont="1" applyFill="1" applyBorder="1" applyAlignment="1" applyProtection="1">
      <alignment horizontal="left" vertical="center"/>
      <protection locked="0"/>
    </xf>
    <xf numFmtId="0" fontId="9" fillId="0" borderId="1" xfId="0" applyFont="1" applyFill="1" applyBorder="1" applyAlignment="1" applyProtection="1">
      <alignment horizontal="left" vertical="center"/>
      <protection locked="0"/>
    </xf>
    <xf numFmtId="0" fontId="9" fillId="0" borderId="16" xfId="0" applyFont="1" applyFill="1" applyBorder="1" applyAlignment="1" applyProtection="1">
      <alignment horizontal="left" vertical="center"/>
      <protection locked="0"/>
    </xf>
    <xf numFmtId="0" fontId="9" fillId="0" borderId="41" xfId="0" applyFont="1" applyFill="1" applyBorder="1" applyAlignment="1" applyProtection="1">
      <alignment horizontal="left" vertical="center"/>
      <protection locked="0"/>
    </xf>
    <xf numFmtId="0" fontId="3" fillId="0" borderId="0" xfId="0" applyFont="1" applyAlignment="1">
      <alignment vertical="center" wrapText="1"/>
    </xf>
    <xf numFmtId="0" fontId="3" fillId="0" borderId="58" xfId="0" applyFont="1" applyBorder="1" applyAlignment="1" applyProtection="1">
      <alignment horizontal="left" vertical="center" wrapText="1"/>
      <protection locked="0"/>
    </xf>
    <xf numFmtId="0" fontId="3" fillId="0" borderId="14" xfId="0" applyFont="1" applyBorder="1" applyAlignment="1" applyProtection="1">
      <alignment horizontal="left" vertical="center" wrapText="1"/>
      <protection locked="0"/>
    </xf>
    <xf numFmtId="0" fontId="3" fillId="0" borderId="61" xfId="0" applyFont="1" applyFill="1" applyBorder="1" applyAlignment="1">
      <alignment horizontal="left" vertical="center" wrapText="1"/>
    </xf>
    <xf numFmtId="0" fontId="3" fillId="0" borderId="18" xfId="0" applyFont="1" applyFill="1" applyBorder="1" applyAlignment="1">
      <alignment horizontal="left" vertical="center" wrapText="1"/>
    </xf>
    <xf numFmtId="0" fontId="3" fillId="0" borderId="18" xfId="0" applyFont="1" applyFill="1" applyBorder="1" applyAlignment="1">
      <alignment vertical="center"/>
    </xf>
    <xf numFmtId="0" fontId="3" fillId="0" borderId="57" xfId="0" applyFont="1" applyFill="1" applyBorder="1" applyAlignment="1">
      <alignment horizontal="left" vertical="center" wrapText="1"/>
    </xf>
    <xf numFmtId="0" fontId="3" fillId="0" borderId="58" xfId="0" applyFont="1" applyFill="1" applyBorder="1" applyAlignment="1">
      <alignment horizontal="left" vertical="center" wrapText="1"/>
    </xf>
    <xf numFmtId="0" fontId="3" fillId="0" borderId="58" xfId="0" applyFont="1" applyFill="1" applyBorder="1" applyAlignment="1">
      <alignment vertical="center"/>
    </xf>
    <xf numFmtId="0" fontId="3" fillId="0" borderId="1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/>
    </xf>
    <xf numFmtId="0" fontId="3" fillId="0" borderId="11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Alignment="1">
      <alignment horizontal="right"/>
    </xf>
    <xf numFmtId="0" fontId="3" fillId="0" borderId="61" xfId="0" applyFont="1" applyBorder="1" applyAlignment="1">
      <alignment vertical="center" wrapText="1"/>
    </xf>
    <xf numFmtId="0" fontId="3" fillId="0" borderId="18" xfId="0" applyFont="1" applyBorder="1" applyAlignment="1">
      <alignment vertical="center" wrapText="1"/>
    </xf>
    <xf numFmtId="0" fontId="3" fillId="0" borderId="26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0" fontId="2" fillId="0" borderId="62" xfId="0" applyFont="1" applyBorder="1" applyAlignment="1">
      <alignment horizontal="center" vertical="center" wrapText="1"/>
    </xf>
    <xf numFmtId="0" fontId="3" fillId="0" borderId="57" xfId="0" applyFont="1" applyBorder="1" applyAlignment="1">
      <alignment horizontal="left" vertical="center" wrapText="1"/>
    </xf>
    <xf numFmtId="0" fontId="3" fillId="0" borderId="58" xfId="0" applyFont="1" applyBorder="1" applyAlignment="1">
      <alignment horizontal="left" vertical="center" wrapText="1"/>
    </xf>
    <xf numFmtId="0" fontId="3" fillId="0" borderId="57" xfId="0" applyFont="1" applyFill="1" applyBorder="1" applyAlignment="1">
      <alignment horizontal="left" vertical="center"/>
    </xf>
    <xf numFmtId="0" fontId="3" fillId="0" borderId="58" xfId="0" applyFont="1" applyFill="1" applyBorder="1" applyAlignment="1">
      <alignment horizontal="left" vertical="center"/>
    </xf>
    <xf numFmtId="0" fontId="3" fillId="0" borderId="58" xfId="0" applyFont="1" applyFill="1" applyBorder="1" applyAlignment="1">
      <alignment horizontal="center" vertical="center" wrapText="1"/>
    </xf>
    <xf numFmtId="0" fontId="3" fillId="0" borderId="16" xfId="0" applyFont="1" applyBorder="1" applyAlignment="1" applyProtection="1">
      <alignment horizontal="left" vertical="center" wrapText="1"/>
      <protection locked="0"/>
    </xf>
    <xf numFmtId="0" fontId="3" fillId="0" borderId="41" xfId="0" applyFont="1" applyBorder="1" applyAlignment="1" applyProtection="1">
      <alignment horizontal="left" vertical="center" wrapText="1"/>
      <protection locked="0"/>
    </xf>
    <xf numFmtId="0" fontId="3" fillId="0" borderId="61" xfId="0" applyFont="1" applyFill="1" applyBorder="1" applyAlignment="1">
      <alignment horizontal="left" vertical="center"/>
    </xf>
    <xf numFmtId="0" fontId="3" fillId="0" borderId="18" xfId="0" applyFont="1" applyFill="1" applyBorder="1" applyAlignment="1">
      <alignment horizontal="left" vertical="center"/>
    </xf>
    <xf numFmtId="44" fontId="3" fillId="0" borderId="0" xfId="2" applyFont="1" applyFill="1" applyBorder="1" applyAlignment="1" applyProtection="1">
      <alignment horizontal="right" vertical="center"/>
      <protection locked="0"/>
    </xf>
    <xf numFmtId="44" fontId="3" fillId="0" borderId="1" xfId="2" applyFont="1" applyFill="1" applyBorder="1" applyAlignment="1" applyProtection="1">
      <alignment horizontal="right" vertical="center"/>
      <protection locked="0"/>
    </xf>
    <xf numFmtId="0" fontId="3" fillId="0" borderId="58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1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3" fillId="0" borderId="26" xfId="0" applyFont="1" applyFill="1" applyBorder="1" applyAlignment="1">
      <alignment horizontal="left" vertical="center"/>
    </xf>
    <xf numFmtId="0" fontId="3" fillId="0" borderId="16" xfId="0" applyFont="1" applyFill="1" applyBorder="1" applyAlignment="1">
      <alignment horizontal="left" vertical="center"/>
    </xf>
    <xf numFmtId="15" fontId="3" fillId="0" borderId="36" xfId="0" applyNumberFormat="1" applyFont="1" applyFill="1" applyBorder="1" applyAlignment="1" applyProtection="1">
      <alignment horizontal="center" vertical="center"/>
      <protection locked="0"/>
    </xf>
    <xf numFmtId="15" fontId="3" fillId="0" borderId="17" xfId="0" applyNumberFormat="1" applyFont="1" applyFill="1" applyBorder="1" applyAlignment="1" applyProtection="1">
      <alignment horizontal="center" vertical="center"/>
      <protection locked="0"/>
    </xf>
    <xf numFmtId="15" fontId="3" fillId="0" borderId="63" xfId="0" applyNumberFormat="1" applyFont="1" applyFill="1" applyBorder="1" applyAlignment="1" applyProtection="1">
      <alignment horizontal="center" vertical="center"/>
      <protection locked="0"/>
    </xf>
    <xf numFmtId="44" fontId="3" fillId="0" borderId="0" xfId="2" applyFont="1" applyFill="1" applyBorder="1" applyAlignment="1">
      <alignment horizontal="right" vertical="center"/>
    </xf>
    <xf numFmtId="44" fontId="3" fillId="0" borderId="1" xfId="2" applyFont="1" applyFill="1" applyBorder="1" applyAlignment="1">
      <alignment horizontal="right" vertical="center"/>
    </xf>
    <xf numFmtId="0" fontId="3" fillId="0" borderId="0" xfId="0" applyFont="1" applyBorder="1" applyAlignment="1">
      <alignment horizontal="center" vertical="center" wrapText="1"/>
    </xf>
    <xf numFmtId="0" fontId="3" fillId="0" borderId="67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44" fontId="3" fillId="0" borderId="18" xfId="2" applyFont="1" applyFill="1" applyBorder="1" applyAlignment="1">
      <alignment horizontal="right" vertical="center"/>
    </xf>
    <xf numFmtId="44" fontId="3" fillId="0" borderId="19" xfId="2" applyFont="1" applyFill="1" applyBorder="1" applyAlignment="1">
      <alignment horizontal="right" vertical="center"/>
    </xf>
    <xf numFmtId="167" fontId="3" fillId="0" borderId="0" xfId="1" applyNumberFormat="1" applyFont="1" applyFill="1" applyBorder="1" applyAlignment="1">
      <alignment horizontal="right" vertical="center"/>
    </xf>
    <xf numFmtId="167" fontId="3" fillId="0" borderId="1" xfId="1" applyNumberFormat="1" applyFont="1" applyFill="1" applyBorder="1" applyAlignment="1">
      <alignment horizontal="right" vertical="center"/>
    </xf>
    <xf numFmtId="167" fontId="5" fillId="0" borderId="1" xfId="1" applyNumberFormat="1" applyFont="1" applyFill="1" applyBorder="1" applyAlignment="1" applyProtection="1">
      <alignment horizontal="right" vertical="center"/>
      <protection locked="0"/>
    </xf>
    <xf numFmtId="167" fontId="5" fillId="0" borderId="41" xfId="1" applyNumberFormat="1" applyFont="1" applyFill="1" applyBorder="1" applyAlignment="1" applyProtection="1">
      <alignment horizontal="right" vertical="center"/>
      <protection locked="0"/>
    </xf>
    <xf numFmtId="0" fontId="3" fillId="0" borderId="1" xfId="0" applyFont="1" applyFill="1" applyBorder="1" applyAlignment="1" applyProtection="1">
      <alignment horizontal="right" vertical="center"/>
      <protection locked="0"/>
    </xf>
    <xf numFmtId="165" fontId="3" fillId="2" borderId="0" xfId="0" applyNumberFormat="1" applyFont="1" applyFill="1" applyAlignment="1">
      <alignment horizontal="right" vertical="center"/>
    </xf>
    <xf numFmtId="15" fontId="3" fillId="0" borderId="25" xfId="0" applyNumberFormat="1" applyFont="1" applyFill="1" applyBorder="1" applyAlignment="1" applyProtection="1">
      <alignment horizontal="center" vertical="center" wrapText="1"/>
      <protection locked="0"/>
    </xf>
    <xf numFmtId="15" fontId="3" fillId="0" borderId="64" xfId="0" applyNumberFormat="1" applyFont="1" applyFill="1" applyBorder="1" applyAlignment="1" applyProtection="1">
      <alignment horizontal="center" vertical="center" wrapText="1"/>
      <protection locked="0"/>
    </xf>
    <xf numFmtId="15" fontId="3" fillId="0" borderId="65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26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41" xfId="0" applyFont="1" applyFill="1" applyBorder="1" applyAlignment="1">
      <alignment horizontal="center" vertical="center" wrapText="1"/>
    </xf>
    <xf numFmtId="167" fontId="2" fillId="0" borderId="26" xfId="1" applyNumberFormat="1" applyFont="1" applyFill="1" applyBorder="1" applyAlignment="1">
      <alignment horizontal="center" vertical="center"/>
    </xf>
    <xf numFmtId="167" fontId="2" fillId="0" borderId="16" xfId="1" applyNumberFormat="1" applyFont="1" applyFill="1" applyBorder="1" applyAlignment="1">
      <alignment horizontal="center" vertical="center"/>
    </xf>
    <xf numFmtId="167" fontId="2" fillId="0" borderId="4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15" fontId="3" fillId="0" borderId="39" xfId="0" applyNumberFormat="1" applyFont="1" applyFill="1" applyBorder="1" applyAlignment="1" applyProtection="1">
      <alignment horizontal="center" vertical="center" wrapText="1"/>
      <protection locked="0"/>
    </xf>
    <xf numFmtId="15" fontId="3" fillId="0" borderId="16" xfId="0" applyNumberFormat="1" applyFont="1" applyFill="1" applyBorder="1" applyAlignment="1" applyProtection="1">
      <alignment horizontal="center" vertical="center" wrapText="1"/>
      <protection locked="0"/>
    </xf>
    <xf numFmtId="15" fontId="3" fillId="0" borderId="66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vertical="center"/>
    </xf>
    <xf numFmtId="0" fontId="3" fillId="0" borderId="26" xfId="0" applyFont="1" applyBorder="1" applyAlignment="1">
      <alignment vertical="center" wrapText="1"/>
    </xf>
    <xf numFmtId="0" fontId="3" fillId="0" borderId="16" xfId="0" applyFont="1" applyBorder="1" applyAlignment="1">
      <alignment vertical="center" wrapText="1"/>
    </xf>
    <xf numFmtId="10" fontId="3" fillId="0" borderId="0" xfId="3" applyNumberFormat="1" applyFont="1" applyFill="1" applyBorder="1" applyAlignment="1">
      <alignment horizontal="right" vertical="center"/>
    </xf>
    <xf numFmtId="10" fontId="3" fillId="0" borderId="1" xfId="3" applyNumberFormat="1" applyFont="1" applyFill="1" applyBorder="1" applyAlignment="1">
      <alignment horizontal="right" vertical="center"/>
    </xf>
    <xf numFmtId="10" fontId="3" fillId="0" borderId="16" xfId="3" applyNumberFormat="1" applyFont="1" applyFill="1" applyBorder="1" applyAlignment="1" applyProtection="1">
      <alignment horizontal="right" vertical="center"/>
      <protection locked="0"/>
    </xf>
    <xf numFmtId="10" fontId="3" fillId="0" borderId="41" xfId="3" applyNumberFormat="1" applyFont="1" applyFill="1" applyBorder="1" applyAlignment="1" applyProtection="1">
      <alignment horizontal="right" vertical="center"/>
      <protection locked="0"/>
    </xf>
    <xf numFmtId="0" fontId="3" fillId="0" borderId="26" xfId="0" applyFont="1" applyFill="1" applyBorder="1" applyAlignment="1">
      <alignment horizontal="left" vertical="center" wrapText="1"/>
    </xf>
    <xf numFmtId="0" fontId="3" fillId="0" borderId="16" xfId="0" applyFont="1" applyFill="1" applyBorder="1" applyAlignment="1">
      <alignment horizontal="left" vertical="center" wrapText="1"/>
    </xf>
    <xf numFmtId="0" fontId="3" fillId="0" borderId="16" xfId="0" applyFont="1" applyFill="1" applyBorder="1" applyAlignment="1">
      <alignment vertical="center"/>
    </xf>
    <xf numFmtId="15" fontId="3" fillId="0" borderId="5" xfId="0" applyNumberFormat="1" applyFont="1" applyFill="1" applyBorder="1" applyAlignment="1" applyProtection="1">
      <alignment horizontal="center" vertical="center" wrapText="1"/>
      <protection locked="0"/>
    </xf>
    <xf numFmtId="15" fontId="3" fillId="0" borderId="0" xfId="0" applyNumberFormat="1" applyFont="1" applyFill="1" applyBorder="1" applyAlignment="1">
      <alignment horizontal="right" vertical="center"/>
    </xf>
    <xf numFmtId="15" fontId="3" fillId="0" borderId="1" xfId="0" applyNumberFormat="1" applyFont="1" applyFill="1" applyBorder="1" applyAlignment="1">
      <alignment horizontal="right" vertical="center"/>
    </xf>
    <xf numFmtId="8" fontId="2" fillId="0" borderId="0" xfId="0" applyNumberFormat="1" applyFont="1" applyBorder="1" applyAlignment="1">
      <alignment horizontal="center" vertical="center"/>
    </xf>
    <xf numFmtId="44" fontId="3" fillId="0" borderId="58" xfId="2" applyFont="1" applyFill="1" applyBorder="1" applyAlignment="1" applyProtection="1">
      <alignment horizontal="right" vertical="center"/>
      <protection locked="0"/>
    </xf>
    <xf numFmtId="44" fontId="3" fillId="0" borderId="14" xfId="2" applyFont="1" applyFill="1" applyBorder="1" applyAlignment="1" applyProtection="1">
      <alignment horizontal="right" vertical="center"/>
      <protection locked="0"/>
    </xf>
    <xf numFmtId="1" fontId="3" fillId="0" borderId="0" xfId="0" applyNumberFormat="1" applyFont="1" applyFill="1" applyBorder="1" applyAlignment="1">
      <alignment horizontal="right" vertical="center"/>
    </xf>
    <xf numFmtId="1" fontId="3" fillId="0" borderId="1" xfId="0" applyNumberFormat="1" applyFont="1" applyFill="1" applyBorder="1" applyAlignment="1">
      <alignment horizontal="right" vertical="center"/>
    </xf>
    <xf numFmtId="0" fontId="3" fillId="0" borderId="57" xfId="0" applyFont="1" applyBorder="1" applyAlignment="1">
      <alignment vertical="center" wrapText="1"/>
    </xf>
    <xf numFmtId="0" fontId="3" fillId="0" borderId="58" xfId="0" applyFont="1" applyBorder="1" applyAlignment="1">
      <alignment vertical="center" wrapText="1"/>
    </xf>
    <xf numFmtId="0" fontId="0" fillId="0" borderId="0" xfId="0" applyAlignment="1">
      <alignment horizontal="center"/>
    </xf>
    <xf numFmtId="0" fontId="0" fillId="0" borderId="16" xfId="0" applyBorder="1" applyAlignment="1">
      <alignment horizontal="center"/>
    </xf>
    <xf numFmtId="0" fontId="3" fillId="0" borderId="15" xfId="0" applyFont="1" applyBorder="1" applyAlignment="1">
      <alignment vertical="center"/>
    </xf>
    <xf numFmtId="0" fontId="2" fillId="0" borderId="0" xfId="0" quotePrefix="1" applyFont="1" applyBorder="1" applyAlignment="1" applyProtection="1">
      <alignment horizontal="right" vertical="center"/>
      <protection locked="0"/>
    </xf>
    <xf numFmtId="0" fontId="3" fillId="0" borderId="11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57" xfId="0" applyFont="1" applyBorder="1" applyAlignment="1" applyProtection="1">
      <alignment horizontal="left" vertical="center" wrapText="1"/>
      <protection locked="0"/>
    </xf>
    <xf numFmtId="0" fontId="2" fillId="0" borderId="1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57" xfId="0" applyFont="1" applyBorder="1" applyAlignment="1">
      <alignment vertical="center"/>
    </xf>
    <xf numFmtId="0" fontId="3" fillId="0" borderId="58" xfId="0" applyFont="1" applyBorder="1" applyAlignment="1">
      <alignment vertical="center"/>
    </xf>
    <xf numFmtId="0" fontId="3" fillId="0" borderId="26" xfId="0" applyFont="1" applyBorder="1" applyAlignment="1">
      <alignment vertical="center"/>
    </xf>
    <xf numFmtId="0" fontId="3" fillId="0" borderId="16" xfId="0" applyFont="1" applyBorder="1" applyAlignment="1">
      <alignment vertical="center"/>
    </xf>
    <xf numFmtId="0" fontId="3" fillId="0" borderId="58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164" fontId="2" fillId="2" borderId="0" xfId="0" applyNumberFormat="1" applyFont="1" applyFill="1" applyBorder="1" applyAlignment="1" applyProtection="1">
      <alignment horizontal="right" vertical="center"/>
      <protection locked="0"/>
    </xf>
    <xf numFmtId="164" fontId="2" fillId="2" borderId="1" xfId="0" applyNumberFormat="1" applyFont="1" applyFill="1" applyBorder="1" applyAlignment="1" applyProtection="1">
      <alignment horizontal="right" vertical="center"/>
      <protection locked="0"/>
    </xf>
    <xf numFmtId="0" fontId="2" fillId="0" borderId="58" xfId="0" applyFont="1" applyBorder="1" applyAlignment="1" applyProtection="1">
      <alignment horizontal="right" vertical="center"/>
      <protection locked="0"/>
    </xf>
    <xf numFmtId="0" fontId="2" fillId="0" borderId="58" xfId="0" applyFont="1" applyBorder="1" applyAlignment="1">
      <alignment horizontal="right" vertical="center"/>
    </xf>
    <xf numFmtId="0" fontId="2" fillId="0" borderId="14" xfId="0" applyFont="1" applyBorder="1" applyAlignment="1">
      <alignment horizontal="right" vertical="center"/>
    </xf>
    <xf numFmtId="0" fontId="2" fillId="0" borderId="16" xfId="0" applyFont="1" applyBorder="1" applyAlignment="1" applyProtection="1">
      <alignment horizontal="right" vertical="center"/>
      <protection locked="0"/>
    </xf>
    <xf numFmtId="0" fontId="2" fillId="0" borderId="0" xfId="0" applyFont="1" applyBorder="1" applyAlignment="1">
      <alignment horizontal="right" vertical="center"/>
    </xf>
    <xf numFmtId="0" fontId="2" fillId="0" borderId="16" xfId="0" applyFont="1" applyBorder="1" applyAlignment="1">
      <alignment horizontal="right" vertical="center"/>
    </xf>
    <xf numFmtId="0" fontId="0" fillId="0" borderId="0" xfId="0" applyAlignment="1" applyProtection="1">
      <alignment horizontal="center"/>
      <protection locked="0"/>
    </xf>
    <xf numFmtId="0" fontId="0" fillId="0" borderId="16" xfId="0" applyBorder="1" applyAlignment="1" applyProtection="1">
      <alignment horizontal="center"/>
      <protection locked="0"/>
    </xf>
    <xf numFmtId="0" fontId="0" fillId="0" borderId="15" xfId="0" applyBorder="1" applyAlignment="1">
      <alignment horizontal="center"/>
    </xf>
    <xf numFmtId="0" fontId="7" fillId="0" borderId="0" xfId="0" applyFont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47" xfId="0" applyBorder="1" applyAlignment="1">
      <alignment horizontal="center"/>
    </xf>
    <xf numFmtId="0" fontId="0" fillId="0" borderId="62" xfId="0" applyBorder="1" applyAlignment="1">
      <alignment horizontal="center"/>
    </xf>
    <xf numFmtId="0" fontId="0" fillId="0" borderId="60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31" xfId="0" applyBorder="1" applyAlignment="1">
      <alignment horizontal="center"/>
    </xf>
    <xf numFmtId="167" fontId="0" fillId="0" borderId="32" xfId="1" applyNumberFormat="1" applyFont="1" applyBorder="1" applyAlignment="1">
      <alignment horizontal="center" vertical="center"/>
    </xf>
    <xf numFmtId="167" fontId="0" fillId="0" borderId="23" xfId="1" applyNumberFormat="1" applyFont="1" applyBorder="1" applyAlignment="1">
      <alignment horizontal="center" vertical="center"/>
    </xf>
    <xf numFmtId="44" fontId="0" fillId="0" borderId="57" xfId="2" applyFont="1" applyBorder="1" applyAlignment="1">
      <alignment horizontal="center" vertical="center" wrapText="1"/>
    </xf>
    <xf numFmtId="44" fontId="0" fillId="0" borderId="26" xfId="2" applyFont="1" applyBorder="1" applyAlignment="1">
      <alignment horizontal="center" vertical="center" wrapText="1"/>
    </xf>
    <xf numFmtId="44" fontId="0" fillId="0" borderId="40" xfId="2" applyFont="1" applyBorder="1" applyAlignment="1">
      <alignment horizontal="center" vertical="center" wrapText="1"/>
    </xf>
    <xf numFmtId="44" fontId="0" fillId="0" borderId="17" xfId="2" applyFont="1" applyBorder="1" applyAlignment="1">
      <alignment horizontal="center" vertical="center" wrapText="1"/>
    </xf>
    <xf numFmtId="44" fontId="0" fillId="0" borderId="69" xfId="2" applyFont="1" applyBorder="1" applyAlignment="1">
      <alignment horizontal="center" vertical="center" wrapText="1"/>
    </xf>
    <xf numFmtId="44" fontId="0" fillId="0" borderId="32" xfId="2" applyFont="1" applyBorder="1" applyAlignment="1">
      <alignment horizontal="center" vertical="center" wrapText="1"/>
    </xf>
    <xf numFmtId="44" fontId="0" fillId="0" borderId="23" xfId="2" applyFont="1" applyBorder="1" applyAlignment="1">
      <alignment horizontal="center" vertical="center" wrapText="1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1">
    <dxf>
      <font>
        <b val="0"/>
        <i val="0"/>
        <condense val="0"/>
        <extend val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458344</xdr:colOff>
      <xdr:row>1</xdr:row>
      <xdr:rowOff>15702</xdr:rowOff>
    </xdr:from>
    <xdr:to>
      <xdr:col>2</xdr:col>
      <xdr:colOff>914248</xdr:colOff>
      <xdr:row>10</xdr:row>
      <xdr:rowOff>182880</xdr:rowOff>
    </xdr:to>
    <xdr:pic>
      <xdr:nvPicPr>
        <xdr:cNvPr id="1099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58344" y="183342"/>
          <a:ext cx="1697964" cy="15082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1066800</xdr:colOff>
      <xdr:row>0</xdr:row>
      <xdr:rowOff>114300</xdr:rowOff>
    </xdr:from>
    <xdr:to>
      <xdr:col>12</xdr:col>
      <xdr:colOff>590550</xdr:colOff>
      <xdr:row>10</xdr:row>
      <xdr:rowOff>47625</xdr:rowOff>
    </xdr:to>
    <xdr:pic>
      <xdr:nvPicPr>
        <xdr:cNvPr id="1100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81950" y="114300"/>
          <a:ext cx="1857375" cy="142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986790</xdr:colOff>
      <xdr:row>56</xdr:row>
      <xdr:rowOff>1226820</xdr:rowOff>
    </xdr:from>
    <xdr:to>
      <xdr:col>12</xdr:col>
      <xdr:colOff>1205865</xdr:colOff>
      <xdr:row>56</xdr:row>
      <xdr:rowOff>1844040</xdr:rowOff>
    </xdr:to>
    <xdr:sp macro="" textlink="">
      <xdr:nvSpPr>
        <xdr:cNvPr id="2" name="TextBox 1"/>
        <xdr:cNvSpPr txBox="1"/>
      </xdr:nvSpPr>
      <xdr:spPr>
        <a:xfrm>
          <a:off x="9368790" y="13677900"/>
          <a:ext cx="1346835" cy="6172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r"/>
          <a:r>
            <a:rPr lang="es-PR" sz="1100"/>
            <a:t>Forma AVP-500110A </a:t>
          </a:r>
        </a:p>
        <a:p>
          <a:pPr algn="r"/>
          <a:r>
            <a:rPr lang="es-PR" sz="1100"/>
            <a:t>Rev. Junio 2017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T412"/>
  <sheetViews>
    <sheetView tabSelected="1" view="pageBreakPreview" zoomScale="70" zoomScaleNormal="100" zoomScaleSheetLayoutView="70" workbookViewId="0">
      <selection sqref="A1:C11"/>
    </sheetView>
  </sheetViews>
  <sheetFormatPr defaultRowHeight="13.2" x14ac:dyDescent="0.25"/>
  <cols>
    <col min="1" max="1" width="10.5546875" customWidth="1"/>
    <col min="2" max="2" width="7.5546875" customWidth="1"/>
    <col min="3" max="3" width="22.109375" customWidth="1"/>
    <col min="4" max="4" width="13" customWidth="1"/>
    <col min="5" max="6" width="8.109375" customWidth="1"/>
    <col min="7" max="7" width="3" customWidth="1"/>
    <col min="8" max="8" width="9.88671875" customWidth="1"/>
    <col min="9" max="9" width="11" customWidth="1"/>
    <col min="10" max="10" width="10.33203125" customWidth="1"/>
    <col min="11" max="11" width="18.5546875" customWidth="1"/>
    <col min="12" max="12" width="16.44140625" customWidth="1"/>
    <col min="13" max="13" width="19.109375" customWidth="1"/>
    <col min="14" max="14" width="5.6640625" style="64" customWidth="1"/>
    <col min="15" max="15" width="8.6640625" style="64" bestFit="1" customWidth="1"/>
    <col min="16" max="16" width="5.6640625" style="64" customWidth="1"/>
    <col min="17" max="17" width="9.6640625" bestFit="1" customWidth="1"/>
    <col min="18" max="18" width="13.33203125" bestFit="1" customWidth="1"/>
    <col min="20" max="20" width="11.109375" bestFit="1" customWidth="1"/>
  </cols>
  <sheetData>
    <row r="1" spans="1:18" x14ac:dyDescent="0.25">
      <c r="A1" s="398"/>
      <c r="B1" s="398"/>
      <c r="C1" s="398"/>
      <c r="D1" s="375"/>
      <c r="E1" s="375"/>
      <c r="F1" s="375"/>
      <c r="G1" s="375"/>
      <c r="H1" s="375"/>
      <c r="I1" s="375"/>
      <c r="J1" s="375"/>
      <c r="K1" s="375"/>
      <c r="L1" s="375"/>
      <c r="M1" s="375"/>
    </row>
    <row r="2" spans="1:18" x14ac:dyDescent="0.25">
      <c r="A2" s="398"/>
      <c r="B2" s="398"/>
      <c r="C2" s="398"/>
      <c r="D2" s="375"/>
      <c r="E2" s="375"/>
      <c r="F2" s="375"/>
      <c r="G2" s="375"/>
      <c r="H2" s="375"/>
      <c r="I2" s="375"/>
      <c r="J2" s="375"/>
      <c r="K2" s="375"/>
      <c r="L2" s="375"/>
      <c r="M2" s="375"/>
    </row>
    <row r="3" spans="1:18" ht="13.8" thickBot="1" x14ac:dyDescent="0.3">
      <c r="A3" s="398"/>
      <c r="B3" s="398"/>
      <c r="C3" s="398"/>
      <c r="D3" s="376"/>
      <c r="E3" s="376"/>
      <c r="F3" s="376"/>
      <c r="G3" s="376"/>
      <c r="H3" s="376"/>
      <c r="I3" s="376"/>
      <c r="J3" s="376"/>
      <c r="K3" s="375"/>
      <c r="L3" s="375"/>
      <c r="M3" s="375"/>
    </row>
    <row r="4" spans="1:18" x14ac:dyDescent="0.25">
      <c r="A4" s="398"/>
      <c r="B4" s="398"/>
      <c r="C4" s="398"/>
      <c r="D4" s="278" t="s">
        <v>8</v>
      </c>
      <c r="E4" s="279"/>
      <c r="F4" s="279"/>
      <c r="G4" s="279"/>
      <c r="H4" s="279"/>
      <c r="I4" s="279"/>
      <c r="J4" s="280"/>
      <c r="K4" s="375"/>
      <c r="L4" s="375"/>
      <c r="M4" s="375"/>
    </row>
    <row r="5" spans="1:18" x14ac:dyDescent="0.25">
      <c r="A5" s="398"/>
      <c r="B5" s="398"/>
      <c r="C5" s="398"/>
      <c r="D5" s="281" t="s">
        <v>9</v>
      </c>
      <c r="E5" s="282"/>
      <c r="F5" s="282"/>
      <c r="G5" s="282"/>
      <c r="H5" s="282"/>
      <c r="I5" s="282"/>
      <c r="J5" s="283"/>
      <c r="K5" s="375"/>
      <c r="L5" s="375"/>
      <c r="M5" s="375"/>
    </row>
    <row r="6" spans="1:18" ht="12.75" customHeight="1" x14ac:dyDescent="0.25">
      <c r="A6" s="398"/>
      <c r="B6" s="398"/>
      <c r="C6" s="398"/>
      <c r="D6" s="281" t="s">
        <v>10</v>
      </c>
      <c r="E6" s="282"/>
      <c r="F6" s="282"/>
      <c r="G6" s="282"/>
      <c r="H6" s="282"/>
      <c r="I6" s="282"/>
      <c r="J6" s="283"/>
      <c r="K6" s="375"/>
      <c r="L6" s="375"/>
      <c r="M6" s="375"/>
    </row>
    <row r="7" spans="1:18" ht="12.75" hidden="1" customHeight="1" thickBot="1" x14ac:dyDescent="0.3">
      <c r="A7" s="398"/>
      <c r="B7" s="398"/>
      <c r="C7" s="398"/>
      <c r="D7" s="14" t="s">
        <v>1</v>
      </c>
      <c r="E7" s="45"/>
      <c r="F7" s="15"/>
      <c r="G7" s="15"/>
      <c r="H7" s="15"/>
      <c r="I7" s="16"/>
      <c r="J7" s="2"/>
      <c r="K7" s="375"/>
      <c r="L7" s="375"/>
      <c r="M7" s="375"/>
    </row>
    <row r="8" spans="1:18" ht="13.5" customHeight="1" x14ac:dyDescent="0.25">
      <c r="A8" s="398"/>
      <c r="B8" s="398"/>
      <c r="C8" s="398"/>
      <c r="D8" s="382" t="s">
        <v>11</v>
      </c>
      <c r="E8" s="333"/>
      <c r="F8" s="333"/>
      <c r="G8" s="333"/>
      <c r="H8" s="333"/>
      <c r="I8" s="333"/>
      <c r="J8" s="383"/>
      <c r="K8" s="375"/>
      <c r="L8" s="375"/>
      <c r="M8" s="375"/>
    </row>
    <row r="9" spans="1:18" ht="13.5" customHeight="1" x14ac:dyDescent="0.25">
      <c r="A9" s="398"/>
      <c r="B9" s="398"/>
      <c r="C9" s="398"/>
      <c r="D9" s="276" t="s">
        <v>12</v>
      </c>
      <c r="E9" s="277"/>
      <c r="F9" s="277"/>
      <c r="G9" s="277"/>
      <c r="H9" s="284" t="s">
        <v>62</v>
      </c>
      <c r="I9" s="284"/>
      <c r="J9" s="285"/>
      <c r="K9" s="375"/>
      <c r="L9" s="375"/>
      <c r="M9" s="375"/>
    </row>
    <row r="10" spans="1:18" ht="13.5" customHeight="1" thickBot="1" x14ac:dyDescent="0.3">
      <c r="A10" s="398"/>
      <c r="B10" s="398"/>
      <c r="C10" s="398"/>
      <c r="D10" s="274" t="s">
        <v>13</v>
      </c>
      <c r="E10" s="275"/>
      <c r="F10" s="275"/>
      <c r="G10" s="275"/>
      <c r="H10" s="286"/>
      <c r="I10" s="286"/>
      <c r="J10" s="287"/>
      <c r="K10" s="375"/>
      <c r="L10" s="375"/>
      <c r="M10" s="375"/>
    </row>
    <row r="11" spans="1:18" ht="31.5" customHeight="1" thickBot="1" x14ac:dyDescent="0.3">
      <c r="A11" s="399"/>
      <c r="B11" s="399"/>
      <c r="C11" s="399"/>
      <c r="D11" s="400"/>
      <c r="E11" s="400"/>
      <c r="F11" s="400"/>
      <c r="G11" s="400"/>
      <c r="H11" s="400"/>
      <c r="I11" s="400"/>
      <c r="J11" s="400"/>
      <c r="K11" s="376"/>
      <c r="L11" s="376"/>
      <c r="M11" s="376"/>
    </row>
    <row r="12" spans="1:18" s="20" customFormat="1" ht="18" customHeight="1" x14ac:dyDescent="0.25">
      <c r="A12" s="384" t="s">
        <v>14</v>
      </c>
      <c r="B12" s="385"/>
      <c r="C12" s="392" t="s">
        <v>42</v>
      </c>
      <c r="D12" s="392"/>
      <c r="E12" s="392"/>
      <c r="F12" s="392"/>
      <c r="G12" s="393"/>
      <c r="H12" s="388" t="s">
        <v>16</v>
      </c>
      <c r="I12" s="385"/>
      <c r="J12" s="393" t="s">
        <v>43</v>
      </c>
      <c r="K12" s="393"/>
      <c r="L12" s="393"/>
      <c r="M12" s="394"/>
      <c r="N12" s="143"/>
      <c r="O12" s="143"/>
      <c r="P12" s="105"/>
      <c r="Q12" s="26"/>
    </row>
    <row r="13" spans="1:18" s="20" customFormat="1" ht="18" customHeight="1" x14ac:dyDescent="0.25">
      <c r="A13" s="379" t="s">
        <v>0</v>
      </c>
      <c r="B13" s="380"/>
      <c r="C13" s="378" t="s">
        <v>41</v>
      </c>
      <c r="D13" s="378"/>
      <c r="E13" s="378"/>
      <c r="F13" s="378"/>
      <c r="G13" s="396"/>
      <c r="H13" s="260" t="s">
        <v>17</v>
      </c>
      <c r="I13" s="380"/>
      <c r="J13" s="390">
        <v>42816</v>
      </c>
      <c r="K13" s="390"/>
      <c r="L13" s="390"/>
      <c r="M13" s="391"/>
      <c r="N13" s="144"/>
      <c r="O13" s="144"/>
      <c r="P13" s="105"/>
      <c r="Q13" s="26"/>
    </row>
    <row r="14" spans="1:18" s="20" customFormat="1" ht="18" customHeight="1" thickBot="1" x14ac:dyDescent="0.3">
      <c r="A14" s="386" t="s">
        <v>15</v>
      </c>
      <c r="B14" s="387"/>
      <c r="C14" s="387"/>
      <c r="D14" s="395" t="s">
        <v>40</v>
      </c>
      <c r="E14" s="395"/>
      <c r="F14" s="395"/>
      <c r="G14" s="397"/>
      <c r="H14" s="389" t="s">
        <v>18</v>
      </c>
      <c r="I14" s="387"/>
      <c r="J14" s="387"/>
      <c r="K14" s="387"/>
      <c r="L14" s="387"/>
      <c r="M14" s="196" t="s">
        <v>44</v>
      </c>
      <c r="N14" s="145"/>
      <c r="O14" s="145"/>
      <c r="P14" s="146"/>
      <c r="Q14" s="17"/>
      <c r="R14" s="21"/>
    </row>
    <row r="15" spans="1:18" s="20" customFormat="1" ht="18" customHeight="1" thickBot="1" x14ac:dyDescent="0.3">
      <c r="A15" s="377"/>
      <c r="B15" s="377"/>
      <c r="C15" s="377"/>
      <c r="D15" s="377"/>
      <c r="E15" s="377"/>
      <c r="F15" s="377"/>
      <c r="G15" s="377"/>
      <c r="H15" s="377"/>
      <c r="I15" s="377"/>
      <c r="J15" s="377"/>
      <c r="K15" s="377"/>
      <c r="L15" s="377"/>
      <c r="M15" s="377"/>
      <c r="N15" s="147"/>
      <c r="O15" s="147"/>
      <c r="P15" s="146"/>
      <c r="Q15" s="17"/>
      <c r="R15" s="21"/>
    </row>
    <row r="16" spans="1:18" s="21" customFormat="1" ht="27.75" customHeight="1" thickBot="1" x14ac:dyDescent="0.3">
      <c r="A16" s="307" t="s">
        <v>19</v>
      </c>
      <c r="B16" s="257"/>
      <c r="C16" s="257"/>
      <c r="D16" s="39" t="s">
        <v>22</v>
      </c>
      <c r="E16" s="39"/>
      <c r="F16" s="257" t="s">
        <v>20</v>
      </c>
      <c r="G16" s="257"/>
      <c r="H16" s="257"/>
      <c r="I16" s="257"/>
      <c r="J16" s="257"/>
      <c r="K16" s="257" t="s">
        <v>21</v>
      </c>
      <c r="L16" s="257"/>
      <c r="M16" s="258"/>
      <c r="N16" s="148"/>
      <c r="O16" s="148"/>
      <c r="P16" s="148"/>
      <c r="Q16" s="38"/>
    </row>
    <row r="17" spans="1:18" s="20" customFormat="1" ht="18" customHeight="1" x14ac:dyDescent="0.25">
      <c r="A17" s="381" t="s">
        <v>45</v>
      </c>
      <c r="B17" s="289"/>
      <c r="C17" s="289"/>
      <c r="D17" s="41"/>
      <c r="E17" s="319"/>
      <c r="F17" s="253" t="s">
        <v>23</v>
      </c>
      <c r="G17" s="253"/>
      <c r="H17" s="253"/>
      <c r="I17" s="253"/>
      <c r="J17" s="253"/>
      <c r="K17" s="253" t="s">
        <v>24</v>
      </c>
      <c r="L17" s="253"/>
      <c r="M17" s="254"/>
      <c r="N17" s="149"/>
      <c r="O17" s="149"/>
      <c r="P17" s="150"/>
      <c r="Q17" s="27"/>
      <c r="R17" s="21"/>
    </row>
    <row r="18" spans="1:18" s="20" customFormat="1" ht="18" customHeight="1" x14ac:dyDescent="0.25">
      <c r="A18" s="266" t="s">
        <v>46</v>
      </c>
      <c r="B18" s="267"/>
      <c r="C18" s="267"/>
      <c r="D18" s="42"/>
      <c r="E18" s="320"/>
      <c r="F18" s="273" t="s">
        <v>55</v>
      </c>
      <c r="G18" s="273"/>
      <c r="H18" s="273"/>
      <c r="I18" s="273"/>
      <c r="J18" s="273"/>
      <c r="K18" s="255" t="s">
        <v>132</v>
      </c>
      <c r="L18" s="255"/>
      <c r="M18" s="256"/>
      <c r="N18" s="149"/>
      <c r="O18" s="149"/>
      <c r="P18" s="150"/>
      <c r="Q18" s="27"/>
      <c r="R18" s="21"/>
    </row>
    <row r="19" spans="1:18" s="20" customFormat="1" ht="18" customHeight="1" x14ac:dyDescent="0.25">
      <c r="A19" s="266" t="s">
        <v>47</v>
      </c>
      <c r="B19" s="267"/>
      <c r="C19" s="267"/>
      <c r="D19" s="42"/>
      <c r="E19" s="320"/>
      <c r="F19" s="273" t="s">
        <v>55</v>
      </c>
      <c r="G19" s="273"/>
      <c r="H19" s="273"/>
      <c r="I19" s="273"/>
      <c r="J19" s="273"/>
      <c r="K19" s="255" t="s">
        <v>133</v>
      </c>
      <c r="L19" s="255"/>
      <c r="M19" s="256"/>
      <c r="N19" s="149"/>
      <c r="O19" s="149"/>
      <c r="P19" s="150"/>
      <c r="Q19" s="27"/>
    </row>
    <row r="20" spans="1:18" s="20" customFormat="1" ht="18" customHeight="1" x14ac:dyDescent="0.25">
      <c r="A20" s="266" t="s">
        <v>130</v>
      </c>
      <c r="B20" s="267"/>
      <c r="C20" s="267"/>
      <c r="D20" s="42"/>
      <c r="E20" s="320"/>
      <c r="F20" s="273" t="s">
        <v>55</v>
      </c>
      <c r="G20" s="273"/>
      <c r="H20" s="273"/>
      <c r="I20" s="273"/>
      <c r="J20" s="273"/>
      <c r="K20" s="255" t="s">
        <v>134</v>
      </c>
      <c r="L20" s="255"/>
      <c r="M20" s="256"/>
      <c r="N20" s="149"/>
      <c r="O20" s="149"/>
      <c r="P20" s="150"/>
      <c r="Q20" s="27"/>
    </row>
    <row r="21" spans="1:18" s="20" customFormat="1" ht="18" customHeight="1" x14ac:dyDescent="0.25">
      <c r="A21" s="266" t="s">
        <v>49</v>
      </c>
      <c r="B21" s="267"/>
      <c r="C21" s="267"/>
      <c r="D21" s="42"/>
      <c r="E21" s="320"/>
      <c r="F21" s="273" t="s">
        <v>55</v>
      </c>
      <c r="G21" s="273"/>
      <c r="H21" s="273"/>
      <c r="I21" s="273"/>
      <c r="J21" s="273"/>
      <c r="K21" s="255" t="s">
        <v>135</v>
      </c>
      <c r="L21" s="255"/>
      <c r="M21" s="256"/>
      <c r="N21" s="149"/>
      <c r="O21" s="149"/>
      <c r="P21" s="150"/>
      <c r="Q21" s="27"/>
    </row>
    <row r="22" spans="1:18" s="20" customFormat="1" ht="18" customHeight="1" x14ac:dyDescent="0.25">
      <c r="A22" s="266" t="s">
        <v>50</v>
      </c>
      <c r="B22" s="267"/>
      <c r="C22" s="267"/>
      <c r="D22" s="42"/>
      <c r="E22" s="320"/>
      <c r="F22" s="273" t="s">
        <v>56</v>
      </c>
      <c r="G22" s="273"/>
      <c r="H22" s="273"/>
      <c r="I22" s="273"/>
      <c r="J22" s="273"/>
      <c r="K22" s="255" t="s">
        <v>26</v>
      </c>
      <c r="L22" s="255"/>
      <c r="M22" s="256"/>
      <c r="N22" s="149"/>
      <c r="O22" s="149"/>
      <c r="P22" s="150"/>
      <c r="Q22" s="27"/>
    </row>
    <row r="23" spans="1:18" s="20" customFormat="1" ht="18" customHeight="1" x14ac:dyDescent="0.25">
      <c r="A23" s="266" t="s">
        <v>51</v>
      </c>
      <c r="B23" s="267"/>
      <c r="C23" s="267"/>
      <c r="D23" s="42"/>
      <c r="E23" s="320"/>
      <c r="F23" s="273" t="s">
        <v>57</v>
      </c>
      <c r="G23" s="273"/>
      <c r="H23" s="273"/>
      <c r="I23" s="273"/>
      <c r="J23" s="273"/>
      <c r="K23" s="255" t="s">
        <v>25</v>
      </c>
      <c r="L23" s="255"/>
      <c r="M23" s="256"/>
      <c r="N23" s="149"/>
      <c r="O23" s="149"/>
      <c r="P23" s="150"/>
      <c r="Q23" s="27"/>
    </row>
    <row r="24" spans="1:18" s="20" customFormat="1" ht="18" customHeight="1" x14ac:dyDescent="0.25">
      <c r="A24" s="266" t="s">
        <v>52</v>
      </c>
      <c r="B24" s="267"/>
      <c r="C24" s="267"/>
      <c r="D24" s="42"/>
      <c r="E24" s="320"/>
      <c r="F24" s="273" t="s">
        <v>58</v>
      </c>
      <c r="G24" s="273"/>
      <c r="H24" s="273"/>
      <c r="I24" s="273"/>
      <c r="J24" s="273"/>
      <c r="K24" s="255" t="s">
        <v>60</v>
      </c>
      <c r="L24" s="255"/>
      <c r="M24" s="256"/>
      <c r="N24" s="149"/>
      <c r="O24" s="149"/>
      <c r="P24" s="150"/>
      <c r="Q24" s="27"/>
    </row>
    <row r="25" spans="1:18" s="20" customFormat="1" ht="18" customHeight="1" x14ac:dyDescent="0.25">
      <c r="A25" s="266" t="s">
        <v>48</v>
      </c>
      <c r="B25" s="267"/>
      <c r="C25" s="267"/>
      <c r="D25" s="42"/>
      <c r="E25" s="320"/>
      <c r="F25" s="273" t="s">
        <v>58</v>
      </c>
      <c r="G25" s="273"/>
      <c r="H25" s="273"/>
      <c r="I25" s="273"/>
      <c r="J25" s="273"/>
      <c r="K25" s="255" t="s">
        <v>127</v>
      </c>
      <c r="L25" s="255"/>
      <c r="M25" s="256"/>
      <c r="N25" s="149"/>
      <c r="O25" s="149"/>
      <c r="P25" s="150"/>
      <c r="Q25" s="27"/>
    </row>
    <row r="26" spans="1:18" s="20" customFormat="1" ht="18" customHeight="1" x14ac:dyDescent="0.25">
      <c r="A26" s="270" t="s">
        <v>53</v>
      </c>
      <c r="B26" s="271"/>
      <c r="C26" s="271"/>
      <c r="D26" s="42"/>
      <c r="E26" s="320"/>
      <c r="F26" s="273" t="s">
        <v>59</v>
      </c>
      <c r="G26" s="273"/>
      <c r="H26" s="273"/>
      <c r="I26" s="273"/>
      <c r="J26" s="273"/>
      <c r="K26" s="255" t="s">
        <v>61</v>
      </c>
      <c r="L26" s="255"/>
      <c r="M26" s="256"/>
      <c r="N26" s="149"/>
      <c r="O26" s="149"/>
      <c r="P26" s="150"/>
      <c r="Q26" s="27"/>
    </row>
    <row r="27" spans="1:18" s="20" customFormat="1" ht="18" customHeight="1" thickBot="1" x14ac:dyDescent="0.3">
      <c r="A27" s="268" t="s">
        <v>54</v>
      </c>
      <c r="B27" s="269"/>
      <c r="C27" s="269"/>
      <c r="D27" s="40"/>
      <c r="E27" s="321"/>
      <c r="F27" s="261" t="s">
        <v>140</v>
      </c>
      <c r="G27" s="261"/>
      <c r="H27" s="261"/>
      <c r="I27" s="261"/>
      <c r="J27" s="261"/>
      <c r="K27" s="264" t="s">
        <v>141</v>
      </c>
      <c r="L27" s="264"/>
      <c r="M27" s="265"/>
      <c r="N27" s="149"/>
      <c r="O27" s="149"/>
      <c r="P27" s="150"/>
      <c r="Q27" s="27"/>
    </row>
    <row r="28" spans="1:18" s="20" customFormat="1" ht="18" customHeight="1" thickBot="1" x14ac:dyDescent="0.3">
      <c r="A28" s="312"/>
      <c r="B28" s="312"/>
      <c r="C28" s="312"/>
      <c r="D28" s="312"/>
      <c r="E28" s="312"/>
      <c r="F28" s="312"/>
      <c r="G28" s="312"/>
      <c r="H28" s="312"/>
      <c r="I28" s="312"/>
      <c r="J28" s="312"/>
      <c r="K28" s="312"/>
      <c r="L28" s="312"/>
      <c r="M28" s="312"/>
      <c r="N28" s="151"/>
      <c r="O28" s="151"/>
      <c r="P28" s="105"/>
      <c r="Q28" s="26"/>
    </row>
    <row r="29" spans="1:18" s="20" customFormat="1" ht="29.25" customHeight="1" x14ac:dyDescent="0.25">
      <c r="A29" s="308" t="s">
        <v>63</v>
      </c>
      <c r="B29" s="309"/>
      <c r="C29" s="309"/>
      <c r="D29" s="289" t="s">
        <v>136</v>
      </c>
      <c r="E29" s="289"/>
      <c r="F29" s="290"/>
      <c r="G29" s="333"/>
      <c r="H29" s="294" t="s">
        <v>33</v>
      </c>
      <c r="I29" s="295"/>
      <c r="J29" s="295"/>
      <c r="K29" s="295"/>
      <c r="L29" s="296"/>
      <c r="M29" s="169">
        <v>38322</v>
      </c>
      <c r="N29" s="152"/>
      <c r="O29" s="152"/>
      <c r="P29" s="105"/>
      <c r="Q29" s="288"/>
      <c r="R29" s="28"/>
    </row>
    <row r="30" spans="1:18" s="20" customFormat="1" ht="18" customHeight="1" x14ac:dyDescent="0.25">
      <c r="A30" s="259" t="s">
        <v>64</v>
      </c>
      <c r="B30" s="260"/>
      <c r="C30" s="260"/>
      <c r="D30" s="267" t="s">
        <v>137</v>
      </c>
      <c r="E30" s="267"/>
      <c r="F30" s="272"/>
      <c r="G30" s="333"/>
      <c r="H30" s="297" t="s">
        <v>71</v>
      </c>
      <c r="I30" s="298"/>
      <c r="J30" s="298"/>
      <c r="K30" s="298"/>
      <c r="L30" s="299"/>
      <c r="M30" s="170">
        <v>0</v>
      </c>
      <c r="N30" s="153"/>
      <c r="O30" s="153"/>
      <c r="P30" s="105"/>
      <c r="Q30" s="288"/>
      <c r="R30" s="28"/>
    </row>
    <row r="31" spans="1:18" s="20" customFormat="1" ht="18" customHeight="1" x14ac:dyDescent="0.25">
      <c r="A31" s="259" t="s">
        <v>25</v>
      </c>
      <c r="B31" s="260"/>
      <c r="C31" s="260"/>
      <c r="D31" s="267" t="s">
        <v>57</v>
      </c>
      <c r="E31" s="267"/>
      <c r="F31" s="272"/>
      <c r="G31" s="333"/>
      <c r="H31" s="291" t="s">
        <v>72</v>
      </c>
      <c r="I31" s="292"/>
      <c r="J31" s="292"/>
      <c r="K31" s="292"/>
      <c r="L31" s="293"/>
      <c r="M31" s="53">
        <f>IF(M30=0,M29,M29+M30+M35-1)</f>
        <v>38322</v>
      </c>
      <c r="N31" s="152"/>
      <c r="O31" s="152"/>
      <c r="P31" s="105"/>
      <c r="Q31" s="288"/>
      <c r="R31" s="29"/>
    </row>
    <row r="32" spans="1:18" s="20" customFormat="1" ht="18" customHeight="1" x14ac:dyDescent="0.25">
      <c r="A32" s="259" t="s">
        <v>65</v>
      </c>
      <c r="B32" s="260"/>
      <c r="C32" s="260"/>
      <c r="D32" s="267" t="s">
        <v>131</v>
      </c>
      <c r="E32" s="267"/>
      <c r="F32" s="272"/>
      <c r="G32" s="333"/>
      <c r="H32" s="297" t="s">
        <v>27</v>
      </c>
      <c r="I32" s="298"/>
      <c r="J32" s="298"/>
      <c r="K32" s="298"/>
      <c r="L32" s="299"/>
      <c r="M32" s="171">
        <v>38353</v>
      </c>
      <c r="N32" s="152"/>
      <c r="O32" s="152"/>
      <c r="P32" s="105"/>
      <c r="Q32" s="288"/>
      <c r="R32" s="29"/>
    </row>
    <row r="33" spans="1:18" s="20" customFormat="1" ht="18" customHeight="1" x14ac:dyDescent="0.25">
      <c r="A33" s="259" t="s">
        <v>66</v>
      </c>
      <c r="B33" s="260"/>
      <c r="C33" s="260"/>
      <c r="D33" s="267" t="s">
        <v>137</v>
      </c>
      <c r="E33" s="267"/>
      <c r="F33" s="272"/>
      <c r="G33" s="333"/>
      <c r="H33" s="297" t="s">
        <v>73</v>
      </c>
      <c r="I33" s="298"/>
      <c r="J33" s="298"/>
      <c r="K33" s="298"/>
      <c r="L33" s="299"/>
      <c r="M33" s="170">
        <v>0</v>
      </c>
      <c r="N33" s="153"/>
      <c r="O33" s="153"/>
      <c r="P33" s="105"/>
      <c r="Q33" s="288"/>
      <c r="R33" s="29"/>
    </row>
    <row r="34" spans="1:18" s="20" customFormat="1" ht="18" customHeight="1" x14ac:dyDescent="0.25">
      <c r="A34" s="259" t="s">
        <v>67</v>
      </c>
      <c r="B34" s="260"/>
      <c r="C34" s="260"/>
      <c r="D34" s="267" t="s">
        <v>56</v>
      </c>
      <c r="E34" s="267"/>
      <c r="F34" s="272"/>
      <c r="G34" s="333"/>
      <c r="H34" s="297" t="s">
        <v>74</v>
      </c>
      <c r="I34" s="298"/>
      <c r="J34" s="298"/>
      <c r="K34" s="298"/>
      <c r="L34" s="299"/>
      <c r="M34" s="52">
        <f>IF(M33=0,M32,M32+M33-1)</f>
        <v>38353</v>
      </c>
      <c r="N34" s="152"/>
      <c r="O34" s="152"/>
      <c r="P34" s="105"/>
      <c r="Q34" s="288"/>
      <c r="R34" s="28"/>
    </row>
    <row r="35" spans="1:18" s="20" customFormat="1" ht="18" customHeight="1" x14ac:dyDescent="0.25">
      <c r="A35" s="259" t="s">
        <v>65</v>
      </c>
      <c r="B35" s="260"/>
      <c r="C35" s="260"/>
      <c r="D35" s="267" t="s">
        <v>131</v>
      </c>
      <c r="E35" s="267"/>
      <c r="F35" s="272"/>
      <c r="G35" s="333"/>
      <c r="H35" s="297" t="s">
        <v>75</v>
      </c>
      <c r="I35" s="298"/>
      <c r="J35" s="298"/>
      <c r="K35" s="298"/>
      <c r="L35" s="299"/>
      <c r="M35" s="176">
        <f>'Certificaciones y Ordenes Cambi'!K68</f>
        <v>0</v>
      </c>
      <c r="N35" s="153"/>
      <c r="O35" s="153"/>
      <c r="P35" s="105"/>
      <c r="Q35" s="288"/>
      <c r="R35" s="23"/>
    </row>
    <row r="36" spans="1:18" s="20" customFormat="1" ht="18" customHeight="1" x14ac:dyDescent="0.25">
      <c r="A36" s="259" t="s">
        <v>139</v>
      </c>
      <c r="B36" s="260"/>
      <c r="C36" s="260"/>
      <c r="D36" s="267" t="s">
        <v>137</v>
      </c>
      <c r="E36" s="267"/>
      <c r="F36" s="272"/>
      <c r="G36" s="333"/>
      <c r="H36" s="297" t="s">
        <v>34</v>
      </c>
      <c r="I36" s="298"/>
      <c r="J36" s="298"/>
      <c r="K36" s="298"/>
      <c r="L36" s="299"/>
      <c r="M36" s="44">
        <f>M33+M35</f>
        <v>0</v>
      </c>
      <c r="N36" s="153"/>
      <c r="O36" s="153"/>
      <c r="P36" s="105"/>
      <c r="Q36" s="288"/>
      <c r="R36" s="23"/>
    </row>
    <row r="37" spans="1:18" s="20" customFormat="1" ht="18" customHeight="1" x14ac:dyDescent="0.25">
      <c r="A37" s="259" t="s">
        <v>138</v>
      </c>
      <c r="B37" s="260"/>
      <c r="C37" s="260"/>
      <c r="D37" s="267" t="s">
        <v>55</v>
      </c>
      <c r="E37" s="267"/>
      <c r="F37" s="272"/>
      <c r="G37" s="333"/>
      <c r="H37" s="291" t="s">
        <v>76</v>
      </c>
      <c r="I37" s="292"/>
      <c r="J37" s="292"/>
      <c r="K37" s="292"/>
      <c r="L37" s="293"/>
      <c r="M37" s="53">
        <f>IF(M33=0,M34,M32+M36-1)</f>
        <v>38353</v>
      </c>
      <c r="N37" s="152"/>
      <c r="O37" s="152"/>
      <c r="P37" s="105"/>
      <c r="Q37" s="288"/>
      <c r="R37" s="23"/>
    </row>
    <row r="38" spans="1:18" s="20" customFormat="1" ht="18" customHeight="1" x14ac:dyDescent="0.25">
      <c r="A38" s="259" t="s">
        <v>65</v>
      </c>
      <c r="B38" s="260"/>
      <c r="C38" s="260"/>
      <c r="D38" s="267" t="s">
        <v>131</v>
      </c>
      <c r="E38" s="267"/>
      <c r="F38" s="272"/>
      <c r="G38" s="333"/>
      <c r="H38" s="297" t="s">
        <v>77</v>
      </c>
      <c r="I38" s="298"/>
      <c r="J38" s="298"/>
      <c r="K38" s="298"/>
      <c r="L38" s="299"/>
      <c r="M38" s="54">
        <f>J13-M32</f>
        <v>4463</v>
      </c>
      <c r="N38" s="153"/>
      <c r="O38" s="153"/>
      <c r="P38" s="105"/>
      <c r="Q38" s="26"/>
    </row>
    <row r="39" spans="1:18" s="20" customFormat="1" ht="18" customHeight="1" x14ac:dyDescent="0.25">
      <c r="A39" s="259" t="s">
        <v>68</v>
      </c>
      <c r="B39" s="260"/>
      <c r="C39" s="260"/>
      <c r="D39" s="267" t="s">
        <v>70</v>
      </c>
      <c r="E39" s="267"/>
      <c r="F39" s="272"/>
      <c r="G39" s="333"/>
      <c r="H39" s="297" t="s">
        <v>78</v>
      </c>
      <c r="I39" s="298"/>
      <c r="J39" s="298"/>
      <c r="K39" s="298"/>
      <c r="L39" s="299"/>
      <c r="M39" s="208">
        <f>IF(M36=0,0,M38/M36)</f>
        <v>0</v>
      </c>
      <c r="N39" s="153"/>
      <c r="O39" s="153"/>
      <c r="P39" s="105"/>
      <c r="Q39" s="26"/>
    </row>
    <row r="40" spans="1:18" s="20" customFormat="1" ht="18" customHeight="1" x14ac:dyDescent="0.25">
      <c r="A40" s="259" t="s">
        <v>65</v>
      </c>
      <c r="B40" s="260"/>
      <c r="C40" s="260"/>
      <c r="D40" s="267" t="s">
        <v>147</v>
      </c>
      <c r="E40" s="267"/>
      <c r="F40" s="272"/>
      <c r="G40" s="333"/>
      <c r="H40" s="297" t="s">
        <v>79</v>
      </c>
      <c r="I40" s="298"/>
      <c r="J40" s="298"/>
      <c r="K40" s="298"/>
      <c r="L40" s="299"/>
      <c r="M40" s="171">
        <v>38727</v>
      </c>
      <c r="N40" s="152"/>
      <c r="O40" s="152"/>
      <c r="P40" s="105"/>
      <c r="Q40" s="26"/>
    </row>
    <row r="41" spans="1:18" s="20" customFormat="1" ht="18" customHeight="1" x14ac:dyDescent="0.25">
      <c r="A41" s="259" t="s">
        <v>142</v>
      </c>
      <c r="B41" s="260"/>
      <c r="C41" s="260"/>
      <c r="D41" s="267" t="s">
        <v>143</v>
      </c>
      <c r="E41" s="267"/>
      <c r="F41" s="272"/>
      <c r="G41" s="333"/>
      <c r="H41" s="291" t="s">
        <v>80</v>
      </c>
      <c r="I41" s="292"/>
      <c r="J41" s="292"/>
      <c r="K41" s="292"/>
      <c r="L41" s="293"/>
      <c r="M41" s="55">
        <f>M40-M37</f>
        <v>374</v>
      </c>
      <c r="N41" s="153"/>
      <c r="O41" s="153"/>
      <c r="P41" s="105"/>
      <c r="Q41" s="26"/>
    </row>
    <row r="42" spans="1:18" s="20" customFormat="1" ht="18" customHeight="1" thickBot="1" x14ac:dyDescent="0.3">
      <c r="A42" s="305" t="s">
        <v>65</v>
      </c>
      <c r="B42" s="306"/>
      <c r="C42" s="306"/>
      <c r="D42" s="313" t="s">
        <v>69</v>
      </c>
      <c r="E42" s="313"/>
      <c r="F42" s="314"/>
      <c r="G42" s="333"/>
      <c r="H42" s="362" t="s">
        <v>128</v>
      </c>
      <c r="I42" s="363"/>
      <c r="J42" s="363"/>
      <c r="K42" s="363"/>
      <c r="L42" s="364"/>
      <c r="M42" s="172">
        <v>0</v>
      </c>
      <c r="N42" s="153"/>
      <c r="O42" s="153"/>
      <c r="P42" s="105"/>
      <c r="Q42" s="26"/>
    </row>
    <row r="43" spans="1:18" s="20" customFormat="1" ht="18" customHeight="1" thickBot="1" x14ac:dyDescent="0.3">
      <c r="A43" s="331"/>
      <c r="B43" s="331"/>
      <c r="C43" s="331"/>
      <c r="D43" s="331"/>
      <c r="E43" s="331"/>
      <c r="F43" s="331"/>
      <c r="G43" s="331"/>
      <c r="H43" s="331"/>
      <c r="I43" s="331"/>
      <c r="J43" s="331"/>
      <c r="K43" s="331"/>
      <c r="L43" s="331"/>
      <c r="M43" s="332"/>
      <c r="N43" s="154"/>
      <c r="O43" s="154"/>
      <c r="P43" s="105"/>
      <c r="Q43" s="26"/>
    </row>
    <row r="44" spans="1:18" s="20" customFormat="1" ht="18" customHeight="1" x14ac:dyDescent="0.25">
      <c r="A44" s="310" t="s">
        <v>98</v>
      </c>
      <c r="B44" s="311"/>
      <c r="C44" s="311"/>
      <c r="D44" s="311"/>
      <c r="E44" s="369">
        <v>0</v>
      </c>
      <c r="F44" s="370"/>
      <c r="G44" s="368"/>
      <c r="H44" s="373" t="s">
        <v>87</v>
      </c>
      <c r="I44" s="374"/>
      <c r="J44" s="374"/>
      <c r="K44" s="374"/>
      <c r="L44" s="374"/>
      <c r="M44" s="35">
        <f>B105</f>
        <v>0</v>
      </c>
      <c r="N44" s="155"/>
      <c r="O44" s="155"/>
      <c r="P44" s="156"/>
      <c r="Q44" s="26"/>
    </row>
    <row r="45" spans="1:18" s="20" customFormat="1" ht="18" customHeight="1" x14ac:dyDescent="0.25">
      <c r="A45" s="300" t="s">
        <v>28</v>
      </c>
      <c r="B45" s="301"/>
      <c r="C45" s="301"/>
      <c r="D45" s="301"/>
      <c r="E45" s="371">
        <f>'Certificaciones y Ordenes Cambi'!L68</f>
        <v>0</v>
      </c>
      <c r="F45" s="372"/>
      <c r="G45" s="368"/>
      <c r="H45" s="322" t="s">
        <v>88</v>
      </c>
      <c r="I45" s="323"/>
      <c r="J45" s="323"/>
      <c r="K45" s="323"/>
      <c r="L45" s="323"/>
      <c r="M45" s="142">
        <f>N105</f>
        <v>0</v>
      </c>
      <c r="N45" s="155"/>
      <c r="O45" s="155"/>
      <c r="P45" s="156"/>
      <c r="Q45" s="26"/>
    </row>
    <row r="46" spans="1:18" s="20" customFormat="1" ht="18" customHeight="1" x14ac:dyDescent="0.25">
      <c r="A46" s="300" t="s">
        <v>29</v>
      </c>
      <c r="B46" s="301"/>
      <c r="C46" s="301"/>
      <c r="D46" s="301"/>
      <c r="E46" s="329">
        <f>'Certificaciones y Ordenes Cambi'!J68</f>
        <v>0</v>
      </c>
      <c r="F46" s="330"/>
      <c r="G46" s="368"/>
      <c r="H46" s="322" t="s">
        <v>89</v>
      </c>
      <c r="I46" s="323"/>
      <c r="J46" s="323"/>
      <c r="K46" s="323"/>
      <c r="L46" s="323"/>
      <c r="M46" s="46">
        <f>IF(M44=0,0,M45/M44)</f>
        <v>0</v>
      </c>
      <c r="N46" s="155"/>
      <c r="O46" s="155"/>
      <c r="P46" s="156"/>
      <c r="Q46" s="26"/>
    </row>
    <row r="47" spans="1:18" s="20" customFormat="1" ht="18" customHeight="1" x14ac:dyDescent="0.25">
      <c r="A47" s="300" t="s">
        <v>30</v>
      </c>
      <c r="B47" s="301"/>
      <c r="C47" s="301"/>
      <c r="D47" s="301"/>
      <c r="E47" s="358">
        <f>IF(E44=0,0,E46/E44)</f>
        <v>0</v>
      </c>
      <c r="F47" s="359"/>
      <c r="G47" s="368"/>
      <c r="H47" s="322" t="s">
        <v>90</v>
      </c>
      <c r="I47" s="323"/>
      <c r="J47" s="323"/>
      <c r="K47" s="323"/>
      <c r="L47" s="323"/>
      <c r="M47" s="142">
        <f>O105</f>
        <v>0</v>
      </c>
      <c r="N47" s="155"/>
      <c r="O47" s="155"/>
      <c r="P47" s="156"/>
      <c r="Q47" s="26"/>
    </row>
    <row r="48" spans="1:18" s="20" customFormat="1" ht="18" customHeight="1" x14ac:dyDescent="0.25">
      <c r="A48" s="315" t="s">
        <v>99</v>
      </c>
      <c r="B48" s="316"/>
      <c r="C48" s="316"/>
      <c r="D48" s="316"/>
      <c r="E48" s="334">
        <f>E44+E46</f>
        <v>0</v>
      </c>
      <c r="F48" s="335">
        <f>E44+E46</f>
        <v>0</v>
      </c>
      <c r="G48" s="368"/>
      <c r="H48" s="322" t="s">
        <v>91</v>
      </c>
      <c r="I48" s="323"/>
      <c r="J48" s="323"/>
      <c r="K48" s="323"/>
      <c r="L48" s="323"/>
      <c r="M48" s="46">
        <f>IF(M44=0,0,M47/M44)</f>
        <v>0</v>
      </c>
      <c r="N48" s="155"/>
      <c r="O48" s="155"/>
      <c r="P48" s="156"/>
      <c r="Q48" s="26"/>
    </row>
    <row r="49" spans="1:18" s="20" customFormat="1" ht="18" customHeight="1" x14ac:dyDescent="0.25">
      <c r="A49" s="300" t="s">
        <v>100</v>
      </c>
      <c r="B49" s="301"/>
      <c r="C49" s="301"/>
      <c r="D49" s="301"/>
      <c r="E49" s="336">
        <f>'Certificaciones y Ordenes Cambi'!C68</f>
        <v>0</v>
      </c>
      <c r="F49" s="337"/>
      <c r="G49" s="368"/>
      <c r="H49" s="322" t="s">
        <v>37</v>
      </c>
      <c r="I49" s="323"/>
      <c r="J49" s="323"/>
      <c r="K49" s="323"/>
      <c r="L49" s="323"/>
      <c r="M49" s="168">
        <f>P105</f>
        <v>0</v>
      </c>
      <c r="N49" s="157"/>
      <c r="O49" s="157"/>
      <c r="P49" s="156"/>
      <c r="Q49" s="26"/>
    </row>
    <row r="50" spans="1:18" s="20" customFormat="1" ht="18" customHeight="1" x14ac:dyDescent="0.25">
      <c r="A50" s="300" t="s">
        <v>31</v>
      </c>
      <c r="B50" s="301"/>
      <c r="C50" s="301"/>
      <c r="D50" s="366" t="str">
        <f>'Certificaciones y Ordenes Cambi'!E68</f>
        <v>día/mes/año - día/mes/año</v>
      </c>
      <c r="E50" s="366"/>
      <c r="F50" s="367"/>
      <c r="G50" s="368"/>
      <c r="H50" s="303" t="s">
        <v>32</v>
      </c>
      <c r="I50" s="304"/>
      <c r="J50" s="304"/>
      <c r="K50" s="304"/>
      <c r="L50" s="304"/>
      <c r="M50" s="51">
        <f>IF(M44=0,0,M49/M44)</f>
        <v>0</v>
      </c>
      <c r="N50" s="157"/>
      <c r="O50" s="157"/>
      <c r="P50" s="156"/>
      <c r="Q50" s="26"/>
    </row>
    <row r="51" spans="1:18" s="20" customFormat="1" ht="18" customHeight="1" x14ac:dyDescent="0.25">
      <c r="A51" s="300" t="s">
        <v>35</v>
      </c>
      <c r="B51" s="301"/>
      <c r="C51" s="301"/>
      <c r="D51" s="301"/>
      <c r="E51" s="329">
        <f>'Certificaciones y Ordenes Cambi'!D68</f>
        <v>0</v>
      </c>
      <c r="F51" s="330"/>
      <c r="G51" s="368"/>
      <c r="H51" s="322" t="s">
        <v>92</v>
      </c>
      <c r="I51" s="323"/>
      <c r="J51" s="323"/>
      <c r="K51" s="323"/>
      <c r="L51" s="323"/>
      <c r="M51" s="340" t="s">
        <v>96</v>
      </c>
      <c r="N51" s="43"/>
      <c r="O51" s="43"/>
      <c r="P51" s="156"/>
      <c r="Q51" s="26"/>
    </row>
    <row r="52" spans="1:18" s="20" customFormat="1" ht="18" customHeight="1" x14ac:dyDescent="0.25">
      <c r="A52" s="300" t="s">
        <v>103</v>
      </c>
      <c r="B52" s="301"/>
      <c r="C52" s="301"/>
      <c r="D52" s="301"/>
      <c r="E52" s="329">
        <f>'Certificaciones y Ordenes Cambi'!B68</f>
        <v>0</v>
      </c>
      <c r="F52" s="330"/>
      <c r="G52" s="368"/>
      <c r="H52" s="322"/>
      <c r="I52" s="323"/>
      <c r="J52" s="323"/>
      <c r="K52" s="323"/>
      <c r="L52" s="323"/>
      <c r="M52" s="340"/>
      <c r="N52" s="43"/>
      <c r="O52" s="43"/>
      <c r="P52" s="156"/>
      <c r="Q52" s="26"/>
    </row>
    <row r="53" spans="1:18" s="20" customFormat="1" ht="18" customHeight="1" x14ac:dyDescent="0.25">
      <c r="A53" s="300" t="s">
        <v>36</v>
      </c>
      <c r="B53" s="301"/>
      <c r="C53" s="301"/>
      <c r="D53" s="301"/>
      <c r="E53" s="317">
        <v>0</v>
      </c>
      <c r="F53" s="318"/>
      <c r="G53" s="368"/>
      <c r="H53" s="322" t="s">
        <v>93</v>
      </c>
      <c r="I53" s="323"/>
      <c r="J53" s="323"/>
      <c r="K53" s="323"/>
      <c r="L53" s="323"/>
      <c r="M53" s="195" t="s">
        <v>39</v>
      </c>
      <c r="N53" s="43"/>
      <c r="O53" s="43"/>
      <c r="P53" s="156"/>
      <c r="Q53" s="26"/>
    </row>
    <row r="54" spans="1:18" s="20" customFormat="1" ht="18" customHeight="1" x14ac:dyDescent="0.25">
      <c r="A54" s="300" t="s">
        <v>38</v>
      </c>
      <c r="B54" s="301"/>
      <c r="C54" s="301"/>
      <c r="D54" s="301"/>
      <c r="E54" s="329">
        <f>E52-E53</f>
        <v>0</v>
      </c>
      <c r="F54" s="330">
        <f>F52-F53</f>
        <v>0</v>
      </c>
      <c r="G54" s="368"/>
      <c r="H54" s="303" t="s">
        <v>94</v>
      </c>
      <c r="I54" s="304"/>
      <c r="J54" s="304"/>
      <c r="K54" s="304"/>
      <c r="L54" s="304"/>
      <c r="M54" s="173" t="s">
        <v>81</v>
      </c>
      <c r="N54" s="152"/>
      <c r="O54" s="152"/>
      <c r="P54" s="156"/>
      <c r="Q54" s="26"/>
    </row>
    <row r="55" spans="1:18" s="20" customFormat="1" ht="18" customHeight="1" x14ac:dyDescent="0.25">
      <c r="A55" s="300" t="s">
        <v>101</v>
      </c>
      <c r="B55" s="301"/>
      <c r="C55" s="301"/>
      <c r="D55" s="301"/>
      <c r="E55" s="358">
        <f>IF(E48=0,0,E52/E48)</f>
        <v>0</v>
      </c>
      <c r="F55" s="359" t="e">
        <f>F52/F48</f>
        <v>#DIV/0!</v>
      </c>
      <c r="G55" s="368"/>
      <c r="H55" s="322" t="s">
        <v>95</v>
      </c>
      <c r="I55" s="323"/>
      <c r="J55" s="323"/>
      <c r="K55" s="323"/>
      <c r="L55" s="323"/>
      <c r="M55" s="338" t="s">
        <v>97</v>
      </c>
      <c r="N55" s="158"/>
      <c r="O55" s="158"/>
      <c r="P55" s="156"/>
      <c r="Q55" s="26"/>
    </row>
    <row r="56" spans="1:18" s="20" customFormat="1" ht="18" customHeight="1" thickBot="1" x14ac:dyDescent="0.3">
      <c r="A56" s="324" t="s">
        <v>102</v>
      </c>
      <c r="B56" s="325"/>
      <c r="C56" s="325"/>
      <c r="D56" s="325"/>
      <c r="E56" s="360">
        <v>0</v>
      </c>
      <c r="F56" s="361" t="e">
        <f>#REF!</f>
        <v>#REF!</v>
      </c>
      <c r="G56" s="368"/>
      <c r="H56" s="356"/>
      <c r="I56" s="357"/>
      <c r="J56" s="357"/>
      <c r="K56" s="357"/>
      <c r="L56" s="357"/>
      <c r="M56" s="339"/>
      <c r="N56" s="158"/>
      <c r="O56" s="158"/>
      <c r="P56" s="156"/>
      <c r="Q56" s="26"/>
    </row>
    <row r="57" spans="1:18" s="20" customFormat="1" ht="150" customHeight="1" x14ac:dyDescent="0.25">
      <c r="A57" s="302"/>
      <c r="B57" s="302"/>
      <c r="C57" s="302"/>
      <c r="D57" s="302"/>
      <c r="E57" s="302"/>
      <c r="F57" s="302"/>
      <c r="G57" s="302"/>
      <c r="H57" s="302"/>
      <c r="I57" s="302"/>
      <c r="J57" s="302"/>
      <c r="K57" s="302"/>
      <c r="L57" s="302"/>
      <c r="M57" s="302"/>
      <c r="N57" s="155"/>
      <c r="O57" s="155"/>
      <c r="P57" s="156"/>
      <c r="Q57" s="26"/>
    </row>
    <row r="58" spans="1:18" s="48" customFormat="1" ht="35.25" customHeight="1" x14ac:dyDescent="0.25">
      <c r="A58" s="47" t="s">
        <v>83</v>
      </c>
      <c r="B58" s="47"/>
      <c r="C58" s="217" t="str">
        <f>C12</f>
        <v>Nombre</v>
      </c>
      <c r="D58" s="217"/>
      <c r="E58" s="217"/>
      <c r="F58" s="219" t="s">
        <v>82</v>
      </c>
      <c r="G58" s="219"/>
      <c r="H58" s="219"/>
      <c r="I58" s="194" t="str">
        <f>H9</f>
        <v>##</v>
      </c>
      <c r="J58" s="218" t="s">
        <v>86</v>
      </c>
      <c r="K58" s="218"/>
      <c r="L58" s="218"/>
      <c r="M58" s="197">
        <f>J13</f>
        <v>42816</v>
      </c>
      <c r="N58" s="159"/>
      <c r="O58" s="159"/>
      <c r="P58" s="160"/>
      <c r="R58" s="49"/>
    </row>
    <row r="59" spans="1:18" s="48" customFormat="1" ht="24.75" customHeight="1" x14ac:dyDescent="0.25">
      <c r="A59" s="216" t="s">
        <v>84</v>
      </c>
      <c r="B59" s="216"/>
      <c r="C59" s="47" t="str">
        <f>C13</f>
        <v>00####</v>
      </c>
      <c r="D59" s="219" t="s">
        <v>145</v>
      </c>
      <c r="E59" s="219"/>
      <c r="F59" s="219"/>
      <c r="G59" s="219"/>
      <c r="H59" s="219"/>
      <c r="I59" s="193">
        <v>2</v>
      </c>
      <c r="J59" s="218"/>
      <c r="K59" s="218"/>
      <c r="L59" s="218"/>
      <c r="M59" s="174" t="s">
        <v>85</v>
      </c>
      <c r="N59" s="159"/>
      <c r="O59" s="159"/>
      <c r="P59" s="160"/>
      <c r="R59" s="49"/>
    </row>
    <row r="60" spans="1:18" s="24" customFormat="1" ht="37.5" customHeight="1" thickBot="1" x14ac:dyDescent="0.3">
      <c r="A60" s="221"/>
      <c r="B60" s="221"/>
      <c r="C60" s="221"/>
      <c r="D60" s="221"/>
      <c r="E60" s="221"/>
      <c r="F60" s="221"/>
      <c r="G60" s="221"/>
      <c r="H60" s="221"/>
      <c r="I60" s="221"/>
      <c r="J60" s="221"/>
      <c r="K60" s="221"/>
      <c r="L60" s="221"/>
      <c r="M60" s="221"/>
      <c r="N60" s="161"/>
      <c r="O60" s="161"/>
      <c r="P60" s="162"/>
      <c r="R60" s="22"/>
    </row>
    <row r="61" spans="1:18" s="24" customFormat="1" ht="135.75" customHeight="1" thickBot="1" x14ac:dyDescent="0.3">
      <c r="A61" s="222"/>
      <c r="B61" s="222"/>
      <c r="C61" s="222"/>
      <c r="D61" s="222"/>
      <c r="E61" s="222"/>
      <c r="F61" s="222"/>
      <c r="G61" s="222"/>
      <c r="H61" s="222"/>
      <c r="I61" s="222"/>
      <c r="J61" s="222"/>
      <c r="K61" s="222"/>
      <c r="L61" s="222"/>
      <c r="M61" s="222"/>
      <c r="N61" s="249" t="s">
        <v>122</v>
      </c>
      <c r="O61" s="249" t="s">
        <v>123</v>
      </c>
      <c r="P61" s="249" t="s">
        <v>124</v>
      </c>
      <c r="Q61" s="249" t="s">
        <v>129</v>
      </c>
      <c r="R61" s="22"/>
    </row>
    <row r="62" spans="1:18" s="20" customFormat="1" ht="84" customHeight="1" thickBot="1" x14ac:dyDescent="0.3">
      <c r="A62" s="30" t="s">
        <v>121</v>
      </c>
      <c r="B62" s="31" t="s">
        <v>114</v>
      </c>
      <c r="C62" s="31" t="s">
        <v>115</v>
      </c>
      <c r="D62" s="251" t="s">
        <v>116</v>
      </c>
      <c r="E62" s="251"/>
      <c r="F62" s="251"/>
      <c r="G62" s="262" t="s">
        <v>117</v>
      </c>
      <c r="H62" s="257"/>
      <c r="I62" s="263"/>
      <c r="J62" s="32" t="s">
        <v>118</v>
      </c>
      <c r="K62" s="209" t="s">
        <v>144</v>
      </c>
      <c r="L62" s="209" t="s">
        <v>119</v>
      </c>
      <c r="M62" s="210" t="s">
        <v>120</v>
      </c>
      <c r="N62" s="250"/>
      <c r="O62" s="250"/>
      <c r="P62" s="250"/>
      <c r="Q62" s="250"/>
    </row>
    <row r="63" spans="1:18" s="20" customFormat="1" ht="18" customHeight="1" thickBot="1" x14ac:dyDescent="0.3">
      <c r="A63" s="223" t="s">
        <v>6</v>
      </c>
      <c r="B63" s="224"/>
      <c r="C63" s="224"/>
      <c r="D63" s="224"/>
      <c r="E63" s="224"/>
      <c r="F63" s="224"/>
      <c r="G63" s="224"/>
      <c r="H63" s="224"/>
      <c r="I63" s="224"/>
      <c r="J63" s="224"/>
      <c r="K63" s="224"/>
      <c r="L63" s="224"/>
      <c r="M63" s="225"/>
      <c r="N63" s="192"/>
      <c r="O63" s="192"/>
      <c r="P63" s="192"/>
      <c r="Q63" s="192"/>
    </row>
    <row r="64" spans="1:18" s="20" customFormat="1" ht="18" customHeight="1" x14ac:dyDescent="0.25">
      <c r="A64" s="114"/>
      <c r="B64" s="115"/>
      <c r="C64" s="116"/>
      <c r="D64" s="365"/>
      <c r="E64" s="365"/>
      <c r="F64" s="365"/>
      <c r="G64" s="326"/>
      <c r="H64" s="327"/>
      <c r="I64" s="328"/>
      <c r="J64" s="98" t="str">
        <f t="shared" ref="J64:J71" si="0">IF(C64="","",IF(G64="",$J$13-C64,G64-C64))</f>
        <v/>
      </c>
      <c r="K64" s="98"/>
      <c r="L64" s="101" t="str">
        <f t="shared" ref="L64:L71" si="1">IF(C64="","",IF(G64="",Q64,1))</f>
        <v/>
      </c>
      <c r="M64" s="199" t="str">
        <f t="shared" ref="M64:M71" si="2">IF(L64=1,G64+304,"")</f>
        <v/>
      </c>
      <c r="N64" s="183">
        <f>IF(L64=1,B64,0)</f>
        <v>0</v>
      </c>
      <c r="O64" s="181">
        <f t="shared" ref="O64:O71" si="3">IF(AND(L64&gt;=0,L64&lt;1),B64,0)</f>
        <v>0</v>
      </c>
      <c r="P64" s="182">
        <f t="shared" ref="P64:P71" si="4">IF(L64="",B64,0)</f>
        <v>0</v>
      </c>
      <c r="Q64" s="188"/>
    </row>
    <row r="65" spans="1:20" s="20" customFormat="1" ht="18" customHeight="1" x14ac:dyDescent="0.25">
      <c r="A65" s="117"/>
      <c r="B65" s="118"/>
      <c r="C65" s="119"/>
      <c r="D65" s="226"/>
      <c r="E65" s="227"/>
      <c r="F65" s="227"/>
      <c r="G65" s="229"/>
      <c r="H65" s="230"/>
      <c r="I65" s="231"/>
      <c r="J65" s="99" t="str">
        <f t="shared" si="0"/>
        <v/>
      </c>
      <c r="K65" s="163"/>
      <c r="L65" s="9" t="str">
        <f t="shared" si="1"/>
        <v/>
      </c>
      <c r="M65" s="200" t="str">
        <f t="shared" si="2"/>
        <v/>
      </c>
      <c r="N65" s="183">
        <f t="shared" ref="N65:N71" si="5">IF(C65="",0,IF(G65="",0,B65))</f>
        <v>0</v>
      </c>
      <c r="O65" s="181">
        <f t="shared" si="3"/>
        <v>0</v>
      </c>
      <c r="P65" s="182">
        <f t="shared" si="4"/>
        <v>0</v>
      </c>
      <c r="Q65" s="188"/>
    </row>
    <row r="66" spans="1:20" s="20" customFormat="1" ht="18" customHeight="1" x14ac:dyDescent="0.25">
      <c r="A66" s="120"/>
      <c r="B66" s="121"/>
      <c r="C66" s="122"/>
      <c r="D66" s="248"/>
      <c r="E66" s="248"/>
      <c r="F66" s="248"/>
      <c r="G66" s="229"/>
      <c r="H66" s="230"/>
      <c r="I66" s="231"/>
      <c r="J66" s="99" t="str">
        <f t="shared" si="0"/>
        <v/>
      </c>
      <c r="K66" s="99"/>
      <c r="L66" s="3" t="str">
        <f t="shared" si="1"/>
        <v/>
      </c>
      <c r="M66" s="200" t="str">
        <f t="shared" si="2"/>
        <v/>
      </c>
      <c r="N66" s="183">
        <f t="shared" si="5"/>
        <v>0</v>
      </c>
      <c r="O66" s="181">
        <f t="shared" si="3"/>
        <v>0</v>
      </c>
      <c r="P66" s="182">
        <f t="shared" si="4"/>
        <v>0</v>
      </c>
      <c r="Q66" s="188"/>
    </row>
    <row r="67" spans="1:20" s="20" customFormat="1" ht="18" customHeight="1" x14ac:dyDescent="0.25">
      <c r="A67" s="117"/>
      <c r="B67" s="121"/>
      <c r="C67" s="122"/>
      <c r="D67" s="248"/>
      <c r="E67" s="248"/>
      <c r="F67" s="248"/>
      <c r="G67" s="229"/>
      <c r="H67" s="230"/>
      <c r="I67" s="231"/>
      <c r="J67" s="99" t="str">
        <f t="shared" si="0"/>
        <v/>
      </c>
      <c r="K67" s="99"/>
      <c r="L67" s="3" t="str">
        <f t="shared" si="1"/>
        <v/>
      </c>
      <c r="M67" s="200" t="str">
        <f t="shared" si="2"/>
        <v/>
      </c>
      <c r="N67" s="183">
        <f t="shared" si="5"/>
        <v>0</v>
      </c>
      <c r="O67" s="181">
        <f t="shared" si="3"/>
        <v>0</v>
      </c>
      <c r="P67" s="182">
        <f t="shared" si="4"/>
        <v>0</v>
      </c>
      <c r="Q67" s="188"/>
    </row>
    <row r="68" spans="1:20" s="20" customFormat="1" ht="18" customHeight="1" x14ac:dyDescent="0.25">
      <c r="A68" s="117"/>
      <c r="B68" s="121"/>
      <c r="C68" s="122"/>
      <c r="D68" s="248"/>
      <c r="E68" s="248"/>
      <c r="F68" s="248"/>
      <c r="G68" s="229"/>
      <c r="H68" s="230"/>
      <c r="I68" s="231"/>
      <c r="J68" s="99" t="str">
        <f t="shared" si="0"/>
        <v/>
      </c>
      <c r="K68" s="99"/>
      <c r="L68" s="3" t="str">
        <f t="shared" si="1"/>
        <v/>
      </c>
      <c r="M68" s="200" t="str">
        <f t="shared" si="2"/>
        <v/>
      </c>
      <c r="N68" s="183">
        <f t="shared" si="5"/>
        <v>0</v>
      </c>
      <c r="O68" s="181">
        <f t="shared" si="3"/>
        <v>0</v>
      </c>
      <c r="P68" s="182">
        <f t="shared" si="4"/>
        <v>0</v>
      </c>
      <c r="Q68" s="188"/>
    </row>
    <row r="69" spans="1:20" s="20" customFormat="1" ht="18" customHeight="1" x14ac:dyDescent="0.25">
      <c r="A69" s="117"/>
      <c r="B69" s="121"/>
      <c r="C69" s="122"/>
      <c r="D69" s="248"/>
      <c r="E69" s="248"/>
      <c r="F69" s="248"/>
      <c r="G69" s="226"/>
      <c r="H69" s="227"/>
      <c r="I69" s="228"/>
      <c r="J69" s="99" t="str">
        <f t="shared" si="0"/>
        <v/>
      </c>
      <c r="K69" s="99"/>
      <c r="L69" s="3" t="str">
        <f t="shared" si="1"/>
        <v/>
      </c>
      <c r="M69" s="200" t="str">
        <f t="shared" si="2"/>
        <v/>
      </c>
      <c r="N69" s="183">
        <f t="shared" si="5"/>
        <v>0</v>
      </c>
      <c r="O69" s="181">
        <f t="shared" si="3"/>
        <v>0</v>
      </c>
      <c r="P69" s="182">
        <f t="shared" si="4"/>
        <v>0</v>
      </c>
      <c r="Q69" s="188"/>
    </row>
    <row r="70" spans="1:20" s="20" customFormat="1" ht="18" customHeight="1" x14ac:dyDescent="0.25">
      <c r="A70" s="117"/>
      <c r="B70" s="121"/>
      <c r="C70" s="122"/>
      <c r="D70" s="248"/>
      <c r="E70" s="248"/>
      <c r="F70" s="248"/>
      <c r="G70" s="226"/>
      <c r="H70" s="227"/>
      <c r="I70" s="228"/>
      <c r="J70" s="99" t="str">
        <f t="shared" si="0"/>
        <v/>
      </c>
      <c r="K70" s="99"/>
      <c r="L70" s="3" t="str">
        <f t="shared" si="1"/>
        <v/>
      </c>
      <c r="M70" s="200" t="str">
        <f t="shared" si="2"/>
        <v/>
      </c>
      <c r="N70" s="183">
        <f t="shared" si="5"/>
        <v>0</v>
      </c>
      <c r="O70" s="181">
        <f t="shared" si="3"/>
        <v>0</v>
      </c>
      <c r="P70" s="182">
        <f t="shared" si="4"/>
        <v>0</v>
      </c>
      <c r="Q70" s="188"/>
    </row>
    <row r="71" spans="1:20" s="20" customFormat="1" ht="18" customHeight="1" thickBot="1" x14ac:dyDescent="0.3">
      <c r="A71" s="137"/>
      <c r="B71" s="123"/>
      <c r="C71" s="124"/>
      <c r="D71" s="252"/>
      <c r="E71" s="252"/>
      <c r="F71" s="252"/>
      <c r="G71" s="232"/>
      <c r="H71" s="233"/>
      <c r="I71" s="234"/>
      <c r="J71" s="100" t="str">
        <f t="shared" si="0"/>
        <v/>
      </c>
      <c r="K71" s="100"/>
      <c r="L71" s="4" t="str">
        <f t="shared" si="1"/>
        <v/>
      </c>
      <c r="M71" s="201" t="str">
        <f t="shared" si="2"/>
        <v/>
      </c>
      <c r="N71" s="183">
        <f t="shared" si="5"/>
        <v>0</v>
      </c>
      <c r="O71" s="181">
        <f t="shared" si="3"/>
        <v>0</v>
      </c>
      <c r="P71" s="182">
        <f t="shared" si="4"/>
        <v>0</v>
      </c>
      <c r="Q71" s="188"/>
    </row>
    <row r="72" spans="1:20" s="20" customFormat="1" ht="18" customHeight="1" thickBot="1" x14ac:dyDescent="0.3">
      <c r="A72" s="223" t="s">
        <v>7</v>
      </c>
      <c r="B72" s="224"/>
      <c r="C72" s="224"/>
      <c r="D72" s="224"/>
      <c r="E72" s="224"/>
      <c r="F72" s="224"/>
      <c r="G72" s="224"/>
      <c r="H72" s="224"/>
      <c r="I72" s="224"/>
      <c r="J72" s="224"/>
      <c r="K72" s="224"/>
      <c r="L72" s="224"/>
      <c r="M72" s="225"/>
      <c r="N72" s="192"/>
      <c r="O72" s="192"/>
      <c r="P72" s="192"/>
      <c r="Q72" s="189"/>
    </row>
    <row r="73" spans="1:20" s="20" customFormat="1" ht="18" customHeight="1" x14ac:dyDescent="0.25">
      <c r="A73" s="135"/>
      <c r="B73" s="125"/>
      <c r="C73" s="126"/>
      <c r="D73" s="235"/>
      <c r="E73" s="236"/>
      <c r="F73" s="236"/>
      <c r="G73" s="235"/>
      <c r="H73" s="236"/>
      <c r="I73" s="237"/>
      <c r="J73" s="138" t="str">
        <f t="shared" ref="J73:J80" si="6">IF(C73="","",IF(G73="",$J$13-C73,G73-C73))</f>
        <v/>
      </c>
      <c r="K73" s="213"/>
      <c r="L73" s="11" t="str">
        <f t="shared" ref="L73:L80" si="7">IF(C73="","",IF(G73="",Q73,1))</f>
        <v/>
      </c>
      <c r="M73" s="199" t="str">
        <f t="shared" ref="M73:M80" si="8">IF(L73=1,G73+304,"")</f>
        <v/>
      </c>
      <c r="N73" s="183">
        <f t="shared" ref="N73:N80" si="9">IF(C73="",0,IF(G73="",0,B73))</f>
        <v>0</v>
      </c>
      <c r="O73" s="181">
        <f t="shared" ref="O73:O80" si="10">IF(AND(L73&gt;=0,L73&lt;1),B73,0)</f>
        <v>0</v>
      </c>
      <c r="P73" s="182">
        <f t="shared" ref="P73:P80" si="11">IF(L73="",B73,0)</f>
        <v>0</v>
      </c>
      <c r="Q73" s="188"/>
    </row>
    <row r="74" spans="1:20" s="20" customFormat="1" ht="18" customHeight="1" x14ac:dyDescent="0.25">
      <c r="A74" s="117"/>
      <c r="B74" s="127"/>
      <c r="C74" s="128"/>
      <c r="D74" s="238"/>
      <c r="E74" s="227"/>
      <c r="F74" s="227"/>
      <c r="G74" s="238"/>
      <c r="H74" s="227"/>
      <c r="I74" s="228"/>
      <c r="J74" s="106" t="str">
        <f t="shared" si="6"/>
        <v/>
      </c>
      <c r="K74" s="214"/>
      <c r="L74" s="5" t="str">
        <f t="shared" si="7"/>
        <v/>
      </c>
      <c r="M74" s="200" t="str">
        <f t="shared" si="8"/>
        <v/>
      </c>
      <c r="N74" s="183">
        <f t="shared" si="9"/>
        <v>0</v>
      </c>
      <c r="O74" s="181">
        <f t="shared" si="10"/>
        <v>0</v>
      </c>
      <c r="P74" s="182">
        <f t="shared" si="11"/>
        <v>0</v>
      </c>
      <c r="Q74" s="188"/>
    </row>
    <row r="75" spans="1:20" s="25" customFormat="1" ht="18" customHeight="1" x14ac:dyDescent="0.25">
      <c r="A75" s="117"/>
      <c r="B75" s="118"/>
      <c r="C75" s="119"/>
      <c r="D75" s="226"/>
      <c r="E75" s="227"/>
      <c r="F75" s="228"/>
      <c r="G75" s="229"/>
      <c r="H75" s="230"/>
      <c r="I75" s="231"/>
      <c r="J75" s="106" t="str">
        <f t="shared" si="6"/>
        <v/>
      </c>
      <c r="K75" s="106"/>
      <c r="L75" s="3" t="str">
        <f t="shared" si="7"/>
        <v/>
      </c>
      <c r="M75" s="200" t="str">
        <f t="shared" si="8"/>
        <v/>
      </c>
      <c r="N75" s="183">
        <f t="shared" si="9"/>
        <v>0</v>
      </c>
      <c r="O75" s="181">
        <f t="shared" si="10"/>
        <v>0</v>
      </c>
      <c r="P75" s="182">
        <f t="shared" si="11"/>
        <v>0</v>
      </c>
      <c r="Q75" s="190"/>
    </row>
    <row r="76" spans="1:20" s="25" customFormat="1" ht="18" customHeight="1" x14ac:dyDescent="0.25">
      <c r="A76" s="117"/>
      <c r="B76" s="118"/>
      <c r="C76" s="119"/>
      <c r="D76" s="226"/>
      <c r="E76" s="227"/>
      <c r="F76" s="228"/>
      <c r="G76" s="229"/>
      <c r="H76" s="230"/>
      <c r="I76" s="231"/>
      <c r="J76" s="106" t="str">
        <f t="shared" si="6"/>
        <v/>
      </c>
      <c r="K76" s="106"/>
      <c r="L76" s="3" t="str">
        <f t="shared" si="7"/>
        <v/>
      </c>
      <c r="M76" s="200" t="str">
        <f t="shared" si="8"/>
        <v/>
      </c>
      <c r="N76" s="183">
        <f t="shared" si="9"/>
        <v>0</v>
      </c>
      <c r="O76" s="181">
        <f t="shared" si="10"/>
        <v>0</v>
      </c>
      <c r="P76" s="182">
        <f t="shared" si="11"/>
        <v>0</v>
      </c>
      <c r="Q76" s="190"/>
    </row>
    <row r="77" spans="1:20" s="20" customFormat="1" ht="18" customHeight="1" x14ac:dyDescent="0.25">
      <c r="A77" s="117"/>
      <c r="B77" s="127"/>
      <c r="C77" s="128"/>
      <c r="D77" s="238"/>
      <c r="E77" s="227"/>
      <c r="F77" s="227"/>
      <c r="G77" s="238"/>
      <c r="H77" s="227"/>
      <c r="I77" s="228"/>
      <c r="J77" s="106" t="str">
        <f t="shared" si="6"/>
        <v/>
      </c>
      <c r="K77" s="214"/>
      <c r="L77" s="5" t="str">
        <f t="shared" si="7"/>
        <v/>
      </c>
      <c r="M77" s="200" t="str">
        <f t="shared" si="8"/>
        <v/>
      </c>
      <c r="N77" s="183">
        <f t="shared" si="9"/>
        <v>0</v>
      </c>
      <c r="O77" s="181">
        <f t="shared" si="10"/>
        <v>0</v>
      </c>
      <c r="P77" s="182">
        <f t="shared" si="11"/>
        <v>0</v>
      </c>
      <c r="Q77" s="188"/>
    </row>
    <row r="78" spans="1:20" s="20" customFormat="1" ht="18" customHeight="1" x14ac:dyDescent="0.25">
      <c r="A78" s="117"/>
      <c r="B78" s="127"/>
      <c r="C78" s="128"/>
      <c r="D78" s="238"/>
      <c r="E78" s="227"/>
      <c r="F78" s="227"/>
      <c r="G78" s="238"/>
      <c r="H78" s="227"/>
      <c r="I78" s="228"/>
      <c r="J78" s="106" t="str">
        <f t="shared" si="6"/>
        <v/>
      </c>
      <c r="K78" s="214"/>
      <c r="L78" s="5" t="str">
        <f t="shared" si="7"/>
        <v/>
      </c>
      <c r="M78" s="200" t="str">
        <f t="shared" si="8"/>
        <v/>
      </c>
      <c r="N78" s="183">
        <f t="shared" si="9"/>
        <v>0</v>
      </c>
      <c r="O78" s="181">
        <f t="shared" si="10"/>
        <v>0</v>
      </c>
      <c r="P78" s="182">
        <f t="shared" si="11"/>
        <v>0</v>
      </c>
      <c r="Q78" s="188"/>
    </row>
    <row r="79" spans="1:20" s="20" customFormat="1" ht="18" customHeight="1" x14ac:dyDescent="0.25">
      <c r="A79" s="117"/>
      <c r="B79" s="127"/>
      <c r="C79" s="128"/>
      <c r="D79" s="238"/>
      <c r="E79" s="227"/>
      <c r="F79" s="227"/>
      <c r="G79" s="238"/>
      <c r="H79" s="227"/>
      <c r="I79" s="228"/>
      <c r="J79" s="106" t="str">
        <f t="shared" si="6"/>
        <v/>
      </c>
      <c r="K79" s="214"/>
      <c r="L79" s="6" t="str">
        <f t="shared" si="7"/>
        <v/>
      </c>
      <c r="M79" s="200" t="str">
        <f t="shared" si="8"/>
        <v/>
      </c>
      <c r="N79" s="183">
        <f t="shared" si="9"/>
        <v>0</v>
      </c>
      <c r="O79" s="181">
        <f t="shared" si="10"/>
        <v>0</v>
      </c>
      <c r="P79" s="182">
        <f t="shared" si="11"/>
        <v>0</v>
      </c>
      <c r="Q79" s="188"/>
    </row>
    <row r="80" spans="1:20" s="20" customFormat="1" ht="18" customHeight="1" thickBot="1" x14ac:dyDescent="0.3">
      <c r="A80" s="137"/>
      <c r="B80" s="129"/>
      <c r="C80" s="130"/>
      <c r="D80" s="342"/>
      <c r="E80" s="343"/>
      <c r="F80" s="343"/>
      <c r="G80" s="232"/>
      <c r="H80" s="233"/>
      <c r="I80" s="234"/>
      <c r="J80" s="107" t="str">
        <f t="shared" si="6"/>
        <v/>
      </c>
      <c r="K80" s="107"/>
      <c r="L80" s="7" t="str">
        <f t="shared" si="7"/>
        <v/>
      </c>
      <c r="M80" s="201" t="str">
        <f t="shared" si="8"/>
        <v/>
      </c>
      <c r="N80" s="183">
        <f t="shared" si="9"/>
        <v>0</v>
      </c>
      <c r="O80" s="181">
        <f t="shared" si="10"/>
        <v>0</v>
      </c>
      <c r="P80" s="182">
        <f t="shared" si="11"/>
        <v>0</v>
      </c>
      <c r="Q80" s="188"/>
      <c r="T80" s="102"/>
    </row>
    <row r="81" spans="1:20" s="22" customFormat="1" ht="18" customHeight="1" thickBot="1" x14ac:dyDescent="0.3">
      <c r="A81" s="345" t="s">
        <v>3</v>
      </c>
      <c r="B81" s="346"/>
      <c r="C81" s="346"/>
      <c r="D81" s="346"/>
      <c r="E81" s="346"/>
      <c r="F81" s="346"/>
      <c r="G81" s="346"/>
      <c r="H81" s="346"/>
      <c r="I81" s="346"/>
      <c r="J81" s="346"/>
      <c r="K81" s="346"/>
      <c r="L81" s="346"/>
      <c r="M81" s="347"/>
      <c r="N81" s="192"/>
      <c r="O81" s="192"/>
      <c r="P81" s="192"/>
      <c r="Q81" s="189"/>
      <c r="T81" s="103"/>
    </row>
    <row r="82" spans="1:20" s="25" customFormat="1" ht="18" customHeight="1" x14ac:dyDescent="0.25">
      <c r="A82" s="135"/>
      <c r="B82" s="125"/>
      <c r="C82" s="126"/>
      <c r="D82" s="235"/>
      <c r="E82" s="236"/>
      <c r="F82" s="236"/>
      <c r="G82" s="326"/>
      <c r="H82" s="327"/>
      <c r="I82" s="328"/>
      <c r="J82" s="109" t="str">
        <f t="shared" ref="J82:J89" si="12">IF(C82="","",IF(G82="",$J$13-C82,G82-C82))</f>
        <v/>
      </c>
      <c r="K82" s="109"/>
      <c r="L82" s="8" t="str">
        <f t="shared" ref="L82:L89" si="13">IF(C82="","",IF(G82="",Q82,1))</f>
        <v/>
      </c>
      <c r="M82" s="199" t="str">
        <f>IF(L82=1,G82+304,"")</f>
        <v/>
      </c>
      <c r="N82" s="183">
        <f t="shared" ref="N82:N89" si="14">IF(C82="",0,IF(G82="",0,B82))</f>
        <v>0</v>
      </c>
      <c r="O82" s="181">
        <f t="shared" ref="O82:O89" si="15">IF(AND(L82&gt;=0,L82&lt;1),B82,0)</f>
        <v>0</v>
      </c>
      <c r="P82" s="182">
        <f t="shared" ref="P82:P89" si="16">IF(L82="",B82,0)</f>
        <v>0</v>
      </c>
      <c r="Q82" s="190"/>
      <c r="T82" s="104"/>
    </row>
    <row r="83" spans="1:20" s="25" customFormat="1" ht="18" customHeight="1" x14ac:dyDescent="0.25">
      <c r="A83" s="117"/>
      <c r="B83" s="118"/>
      <c r="C83" s="119"/>
      <c r="D83" s="226"/>
      <c r="E83" s="227"/>
      <c r="F83" s="227"/>
      <c r="G83" s="229"/>
      <c r="H83" s="230"/>
      <c r="I83" s="231"/>
      <c r="J83" s="106" t="str">
        <f t="shared" si="12"/>
        <v/>
      </c>
      <c r="K83" s="106"/>
      <c r="L83" s="3" t="str">
        <f t="shared" si="13"/>
        <v/>
      </c>
      <c r="M83" s="200" t="str">
        <f>IF(L83=1,G83+304,"")</f>
        <v/>
      </c>
      <c r="N83" s="183">
        <f t="shared" si="14"/>
        <v>0</v>
      </c>
      <c r="O83" s="181">
        <f t="shared" si="15"/>
        <v>0</v>
      </c>
      <c r="P83" s="182">
        <f t="shared" si="16"/>
        <v>0</v>
      </c>
      <c r="Q83" s="190"/>
    </row>
    <row r="84" spans="1:20" s="25" customFormat="1" ht="18" customHeight="1" x14ac:dyDescent="0.25">
      <c r="A84" s="117"/>
      <c r="B84" s="118"/>
      <c r="C84" s="119"/>
      <c r="D84" s="226"/>
      <c r="E84" s="227"/>
      <c r="F84" s="227"/>
      <c r="G84" s="229"/>
      <c r="H84" s="230"/>
      <c r="I84" s="231"/>
      <c r="J84" s="106" t="str">
        <f t="shared" si="12"/>
        <v/>
      </c>
      <c r="K84" s="106"/>
      <c r="L84" s="3" t="str">
        <f t="shared" si="13"/>
        <v/>
      </c>
      <c r="M84" s="200" t="str">
        <f t="shared" ref="M84:M89" si="17">IF(L84=1,G84+304,"")</f>
        <v/>
      </c>
      <c r="N84" s="183">
        <f t="shared" si="14"/>
        <v>0</v>
      </c>
      <c r="O84" s="181">
        <f t="shared" si="15"/>
        <v>0</v>
      </c>
      <c r="P84" s="182">
        <f t="shared" si="16"/>
        <v>0</v>
      </c>
      <c r="Q84" s="190"/>
    </row>
    <row r="85" spans="1:20" s="25" customFormat="1" ht="18" customHeight="1" x14ac:dyDescent="0.25">
      <c r="A85" s="117"/>
      <c r="B85" s="131"/>
      <c r="C85" s="132"/>
      <c r="D85" s="226"/>
      <c r="E85" s="227"/>
      <c r="F85" s="228"/>
      <c r="G85" s="229"/>
      <c r="H85" s="230"/>
      <c r="I85" s="231"/>
      <c r="J85" s="108" t="str">
        <f t="shared" si="12"/>
        <v/>
      </c>
      <c r="K85" s="108"/>
      <c r="L85" s="12" t="str">
        <f t="shared" si="13"/>
        <v/>
      </c>
      <c r="M85" s="200" t="str">
        <f t="shared" si="17"/>
        <v/>
      </c>
      <c r="N85" s="183">
        <f t="shared" si="14"/>
        <v>0</v>
      </c>
      <c r="O85" s="181">
        <f t="shared" si="15"/>
        <v>0</v>
      </c>
      <c r="P85" s="182">
        <f t="shared" si="16"/>
        <v>0</v>
      </c>
      <c r="Q85" s="190"/>
    </row>
    <row r="86" spans="1:20" s="25" customFormat="1" ht="18" customHeight="1" x14ac:dyDescent="0.25">
      <c r="A86" s="117"/>
      <c r="B86" s="118"/>
      <c r="C86" s="119"/>
      <c r="D86" s="226"/>
      <c r="E86" s="227"/>
      <c r="F86" s="227"/>
      <c r="G86" s="229"/>
      <c r="H86" s="230"/>
      <c r="I86" s="231"/>
      <c r="J86" s="106" t="str">
        <f t="shared" si="12"/>
        <v/>
      </c>
      <c r="K86" s="106"/>
      <c r="L86" s="3" t="str">
        <f t="shared" si="13"/>
        <v/>
      </c>
      <c r="M86" s="200" t="str">
        <f t="shared" si="17"/>
        <v/>
      </c>
      <c r="N86" s="183">
        <f t="shared" si="14"/>
        <v>0</v>
      </c>
      <c r="O86" s="181">
        <f t="shared" si="15"/>
        <v>0</v>
      </c>
      <c r="P86" s="182">
        <f t="shared" si="16"/>
        <v>0</v>
      </c>
      <c r="Q86" s="190"/>
    </row>
    <row r="87" spans="1:20" s="25" customFormat="1" ht="18" customHeight="1" x14ac:dyDescent="0.25">
      <c r="A87" s="117"/>
      <c r="B87" s="118"/>
      <c r="C87" s="119"/>
      <c r="D87" s="226"/>
      <c r="E87" s="227"/>
      <c r="F87" s="227"/>
      <c r="G87" s="229"/>
      <c r="H87" s="230"/>
      <c r="I87" s="231"/>
      <c r="J87" s="106" t="str">
        <f t="shared" si="12"/>
        <v/>
      </c>
      <c r="K87" s="106"/>
      <c r="L87" s="3" t="str">
        <f t="shared" si="13"/>
        <v/>
      </c>
      <c r="M87" s="200" t="str">
        <f t="shared" si="17"/>
        <v/>
      </c>
      <c r="N87" s="183">
        <f t="shared" si="14"/>
        <v>0</v>
      </c>
      <c r="O87" s="181">
        <f t="shared" si="15"/>
        <v>0</v>
      </c>
      <c r="P87" s="182">
        <f t="shared" si="16"/>
        <v>0</v>
      </c>
      <c r="Q87" s="190"/>
    </row>
    <row r="88" spans="1:20" s="25" customFormat="1" ht="18" customHeight="1" x14ac:dyDescent="0.25">
      <c r="A88" s="117"/>
      <c r="B88" s="131"/>
      <c r="C88" s="132"/>
      <c r="D88" s="226"/>
      <c r="E88" s="227"/>
      <c r="F88" s="228"/>
      <c r="G88" s="229"/>
      <c r="H88" s="230"/>
      <c r="I88" s="231"/>
      <c r="J88" s="108" t="str">
        <f t="shared" si="12"/>
        <v/>
      </c>
      <c r="K88" s="108"/>
      <c r="L88" s="12" t="str">
        <f t="shared" si="13"/>
        <v/>
      </c>
      <c r="M88" s="200" t="str">
        <f t="shared" si="17"/>
        <v/>
      </c>
      <c r="N88" s="183">
        <f t="shared" si="14"/>
        <v>0</v>
      </c>
      <c r="O88" s="181">
        <f t="shared" si="15"/>
        <v>0</v>
      </c>
      <c r="P88" s="182">
        <f t="shared" si="16"/>
        <v>0</v>
      </c>
      <c r="Q88" s="190"/>
    </row>
    <row r="89" spans="1:20" s="25" customFormat="1" ht="18" customHeight="1" thickBot="1" x14ac:dyDescent="0.3">
      <c r="A89" s="137"/>
      <c r="B89" s="129"/>
      <c r="C89" s="130"/>
      <c r="D89" s="342"/>
      <c r="E89" s="343"/>
      <c r="F89" s="344"/>
      <c r="G89" s="232"/>
      <c r="H89" s="233"/>
      <c r="I89" s="234"/>
      <c r="J89" s="107" t="str">
        <f t="shared" si="12"/>
        <v/>
      </c>
      <c r="K89" s="107"/>
      <c r="L89" s="7" t="str">
        <f t="shared" si="13"/>
        <v/>
      </c>
      <c r="M89" s="201" t="str">
        <f t="shared" si="17"/>
        <v/>
      </c>
      <c r="N89" s="183">
        <f t="shared" si="14"/>
        <v>0</v>
      </c>
      <c r="O89" s="181">
        <f t="shared" si="15"/>
        <v>0</v>
      </c>
      <c r="P89" s="182">
        <f t="shared" si="16"/>
        <v>0</v>
      </c>
      <c r="Q89" s="190"/>
    </row>
    <row r="90" spans="1:20" s="25" customFormat="1" ht="18" customHeight="1" thickBot="1" x14ac:dyDescent="0.3">
      <c r="A90" s="345" t="s">
        <v>5</v>
      </c>
      <c r="B90" s="346"/>
      <c r="C90" s="346"/>
      <c r="D90" s="346"/>
      <c r="E90" s="346"/>
      <c r="F90" s="346"/>
      <c r="G90" s="346"/>
      <c r="H90" s="346"/>
      <c r="I90" s="346"/>
      <c r="J90" s="346"/>
      <c r="K90" s="346"/>
      <c r="L90" s="346"/>
      <c r="M90" s="347"/>
      <c r="N90" s="192"/>
      <c r="O90" s="192"/>
      <c r="P90" s="192"/>
      <c r="Q90" s="189"/>
    </row>
    <row r="91" spans="1:20" s="25" customFormat="1" ht="18" customHeight="1" x14ac:dyDescent="0.25">
      <c r="A91" s="135"/>
      <c r="B91" s="125"/>
      <c r="C91" s="126"/>
      <c r="D91" s="235"/>
      <c r="E91" s="236"/>
      <c r="F91" s="236"/>
      <c r="G91" s="326"/>
      <c r="H91" s="327"/>
      <c r="I91" s="328"/>
      <c r="J91" s="109" t="str">
        <f t="shared" ref="J91:J98" si="18">IF(C91="","",IF(G91="",$J$13-C91,G91-C91))</f>
        <v/>
      </c>
      <c r="K91" s="109"/>
      <c r="L91" s="8" t="str">
        <f t="shared" ref="L91:L98" si="19">IF(C91="","",IF(G91="",Q91,1))</f>
        <v/>
      </c>
      <c r="M91" s="199" t="str">
        <f t="shared" ref="M91:M98" si="20">IF(L91=1,G91+304,"")</f>
        <v/>
      </c>
      <c r="N91" s="183">
        <f t="shared" ref="N91:N98" si="21">IF(C91="",0,IF(G91="",0,B91))</f>
        <v>0</v>
      </c>
      <c r="O91" s="181">
        <f t="shared" ref="O91:O98" si="22">IF(AND(L91&gt;=0,L91&lt;1),B91,0)</f>
        <v>0</v>
      </c>
      <c r="P91" s="182">
        <f t="shared" ref="P91:P98" si="23">IF(L91="",B91,0)</f>
        <v>0</v>
      </c>
      <c r="Q91" s="190"/>
    </row>
    <row r="92" spans="1:20" s="25" customFormat="1" ht="18" customHeight="1" x14ac:dyDescent="0.25">
      <c r="A92" s="117"/>
      <c r="B92" s="118"/>
      <c r="C92" s="119"/>
      <c r="D92" s="226"/>
      <c r="E92" s="227"/>
      <c r="F92" s="228"/>
      <c r="G92" s="229"/>
      <c r="H92" s="230"/>
      <c r="I92" s="231"/>
      <c r="J92" s="106" t="str">
        <f t="shared" si="18"/>
        <v/>
      </c>
      <c r="K92" s="106"/>
      <c r="L92" s="3" t="str">
        <f t="shared" si="19"/>
        <v/>
      </c>
      <c r="M92" s="200" t="str">
        <f t="shared" si="20"/>
        <v/>
      </c>
      <c r="N92" s="183">
        <f t="shared" si="21"/>
        <v>0</v>
      </c>
      <c r="O92" s="181">
        <f t="shared" si="22"/>
        <v>0</v>
      </c>
      <c r="P92" s="182">
        <f t="shared" si="23"/>
        <v>0</v>
      </c>
      <c r="Q92" s="190"/>
    </row>
    <row r="93" spans="1:20" s="25" customFormat="1" ht="18" customHeight="1" x14ac:dyDescent="0.25">
      <c r="A93" s="117"/>
      <c r="B93" s="118"/>
      <c r="C93" s="119"/>
      <c r="D93" s="226"/>
      <c r="E93" s="227"/>
      <c r="F93" s="228"/>
      <c r="G93" s="229"/>
      <c r="H93" s="230"/>
      <c r="I93" s="231"/>
      <c r="J93" s="106" t="str">
        <f>IF(C93="","",IF(G93="",$J$13-C93,G93-C93))</f>
        <v/>
      </c>
      <c r="K93" s="106"/>
      <c r="L93" s="3" t="str">
        <f t="shared" si="19"/>
        <v/>
      </c>
      <c r="M93" s="200" t="str">
        <f t="shared" si="20"/>
        <v/>
      </c>
      <c r="N93" s="183">
        <f>IF(C93="",0,IF(G93="",0,B93))</f>
        <v>0</v>
      </c>
      <c r="O93" s="181">
        <f>IF(AND(L93&gt;=0,L93&lt;1),B93,0)</f>
        <v>0</v>
      </c>
      <c r="P93" s="182">
        <f>IF(L93="",B93,0)</f>
        <v>0</v>
      </c>
      <c r="Q93" s="190"/>
    </row>
    <row r="94" spans="1:20" s="25" customFormat="1" ht="18" customHeight="1" x14ac:dyDescent="0.25">
      <c r="A94" s="117"/>
      <c r="B94" s="118"/>
      <c r="C94" s="119"/>
      <c r="D94" s="226"/>
      <c r="E94" s="227"/>
      <c r="F94" s="228"/>
      <c r="G94" s="229"/>
      <c r="H94" s="230"/>
      <c r="I94" s="231"/>
      <c r="J94" s="106" t="str">
        <f>IF(C94="","",IF(G94="",$J$13-C94,G94-C94))</f>
        <v/>
      </c>
      <c r="K94" s="106"/>
      <c r="L94" s="3" t="str">
        <f t="shared" si="19"/>
        <v/>
      </c>
      <c r="M94" s="200" t="str">
        <f t="shared" si="20"/>
        <v/>
      </c>
      <c r="N94" s="183">
        <f>IF(C94="",0,IF(G94="",0,B94))</f>
        <v>0</v>
      </c>
      <c r="O94" s="181">
        <f>IF(AND(L94&gt;=0,L94&lt;1),B94,0)</f>
        <v>0</v>
      </c>
      <c r="P94" s="182">
        <f>IF(L94="",B94,0)</f>
        <v>0</v>
      </c>
      <c r="Q94" s="190"/>
    </row>
    <row r="95" spans="1:20" s="25" customFormat="1" ht="18" customHeight="1" x14ac:dyDescent="0.25">
      <c r="A95" s="117"/>
      <c r="B95" s="118"/>
      <c r="C95" s="119"/>
      <c r="D95" s="226"/>
      <c r="E95" s="227"/>
      <c r="F95" s="228"/>
      <c r="G95" s="229"/>
      <c r="H95" s="230"/>
      <c r="I95" s="231"/>
      <c r="J95" s="106" t="str">
        <f t="shared" si="18"/>
        <v/>
      </c>
      <c r="K95" s="106"/>
      <c r="L95" s="3" t="str">
        <f t="shared" si="19"/>
        <v/>
      </c>
      <c r="M95" s="200" t="str">
        <f t="shared" si="20"/>
        <v/>
      </c>
      <c r="N95" s="183">
        <f t="shared" si="21"/>
        <v>0</v>
      </c>
      <c r="O95" s="181">
        <f t="shared" si="22"/>
        <v>0</v>
      </c>
      <c r="P95" s="182">
        <f t="shared" si="23"/>
        <v>0</v>
      </c>
      <c r="Q95" s="190"/>
    </row>
    <row r="96" spans="1:20" s="25" customFormat="1" ht="18" customHeight="1" x14ac:dyDescent="0.25">
      <c r="A96" s="117"/>
      <c r="B96" s="118"/>
      <c r="C96" s="119"/>
      <c r="D96" s="226"/>
      <c r="E96" s="227"/>
      <c r="F96" s="228"/>
      <c r="G96" s="229"/>
      <c r="H96" s="230"/>
      <c r="I96" s="231"/>
      <c r="J96" s="106" t="str">
        <f t="shared" si="18"/>
        <v/>
      </c>
      <c r="K96" s="106"/>
      <c r="L96" s="3" t="str">
        <f t="shared" si="19"/>
        <v/>
      </c>
      <c r="M96" s="200" t="str">
        <f t="shared" si="20"/>
        <v/>
      </c>
      <c r="N96" s="183">
        <f t="shared" si="21"/>
        <v>0</v>
      </c>
      <c r="O96" s="181">
        <f t="shared" si="22"/>
        <v>0</v>
      </c>
      <c r="P96" s="182">
        <f t="shared" si="23"/>
        <v>0</v>
      </c>
      <c r="Q96" s="190"/>
    </row>
    <row r="97" spans="1:18" s="25" customFormat="1" ht="18" customHeight="1" x14ac:dyDescent="0.25">
      <c r="A97" s="117"/>
      <c r="B97" s="118"/>
      <c r="C97" s="119"/>
      <c r="D97" s="226"/>
      <c r="E97" s="227"/>
      <c r="F97" s="228"/>
      <c r="G97" s="229"/>
      <c r="H97" s="230"/>
      <c r="I97" s="231"/>
      <c r="J97" s="106" t="str">
        <f t="shared" si="18"/>
        <v/>
      </c>
      <c r="K97" s="106"/>
      <c r="L97" s="3" t="str">
        <f t="shared" si="19"/>
        <v/>
      </c>
      <c r="M97" s="200" t="str">
        <f t="shared" si="20"/>
        <v/>
      </c>
      <c r="N97" s="183">
        <f t="shared" si="21"/>
        <v>0</v>
      </c>
      <c r="O97" s="181">
        <f t="shared" si="22"/>
        <v>0</v>
      </c>
      <c r="P97" s="182">
        <f t="shared" si="23"/>
        <v>0</v>
      </c>
      <c r="Q97" s="190"/>
    </row>
    <row r="98" spans="1:18" s="25" customFormat="1" ht="18" customHeight="1" thickBot="1" x14ac:dyDescent="0.3">
      <c r="A98" s="137"/>
      <c r="B98" s="133"/>
      <c r="C98" s="134"/>
      <c r="D98" s="352"/>
      <c r="E98" s="353"/>
      <c r="F98" s="354"/>
      <c r="G98" s="232"/>
      <c r="H98" s="233"/>
      <c r="I98" s="234"/>
      <c r="J98" s="107" t="str">
        <f t="shared" si="18"/>
        <v/>
      </c>
      <c r="K98" s="215"/>
      <c r="L98" s="13" t="str">
        <f t="shared" si="19"/>
        <v/>
      </c>
      <c r="M98" s="201" t="str">
        <f t="shared" si="20"/>
        <v/>
      </c>
      <c r="N98" s="183">
        <f t="shared" si="21"/>
        <v>0</v>
      </c>
      <c r="O98" s="181">
        <f t="shared" si="22"/>
        <v>0</v>
      </c>
      <c r="P98" s="182">
        <f t="shared" si="23"/>
        <v>0</v>
      </c>
      <c r="Q98" s="190"/>
    </row>
    <row r="99" spans="1:18" s="25" customFormat="1" ht="18" customHeight="1" thickBot="1" x14ac:dyDescent="0.3">
      <c r="A99" s="240" t="s">
        <v>4</v>
      </c>
      <c r="B99" s="241"/>
      <c r="C99" s="241"/>
      <c r="D99" s="241"/>
      <c r="E99" s="241"/>
      <c r="F99" s="241"/>
      <c r="G99" s="241"/>
      <c r="H99" s="241"/>
      <c r="I99" s="241"/>
      <c r="J99" s="241"/>
      <c r="K99" s="241"/>
      <c r="L99" s="241"/>
      <c r="M99" s="242"/>
      <c r="N99" s="192"/>
      <c r="O99" s="192"/>
      <c r="P99" s="192"/>
      <c r="Q99" s="189"/>
    </row>
    <row r="100" spans="1:18" s="25" customFormat="1" ht="18" customHeight="1" x14ac:dyDescent="0.25">
      <c r="A100" s="114"/>
      <c r="B100" s="115"/>
      <c r="C100" s="126"/>
      <c r="D100" s="235"/>
      <c r="E100" s="236"/>
      <c r="F100" s="239"/>
      <c r="G100" s="326"/>
      <c r="H100" s="327"/>
      <c r="I100" s="328"/>
      <c r="J100" s="109" t="str">
        <f>IF(C100="","",IF(G100="",$J$13-C100,G100-C100))</f>
        <v/>
      </c>
      <c r="K100" s="109"/>
      <c r="L100" s="8" t="str">
        <f>IF(C100="","",IF(G100="",Q100,1))</f>
        <v/>
      </c>
      <c r="M100" s="199" t="str">
        <f>IF(L100=1,G100+304,"")</f>
        <v/>
      </c>
      <c r="N100" s="183">
        <f>IF(C100="",0,IF(G100="",0,B100))</f>
        <v>0</v>
      </c>
      <c r="O100" s="181">
        <f>IF(AND(L100&gt;=0,L100&lt;1),B100,0)</f>
        <v>0</v>
      </c>
      <c r="P100" s="182">
        <f>IF(L100="",B100,0)</f>
        <v>0</v>
      </c>
      <c r="Q100" s="190"/>
    </row>
    <row r="101" spans="1:18" s="25" customFormat="1" ht="18" customHeight="1" x14ac:dyDescent="0.25">
      <c r="A101" s="120"/>
      <c r="B101" s="121"/>
      <c r="C101" s="119"/>
      <c r="D101" s="226"/>
      <c r="E101" s="227"/>
      <c r="F101" s="228"/>
      <c r="G101" s="229"/>
      <c r="H101" s="230"/>
      <c r="I101" s="231"/>
      <c r="J101" s="106" t="str">
        <f>IF(C101="","",IF(G101="",$J$13-C101,G101-C101))</f>
        <v/>
      </c>
      <c r="K101" s="106"/>
      <c r="L101" s="3" t="str">
        <f>IF(C101="","",IF(G101="",Q101,1))</f>
        <v/>
      </c>
      <c r="M101" s="200" t="str">
        <f>IF(L101=1,G101+304,"")</f>
        <v/>
      </c>
      <c r="N101" s="183">
        <f>IF(C101="",0,IF(G101="",0,B101))</f>
        <v>0</v>
      </c>
      <c r="O101" s="181">
        <f>IF(AND(L101&gt;=0,L101&lt;1),B101,0)</f>
        <v>0</v>
      </c>
      <c r="P101" s="182">
        <f>IF(L101="",B101,0)</f>
        <v>0</v>
      </c>
      <c r="Q101" s="190"/>
    </row>
    <row r="102" spans="1:18" s="25" customFormat="1" ht="18" customHeight="1" x14ac:dyDescent="0.25">
      <c r="A102" s="120"/>
      <c r="B102" s="121"/>
      <c r="C102" s="119"/>
      <c r="D102" s="226"/>
      <c r="E102" s="227"/>
      <c r="F102" s="228"/>
      <c r="G102" s="229"/>
      <c r="H102" s="230"/>
      <c r="I102" s="231"/>
      <c r="J102" s="106" t="str">
        <f>IF(C102="","",IF(G102="",$J$13-C102,G102-C102))</f>
        <v/>
      </c>
      <c r="K102" s="106"/>
      <c r="L102" s="3" t="str">
        <f>IF(C102="","",IF(G102="",Q102,1))</f>
        <v/>
      </c>
      <c r="M102" s="200" t="str">
        <f>IF(L102=1,G102+304,"")</f>
        <v/>
      </c>
      <c r="N102" s="183">
        <f>IF(C102="",0,IF(G102="",0,B102))</f>
        <v>0</v>
      </c>
      <c r="O102" s="181">
        <f>IF(AND(L102&gt;=0,L102&lt;1),B102,0)</f>
        <v>0</v>
      </c>
      <c r="P102" s="182">
        <f>IF(L102="",B102,0)</f>
        <v>0</v>
      </c>
      <c r="Q102" s="190"/>
    </row>
    <row r="103" spans="1:18" s="25" customFormat="1" ht="18" customHeight="1" x14ac:dyDescent="0.25">
      <c r="A103" s="120"/>
      <c r="B103" s="121"/>
      <c r="C103" s="119"/>
      <c r="D103" s="226"/>
      <c r="E103" s="227"/>
      <c r="F103" s="228"/>
      <c r="G103" s="229"/>
      <c r="H103" s="230"/>
      <c r="I103" s="231"/>
      <c r="J103" s="106" t="str">
        <f>IF(C103="","",IF(G103="",$J$13-C103,G103-C103))</f>
        <v/>
      </c>
      <c r="K103" s="106"/>
      <c r="L103" s="3" t="str">
        <f>IF(C103="","",IF(G103="",Q103,1))</f>
        <v/>
      </c>
      <c r="M103" s="200" t="str">
        <f>IF(L103=1,G103+304,"")</f>
        <v/>
      </c>
      <c r="N103" s="183">
        <f>IF(C103="",0,IF(G103="",0,B103))</f>
        <v>0</v>
      </c>
      <c r="O103" s="181">
        <f>IF(AND(L103&gt;=0,L103&lt;1),B103,0)</f>
        <v>0</v>
      </c>
      <c r="P103" s="182">
        <f>IF(L103="",B103,0)</f>
        <v>0</v>
      </c>
      <c r="Q103" s="190"/>
    </row>
    <row r="104" spans="1:18" s="25" customFormat="1" ht="18" customHeight="1" thickBot="1" x14ac:dyDescent="0.3">
      <c r="A104" s="180"/>
      <c r="B104" s="123"/>
      <c r="C104" s="130"/>
      <c r="D104" s="342"/>
      <c r="E104" s="343"/>
      <c r="F104" s="344"/>
      <c r="G104" s="232"/>
      <c r="H104" s="233"/>
      <c r="I104" s="234"/>
      <c r="J104" s="107" t="str">
        <f>IF(C104="","",IF(G104="",$J$13-C104,G104-C104))</f>
        <v/>
      </c>
      <c r="K104" s="215"/>
      <c r="L104" s="13" t="str">
        <f>IF(C104="","",IF(G104="",Q104,1))</f>
        <v/>
      </c>
      <c r="M104" s="201" t="str">
        <f>IF(L104=1,G104+304,"")</f>
        <v/>
      </c>
      <c r="N104" s="184">
        <f>IF(C104="",0,IF(G104="",0,B104))</f>
        <v>0</v>
      </c>
      <c r="O104" s="185">
        <f>IF(AND(L104&gt;=0,L104&lt;1),B104,0)</f>
        <v>0</v>
      </c>
      <c r="P104" s="186">
        <f>IF(L104="",B104,0)</f>
        <v>0</v>
      </c>
      <c r="Q104" s="191"/>
    </row>
    <row r="105" spans="1:18" s="19" customFormat="1" ht="18" customHeight="1" thickBot="1" x14ac:dyDescent="0.3">
      <c r="A105" s="139" t="s">
        <v>2</v>
      </c>
      <c r="B105" s="136">
        <f>SUM(B64:B71)+SUM(B73:B80)+SUM(B82:B89)+SUM(B91:B98)+SUM(B100:B104)</f>
        <v>0</v>
      </c>
      <c r="C105" s="140">
        <f>COUNT(C64:C71)+COUNT(C73:C80)+COUNT(C82:C89)+COUNT(C91:C98) +COUNT(C100:C104)</f>
        <v>0</v>
      </c>
      <c r="D105" s="243"/>
      <c r="E105" s="244"/>
      <c r="F105" s="245"/>
      <c r="G105" s="348">
        <f>COUNT(G64:G71)+COUNT(G73:G80)+COUNT(G82:G89)+COUNT(G91:G98) +COUNT(G100:G104)</f>
        <v>0</v>
      </c>
      <c r="H105" s="349">
        <f>COUNT(H64:H71)+COUNT(H73:H80)+COUNT(H82:H89)+COUNT(H91:H98) +COUNT(H100:H104)</f>
        <v>0</v>
      </c>
      <c r="I105" s="350">
        <f>COUNT(I64:I71)+COUNT(I73:I80)+COUNT(I82:I89)+COUNT(I91:I98) +COUNT(I100:I104)</f>
        <v>0</v>
      </c>
      <c r="J105" s="246"/>
      <c r="K105" s="247"/>
      <c r="L105" s="247"/>
      <c r="M105" s="247"/>
      <c r="N105" s="212">
        <f>SUM(N64:N104)</f>
        <v>0</v>
      </c>
      <c r="O105" s="211">
        <f>SUM(O64:O104)</f>
        <v>0</v>
      </c>
      <c r="P105" s="187">
        <f>SUM(P64:P104)</f>
        <v>0</v>
      </c>
      <c r="Q105" s="141"/>
    </row>
    <row r="106" spans="1:18" s="20" customFormat="1" ht="147.75" customHeight="1" x14ac:dyDescent="0.25">
      <c r="A106" s="355"/>
      <c r="B106" s="355"/>
      <c r="C106" s="355"/>
      <c r="D106" s="355"/>
      <c r="E106" s="355"/>
      <c r="F106" s="355"/>
      <c r="G106" s="355"/>
      <c r="H106" s="355"/>
      <c r="I106" s="355"/>
      <c r="J106" s="355"/>
      <c r="K106" s="355"/>
      <c r="L106" s="355"/>
      <c r="M106" s="355"/>
      <c r="N106" s="155"/>
      <c r="O106" s="155"/>
      <c r="P106" s="156"/>
      <c r="Q106" s="26"/>
    </row>
    <row r="107" spans="1:18" s="48" customFormat="1" ht="35.25" customHeight="1" x14ac:dyDescent="0.25">
      <c r="A107" s="47" t="s">
        <v>83</v>
      </c>
      <c r="B107" s="47"/>
      <c r="C107" s="217" t="str">
        <f>C58</f>
        <v>Nombre</v>
      </c>
      <c r="D107" s="217"/>
      <c r="E107" s="217"/>
      <c r="F107" s="219" t="s">
        <v>82</v>
      </c>
      <c r="G107" s="219"/>
      <c r="H107" s="219"/>
      <c r="I107" s="194" t="str">
        <f>I58</f>
        <v>##</v>
      </c>
      <c r="J107" s="218" t="s">
        <v>86</v>
      </c>
      <c r="K107" s="218"/>
      <c r="L107" s="218"/>
      <c r="M107" s="197">
        <f>M58</f>
        <v>42816</v>
      </c>
      <c r="N107" s="159"/>
      <c r="O107" s="159"/>
      <c r="P107" s="160"/>
      <c r="R107" s="49"/>
    </row>
    <row r="108" spans="1:18" s="48" customFormat="1" ht="24.75" customHeight="1" x14ac:dyDescent="0.25">
      <c r="A108" s="216" t="s">
        <v>84</v>
      </c>
      <c r="B108" s="216"/>
      <c r="C108" s="47" t="str">
        <f>C59</f>
        <v>00####</v>
      </c>
      <c r="D108" s="220" t="s">
        <v>146</v>
      </c>
      <c r="E108" s="220"/>
      <c r="F108" s="220"/>
      <c r="G108" s="220"/>
      <c r="H108" s="220"/>
      <c r="I108" s="194">
        <f>I59</f>
        <v>2</v>
      </c>
      <c r="J108" s="218"/>
      <c r="K108" s="218"/>
      <c r="L108" s="218"/>
      <c r="M108" s="50" t="str">
        <f>M59</f>
        <v>…</v>
      </c>
      <c r="N108" s="159"/>
      <c r="O108" s="159"/>
      <c r="P108" s="160"/>
      <c r="R108" s="49"/>
    </row>
    <row r="109" spans="1:18" s="20" customFormat="1" ht="18" customHeight="1" x14ac:dyDescent="0.25">
      <c r="A109" s="110"/>
      <c r="B109" s="111"/>
      <c r="C109" s="18"/>
      <c r="D109" s="18"/>
      <c r="E109" s="18"/>
      <c r="F109" s="18"/>
      <c r="G109" s="18"/>
      <c r="H109" s="112"/>
      <c r="I109" s="112"/>
      <c r="J109" s="18"/>
      <c r="K109" s="18"/>
      <c r="L109" s="113"/>
      <c r="M109" s="18"/>
      <c r="N109" s="163"/>
      <c r="O109" s="163"/>
      <c r="P109" s="105"/>
      <c r="Q109" s="26"/>
    </row>
    <row r="110" spans="1:18" s="20" customFormat="1" ht="18" customHeight="1" x14ac:dyDescent="0.25">
      <c r="A110" s="110"/>
      <c r="B110" s="111"/>
      <c r="C110" s="18"/>
      <c r="D110" s="18"/>
      <c r="E110" s="18"/>
      <c r="F110" s="18"/>
      <c r="G110" s="18"/>
      <c r="H110" s="112"/>
      <c r="I110" s="112"/>
      <c r="J110" s="18"/>
      <c r="K110" s="18"/>
      <c r="L110" s="113"/>
      <c r="M110" s="18"/>
      <c r="N110" s="163"/>
      <c r="O110" s="163"/>
      <c r="P110" s="105"/>
      <c r="Q110" s="26"/>
    </row>
    <row r="111" spans="1:18" s="20" customFormat="1" x14ac:dyDescent="0.25">
      <c r="A111" s="22"/>
      <c r="B111" s="22"/>
      <c r="C111" s="22"/>
      <c r="D111" s="22"/>
      <c r="E111" s="22"/>
      <c r="F111" s="22"/>
      <c r="G111" s="22"/>
      <c r="H111" s="22"/>
      <c r="I111" s="22"/>
      <c r="J111" s="22"/>
      <c r="K111" s="22"/>
      <c r="L111" s="22"/>
      <c r="M111" s="22"/>
      <c r="N111" s="164"/>
      <c r="O111" s="164"/>
      <c r="P111" s="165"/>
    </row>
    <row r="112" spans="1:18" s="20" customFormat="1" x14ac:dyDescent="0.25">
      <c r="N112" s="165"/>
      <c r="O112" s="165"/>
      <c r="P112" s="165"/>
      <c r="R112" s="33"/>
    </row>
    <row r="113" spans="1:18" s="26" customFormat="1" ht="9.9" customHeight="1" x14ac:dyDescent="0.25">
      <c r="A113" s="221"/>
      <c r="B113" s="221"/>
      <c r="C113" s="221"/>
      <c r="D113" s="36"/>
      <c r="E113" s="36"/>
      <c r="F113" s="351"/>
      <c r="G113" s="351"/>
      <c r="H113" s="351"/>
      <c r="I113" s="37"/>
      <c r="J113" s="341"/>
      <c r="K113" s="341"/>
      <c r="L113" s="341"/>
      <c r="M113" s="341"/>
      <c r="N113" s="166"/>
      <c r="O113" s="166"/>
      <c r="P113" s="105"/>
      <c r="R113" s="34"/>
    </row>
    <row r="114" spans="1:18" s="26" customFormat="1" ht="9.9" customHeight="1" x14ac:dyDescent="0.25">
      <c r="A114" s="20"/>
      <c r="B114" s="20"/>
      <c r="C114" s="20"/>
      <c r="D114" s="20"/>
      <c r="E114" s="20"/>
      <c r="F114" s="20"/>
      <c r="G114" s="20"/>
      <c r="H114" s="20"/>
      <c r="I114" s="20"/>
      <c r="J114" s="20"/>
      <c r="K114" s="20"/>
      <c r="L114" s="20"/>
      <c r="M114" s="20"/>
      <c r="N114" s="165"/>
      <c r="O114" s="165"/>
      <c r="P114" s="105"/>
      <c r="R114" s="34"/>
    </row>
    <row r="115" spans="1:18" s="26" customFormat="1" ht="9.9" customHeight="1" x14ac:dyDescent="0.25">
      <c r="A115" s="20"/>
      <c r="B115" s="20"/>
      <c r="C115" s="20"/>
      <c r="D115" s="20"/>
      <c r="E115" s="20"/>
      <c r="F115" s="20"/>
      <c r="G115" s="20"/>
      <c r="H115" s="20"/>
      <c r="I115" s="20"/>
      <c r="J115" s="20"/>
      <c r="K115" s="20"/>
      <c r="L115" s="20"/>
      <c r="M115" s="20"/>
      <c r="N115" s="165"/>
      <c r="O115" s="165"/>
      <c r="P115" s="105"/>
      <c r="R115" s="34"/>
    </row>
    <row r="116" spans="1:18" s="26" customFormat="1" ht="9.9" customHeight="1" x14ac:dyDescent="0.25">
      <c r="A116" s="20"/>
      <c r="B116" s="20"/>
      <c r="C116" s="20"/>
      <c r="D116" s="20"/>
      <c r="E116" s="20"/>
      <c r="F116" s="20"/>
      <c r="G116" s="20"/>
      <c r="H116" s="20"/>
      <c r="I116" s="20"/>
      <c r="J116" s="20"/>
      <c r="K116" s="20"/>
      <c r="L116" s="20"/>
      <c r="M116" s="20"/>
      <c r="N116" s="165"/>
      <c r="O116" s="165"/>
      <c r="P116" s="105"/>
      <c r="R116" s="34"/>
    </row>
    <row r="117" spans="1:18" s="26" customFormat="1" ht="9.9" customHeight="1" x14ac:dyDescent="0.25">
      <c r="A117" s="20"/>
      <c r="B117" s="20"/>
      <c r="C117" s="20"/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165"/>
      <c r="O117" s="165"/>
      <c r="P117" s="105"/>
      <c r="R117" s="34"/>
    </row>
    <row r="118" spans="1:18" s="26" customFormat="1" ht="9.9" customHeight="1" x14ac:dyDescent="0.25">
      <c r="A118" s="20"/>
      <c r="B118" s="20"/>
      <c r="C118" s="20"/>
      <c r="D118" s="20"/>
      <c r="E118" s="20"/>
      <c r="F118" s="20"/>
      <c r="G118" s="20"/>
      <c r="H118" s="20"/>
      <c r="I118" s="20"/>
      <c r="J118" s="20"/>
      <c r="K118" s="20"/>
      <c r="L118" s="20"/>
      <c r="M118" s="20"/>
      <c r="N118" s="165"/>
      <c r="O118" s="165"/>
      <c r="P118" s="105"/>
      <c r="R118" s="34"/>
    </row>
    <row r="119" spans="1:18" s="26" customFormat="1" ht="9.9" customHeight="1" x14ac:dyDescent="0.25">
      <c r="A119" s="20"/>
      <c r="B119" s="20"/>
      <c r="C119" s="20"/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165"/>
      <c r="O119" s="165"/>
      <c r="P119" s="105"/>
      <c r="R119" s="34"/>
    </row>
    <row r="120" spans="1:18" s="26" customFormat="1" ht="9.9" customHeight="1" x14ac:dyDescent="0.25">
      <c r="A120" s="20"/>
      <c r="B120" s="20"/>
      <c r="C120" s="20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165"/>
      <c r="O120" s="165"/>
      <c r="P120" s="105"/>
      <c r="R120" s="34"/>
    </row>
    <row r="121" spans="1:18" s="26" customFormat="1" ht="9.9" customHeight="1" x14ac:dyDescent="0.25">
      <c r="A121" s="20"/>
      <c r="B121" s="20"/>
      <c r="C121" s="20"/>
      <c r="D121" s="20"/>
      <c r="E121" s="20"/>
      <c r="F121" s="20"/>
      <c r="G121" s="20"/>
      <c r="H121" s="20"/>
      <c r="I121" s="20"/>
      <c r="J121" s="20"/>
      <c r="K121" s="20"/>
      <c r="L121" s="20"/>
      <c r="M121" s="20"/>
      <c r="N121" s="165"/>
      <c r="O121" s="165"/>
      <c r="P121" s="105"/>
      <c r="R121" s="34"/>
    </row>
    <row r="122" spans="1:18" s="26" customFormat="1" ht="9.9" customHeight="1" x14ac:dyDescent="0.25">
      <c r="A122" s="20"/>
      <c r="B122" s="20"/>
      <c r="C122" s="20"/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165"/>
      <c r="O122" s="165"/>
      <c r="P122" s="105"/>
      <c r="R122" s="34"/>
    </row>
    <row r="123" spans="1:18" s="26" customFormat="1" ht="9.9" customHeight="1" x14ac:dyDescent="0.25">
      <c r="A123" s="20"/>
      <c r="B123" s="20"/>
      <c r="C123" s="20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165"/>
      <c r="O123" s="165"/>
      <c r="P123" s="105"/>
      <c r="R123" s="34"/>
    </row>
    <row r="124" spans="1:18" s="26" customFormat="1" ht="9.9" customHeight="1" x14ac:dyDescent="0.25">
      <c r="A124" s="20"/>
      <c r="B124" s="20"/>
      <c r="C124" s="20"/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165"/>
      <c r="O124" s="165"/>
      <c r="P124" s="105"/>
      <c r="R124" s="34"/>
    </row>
    <row r="125" spans="1:18" s="26" customFormat="1" ht="9.9" customHeight="1" x14ac:dyDescent="0.25">
      <c r="A125" s="20"/>
      <c r="B125" s="20"/>
      <c r="C125" s="20"/>
      <c r="D125" s="20"/>
      <c r="E125" s="20"/>
      <c r="F125" s="20"/>
      <c r="G125" s="20"/>
      <c r="H125" s="20"/>
      <c r="I125" s="20"/>
      <c r="J125" s="20"/>
      <c r="K125" s="20"/>
      <c r="L125" s="20"/>
      <c r="M125" s="20"/>
      <c r="N125" s="165"/>
      <c r="O125" s="165"/>
      <c r="P125" s="105"/>
      <c r="R125" s="34"/>
    </row>
    <row r="126" spans="1:18" s="26" customFormat="1" ht="9.9" customHeight="1" x14ac:dyDescent="0.25">
      <c r="A126" s="20"/>
      <c r="B126" s="20"/>
      <c r="C126" s="20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165"/>
      <c r="O126" s="165"/>
      <c r="P126" s="105"/>
      <c r="R126" s="34"/>
    </row>
    <row r="127" spans="1:18" s="26" customFormat="1" ht="9.9" customHeight="1" x14ac:dyDescent="0.25">
      <c r="A127" s="20"/>
      <c r="B127" s="20"/>
      <c r="C127" s="20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165"/>
      <c r="O127" s="165"/>
      <c r="P127" s="105"/>
    </row>
    <row r="128" spans="1:18" s="26" customFormat="1" ht="9.9" customHeight="1" x14ac:dyDescent="0.25">
      <c r="A128" s="20"/>
      <c r="B128" s="20"/>
      <c r="C128" s="20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165"/>
      <c r="O128" s="165"/>
      <c r="P128" s="105"/>
      <c r="R128" s="34"/>
    </row>
    <row r="129" spans="1:18" s="26" customFormat="1" ht="9.9" customHeight="1" x14ac:dyDescent="0.25">
      <c r="A129" s="20"/>
      <c r="B129" s="20"/>
      <c r="C129" s="20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165"/>
      <c r="O129" s="165"/>
      <c r="P129" s="105"/>
      <c r="R129" s="34"/>
    </row>
    <row r="130" spans="1:18" s="26" customFormat="1" ht="9.9" customHeight="1" x14ac:dyDescent="0.25">
      <c r="A130" s="20"/>
      <c r="B130" s="20"/>
      <c r="C130" s="20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165"/>
      <c r="O130" s="165"/>
      <c r="P130" s="105"/>
    </row>
    <row r="131" spans="1:18" s="26" customFormat="1" ht="9.9" customHeight="1" x14ac:dyDescent="0.25">
      <c r="A131" s="20"/>
      <c r="B131" s="20"/>
      <c r="C131" s="20"/>
      <c r="D131" s="20"/>
      <c r="E131" s="20"/>
      <c r="F131" s="20"/>
      <c r="G131" s="20"/>
      <c r="H131" s="20"/>
      <c r="I131" s="20"/>
      <c r="J131" s="20"/>
      <c r="K131" s="20"/>
      <c r="L131" s="20"/>
      <c r="M131" s="20"/>
      <c r="N131" s="165"/>
      <c r="O131" s="165"/>
      <c r="P131" s="105"/>
      <c r="R131" s="34"/>
    </row>
    <row r="132" spans="1:18" s="26" customFormat="1" ht="9.9" customHeight="1" x14ac:dyDescent="0.25">
      <c r="A132" s="20"/>
      <c r="B132" s="20"/>
      <c r="C132" s="20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165"/>
      <c r="O132" s="165"/>
      <c r="P132" s="105"/>
      <c r="R132" s="34"/>
    </row>
    <row r="133" spans="1:18" s="26" customFormat="1" ht="9.9" customHeight="1" x14ac:dyDescent="0.25">
      <c r="A133" s="20"/>
      <c r="B133" s="20"/>
      <c r="C133" s="20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165"/>
      <c r="O133" s="165"/>
      <c r="P133" s="105"/>
    </row>
    <row r="134" spans="1:18" s="26" customFormat="1" ht="9.9" customHeight="1" x14ac:dyDescent="0.25">
      <c r="A134" s="20"/>
      <c r="B134" s="20"/>
      <c r="C134" s="20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165"/>
      <c r="O134" s="165"/>
      <c r="P134" s="105"/>
    </row>
    <row r="135" spans="1:18" s="26" customFormat="1" ht="9.9" customHeight="1" x14ac:dyDescent="0.25">
      <c r="A135" s="20"/>
      <c r="B135" s="20"/>
      <c r="C135" s="20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165"/>
      <c r="O135" s="165"/>
      <c r="P135" s="105"/>
      <c r="R135" s="34"/>
    </row>
    <row r="136" spans="1:18" s="26" customFormat="1" ht="9.9" customHeight="1" x14ac:dyDescent="0.25">
      <c r="A136" s="20"/>
      <c r="B136" s="20"/>
      <c r="C136" s="20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165"/>
      <c r="O136" s="165"/>
      <c r="P136" s="105"/>
      <c r="R136" s="34"/>
    </row>
    <row r="137" spans="1:18" s="26" customFormat="1" ht="9.9" customHeight="1" x14ac:dyDescent="0.25">
      <c r="A137" s="20"/>
      <c r="B137" s="20"/>
      <c r="C137" s="20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165"/>
      <c r="O137" s="165"/>
      <c r="P137" s="105"/>
    </row>
    <row r="138" spans="1:18" s="26" customFormat="1" ht="9.9" customHeight="1" x14ac:dyDescent="0.25">
      <c r="A138" s="20"/>
      <c r="B138" s="20"/>
      <c r="C138" s="20"/>
      <c r="D138" s="20"/>
      <c r="E138" s="20"/>
      <c r="F138" s="20"/>
      <c r="G138" s="20"/>
      <c r="H138" s="20"/>
      <c r="I138" s="20"/>
      <c r="J138" s="20"/>
      <c r="K138" s="20"/>
      <c r="L138" s="20"/>
      <c r="M138" s="20"/>
      <c r="N138" s="165"/>
      <c r="O138" s="165"/>
      <c r="P138" s="105"/>
      <c r="R138" s="34"/>
    </row>
    <row r="139" spans="1:18" s="26" customFormat="1" ht="9.9" customHeight="1" x14ac:dyDescent="0.25">
      <c r="A139" s="20"/>
      <c r="B139" s="20"/>
      <c r="C139" s="20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165"/>
      <c r="O139" s="165"/>
      <c r="P139" s="105"/>
      <c r="R139" s="34"/>
    </row>
    <row r="140" spans="1:18" s="26" customFormat="1" ht="9.9" customHeight="1" x14ac:dyDescent="0.25">
      <c r="A140" s="20"/>
      <c r="B140" s="20"/>
      <c r="C140" s="20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165"/>
      <c r="O140" s="165"/>
      <c r="P140" s="105"/>
    </row>
    <row r="141" spans="1:18" s="26" customFormat="1" ht="9.9" customHeight="1" x14ac:dyDescent="0.25">
      <c r="A141" s="20"/>
      <c r="B141" s="20"/>
      <c r="C141" s="20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165"/>
      <c r="O141" s="165"/>
      <c r="P141" s="105"/>
      <c r="R141" s="34"/>
    </row>
    <row r="142" spans="1:18" s="26" customFormat="1" ht="9.9" customHeight="1" x14ac:dyDescent="0.25">
      <c r="A142" s="20"/>
      <c r="B142" s="20"/>
      <c r="C142" s="20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165"/>
      <c r="O142" s="165"/>
      <c r="P142" s="105"/>
      <c r="R142" s="34"/>
    </row>
    <row r="143" spans="1:18" s="26" customFormat="1" ht="9.9" customHeight="1" x14ac:dyDescent="0.25">
      <c r="A143" s="20"/>
      <c r="B143" s="20"/>
      <c r="C143" s="20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165"/>
      <c r="O143" s="165"/>
      <c r="P143" s="105"/>
    </row>
    <row r="144" spans="1:18" s="26" customFormat="1" ht="9.9" customHeight="1" x14ac:dyDescent="0.25">
      <c r="A144" s="20"/>
      <c r="B144" s="20"/>
      <c r="C144" s="20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165"/>
      <c r="O144" s="165"/>
      <c r="P144" s="105"/>
    </row>
    <row r="145" spans="1:18" s="26" customFormat="1" ht="9.9" customHeight="1" x14ac:dyDescent="0.25">
      <c r="A145" s="20"/>
      <c r="B145" s="20"/>
      <c r="C145" s="20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165"/>
      <c r="O145" s="165"/>
      <c r="P145" s="105"/>
      <c r="R145" s="34"/>
    </row>
    <row r="146" spans="1:18" s="26" customFormat="1" ht="9.9" customHeight="1" x14ac:dyDescent="0.25">
      <c r="A146" s="20"/>
      <c r="B146" s="20"/>
      <c r="C146" s="20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165"/>
      <c r="O146" s="165"/>
      <c r="P146" s="105"/>
      <c r="R146" s="34"/>
    </row>
    <row r="147" spans="1:18" s="26" customFormat="1" ht="9.9" customHeight="1" x14ac:dyDescent="0.25">
      <c r="A147" s="20"/>
      <c r="B147" s="20"/>
      <c r="C147" s="20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165"/>
      <c r="O147" s="165"/>
      <c r="P147" s="105"/>
    </row>
    <row r="148" spans="1:18" s="26" customFormat="1" ht="9.9" customHeight="1" x14ac:dyDescent="0.25">
      <c r="A148" s="20"/>
      <c r="B148" s="20"/>
      <c r="C148" s="20"/>
      <c r="D148" s="20"/>
      <c r="E148" s="20"/>
      <c r="F148" s="20"/>
      <c r="G148" s="20"/>
      <c r="H148" s="20"/>
      <c r="I148" s="20"/>
      <c r="J148" s="20"/>
      <c r="K148" s="20"/>
      <c r="L148" s="20"/>
      <c r="M148" s="20"/>
      <c r="N148" s="165"/>
      <c r="O148" s="165"/>
      <c r="P148" s="105"/>
      <c r="R148" s="34"/>
    </row>
    <row r="149" spans="1:18" s="26" customFormat="1" ht="9.9" customHeight="1" x14ac:dyDescent="0.25">
      <c r="A149" s="20"/>
      <c r="B149" s="20"/>
      <c r="C149" s="20"/>
      <c r="D149" s="20"/>
      <c r="E149" s="20"/>
      <c r="F149" s="20"/>
      <c r="G149" s="20"/>
      <c r="H149" s="20"/>
      <c r="I149" s="20"/>
      <c r="J149" s="20"/>
      <c r="K149" s="20"/>
      <c r="L149" s="20"/>
      <c r="M149" s="20"/>
      <c r="N149" s="165"/>
      <c r="O149" s="165"/>
      <c r="P149" s="105"/>
      <c r="R149" s="34"/>
    </row>
    <row r="150" spans="1:18" s="26" customFormat="1" ht="9.9" customHeight="1" x14ac:dyDescent="0.25">
      <c r="A150" s="20"/>
      <c r="B150" s="20"/>
      <c r="C150" s="20"/>
      <c r="D150" s="20"/>
      <c r="E150" s="20"/>
      <c r="F150" s="20"/>
      <c r="G150" s="20"/>
      <c r="H150" s="20"/>
      <c r="I150" s="20"/>
      <c r="J150" s="20"/>
      <c r="K150" s="20"/>
      <c r="L150" s="20"/>
      <c r="M150" s="20"/>
      <c r="N150" s="165"/>
      <c r="O150" s="165"/>
      <c r="P150" s="105"/>
    </row>
    <row r="151" spans="1:18" s="26" customFormat="1" ht="9.9" customHeight="1" x14ac:dyDescent="0.25">
      <c r="A151" s="20"/>
      <c r="B151" s="20"/>
      <c r="C151" s="20"/>
      <c r="D151" s="20"/>
      <c r="E151" s="20"/>
      <c r="F151" s="20"/>
      <c r="G151" s="20"/>
      <c r="H151" s="20"/>
      <c r="I151" s="20"/>
      <c r="J151" s="20"/>
      <c r="K151" s="20"/>
      <c r="L151" s="20"/>
      <c r="M151" s="20"/>
      <c r="N151" s="165"/>
      <c r="O151" s="165"/>
      <c r="P151" s="105"/>
      <c r="R151" s="34"/>
    </row>
    <row r="152" spans="1:18" s="26" customFormat="1" ht="9.9" customHeight="1" x14ac:dyDescent="0.25">
      <c r="A152" s="20"/>
      <c r="B152" s="20"/>
      <c r="C152" s="20"/>
      <c r="D152" s="20"/>
      <c r="E152" s="20"/>
      <c r="F152" s="20"/>
      <c r="G152" s="20"/>
      <c r="H152" s="20"/>
      <c r="I152" s="20"/>
      <c r="J152" s="20"/>
      <c r="K152" s="20"/>
      <c r="L152" s="20"/>
      <c r="M152" s="20"/>
      <c r="N152" s="165"/>
      <c r="O152" s="165"/>
      <c r="P152" s="105"/>
      <c r="R152" s="34"/>
    </row>
    <row r="153" spans="1:18" s="26" customFormat="1" ht="9.9" customHeight="1" x14ac:dyDescent="0.25">
      <c r="A153" s="20"/>
      <c r="B153" s="20"/>
      <c r="C153" s="20"/>
      <c r="D153" s="20"/>
      <c r="E153" s="20"/>
      <c r="F153" s="20"/>
      <c r="G153" s="20"/>
      <c r="H153" s="20"/>
      <c r="I153" s="20"/>
      <c r="J153" s="20"/>
      <c r="K153" s="20"/>
      <c r="L153" s="20"/>
      <c r="M153" s="20"/>
      <c r="N153" s="165"/>
      <c r="O153" s="165"/>
      <c r="P153" s="105"/>
    </row>
    <row r="154" spans="1:18" s="26" customFormat="1" ht="9.9" customHeight="1" x14ac:dyDescent="0.25">
      <c r="A154" s="20"/>
      <c r="B154" s="20"/>
      <c r="C154" s="20"/>
      <c r="D154" s="20"/>
      <c r="E154" s="20"/>
      <c r="F154" s="20"/>
      <c r="G154" s="20"/>
      <c r="H154" s="20"/>
      <c r="I154" s="20"/>
      <c r="J154" s="20"/>
      <c r="K154" s="20"/>
      <c r="L154" s="20"/>
      <c r="M154" s="20"/>
      <c r="N154" s="165"/>
      <c r="O154" s="165"/>
      <c r="P154" s="105"/>
    </row>
    <row r="155" spans="1:18" s="26" customFormat="1" ht="9.9" customHeight="1" x14ac:dyDescent="0.25">
      <c r="A155" s="20"/>
      <c r="B155" s="20"/>
      <c r="C155" s="20"/>
      <c r="D155" s="20"/>
      <c r="E155" s="20"/>
      <c r="F155" s="20"/>
      <c r="G155" s="20"/>
      <c r="H155" s="20"/>
      <c r="I155" s="20"/>
      <c r="J155" s="20"/>
      <c r="K155" s="20"/>
      <c r="L155" s="20"/>
      <c r="M155" s="20"/>
      <c r="N155" s="165"/>
      <c r="O155" s="165"/>
      <c r="P155" s="105"/>
      <c r="R155" s="34"/>
    </row>
    <row r="156" spans="1:18" s="26" customFormat="1" ht="9.9" customHeight="1" x14ac:dyDescent="0.25">
      <c r="A156" s="20"/>
      <c r="B156" s="20"/>
      <c r="C156" s="20"/>
      <c r="D156" s="20"/>
      <c r="E156" s="20"/>
      <c r="F156" s="20"/>
      <c r="G156" s="20"/>
      <c r="H156" s="20"/>
      <c r="I156" s="20"/>
      <c r="J156" s="20"/>
      <c r="K156" s="20"/>
      <c r="L156" s="20"/>
      <c r="M156" s="20"/>
      <c r="N156" s="165"/>
      <c r="O156" s="165"/>
      <c r="P156" s="105"/>
      <c r="R156" s="34"/>
    </row>
    <row r="157" spans="1:18" s="26" customFormat="1" ht="9.9" customHeight="1" x14ac:dyDescent="0.25">
      <c r="A157" s="20"/>
      <c r="B157" s="20"/>
      <c r="C157" s="20"/>
      <c r="D157" s="20"/>
      <c r="E157" s="20"/>
      <c r="F157" s="20"/>
      <c r="G157" s="20"/>
      <c r="H157" s="20"/>
      <c r="I157" s="20"/>
      <c r="J157" s="20"/>
      <c r="K157" s="20"/>
      <c r="L157" s="20"/>
      <c r="M157" s="20"/>
      <c r="N157" s="165"/>
      <c r="O157" s="165"/>
      <c r="P157" s="105"/>
      <c r="R157" s="34"/>
    </row>
    <row r="158" spans="1:18" s="26" customFormat="1" ht="9.9" customHeight="1" x14ac:dyDescent="0.25">
      <c r="A158" s="20"/>
      <c r="B158" s="20"/>
      <c r="C158" s="20"/>
      <c r="D158" s="20"/>
      <c r="E158" s="20"/>
      <c r="F158" s="20"/>
      <c r="G158" s="20"/>
      <c r="H158" s="20"/>
      <c r="I158" s="20"/>
      <c r="J158" s="20"/>
      <c r="K158" s="20"/>
      <c r="L158" s="20"/>
      <c r="M158" s="20"/>
      <c r="N158" s="165"/>
      <c r="O158" s="165"/>
      <c r="P158" s="105"/>
    </row>
    <row r="159" spans="1:18" s="26" customFormat="1" ht="9.9" customHeight="1" x14ac:dyDescent="0.25">
      <c r="A159" s="20"/>
      <c r="B159" s="20"/>
      <c r="C159" s="20"/>
      <c r="D159" s="20"/>
      <c r="E159" s="20"/>
      <c r="F159" s="20"/>
      <c r="G159" s="20"/>
      <c r="H159" s="20"/>
      <c r="I159" s="20"/>
      <c r="J159" s="20"/>
      <c r="K159" s="20"/>
      <c r="L159" s="20"/>
      <c r="M159" s="20"/>
      <c r="N159" s="165"/>
      <c r="O159" s="165"/>
      <c r="P159" s="105"/>
      <c r="R159" s="34"/>
    </row>
    <row r="160" spans="1:18" s="26" customFormat="1" ht="9.9" customHeight="1" x14ac:dyDescent="0.25">
      <c r="A160" s="20"/>
      <c r="B160" s="20"/>
      <c r="C160" s="20"/>
      <c r="D160" s="20"/>
      <c r="E160" s="20"/>
      <c r="F160" s="20"/>
      <c r="G160" s="20"/>
      <c r="H160" s="20"/>
      <c r="I160" s="20"/>
      <c r="J160" s="20"/>
      <c r="K160" s="20"/>
      <c r="L160" s="20"/>
      <c r="M160" s="20"/>
      <c r="N160" s="165"/>
      <c r="O160" s="165"/>
      <c r="P160" s="105"/>
      <c r="R160" s="34"/>
    </row>
    <row r="161" spans="1:18" s="26" customFormat="1" ht="9.9" customHeight="1" x14ac:dyDescent="0.25">
      <c r="A161" s="20"/>
      <c r="B161" s="20"/>
      <c r="C161" s="20"/>
      <c r="D161" s="20"/>
      <c r="E161" s="20"/>
      <c r="F161" s="20"/>
      <c r="G161" s="20"/>
      <c r="H161" s="20"/>
      <c r="I161" s="20"/>
      <c r="J161" s="20"/>
      <c r="K161" s="20"/>
      <c r="L161" s="20"/>
      <c r="M161" s="20"/>
      <c r="N161" s="165"/>
      <c r="O161" s="165"/>
      <c r="P161" s="105"/>
      <c r="R161" s="34"/>
    </row>
    <row r="162" spans="1:18" s="26" customFormat="1" ht="9.9" customHeight="1" x14ac:dyDescent="0.25">
      <c r="A162" s="20"/>
      <c r="B162" s="20"/>
      <c r="C162" s="20"/>
      <c r="D162" s="20"/>
      <c r="E162" s="20"/>
      <c r="F162" s="20"/>
      <c r="G162" s="20"/>
      <c r="H162" s="20"/>
      <c r="I162" s="20"/>
      <c r="J162" s="20"/>
      <c r="K162" s="20"/>
      <c r="L162" s="20"/>
      <c r="M162" s="20"/>
      <c r="N162" s="165"/>
      <c r="O162" s="165"/>
      <c r="P162" s="105"/>
    </row>
    <row r="163" spans="1:18" s="26" customFormat="1" ht="9.9" customHeight="1" x14ac:dyDescent="0.25">
      <c r="A163" s="20"/>
      <c r="B163" s="20"/>
      <c r="C163" s="20"/>
      <c r="D163" s="20"/>
      <c r="E163" s="20"/>
      <c r="F163" s="20"/>
      <c r="G163" s="20"/>
      <c r="H163" s="20"/>
      <c r="I163" s="20"/>
      <c r="J163" s="20"/>
      <c r="K163" s="20"/>
      <c r="L163" s="20"/>
      <c r="M163" s="20"/>
      <c r="N163" s="165"/>
      <c r="O163" s="165"/>
      <c r="P163" s="105"/>
    </row>
    <row r="164" spans="1:18" s="26" customFormat="1" ht="9.9" customHeight="1" x14ac:dyDescent="0.25">
      <c r="A164" s="20"/>
      <c r="B164" s="20"/>
      <c r="C164" s="20"/>
      <c r="D164" s="20"/>
      <c r="E164" s="20"/>
      <c r="F164" s="20"/>
      <c r="G164" s="20"/>
      <c r="H164" s="20"/>
      <c r="I164" s="20"/>
      <c r="J164" s="20"/>
      <c r="K164" s="20"/>
      <c r="L164" s="20"/>
      <c r="M164" s="20"/>
      <c r="N164" s="165"/>
      <c r="O164" s="165"/>
      <c r="P164" s="105"/>
    </row>
    <row r="165" spans="1:18" s="26" customFormat="1" ht="9.9" customHeight="1" x14ac:dyDescent="0.25">
      <c r="A165" s="20"/>
      <c r="B165" s="20"/>
      <c r="C165" s="20"/>
      <c r="D165" s="20"/>
      <c r="E165" s="20"/>
      <c r="F165" s="20"/>
      <c r="G165" s="20"/>
      <c r="H165" s="20"/>
      <c r="I165" s="20"/>
      <c r="J165" s="20"/>
      <c r="K165" s="20"/>
      <c r="L165" s="20"/>
      <c r="M165" s="20"/>
      <c r="N165" s="165"/>
      <c r="O165" s="165"/>
      <c r="P165" s="105"/>
      <c r="R165" s="34"/>
    </row>
    <row r="166" spans="1:18" s="26" customFormat="1" ht="10.5" customHeight="1" x14ac:dyDescent="0.25">
      <c r="A166" s="20"/>
      <c r="B166" s="20"/>
      <c r="C166" s="20"/>
      <c r="D166" s="20"/>
      <c r="E166" s="20"/>
      <c r="F166" s="20"/>
      <c r="G166" s="20"/>
      <c r="H166" s="20"/>
      <c r="I166" s="20"/>
      <c r="J166" s="20"/>
      <c r="K166" s="20"/>
      <c r="L166" s="20"/>
      <c r="M166" s="20"/>
      <c r="N166" s="165"/>
      <c r="O166" s="165"/>
      <c r="P166" s="105"/>
      <c r="R166" s="34"/>
    </row>
    <row r="167" spans="1:18" s="26" customFormat="1" ht="9.9" customHeight="1" x14ac:dyDescent="0.25">
      <c r="A167" s="20"/>
      <c r="B167" s="20"/>
      <c r="C167" s="20"/>
      <c r="D167" s="20"/>
      <c r="E167" s="20"/>
      <c r="F167" s="20"/>
      <c r="G167" s="20"/>
      <c r="H167" s="20"/>
      <c r="I167" s="20"/>
      <c r="J167" s="20"/>
      <c r="K167" s="20"/>
      <c r="L167" s="20"/>
      <c r="M167" s="20"/>
      <c r="N167" s="165"/>
      <c r="O167" s="165"/>
      <c r="P167" s="105"/>
    </row>
    <row r="168" spans="1:18" s="26" customFormat="1" ht="9.9" customHeight="1" x14ac:dyDescent="0.25">
      <c r="A168" s="20"/>
      <c r="B168" s="20"/>
      <c r="C168" s="20"/>
      <c r="D168" s="20"/>
      <c r="E168" s="20"/>
      <c r="F168" s="20"/>
      <c r="G168" s="20"/>
      <c r="H168" s="20"/>
      <c r="I168" s="20"/>
      <c r="J168" s="20"/>
      <c r="K168" s="20"/>
      <c r="L168" s="20"/>
      <c r="M168" s="20"/>
      <c r="N168" s="165"/>
      <c r="O168" s="165"/>
      <c r="P168" s="105"/>
    </row>
    <row r="169" spans="1:18" s="26" customFormat="1" ht="9.9" customHeight="1" x14ac:dyDescent="0.25">
      <c r="A169" s="20"/>
      <c r="B169" s="20"/>
      <c r="C169" s="20"/>
      <c r="D169" s="20"/>
      <c r="E169" s="20"/>
      <c r="F169" s="20"/>
      <c r="G169" s="20"/>
      <c r="H169" s="20"/>
      <c r="I169" s="20"/>
      <c r="J169" s="20"/>
      <c r="K169" s="20"/>
      <c r="L169" s="20"/>
      <c r="M169" s="20"/>
      <c r="N169" s="165"/>
      <c r="O169" s="165"/>
      <c r="P169" s="105"/>
      <c r="R169" s="34"/>
    </row>
    <row r="170" spans="1:18" s="26" customFormat="1" ht="10.5" customHeight="1" x14ac:dyDescent="0.25">
      <c r="A170" s="20"/>
      <c r="B170" s="20"/>
      <c r="C170" s="20"/>
      <c r="D170" s="20"/>
      <c r="E170" s="20"/>
      <c r="F170" s="20"/>
      <c r="G170" s="20"/>
      <c r="H170" s="20"/>
      <c r="I170" s="20"/>
      <c r="J170" s="20"/>
      <c r="K170" s="20"/>
      <c r="L170" s="20"/>
      <c r="M170" s="20"/>
      <c r="N170" s="165"/>
      <c r="O170" s="165"/>
      <c r="P170" s="105"/>
      <c r="R170" s="34"/>
    </row>
    <row r="171" spans="1:18" s="20" customFormat="1" ht="10.5" customHeight="1" x14ac:dyDescent="0.25">
      <c r="N171" s="165"/>
      <c r="O171" s="165"/>
      <c r="P171" s="165"/>
    </row>
    <row r="172" spans="1:18" s="20" customFormat="1" x14ac:dyDescent="0.25">
      <c r="N172" s="165"/>
      <c r="O172" s="165"/>
      <c r="P172" s="165"/>
    </row>
    <row r="173" spans="1:18" s="20" customFormat="1" x14ac:dyDescent="0.25">
      <c r="N173" s="165"/>
      <c r="O173" s="165"/>
      <c r="P173" s="165"/>
    </row>
    <row r="174" spans="1:18" s="20" customFormat="1" x14ac:dyDescent="0.25">
      <c r="N174" s="165"/>
      <c r="O174" s="165"/>
      <c r="P174" s="165"/>
    </row>
    <row r="175" spans="1:18" s="20" customFormat="1" ht="12" customHeight="1" x14ac:dyDescent="0.25">
      <c r="N175" s="165"/>
      <c r="O175" s="165"/>
      <c r="P175" s="165"/>
    </row>
    <row r="176" spans="1:18" s="20" customFormat="1" ht="12" customHeight="1" x14ac:dyDescent="0.25">
      <c r="N176" s="165"/>
      <c r="O176" s="165"/>
      <c r="P176" s="165"/>
    </row>
    <row r="177" spans="1:16" s="20" customFormat="1" ht="12" customHeight="1" x14ac:dyDescent="0.25">
      <c r="N177" s="165"/>
      <c r="O177" s="165"/>
      <c r="P177" s="165"/>
    </row>
    <row r="178" spans="1:16" s="20" customFormat="1" ht="12" customHeight="1" x14ac:dyDescent="0.25">
      <c r="N178" s="165"/>
      <c r="O178" s="165"/>
      <c r="P178" s="165"/>
    </row>
    <row r="179" spans="1:16" s="20" customFormat="1" ht="12" customHeight="1" x14ac:dyDescent="0.25">
      <c r="N179" s="165"/>
      <c r="O179" s="165"/>
      <c r="P179" s="165"/>
    </row>
    <row r="180" spans="1:16" s="20" customFormat="1" ht="12" customHeight="1" x14ac:dyDescent="0.25">
      <c r="N180" s="165"/>
      <c r="O180" s="165"/>
      <c r="P180" s="165"/>
    </row>
    <row r="181" spans="1:16" s="20" customFormat="1" ht="12" customHeight="1" x14ac:dyDescent="0.25">
      <c r="N181" s="165"/>
      <c r="O181" s="165"/>
      <c r="P181" s="165"/>
    </row>
    <row r="182" spans="1:16" s="20" customFormat="1" ht="12" customHeight="1" x14ac:dyDescent="0.25">
      <c r="N182" s="165"/>
      <c r="O182" s="165"/>
      <c r="P182" s="165"/>
    </row>
    <row r="183" spans="1:16" s="20" customFormat="1" ht="12" customHeight="1" x14ac:dyDescent="0.25">
      <c r="N183" s="165"/>
      <c r="O183" s="165"/>
      <c r="P183" s="165"/>
    </row>
    <row r="184" spans="1:16" s="20" customFormat="1" x14ac:dyDescent="0.25">
      <c r="N184" s="165"/>
      <c r="O184" s="165"/>
      <c r="P184" s="165"/>
    </row>
    <row r="185" spans="1:16" s="36" customFormat="1" ht="20.25" customHeight="1" x14ac:dyDescent="0.25">
      <c r="A185" s="20"/>
      <c r="B185" s="20"/>
      <c r="C185" s="20"/>
      <c r="D185" s="20"/>
      <c r="E185" s="20"/>
      <c r="F185" s="20"/>
      <c r="G185" s="20"/>
      <c r="H185" s="20"/>
      <c r="I185" s="20"/>
      <c r="J185" s="20"/>
      <c r="K185" s="20"/>
      <c r="L185" s="20"/>
      <c r="M185" s="20"/>
      <c r="N185" s="165"/>
      <c r="O185" s="165"/>
      <c r="P185" s="167"/>
    </row>
    <row r="186" spans="1:16" s="20" customFormat="1" x14ac:dyDescent="0.25">
      <c r="N186" s="165"/>
      <c r="O186" s="165"/>
      <c r="P186" s="165"/>
    </row>
    <row r="187" spans="1:16" s="20" customFormat="1" x14ac:dyDescent="0.25">
      <c r="N187" s="165"/>
      <c r="O187" s="165"/>
      <c r="P187" s="165"/>
    </row>
    <row r="188" spans="1:16" s="20" customFormat="1" x14ac:dyDescent="0.25">
      <c r="N188" s="165"/>
      <c r="O188" s="165"/>
      <c r="P188" s="165"/>
    </row>
    <row r="189" spans="1:16" s="20" customFormat="1" x14ac:dyDescent="0.25">
      <c r="N189" s="165"/>
      <c r="O189" s="165"/>
      <c r="P189" s="165"/>
    </row>
    <row r="190" spans="1:16" s="20" customFormat="1" x14ac:dyDescent="0.25">
      <c r="N190" s="165"/>
      <c r="O190" s="165"/>
      <c r="P190" s="165"/>
    </row>
    <row r="191" spans="1:16" s="20" customFormat="1" x14ac:dyDescent="0.25">
      <c r="N191" s="165"/>
      <c r="O191" s="165"/>
      <c r="P191" s="165"/>
    </row>
    <row r="192" spans="1:16" s="20" customFormat="1" x14ac:dyDescent="0.25">
      <c r="N192" s="165"/>
      <c r="O192" s="165"/>
      <c r="P192" s="165"/>
    </row>
    <row r="193" spans="14:16" s="20" customFormat="1" x14ac:dyDescent="0.25">
      <c r="N193" s="165"/>
      <c r="O193" s="165"/>
      <c r="P193" s="165"/>
    </row>
    <row r="194" spans="14:16" s="20" customFormat="1" x14ac:dyDescent="0.25">
      <c r="N194" s="165"/>
      <c r="O194" s="165"/>
      <c r="P194" s="165"/>
    </row>
    <row r="195" spans="14:16" s="20" customFormat="1" x14ac:dyDescent="0.25">
      <c r="N195" s="165"/>
      <c r="O195" s="165"/>
      <c r="P195" s="165"/>
    </row>
    <row r="196" spans="14:16" s="20" customFormat="1" x14ac:dyDescent="0.25">
      <c r="N196" s="165"/>
      <c r="O196" s="165"/>
      <c r="P196" s="165"/>
    </row>
    <row r="197" spans="14:16" s="20" customFormat="1" x14ac:dyDescent="0.25">
      <c r="N197" s="165"/>
      <c r="O197" s="165"/>
      <c r="P197" s="165"/>
    </row>
    <row r="198" spans="14:16" s="20" customFormat="1" x14ac:dyDescent="0.25">
      <c r="N198" s="165"/>
      <c r="O198" s="165"/>
      <c r="P198" s="165"/>
    </row>
    <row r="199" spans="14:16" s="20" customFormat="1" x14ac:dyDescent="0.25">
      <c r="N199" s="165"/>
      <c r="O199" s="165"/>
      <c r="P199" s="165"/>
    </row>
    <row r="200" spans="14:16" s="20" customFormat="1" x14ac:dyDescent="0.25">
      <c r="N200" s="165"/>
      <c r="O200" s="165"/>
      <c r="P200" s="165"/>
    </row>
    <row r="201" spans="14:16" s="20" customFormat="1" x14ac:dyDescent="0.25">
      <c r="N201" s="165"/>
      <c r="O201" s="165"/>
      <c r="P201" s="165"/>
    </row>
    <row r="202" spans="14:16" s="20" customFormat="1" x14ac:dyDescent="0.25">
      <c r="N202" s="165"/>
      <c r="O202" s="165"/>
      <c r="P202" s="165"/>
    </row>
    <row r="203" spans="14:16" s="20" customFormat="1" x14ac:dyDescent="0.25">
      <c r="N203" s="165"/>
      <c r="O203" s="165"/>
      <c r="P203" s="165"/>
    </row>
    <row r="204" spans="14:16" s="20" customFormat="1" x14ac:dyDescent="0.25">
      <c r="N204" s="165"/>
      <c r="O204" s="165"/>
      <c r="P204" s="165"/>
    </row>
    <row r="205" spans="14:16" s="20" customFormat="1" x14ac:dyDescent="0.25">
      <c r="N205" s="165"/>
      <c r="O205" s="165"/>
      <c r="P205" s="165"/>
    </row>
    <row r="206" spans="14:16" s="20" customFormat="1" x14ac:dyDescent="0.25">
      <c r="N206" s="165"/>
      <c r="O206" s="165"/>
      <c r="P206" s="165"/>
    </row>
    <row r="207" spans="14:16" s="20" customFormat="1" x14ac:dyDescent="0.25">
      <c r="N207" s="165"/>
      <c r="O207" s="165"/>
      <c r="P207" s="165"/>
    </row>
    <row r="208" spans="14:16" s="20" customFormat="1" x14ac:dyDescent="0.25">
      <c r="N208" s="165"/>
      <c r="O208" s="165"/>
      <c r="P208" s="165"/>
    </row>
    <row r="209" spans="14:16" s="20" customFormat="1" x14ac:dyDescent="0.25">
      <c r="N209" s="165"/>
      <c r="O209" s="165"/>
      <c r="P209" s="165"/>
    </row>
    <row r="210" spans="14:16" s="20" customFormat="1" x14ac:dyDescent="0.25">
      <c r="N210" s="165"/>
      <c r="O210" s="165"/>
      <c r="P210" s="165"/>
    </row>
    <row r="211" spans="14:16" s="20" customFormat="1" x14ac:dyDescent="0.25">
      <c r="N211" s="165"/>
      <c r="O211" s="165"/>
      <c r="P211" s="165"/>
    </row>
    <row r="212" spans="14:16" s="20" customFormat="1" x14ac:dyDescent="0.25">
      <c r="N212" s="165"/>
      <c r="O212" s="165"/>
      <c r="P212" s="165"/>
    </row>
    <row r="213" spans="14:16" s="20" customFormat="1" x14ac:dyDescent="0.25">
      <c r="N213" s="165"/>
      <c r="O213" s="165"/>
      <c r="P213" s="165"/>
    </row>
    <row r="214" spans="14:16" s="20" customFormat="1" x14ac:dyDescent="0.25">
      <c r="N214" s="165"/>
      <c r="O214" s="165"/>
      <c r="P214" s="165"/>
    </row>
    <row r="215" spans="14:16" s="20" customFormat="1" x14ac:dyDescent="0.25">
      <c r="N215" s="165"/>
      <c r="O215" s="165"/>
      <c r="P215" s="165"/>
    </row>
    <row r="216" spans="14:16" s="20" customFormat="1" x14ac:dyDescent="0.25">
      <c r="N216" s="165"/>
      <c r="O216" s="165"/>
      <c r="P216" s="165"/>
    </row>
    <row r="217" spans="14:16" s="20" customFormat="1" x14ac:dyDescent="0.25">
      <c r="N217" s="165"/>
      <c r="O217" s="165"/>
      <c r="P217" s="165"/>
    </row>
    <row r="218" spans="14:16" s="20" customFormat="1" x14ac:dyDescent="0.25">
      <c r="N218" s="165"/>
      <c r="O218" s="165"/>
      <c r="P218" s="165"/>
    </row>
    <row r="219" spans="14:16" s="20" customFormat="1" x14ac:dyDescent="0.25">
      <c r="N219" s="165"/>
      <c r="O219" s="165"/>
      <c r="P219" s="165"/>
    </row>
    <row r="220" spans="14:16" s="20" customFormat="1" x14ac:dyDescent="0.25">
      <c r="N220" s="165"/>
      <c r="O220" s="165"/>
      <c r="P220" s="165"/>
    </row>
    <row r="221" spans="14:16" s="20" customFormat="1" x14ac:dyDescent="0.25">
      <c r="N221" s="165"/>
      <c r="O221" s="165"/>
      <c r="P221" s="165"/>
    </row>
    <row r="222" spans="14:16" s="20" customFormat="1" x14ac:dyDescent="0.25">
      <c r="N222" s="165"/>
      <c r="O222" s="165"/>
      <c r="P222" s="165"/>
    </row>
    <row r="223" spans="14:16" s="20" customFormat="1" x14ac:dyDescent="0.25">
      <c r="N223" s="165"/>
      <c r="O223" s="165"/>
      <c r="P223" s="165"/>
    </row>
    <row r="224" spans="14:16" s="20" customFormat="1" x14ac:dyDescent="0.25">
      <c r="N224" s="165"/>
      <c r="O224" s="165"/>
      <c r="P224" s="165"/>
    </row>
    <row r="225" spans="14:16" s="20" customFormat="1" x14ac:dyDescent="0.25">
      <c r="N225" s="165"/>
      <c r="O225" s="165"/>
      <c r="P225" s="165"/>
    </row>
    <row r="226" spans="14:16" s="20" customFormat="1" x14ac:dyDescent="0.25">
      <c r="N226" s="165"/>
      <c r="O226" s="165"/>
      <c r="P226" s="165"/>
    </row>
    <row r="227" spans="14:16" s="20" customFormat="1" x14ac:dyDescent="0.25">
      <c r="N227" s="165"/>
      <c r="O227" s="165"/>
      <c r="P227" s="165"/>
    </row>
    <row r="228" spans="14:16" s="20" customFormat="1" x14ac:dyDescent="0.25">
      <c r="N228" s="165"/>
      <c r="O228" s="165"/>
      <c r="P228" s="165"/>
    </row>
    <row r="229" spans="14:16" s="20" customFormat="1" x14ac:dyDescent="0.25">
      <c r="N229" s="165"/>
      <c r="O229" s="165"/>
      <c r="P229" s="165"/>
    </row>
    <row r="230" spans="14:16" s="20" customFormat="1" x14ac:dyDescent="0.25">
      <c r="N230" s="165"/>
      <c r="O230" s="165"/>
      <c r="P230" s="165"/>
    </row>
    <row r="231" spans="14:16" s="20" customFormat="1" x14ac:dyDescent="0.25">
      <c r="N231" s="165"/>
      <c r="O231" s="165"/>
      <c r="P231" s="165"/>
    </row>
    <row r="232" spans="14:16" s="20" customFormat="1" x14ac:dyDescent="0.25">
      <c r="N232" s="165"/>
      <c r="O232" s="165"/>
      <c r="P232" s="165"/>
    </row>
    <row r="233" spans="14:16" s="20" customFormat="1" x14ac:dyDescent="0.25">
      <c r="N233" s="165"/>
      <c r="O233" s="165"/>
      <c r="P233" s="165"/>
    </row>
    <row r="234" spans="14:16" s="20" customFormat="1" x14ac:dyDescent="0.25">
      <c r="N234" s="165"/>
      <c r="O234" s="165"/>
      <c r="P234" s="165"/>
    </row>
    <row r="235" spans="14:16" s="20" customFormat="1" x14ac:dyDescent="0.25">
      <c r="N235" s="165"/>
      <c r="O235" s="165"/>
      <c r="P235" s="165"/>
    </row>
    <row r="236" spans="14:16" s="20" customFormat="1" x14ac:dyDescent="0.25">
      <c r="N236" s="165"/>
      <c r="O236" s="165"/>
      <c r="P236" s="165"/>
    </row>
    <row r="237" spans="14:16" s="20" customFormat="1" x14ac:dyDescent="0.25">
      <c r="N237" s="165"/>
      <c r="O237" s="165"/>
      <c r="P237" s="165"/>
    </row>
    <row r="238" spans="14:16" s="20" customFormat="1" x14ac:dyDescent="0.25">
      <c r="N238" s="165"/>
      <c r="O238" s="165"/>
      <c r="P238" s="165"/>
    </row>
    <row r="239" spans="14:16" s="20" customFormat="1" x14ac:dyDescent="0.25">
      <c r="N239" s="165"/>
      <c r="O239" s="165"/>
      <c r="P239" s="165"/>
    </row>
    <row r="240" spans="14:16" s="20" customFormat="1" x14ac:dyDescent="0.25">
      <c r="N240" s="165"/>
      <c r="O240" s="165"/>
      <c r="P240" s="165"/>
    </row>
    <row r="241" spans="14:16" s="20" customFormat="1" x14ac:dyDescent="0.25">
      <c r="N241" s="165"/>
      <c r="O241" s="165"/>
      <c r="P241" s="165"/>
    </row>
    <row r="242" spans="14:16" s="20" customFormat="1" x14ac:dyDescent="0.25">
      <c r="N242" s="165"/>
      <c r="O242" s="165"/>
      <c r="P242" s="165"/>
    </row>
    <row r="243" spans="14:16" s="20" customFormat="1" x14ac:dyDescent="0.25">
      <c r="N243" s="165"/>
      <c r="O243" s="165"/>
      <c r="P243" s="165"/>
    </row>
    <row r="244" spans="14:16" s="20" customFormat="1" x14ac:dyDescent="0.25">
      <c r="N244" s="165"/>
      <c r="O244" s="165"/>
      <c r="P244" s="165"/>
    </row>
    <row r="245" spans="14:16" s="20" customFormat="1" x14ac:dyDescent="0.25">
      <c r="N245" s="165"/>
      <c r="O245" s="165"/>
      <c r="P245" s="165"/>
    </row>
    <row r="246" spans="14:16" s="20" customFormat="1" x14ac:dyDescent="0.25">
      <c r="N246" s="165"/>
      <c r="O246" s="165"/>
      <c r="P246" s="165"/>
    </row>
    <row r="247" spans="14:16" s="20" customFormat="1" x14ac:dyDescent="0.25">
      <c r="N247" s="165"/>
      <c r="O247" s="165"/>
      <c r="P247" s="165"/>
    </row>
    <row r="248" spans="14:16" s="20" customFormat="1" x14ac:dyDescent="0.25">
      <c r="N248" s="165"/>
      <c r="O248" s="165"/>
      <c r="P248" s="165"/>
    </row>
    <row r="249" spans="14:16" s="20" customFormat="1" x14ac:dyDescent="0.25">
      <c r="N249" s="165"/>
      <c r="O249" s="165"/>
      <c r="P249" s="165"/>
    </row>
    <row r="250" spans="14:16" s="20" customFormat="1" x14ac:dyDescent="0.25">
      <c r="N250" s="165"/>
      <c r="O250" s="165"/>
      <c r="P250" s="165"/>
    </row>
    <row r="251" spans="14:16" s="20" customFormat="1" x14ac:dyDescent="0.25">
      <c r="N251" s="165"/>
      <c r="O251" s="165"/>
      <c r="P251" s="165"/>
    </row>
    <row r="252" spans="14:16" s="20" customFormat="1" x14ac:dyDescent="0.25">
      <c r="N252" s="165"/>
      <c r="O252" s="165"/>
      <c r="P252" s="165"/>
    </row>
    <row r="253" spans="14:16" s="20" customFormat="1" x14ac:dyDescent="0.25">
      <c r="N253" s="165"/>
      <c r="O253" s="165"/>
      <c r="P253" s="165"/>
    </row>
    <row r="254" spans="14:16" s="20" customFormat="1" x14ac:dyDescent="0.25">
      <c r="N254" s="165"/>
      <c r="O254" s="165"/>
      <c r="P254" s="165"/>
    </row>
    <row r="255" spans="14:16" s="20" customFormat="1" x14ac:dyDescent="0.25">
      <c r="N255" s="165"/>
      <c r="O255" s="165"/>
      <c r="P255" s="165"/>
    </row>
    <row r="256" spans="14:16" s="20" customFormat="1" x14ac:dyDescent="0.25">
      <c r="N256" s="165"/>
      <c r="O256" s="165"/>
      <c r="P256" s="165"/>
    </row>
    <row r="257" spans="14:16" s="20" customFormat="1" x14ac:dyDescent="0.25">
      <c r="N257" s="165"/>
      <c r="O257" s="165"/>
      <c r="P257" s="165"/>
    </row>
    <row r="258" spans="14:16" s="20" customFormat="1" x14ac:dyDescent="0.25">
      <c r="N258" s="165"/>
      <c r="O258" s="165"/>
      <c r="P258" s="165"/>
    </row>
    <row r="259" spans="14:16" s="20" customFormat="1" x14ac:dyDescent="0.25">
      <c r="N259" s="165"/>
      <c r="O259" s="165"/>
      <c r="P259" s="165"/>
    </row>
    <row r="260" spans="14:16" s="20" customFormat="1" x14ac:dyDescent="0.25">
      <c r="N260" s="165"/>
      <c r="O260" s="165"/>
      <c r="P260" s="165"/>
    </row>
    <row r="261" spans="14:16" s="20" customFormat="1" x14ac:dyDescent="0.25">
      <c r="N261" s="165"/>
      <c r="O261" s="165"/>
      <c r="P261" s="165"/>
    </row>
    <row r="262" spans="14:16" s="20" customFormat="1" x14ac:dyDescent="0.25">
      <c r="N262" s="165"/>
      <c r="O262" s="165"/>
      <c r="P262" s="165"/>
    </row>
    <row r="263" spans="14:16" s="20" customFormat="1" x14ac:dyDescent="0.25">
      <c r="N263" s="165"/>
      <c r="O263" s="165"/>
      <c r="P263" s="165"/>
    </row>
    <row r="264" spans="14:16" s="20" customFormat="1" x14ac:dyDescent="0.25">
      <c r="N264" s="165"/>
      <c r="O264" s="165"/>
      <c r="P264" s="165"/>
    </row>
    <row r="265" spans="14:16" s="20" customFormat="1" x14ac:dyDescent="0.25">
      <c r="N265" s="165"/>
      <c r="O265" s="165"/>
      <c r="P265" s="165"/>
    </row>
    <row r="266" spans="14:16" s="20" customFormat="1" x14ac:dyDescent="0.25">
      <c r="N266" s="165"/>
      <c r="O266" s="165"/>
      <c r="P266" s="165"/>
    </row>
    <row r="267" spans="14:16" s="20" customFormat="1" x14ac:dyDescent="0.25">
      <c r="N267" s="165"/>
      <c r="O267" s="165"/>
      <c r="P267" s="165"/>
    </row>
    <row r="268" spans="14:16" s="20" customFormat="1" x14ac:dyDescent="0.25">
      <c r="N268" s="165"/>
      <c r="O268" s="165"/>
      <c r="P268" s="165"/>
    </row>
    <row r="269" spans="14:16" s="20" customFormat="1" x14ac:dyDescent="0.25">
      <c r="N269" s="165"/>
      <c r="O269" s="165"/>
      <c r="P269" s="165"/>
    </row>
    <row r="270" spans="14:16" s="20" customFormat="1" x14ac:dyDescent="0.25">
      <c r="N270" s="165"/>
      <c r="O270" s="165"/>
      <c r="P270" s="165"/>
    </row>
    <row r="271" spans="14:16" s="20" customFormat="1" x14ac:dyDescent="0.25">
      <c r="N271" s="165"/>
      <c r="O271" s="165"/>
      <c r="P271" s="165"/>
    </row>
    <row r="272" spans="14:16" s="20" customFormat="1" x14ac:dyDescent="0.25">
      <c r="N272" s="165"/>
      <c r="O272" s="165"/>
      <c r="P272" s="165"/>
    </row>
    <row r="273" spans="14:16" s="20" customFormat="1" x14ac:dyDescent="0.25">
      <c r="N273" s="165"/>
      <c r="O273" s="165"/>
      <c r="P273" s="165"/>
    </row>
    <row r="274" spans="14:16" s="20" customFormat="1" x14ac:dyDescent="0.25">
      <c r="N274" s="165"/>
      <c r="O274" s="165"/>
      <c r="P274" s="165"/>
    </row>
    <row r="275" spans="14:16" s="20" customFormat="1" x14ac:dyDescent="0.25">
      <c r="N275" s="165"/>
      <c r="O275" s="165"/>
      <c r="P275" s="165"/>
    </row>
    <row r="276" spans="14:16" s="20" customFormat="1" x14ac:dyDescent="0.25">
      <c r="N276" s="165"/>
      <c r="O276" s="165"/>
      <c r="P276" s="165"/>
    </row>
    <row r="277" spans="14:16" s="20" customFormat="1" x14ac:dyDescent="0.25">
      <c r="N277" s="165"/>
      <c r="O277" s="165"/>
      <c r="P277" s="165"/>
    </row>
    <row r="278" spans="14:16" s="20" customFormat="1" x14ac:dyDescent="0.25">
      <c r="N278" s="165"/>
      <c r="O278" s="165"/>
      <c r="P278" s="165"/>
    </row>
    <row r="279" spans="14:16" s="20" customFormat="1" x14ac:dyDescent="0.25">
      <c r="N279" s="165"/>
      <c r="O279" s="165"/>
      <c r="P279" s="165"/>
    </row>
    <row r="280" spans="14:16" s="20" customFormat="1" x14ac:dyDescent="0.25">
      <c r="N280" s="165"/>
      <c r="O280" s="165"/>
      <c r="P280" s="165"/>
    </row>
    <row r="281" spans="14:16" s="20" customFormat="1" x14ac:dyDescent="0.25">
      <c r="N281" s="165"/>
      <c r="O281" s="165"/>
      <c r="P281" s="165"/>
    </row>
    <row r="282" spans="14:16" s="20" customFormat="1" x14ac:dyDescent="0.25">
      <c r="N282" s="165"/>
      <c r="O282" s="165"/>
      <c r="P282" s="165"/>
    </row>
    <row r="283" spans="14:16" s="20" customFormat="1" x14ac:dyDescent="0.25">
      <c r="N283" s="165"/>
      <c r="O283" s="165"/>
      <c r="P283" s="165"/>
    </row>
    <row r="284" spans="14:16" s="20" customFormat="1" x14ac:dyDescent="0.25">
      <c r="N284" s="165"/>
      <c r="O284" s="165"/>
      <c r="P284" s="165"/>
    </row>
    <row r="285" spans="14:16" s="20" customFormat="1" x14ac:dyDescent="0.25">
      <c r="N285" s="165"/>
      <c r="O285" s="165"/>
      <c r="P285" s="165"/>
    </row>
    <row r="286" spans="14:16" s="20" customFormat="1" x14ac:dyDescent="0.25">
      <c r="N286" s="165"/>
      <c r="O286" s="165"/>
      <c r="P286" s="165"/>
    </row>
    <row r="287" spans="14:16" s="20" customFormat="1" x14ac:dyDescent="0.25">
      <c r="N287" s="165"/>
      <c r="O287" s="165"/>
      <c r="P287" s="165"/>
    </row>
    <row r="288" spans="14:16" s="20" customFormat="1" x14ac:dyDescent="0.25">
      <c r="N288" s="165"/>
      <c r="O288" s="165"/>
      <c r="P288" s="165"/>
    </row>
    <row r="289" spans="14:16" s="20" customFormat="1" x14ac:dyDescent="0.25">
      <c r="N289" s="165"/>
      <c r="O289" s="165"/>
      <c r="P289" s="165"/>
    </row>
    <row r="290" spans="14:16" s="20" customFormat="1" x14ac:dyDescent="0.25">
      <c r="N290" s="165"/>
      <c r="O290" s="165"/>
      <c r="P290" s="165"/>
    </row>
    <row r="291" spans="14:16" s="20" customFormat="1" x14ac:dyDescent="0.25">
      <c r="N291" s="165"/>
      <c r="O291" s="165"/>
      <c r="P291" s="165"/>
    </row>
    <row r="292" spans="14:16" s="20" customFormat="1" x14ac:dyDescent="0.25">
      <c r="N292" s="165"/>
      <c r="O292" s="165"/>
      <c r="P292" s="165"/>
    </row>
    <row r="293" spans="14:16" s="20" customFormat="1" x14ac:dyDescent="0.25">
      <c r="N293" s="165"/>
      <c r="O293" s="165"/>
      <c r="P293" s="165"/>
    </row>
    <row r="294" spans="14:16" s="20" customFormat="1" x14ac:dyDescent="0.25">
      <c r="N294" s="165"/>
      <c r="O294" s="165"/>
      <c r="P294" s="165"/>
    </row>
    <row r="295" spans="14:16" s="20" customFormat="1" x14ac:dyDescent="0.25">
      <c r="N295" s="165"/>
      <c r="O295" s="165"/>
      <c r="P295" s="165"/>
    </row>
    <row r="296" spans="14:16" s="20" customFormat="1" x14ac:dyDescent="0.25">
      <c r="N296" s="165"/>
      <c r="O296" s="165"/>
      <c r="P296" s="165"/>
    </row>
    <row r="297" spans="14:16" s="20" customFormat="1" x14ac:dyDescent="0.25">
      <c r="N297" s="165"/>
      <c r="O297" s="165"/>
      <c r="P297" s="165"/>
    </row>
    <row r="298" spans="14:16" s="20" customFormat="1" x14ac:dyDescent="0.25">
      <c r="N298" s="165"/>
      <c r="O298" s="165"/>
      <c r="P298" s="165"/>
    </row>
    <row r="299" spans="14:16" s="20" customFormat="1" x14ac:dyDescent="0.25">
      <c r="N299" s="165"/>
      <c r="O299" s="165"/>
      <c r="P299" s="165"/>
    </row>
    <row r="300" spans="14:16" s="20" customFormat="1" x14ac:dyDescent="0.25">
      <c r="N300" s="165"/>
      <c r="O300" s="165"/>
      <c r="P300" s="165"/>
    </row>
    <row r="301" spans="14:16" s="20" customFormat="1" x14ac:dyDescent="0.25">
      <c r="N301" s="165"/>
      <c r="O301" s="165"/>
      <c r="P301" s="165"/>
    </row>
    <row r="302" spans="14:16" s="20" customFormat="1" x14ac:dyDescent="0.25">
      <c r="N302" s="165"/>
      <c r="O302" s="165"/>
      <c r="P302" s="165"/>
    </row>
    <row r="303" spans="14:16" s="20" customFormat="1" x14ac:dyDescent="0.25">
      <c r="N303" s="165"/>
      <c r="O303" s="165"/>
      <c r="P303" s="165"/>
    </row>
    <row r="304" spans="14:16" s="20" customFormat="1" x14ac:dyDescent="0.25">
      <c r="N304" s="165"/>
      <c r="O304" s="165"/>
      <c r="P304" s="165"/>
    </row>
    <row r="305" spans="14:16" s="20" customFormat="1" x14ac:dyDescent="0.25">
      <c r="N305" s="165"/>
      <c r="O305" s="165"/>
      <c r="P305" s="165"/>
    </row>
    <row r="306" spans="14:16" s="20" customFormat="1" x14ac:dyDescent="0.25">
      <c r="N306" s="165"/>
      <c r="O306" s="165"/>
      <c r="P306" s="165"/>
    </row>
    <row r="307" spans="14:16" s="20" customFormat="1" x14ac:dyDescent="0.25">
      <c r="N307" s="165"/>
      <c r="O307" s="165"/>
      <c r="P307" s="165"/>
    </row>
    <row r="308" spans="14:16" s="20" customFormat="1" x14ac:dyDescent="0.25">
      <c r="N308" s="165"/>
      <c r="O308" s="165"/>
      <c r="P308" s="165"/>
    </row>
    <row r="309" spans="14:16" s="20" customFormat="1" x14ac:dyDescent="0.25">
      <c r="N309" s="165"/>
      <c r="O309" s="165"/>
      <c r="P309" s="165"/>
    </row>
    <row r="310" spans="14:16" s="20" customFormat="1" x14ac:dyDescent="0.25">
      <c r="N310" s="165"/>
      <c r="O310" s="165"/>
      <c r="P310" s="165"/>
    </row>
    <row r="311" spans="14:16" s="20" customFormat="1" x14ac:dyDescent="0.25">
      <c r="N311" s="165"/>
      <c r="O311" s="165"/>
      <c r="P311" s="165"/>
    </row>
    <row r="312" spans="14:16" s="20" customFormat="1" x14ac:dyDescent="0.25">
      <c r="N312" s="165"/>
      <c r="O312" s="165"/>
      <c r="P312" s="165"/>
    </row>
    <row r="313" spans="14:16" s="20" customFormat="1" x14ac:dyDescent="0.25">
      <c r="N313" s="165"/>
      <c r="O313" s="165"/>
      <c r="P313" s="165"/>
    </row>
    <row r="314" spans="14:16" s="20" customFormat="1" x14ac:dyDescent="0.25">
      <c r="N314" s="165"/>
      <c r="O314" s="165"/>
      <c r="P314" s="165"/>
    </row>
    <row r="315" spans="14:16" s="20" customFormat="1" x14ac:dyDescent="0.25">
      <c r="N315" s="165"/>
      <c r="O315" s="165"/>
      <c r="P315" s="165"/>
    </row>
    <row r="316" spans="14:16" s="20" customFormat="1" x14ac:dyDescent="0.25">
      <c r="N316" s="165"/>
      <c r="O316" s="165"/>
      <c r="P316" s="165"/>
    </row>
    <row r="317" spans="14:16" s="20" customFormat="1" x14ac:dyDescent="0.25">
      <c r="N317" s="165"/>
      <c r="O317" s="165"/>
      <c r="P317" s="165"/>
    </row>
    <row r="318" spans="14:16" s="20" customFormat="1" x14ac:dyDescent="0.25">
      <c r="N318" s="165"/>
      <c r="O318" s="165"/>
      <c r="P318" s="165"/>
    </row>
    <row r="319" spans="14:16" s="20" customFormat="1" x14ac:dyDescent="0.25">
      <c r="N319" s="165"/>
      <c r="O319" s="165"/>
      <c r="P319" s="165"/>
    </row>
    <row r="320" spans="14:16" s="20" customFormat="1" x14ac:dyDescent="0.25">
      <c r="N320" s="165"/>
      <c r="O320" s="165"/>
      <c r="P320" s="165"/>
    </row>
    <row r="321" spans="14:16" s="20" customFormat="1" x14ac:dyDescent="0.25">
      <c r="N321" s="165"/>
      <c r="O321" s="165"/>
      <c r="P321" s="165"/>
    </row>
    <row r="322" spans="14:16" s="20" customFormat="1" x14ac:dyDescent="0.25">
      <c r="N322" s="165"/>
      <c r="O322" s="165"/>
      <c r="P322" s="165"/>
    </row>
    <row r="323" spans="14:16" s="20" customFormat="1" x14ac:dyDescent="0.25">
      <c r="N323" s="165"/>
      <c r="O323" s="165"/>
      <c r="P323" s="165"/>
    </row>
    <row r="324" spans="14:16" s="20" customFormat="1" x14ac:dyDescent="0.25">
      <c r="N324" s="165"/>
      <c r="O324" s="165"/>
      <c r="P324" s="165"/>
    </row>
    <row r="325" spans="14:16" s="20" customFormat="1" x14ac:dyDescent="0.25">
      <c r="N325" s="165"/>
      <c r="O325" s="165"/>
      <c r="P325" s="165"/>
    </row>
    <row r="326" spans="14:16" s="20" customFormat="1" x14ac:dyDescent="0.25">
      <c r="N326" s="165"/>
      <c r="O326" s="165"/>
      <c r="P326" s="165"/>
    </row>
    <row r="327" spans="14:16" s="20" customFormat="1" x14ac:dyDescent="0.25">
      <c r="N327" s="165"/>
      <c r="O327" s="165"/>
      <c r="P327" s="165"/>
    </row>
    <row r="328" spans="14:16" s="20" customFormat="1" x14ac:dyDescent="0.25">
      <c r="N328" s="165"/>
      <c r="O328" s="165"/>
      <c r="P328" s="165"/>
    </row>
    <row r="329" spans="14:16" s="20" customFormat="1" x14ac:dyDescent="0.25">
      <c r="N329" s="165"/>
      <c r="O329" s="165"/>
      <c r="P329" s="165"/>
    </row>
    <row r="330" spans="14:16" s="20" customFormat="1" x14ac:dyDescent="0.25">
      <c r="N330" s="165"/>
      <c r="O330" s="165"/>
      <c r="P330" s="165"/>
    </row>
    <row r="331" spans="14:16" s="20" customFormat="1" x14ac:dyDescent="0.25">
      <c r="N331" s="165"/>
      <c r="O331" s="165"/>
      <c r="P331" s="165"/>
    </row>
    <row r="332" spans="14:16" s="20" customFormat="1" x14ac:dyDescent="0.25">
      <c r="N332" s="165"/>
      <c r="O332" s="165"/>
      <c r="P332" s="165"/>
    </row>
    <row r="333" spans="14:16" s="20" customFormat="1" x14ac:dyDescent="0.25">
      <c r="N333" s="165"/>
      <c r="O333" s="165"/>
      <c r="P333" s="165"/>
    </row>
    <row r="334" spans="14:16" s="20" customFormat="1" x14ac:dyDescent="0.25">
      <c r="N334" s="165"/>
      <c r="O334" s="165"/>
      <c r="P334" s="165"/>
    </row>
    <row r="335" spans="14:16" s="20" customFormat="1" x14ac:dyDescent="0.25">
      <c r="N335" s="165"/>
      <c r="O335" s="165"/>
      <c r="P335" s="165"/>
    </row>
    <row r="336" spans="14:16" s="20" customFormat="1" x14ac:dyDescent="0.25">
      <c r="N336" s="165"/>
      <c r="O336" s="165"/>
      <c r="P336" s="165"/>
    </row>
    <row r="337" spans="1:16" s="20" customFormat="1" x14ac:dyDescent="0.25">
      <c r="N337" s="165"/>
      <c r="O337" s="165"/>
      <c r="P337" s="165"/>
    </row>
    <row r="338" spans="1:16" s="20" customFormat="1" x14ac:dyDescent="0.25">
      <c r="N338" s="165"/>
      <c r="O338" s="165"/>
      <c r="P338" s="165"/>
    </row>
    <row r="339" spans="1:16" s="20" customFormat="1" x14ac:dyDescent="0.25">
      <c r="N339" s="165"/>
      <c r="O339" s="165"/>
      <c r="P339" s="165"/>
    </row>
    <row r="340" spans="1:16" s="20" customFormat="1" x14ac:dyDescent="0.25">
      <c r="N340" s="165"/>
      <c r="O340" s="165"/>
      <c r="P340" s="165"/>
    </row>
    <row r="341" spans="1:16" s="20" customFormat="1" x14ac:dyDescent="0.25">
      <c r="A341"/>
      <c r="B341"/>
      <c r="C341"/>
      <c r="D341"/>
      <c r="E341"/>
      <c r="F341"/>
      <c r="G341"/>
      <c r="H341"/>
      <c r="I341"/>
      <c r="J341"/>
      <c r="K341"/>
      <c r="L341"/>
      <c r="M341"/>
      <c r="N341" s="64"/>
      <c r="O341" s="64"/>
      <c r="P341" s="165"/>
    </row>
    <row r="342" spans="1:16" s="20" customFormat="1" x14ac:dyDescent="0.25">
      <c r="A342"/>
      <c r="B342"/>
      <c r="C342"/>
      <c r="D342"/>
      <c r="E342"/>
      <c r="F342"/>
      <c r="G342"/>
      <c r="H342"/>
      <c r="I342"/>
      <c r="J342"/>
      <c r="K342"/>
      <c r="L342"/>
      <c r="M342"/>
      <c r="N342" s="64"/>
      <c r="O342" s="64"/>
      <c r="P342" s="165"/>
    </row>
    <row r="343" spans="1:16" s="20" customFormat="1" x14ac:dyDescent="0.25">
      <c r="A343"/>
      <c r="B343"/>
      <c r="C343"/>
      <c r="D343"/>
      <c r="E343"/>
      <c r="F343"/>
      <c r="G343"/>
      <c r="H343"/>
      <c r="I343"/>
      <c r="J343"/>
      <c r="K343"/>
      <c r="L343"/>
      <c r="M343"/>
      <c r="N343" s="64"/>
      <c r="O343" s="64"/>
      <c r="P343" s="165"/>
    </row>
    <row r="344" spans="1:16" s="20" customFormat="1" x14ac:dyDescent="0.25">
      <c r="A344"/>
      <c r="B344"/>
      <c r="C344"/>
      <c r="D344"/>
      <c r="E344"/>
      <c r="F344"/>
      <c r="G344"/>
      <c r="H344"/>
      <c r="I344"/>
      <c r="J344"/>
      <c r="K344"/>
      <c r="L344"/>
      <c r="M344"/>
      <c r="N344" s="64"/>
      <c r="O344" s="64"/>
      <c r="P344" s="165"/>
    </row>
    <row r="345" spans="1:16" s="20" customFormat="1" x14ac:dyDescent="0.25">
      <c r="A345"/>
      <c r="B345"/>
      <c r="C345"/>
      <c r="D345"/>
      <c r="E345"/>
      <c r="F345"/>
      <c r="G345"/>
      <c r="H345"/>
      <c r="I345"/>
      <c r="J345"/>
      <c r="K345"/>
      <c r="L345"/>
      <c r="M345"/>
      <c r="N345" s="64"/>
      <c r="O345" s="64"/>
      <c r="P345" s="165"/>
    </row>
    <row r="346" spans="1:16" s="20" customFormat="1" x14ac:dyDescent="0.25">
      <c r="A346"/>
      <c r="B346"/>
      <c r="C346"/>
      <c r="D346"/>
      <c r="E346"/>
      <c r="F346"/>
      <c r="G346"/>
      <c r="H346"/>
      <c r="I346"/>
      <c r="J346"/>
      <c r="K346"/>
      <c r="L346"/>
      <c r="M346"/>
      <c r="N346" s="64"/>
      <c r="O346" s="64"/>
      <c r="P346" s="165"/>
    </row>
    <row r="347" spans="1:16" s="20" customFormat="1" x14ac:dyDescent="0.25">
      <c r="A347"/>
      <c r="B347"/>
      <c r="C347"/>
      <c r="D347"/>
      <c r="E347"/>
      <c r="F347"/>
      <c r="G347"/>
      <c r="H347"/>
      <c r="I347"/>
      <c r="J347"/>
      <c r="K347"/>
      <c r="L347"/>
      <c r="M347"/>
      <c r="N347" s="64"/>
      <c r="O347" s="64"/>
      <c r="P347" s="165"/>
    </row>
    <row r="348" spans="1:16" s="20" customFormat="1" x14ac:dyDescent="0.25">
      <c r="A348"/>
      <c r="B348"/>
      <c r="C348"/>
      <c r="D348"/>
      <c r="E348"/>
      <c r="F348"/>
      <c r="G348"/>
      <c r="H348"/>
      <c r="I348"/>
      <c r="J348"/>
      <c r="K348"/>
      <c r="L348"/>
      <c r="M348"/>
      <c r="N348" s="64"/>
      <c r="O348" s="64"/>
      <c r="P348" s="165"/>
    </row>
    <row r="349" spans="1:16" s="20" customFormat="1" x14ac:dyDescent="0.25">
      <c r="A349"/>
      <c r="B349"/>
      <c r="C349"/>
      <c r="D349"/>
      <c r="E349"/>
      <c r="F349"/>
      <c r="G349"/>
      <c r="H349"/>
      <c r="I349"/>
      <c r="J349"/>
      <c r="K349"/>
      <c r="L349"/>
      <c r="M349"/>
      <c r="N349" s="64"/>
      <c r="O349" s="64"/>
      <c r="P349" s="165"/>
    </row>
    <row r="350" spans="1:16" s="20" customFormat="1" x14ac:dyDescent="0.25">
      <c r="A350"/>
      <c r="B350"/>
      <c r="C350"/>
      <c r="D350"/>
      <c r="E350"/>
      <c r="F350"/>
      <c r="G350"/>
      <c r="H350"/>
      <c r="I350"/>
      <c r="J350"/>
      <c r="K350"/>
      <c r="L350"/>
      <c r="M350"/>
      <c r="N350" s="64"/>
      <c r="O350" s="64"/>
      <c r="P350" s="165"/>
    </row>
    <row r="351" spans="1:16" s="20" customFormat="1" x14ac:dyDescent="0.25">
      <c r="A351"/>
      <c r="B351"/>
      <c r="C351"/>
      <c r="D351"/>
      <c r="E351"/>
      <c r="F351"/>
      <c r="G351"/>
      <c r="H351"/>
      <c r="I351"/>
      <c r="J351"/>
      <c r="K351"/>
      <c r="L351"/>
      <c r="M351"/>
      <c r="N351" s="64"/>
      <c r="O351" s="64"/>
      <c r="P351" s="165"/>
    </row>
    <row r="352" spans="1:16" s="20" customFormat="1" x14ac:dyDescent="0.25">
      <c r="A352"/>
      <c r="B352"/>
      <c r="C352"/>
      <c r="D352"/>
      <c r="E352"/>
      <c r="F352"/>
      <c r="G352"/>
      <c r="H352"/>
      <c r="I352"/>
      <c r="J352"/>
      <c r="K352"/>
      <c r="L352"/>
      <c r="M352"/>
      <c r="N352" s="64"/>
      <c r="O352" s="64"/>
      <c r="P352" s="165"/>
    </row>
    <row r="353" spans="1:16" s="20" customFormat="1" x14ac:dyDescent="0.25">
      <c r="A353"/>
      <c r="B353"/>
      <c r="C353"/>
      <c r="D353"/>
      <c r="E353"/>
      <c r="F353"/>
      <c r="G353"/>
      <c r="H353"/>
      <c r="I353"/>
      <c r="J353"/>
      <c r="K353"/>
      <c r="L353"/>
      <c r="M353"/>
      <c r="N353" s="64"/>
      <c r="O353" s="64"/>
      <c r="P353" s="165"/>
    </row>
    <row r="354" spans="1:16" s="20" customFormat="1" x14ac:dyDescent="0.25">
      <c r="A354"/>
      <c r="B354"/>
      <c r="C354"/>
      <c r="D354"/>
      <c r="E354"/>
      <c r="F354"/>
      <c r="G354"/>
      <c r="H354"/>
      <c r="I354"/>
      <c r="J354"/>
      <c r="K354"/>
      <c r="L354"/>
      <c r="M354"/>
      <c r="N354" s="64"/>
      <c r="O354" s="64"/>
      <c r="P354" s="165"/>
    </row>
    <row r="355" spans="1:16" s="20" customFormat="1" x14ac:dyDescent="0.25">
      <c r="A355"/>
      <c r="B355"/>
      <c r="C355"/>
      <c r="D355"/>
      <c r="E355"/>
      <c r="F355"/>
      <c r="G355"/>
      <c r="H355"/>
      <c r="I355"/>
      <c r="J355"/>
      <c r="K355"/>
      <c r="L355"/>
      <c r="M355"/>
      <c r="N355" s="64"/>
      <c r="O355" s="64"/>
      <c r="P355" s="165"/>
    </row>
    <row r="356" spans="1:16" s="20" customFormat="1" x14ac:dyDescent="0.25">
      <c r="A356"/>
      <c r="B356"/>
      <c r="C356"/>
      <c r="D356"/>
      <c r="E356"/>
      <c r="F356"/>
      <c r="G356"/>
      <c r="H356"/>
      <c r="I356"/>
      <c r="J356"/>
      <c r="K356"/>
      <c r="L356"/>
      <c r="M356"/>
      <c r="N356" s="64"/>
      <c r="O356" s="64"/>
      <c r="P356" s="165"/>
    </row>
    <row r="357" spans="1:16" s="20" customFormat="1" x14ac:dyDescent="0.25">
      <c r="A357"/>
      <c r="B357"/>
      <c r="C357"/>
      <c r="D357"/>
      <c r="E357"/>
      <c r="F357"/>
      <c r="G357"/>
      <c r="H357"/>
      <c r="I357"/>
      <c r="J357"/>
      <c r="K357"/>
      <c r="L357"/>
      <c r="M357"/>
      <c r="N357" s="64"/>
      <c r="O357" s="64"/>
      <c r="P357" s="165"/>
    </row>
    <row r="358" spans="1:16" s="20" customFormat="1" x14ac:dyDescent="0.25">
      <c r="A358"/>
      <c r="B358"/>
      <c r="C358"/>
      <c r="D358"/>
      <c r="E358"/>
      <c r="F358"/>
      <c r="G358"/>
      <c r="H358"/>
      <c r="I358"/>
      <c r="J358"/>
      <c r="K358"/>
      <c r="L358"/>
      <c r="M358"/>
      <c r="N358" s="64"/>
      <c r="O358" s="64"/>
      <c r="P358" s="165"/>
    </row>
    <row r="359" spans="1:16" s="20" customFormat="1" x14ac:dyDescent="0.25">
      <c r="A359"/>
      <c r="B359"/>
      <c r="C359"/>
      <c r="D359"/>
      <c r="E359"/>
      <c r="F359"/>
      <c r="G359"/>
      <c r="H359"/>
      <c r="I359"/>
      <c r="J359"/>
      <c r="K359"/>
      <c r="L359"/>
      <c r="M359"/>
      <c r="N359" s="64"/>
      <c r="O359" s="64"/>
      <c r="P359" s="165"/>
    </row>
    <row r="360" spans="1:16" s="20" customFormat="1" x14ac:dyDescent="0.25">
      <c r="A360"/>
      <c r="B360"/>
      <c r="C360"/>
      <c r="D360"/>
      <c r="E360"/>
      <c r="F360"/>
      <c r="G360"/>
      <c r="H360"/>
      <c r="I360"/>
      <c r="J360"/>
      <c r="K360"/>
      <c r="L360"/>
      <c r="M360"/>
      <c r="N360" s="64"/>
      <c r="O360" s="64"/>
      <c r="P360" s="165"/>
    </row>
    <row r="361" spans="1:16" s="20" customFormat="1" x14ac:dyDescent="0.25">
      <c r="A361"/>
      <c r="B361"/>
      <c r="C361"/>
      <c r="D361"/>
      <c r="E361"/>
      <c r="F361"/>
      <c r="G361"/>
      <c r="H361"/>
      <c r="I361"/>
      <c r="J361"/>
      <c r="K361"/>
      <c r="L361"/>
      <c r="M361"/>
      <c r="N361" s="64"/>
      <c r="O361" s="64"/>
      <c r="P361" s="165"/>
    </row>
    <row r="362" spans="1:16" s="20" customFormat="1" x14ac:dyDescent="0.25">
      <c r="A362"/>
      <c r="B362"/>
      <c r="C362"/>
      <c r="D362"/>
      <c r="E362"/>
      <c r="F362"/>
      <c r="G362"/>
      <c r="H362"/>
      <c r="I362"/>
      <c r="J362"/>
      <c r="K362"/>
      <c r="L362"/>
      <c r="M362"/>
      <c r="N362" s="64"/>
      <c r="O362" s="64"/>
      <c r="P362" s="165"/>
    </row>
    <row r="363" spans="1:16" s="20" customFormat="1" x14ac:dyDescent="0.25">
      <c r="A363"/>
      <c r="B363"/>
      <c r="C363"/>
      <c r="D363"/>
      <c r="E363"/>
      <c r="F363"/>
      <c r="G363"/>
      <c r="H363"/>
      <c r="I363"/>
      <c r="J363"/>
      <c r="K363"/>
      <c r="L363"/>
      <c r="M363"/>
      <c r="N363" s="64"/>
      <c r="O363" s="64"/>
      <c r="P363" s="165"/>
    </row>
    <row r="364" spans="1:16" s="20" customFormat="1" x14ac:dyDescent="0.25">
      <c r="A364"/>
      <c r="B364"/>
      <c r="C364"/>
      <c r="D364"/>
      <c r="E364"/>
      <c r="F364"/>
      <c r="G364"/>
      <c r="H364"/>
      <c r="I364"/>
      <c r="J364"/>
      <c r="K364"/>
      <c r="L364"/>
      <c r="M364"/>
      <c r="N364" s="64"/>
      <c r="O364" s="64"/>
      <c r="P364" s="165"/>
    </row>
    <row r="365" spans="1:16" s="20" customFormat="1" x14ac:dyDescent="0.25">
      <c r="A365"/>
      <c r="B365"/>
      <c r="C365"/>
      <c r="D365"/>
      <c r="E365"/>
      <c r="F365"/>
      <c r="G365"/>
      <c r="H365"/>
      <c r="I365"/>
      <c r="J365"/>
      <c r="K365"/>
      <c r="L365"/>
      <c r="M365"/>
      <c r="N365" s="64"/>
      <c r="O365" s="64"/>
      <c r="P365" s="165"/>
    </row>
    <row r="366" spans="1:16" s="20" customFormat="1" x14ac:dyDescent="0.25">
      <c r="A366"/>
      <c r="B366"/>
      <c r="C366"/>
      <c r="D366"/>
      <c r="E366"/>
      <c r="F366"/>
      <c r="G366"/>
      <c r="H366"/>
      <c r="I366"/>
      <c r="J366"/>
      <c r="K366"/>
      <c r="L366"/>
      <c r="M366"/>
      <c r="N366" s="64"/>
      <c r="O366" s="64"/>
      <c r="P366" s="165"/>
    </row>
    <row r="367" spans="1:16" s="20" customFormat="1" x14ac:dyDescent="0.25">
      <c r="A367"/>
      <c r="B367"/>
      <c r="C367"/>
      <c r="D367"/>
      <c r="E367"/>
      <c r="F367"/>
      <c r="G367"/>
      <c r="H367"/>
      <c r="I367"/>
      <c r="J367"/>
      <c r="K367"/>
      <c r="L367"/>
      <c r="M367"/>
      <c r="N367" s="64"/>
      <c r="O367" s="64"/>
      <c r="P367" s="165"/>
    </row>
    <row r="368" spans="1:16" s="20" customFormat="1" x14ac:dyDescent="0.25">
      <c r="A368"/>
      <c r="B368"/>
      <c r="C368"/>
      <c r="D368"/>
      <c r="E368"/>
      <c r="F368"/>
      <c r="G368"/>
      <c r="H368"/>
      <c r="I368"/>
      <c r="J368"/>
      <c r="K368"/>
      <c r="L368"/>
      <c r="M368"/>
      <c r="N368" s="64"/>
      <c r="O368" s="64"/>
      <c r="P368" s="165"/>
    </row>
    <row r="369" spans="1:16" s="20" customFormat="1" x14ac:dyDescent="0.25">
      <c r="A369"/>
      <c r="B369"/>
      <c r="C369"/>
      <c r="D369"/>
      <c r="E369"/>
      <c r="F369"/>
      <c r="G369"/>
      <c r="H369"/>
      <c r="I369"/>
      <c r="J369"/>
      <c r="K369"/>
      <c r="L369"/>
      <c r="M369"/>
      <c r="N369" s="64"/>
      <c r="O369" s="64"/>
      <c r="P369" s="165"/>
    </row>
    <row r="370" spans="1:16" s="20" customFormat="1" x14ac:dyDescent="0.25">
      <c r="A370"/>
      <c r="B370"/>
      <c r="C370"/>
      <c r="D370"/>
      <c r="E370"/>
      <c r="F370"/>
      <c r="G370"/>
      <c r="H370"/>
      <c r="I370"/>
      <c r="J370"/>
      <c r="K370"/>
      <c r="L370"/>
      <c r="M370"/>
      <c r="N370" s="64"/>
      <c r="O370" s="64"/>
      <c r="P370" s="165"/>
    </row>
    <row r="371" spans="1:16" s="20" customFormat="1" x14ac:dyDescent="0.25">
      <c r="A371"/>
      <c r="B371"/>
      <c r="C371"/>
      <c r="D371"/>
      <c r="E371"/>
      <c r="F371"/>
      <c r="G371"/>
      <c r="H371"/>
      <c r="I371"/>
      <c r="J371"/>
      <c r="K371"/>
      <c r="L371"/>
      <c r="M371"/>
      <c r="N371" s="64"/>
      <c r="O371" s="64"/>
      <c r="P371" s="165"/>
    </row>
    <row r="372" spans="1:16" s="20" customFormat="1" x14ac:dyDescent="0.25">
      <c r="A372"/>
      <c r="B372"/>
      <c r="C372"/>
      <c r="D372"/>
      <c r="E372"/>
      <c r="F372"/>
      <c r="G372"/>
      <c r="H372"/>
      <c r="I372"/>
      <c r="J372"/>
      <c r="K372"/>
      <c r="L372"/>
      <c r="M372"/>
      <c r="N372" s="64"/>
      <c r="O372" s="64"/>
      <c r="P372" s="165"/>
    </row>
    <row r="373" spans="1:16" s="20" customFormat="1" x14ac:dyDescent="0.25">
      <c r="A373"/>
      <c r="B373"/>
      <c r="C373"/>
      <c r="D373"/>
      <c r="E373"/>
      <c r="F373"/>
      <c r="G373"/>
      <c r="H373"/>
      <c r="I373"/>
      <c r="J373"/>
      <c r="K373"/>
      <c r="L373"/>
      <c r="M373"/>
      <c r="N373" s="64"/>
      <c r="O373" s="64"/>
      <c r="P373" s="165"/>
    </row>
    <row r="374" spans="1:16" s="20" customFormat="1" x14ac:dyDescent="0.25">
      <c r="A374"/>
      <c r="B374"/>
      <c r="C374"/>
      <c r="D374"/>
      <c r="E374"/>
      <c r="F374"/>
      <c r="G374"/>
      <c r="H374"/>
      <c r="I374"/>
      <c r="J374"/>
      <c r="K374"/>
      <c r="L374"/>
      <c r="M374"/>
      <c r="N374" s="64"/>
      <c r="O374" s="64"/>
      <c r="P374" s="165"/>
    </row>
    <row r="375" spans="1:16" s="20" customFormat="1" x14ac:dyDescent="0.25">
      <c r="A375"/>
      <c r="B375"/>
      <c r="C375"/>
      <c r="D375"/>
      <c r="E375"/>
      <c r="F375"/>
      <c r="G375"/>
      <c r="H375"/>
      <c r="I375"/>
      <c r="J375"/>
      <c r="K375"/>
      <c r="L375"/>
      <c r="M375"/>
      <c r="N375" s="64"/>
      <c r="O375" s="64"/>
      <c r="P375" s="165"/>
    </row>
    <row r="376" spans="1:16" s="20" customFormat="1" x14ac:dyDescent="0.25">
      <c r="A376"/>
      <c r="B376"/>
      <c r="C376"/>
      <c r="D376"/>
      <c r="E376"/>
      <c r="F376"/>
      <c r="G376"/>
      <c r="H376"/>
      <c r="I376"/>
      <c r="J376"/>
      <c r="K376"/>
      <c r="L376"/>
      <c r="M376"/>
      <c r="N376" s="64"/>
      <c r="O376" s="64"/>
      <c r="P376" s="165"/>
    </row>
    <row r="377" spans="1:16" s="20" customFormat="1" x14ac:dyDescent="0.25">
      <c r="A377"/>
      <c r="B377"/>
      <c r="C377"/>
      <c r="D377"/>
      <c r="E377"/>
      <c r="F377"/>
      <c r="G377"/>
      <c r="H377"/>
      <c r="I377"/>
      <c r="J377"/>
      <c r="K377"/>
      <c r="L377"/>
      <c r="M377"/>
      <c r="N377" s="64"/>
      <c r="O377" s="64"/>
      <c r="P377" s="165"/>
    </row>
    <row r="378" spans="1:16" s="20" customFormat="1" x14ac:dyDescent="0.25">
      <c r="A378"/>
      <c r="B378"/>
      <c r="C378"/>
      <c r="D378"/>
      <c r="E378"/>
      <c r="F378"/>
      <c r="G378"/>
      <c r="H378"/>
      <c r="I378"/>
      <c r="J378"/>
      <c r="K378"/>
      <c r="L378"/>
      <c r="M378"/>
      <c r="N378" s="64"/>
      <c r="O378" s="64"/>
      <c r="P378" s="165"/>
    </row>
    <row r="379" spans="1:16" s="20" customFormat="1" x14ac:dyDescent="0.25">
      <c r="A379"/>
      <c r="B379"/>
      <c r="C379"/>
      <c r="D379"/>
      <c r="E379"/>
      <c r="F379"/>
      <c r="G379"/>
      <c r="H379"/>
      <c r="I379"/>
      <c r="J379"/>
      <c r="K379"/>
      <c r="L379"/>
      <c r="M379"/>
      <c r="N379" s="64"/>
      <c r="O379" s="64"/>
      <c r="P379" s="165"/>
    </row>
    <row r="380" spans="1:16" s="20" customFormat="1" x14ac:dyDescent="0.25">
      <c r="A380"/>
      <c r="B380"/>
      <c r="C380"/>
      <c r="D380"/>
      <c r="E380"/>
      <c r="F380"/>
      <c r="G380"/>
      <c r="H380"/>
      <c r="I380"/>
      <c r="J380"/>
      <c r="K380"/>
      <c r="L380"/>
      <c r="M380"/>
      <c r="N380" s="64"/>
      <c r="O380" s="64"/>
      <c r="P380" s="165"/>
    </row>
    <row r="381" spans="1:16" s="20" customFormat="1" x14ac:dyDescent="0.25">
      <c r="A381"/>
      <c r="B381"/>
      <c r="C381"/>
      <c r="D381"/>
      <c r="E381"/>
      <c r="F381"/>
      <c r="G381"/>
      <c r="H381"/>
      <c r="I381"/>
      <c r="J381"/>
      <c r="K381"/>
      <c r="L381"/>
      <c r="M381"/>
      <c r="N381" s="64"/>
      <c r="O381" s="64"/>
      <c r="P381" s="165"/>
    </row>
    <row r="382" spans="1:16" s="20" customFormat="1" x14ac:dyDescent="0.25">
      <c r="A382"/>
      <c r="B382"/>
      <c r="C382"/>
      <c r="D382"/>
      <c r="E382"/>
      <c r="F382"/>
      <c r="G382"/>
      <c r="H382"/>
      <c r="I382"/>
      <c r="J382"/>
      <c r="K382"/>
      <c r="L382"/>
      <c r="M382"/>
      <c r="N382" s="64"/>
      <c r="O382" s="64"/>
      <c r="P382" s="165"/>
    </row>
    <row r="383" spans="1:16" s="20" customFormat="1" x14ac:dyDescent="0.25">
      <c r="A383"/>
      <c r="B383"/>
      <c r="C383"/>
      <c r="D383"/>
      <c r="E383"/>
      <c r="F383"/>
      <c r="G383"/>
      <c r="H383"/>
      <c r="I383"/>
      <c r="J383"/>
      <c r="K383"/>
      <c r="L383"/>
      <c r="M383"/>
      <c r="N383" s="64"/>
      <c r="O383" s="64"/>
      <c r="P383" s="165"/>
    </row>
    <row r="384" spans="1:16" s="20" customFormat="1" x14ac:dyDescent="0.25">
      <c r="A384"/>
      <c r="B384"/>
      <c r="C384"/>
      <c r="D384"/>
      <c r="E384"/>
      <c r="F384"/>
      <c r="G384"/>
      <c r="H384"/>
      <c r="I384"/>
      <c r="J384"/>
      <c r="K384"/>
      <c r="L384"/>
      <c r="M384"/>
      <c r="N384" s="64"/>
      <c r="O384" s="64"/>
      <c r="P384" s="165"/>
    </row>
    <row r="385" spans="1:16" s="20" customFormat="1" x14ac:dyDescent="0.25">
      <c r="A385"/>
      <c r="B385"/>
      <c r="C385"/>
      <c r="D385"/>
      <c r="E385"/>
      <c r="F385"/>
      <c r="G385"/>
      <c r="H385"/>
      <c r="I385"/>
      <c r="J385"/>
      <c r="K385"/>
      <c r="L385"/>
      <c r="M385"/>
      <c r="N385" s="64"/>
      <c r="O385" s="64"/>
      <c r="P385" s="165"/>
    </row>
    <row r="386" spans="1:16" s="20" customFormat="1" x14ac:dyDescent="0.25">
      <c r="A386"/>
      <c r="B386"/>
      <c r="C386"/>
      <c r="D386"/>
      <c r="E386"/>
      <c r="F386"/>
      <c r="G386"/>
      <c r="H386"/>
      <c r="I386"/>
      <c r="J386"/>
      <c r="K386"/>
      <c r="L386"/>
      <c r="M386"/>
      <c r="N386" s="64"/>
      <c r="O386" s="64"/>
      <c r="P386" s="165"/>
    </row>
    <row r="387" spans="1:16" s="20" customFormat="1" x14ac:dyDescent="0.25">
      <c r="A387"/>
      <c r="B387"/>
      <c r="C387"/>
      <c r="D387"/>
      <c r="E387"/>
      <c r="F387"/>
      <c r="G387"/>
      <c r="H387"/>
      <c r="I387"/>
      <c r="J387"/>
      <c r="K387"/>
      <c r="L387"/>
      <c r="M387"/>
      <c r="N387" s="64"/>
      <c r="O387" s="64"/>
      <c r="P387" s="165"/>
    </row>
    <row r="388" spans="1:16" s="20" customFormat="1" x14ac:dyDescent="0.25">
      <c r="A388"/>
      <c r="B388"/>
      <c r="C388"/>
      <c r="D388"/>
      <c r="E388"/>
      <c r="F388"/>
      <c r="G388"/>
      <c r="H388"/>
      <c r="I388"/>
      <c r="J388"/>
      <c r="K388"/>
      <c r="L388"/>
      <c r="M388"/>
      <c r="N388" s="64"/>
      <c r="O388" s="64"/>
      <c r="P388" s="165"/>
    </row>
    <row r="389" spans="1:16" s="20" customFormat="1" x14ac:dyDescent="0.25">
      <c r="A389"/>
      <c r="B389"/>
      <c r="C389"/>
      <c r="D389"/>
      <c r="E389"/>
      <c r="F389"/>
      <c r="G389"/>
      <c r="H389"/>
      <c r="I389"/>
      <c r="J389"/>
      <c r="K389"/>
      <c r="L389"/>
      <c r="M389"/>
      <c r="N389" s="64"/>
      <c r="O389" s="64"/>
      <c r="P389" s="165"/>
    </row>
    <row r="390" spans="1:16" s="20" customFormat="1" x14ac:dyDescent="0.25">
      <c r="A390"/>
      <c r="B390"/>
      <c r="C390"/>
      <c r="D390"/>
      <c r="E390"/>
      <c r="F390"/>
      <c r="G390"/>
      <c r="H390"/>
      <c r="I390"/>
      <c r="J390"/>
      <c r="K390"/>
      <c r="L390"/>
      <c r="M390"/>
      <c r="N390" s="64"/>
      <c r="O390" s="64"/>
      <c r="P390" s="165"/>
    </row>
    <row r="391" spans="1:16" s="20" customFormat="1" x14ac:dyDescent="0.25">
      <c r="A391"/>
      <c r="B391"/>
      <c r="C391"/>
      <c r="D391"/>
      <c r="E391"/>
      <c r="F391"/>
      <c r="G391"/>
      <c r="H391"/>
      <c r="I391"/>
      <c r="J391"/>
      <c r="K391"/>
      <c r="L391"/>
      <c r="M391"/>
      <c r="N391" s="64"/>
      <c r="O391" s="64"/>
      <c r="P391" s="165"/>
    </row>
    <row r="392" spans="1:16" s="20" customFormat="1" x14ac:dyDescent="0.25">
      <c r="A392"/>
      <c r="B392"/>
      <c r="C392"/>
      <c r="D392"/>
      <c r="E392"/>
      <c r="F392"/>
      <c r="G392"/>
      <c r="H392"/>
      <c r="I392"/>
      <c r="J392"/>
      <c r="K392"/>
      <c r="L392"/>
      <c r="M392"/>
      <c r="N392" s="64"/>
      <c r="O392" s="64"/>
      <c r="P392" s="165"/>
    </row>
    <row r="393" spans="1:16" s="20" customFormat="1" x14ac:dyDescent="0.25">
      <c r="A393"/>
      <c r="B393"/>
      <c r="C393"/>
      <c r="D393"/>
      <c r="E393"/>
      <c r="F393"/>
      <c r="G393"/>
      <c r="H393"/>
      <c r="I393"/>
      <c r="J393"/>
      <c r="K393"/>
      <c r="L393"/>
      <c r="M393"/>
      <c r="N393" s="64"/>
      <c r="O393" s="64"/>
      <c r="P393" s="165"/>
    </row>
    <row r="394" spans="1:16" s="20" customFormat="1" x14ac:dyDescent="0.25">
      <c r="A394"/>
      <c r="B394"/>
      <c r="C394"/>
      <c r="D394"/>
      <c r="E394"/>
      <c r="F394"/>
      <c r="G394"/>
      <c r="H394"/>
      <c r="I394"/>
      <c r="J394"/>
      <c r="K394"/>
      <c r="L394"/>
      <c r="M394"/>
      <c r="N394" s="64"/>
      <c r="O394" s="64"/>
      <c r="P394" s="165"/>
    </row>
    <row r="395" spans="1:16" s="20" customFormat="1" x14ac:dyDescent="0.25">
      <c r="A395"/>
      <c r="B395"/>
      <c r="C395"/>
      <c r="D395"/>
      <c r="E395"/>
      <c r="F395"/>
      <c r="G395"/>
      <c r="H395"/>
      <c r="I395"/>
      <c r="J395"/>
      <c r="K395"/>
      <c r="L395"/>
      <c r="M395"/>
      <c r="N395" s="64"/>
      <c r="O395" s="64"/>
      <c r="P395" s="165"/>
    </row>
    <row r="396" spans="1:16" s="20" customFormat="1" x14ac:dyDescent="0.25">
      <c r="A396"/>
      <c r="B396"/>
      <c r="C396"/>
      <c r="D396"/>
      <c r="E396"/>
      <c r="F396"/>
      <c r="G396"/>
      <c r="H396"/>
      <c r="I396"/>
      <c r="J396"/>
      <c r="K396"/>
      <c r="L396"/>
      <c r="M396"/>
      <c r="N396" s="64"/>
      <c r="O396" s="64"/>
      <c r="P396" s="165"/>
    </row>
    <row r="397" spans="1:16" s="20" customFormat="1" x14ac:dyDescent="0.25">
      <c r="A397"/>
      <c r="B397"/>
      <c r="C397"/>
      <c r="D397"/>
      <c r="E397"/>
      <c r="F397"/>
      <c r="G397"/>
      <c r="H397"/>
      <c r="I397"/>
      <c r="J397"/>
      <c r="K397"/>
      <c r="L397"/>
      <c r="M397"/>
      <c r="N397" s="64"/>
      <c r="O397" s="64"/>
      <c r="P397" s="165"/>
    </row>
    <row r="398" spans="1:16" s="20" customFormat="1" x14ac:dyDescent="0.25">
      <c r="A398"/>
      <c r="B398"/>
      <c r="C398"/>
      <c r="D398"/>
      <c r="E398"/>
      <c r="F398"/>
      <c r="G398"/>
      <c r="H398"/>
      <c r="I398"/>
      <c r="J398"/>
      <c r="K398"/>
      <c r="L398"/>
      <c r="M398"/>
      <c r="N398" s="64"/>
      <c r="O398" s="64"/>
      <c r="P398" s="165"/>
    </row>
    <row r="399" spans="1:16" s="20" customFormat="1" x14ac:dyDescent="0.25">
      <c r="A399"/>
      <c r="B399"/>
      <c r="C399"/>
      <c r="D399"/>
      <c r="E399"/>
      <c r="F399"/>
      <c r="G399"/>
      <c r="H399"/>
      <c r="I399"/>
      <c r="J399"/>
      <c r="K399"/>
      <c r="L399"/>
      <c r="M399"/>
      <c r="N399" s="64"/>
      <c r="O399" s="64"/>
      <c r="P399" s="165"/>
    </row>
    <row r="400" spans="1:16" s="20" customFormat="1" x14ac:dyDescent="0.25">
      <c r="A400"/>
      <c r="B400"/>
      <c r="C400"/>
      <c r="D400"/>
      <c r="E400"/>
      <c r="F400"/>
      <c r="G400"/>
      <c r="H400"/>
      <c r="I400"/>
      <c r="J400"/>
      <c r="K400"/>
      <c r="L400"/>
      <c r="M400"/>
      <c r="N400" s="64"/>
      <c r="O400" s="64"/>
      <c r="P400" s="165"/>
    </row>
    <row r="401" spans="1:16" s="20" customFormat="1" x14ac:dyDescent="0.25">
      <c r="A401"/>
      <c r="B401"/>
      <c r="C401"/>
      <c r="D401"/>
      <c r="E401"/>
      <c r="F401"/>
      <c r="G401"/>
      <c r="H401"/>
      <c r="I401"/>
      <c r="J401"/>
      <c r="K401"/>
      <c r="L401"/>
      <c r="M401"/>
      <c r="N401" s="64"/>
      <c r="O401" s="64"/>
      <c r="P401" s="165"/>
    </row>
    <row r="402" spans="1:16" s="20" customFormat="1" x14ac:dyDescent="0.25">
      <c r="A402"/>
      <c r="B402"/>
      <c r="C402"/>
      <c r="D402"/>
      <c r="E402"/>
      <c r="F402"/>
      <c r="G402"/>
      <c r="H402"/>
      <c r="I402"/>
      <c r="J402"/>
      <c r="K402"/>
      <c r="L402"/>
      <c r="M402"/>
      <c r="N402" s="64"/>
      <c r="O402" s="64"/>
      <c r="P402" s="165"/>
    </row>
    <row r="403" spans="1:16" s="20" customFormat="1" x14ac:dyDescent="0.25">
      <c r="A403"/>
      <c r="B403"/>
      <c r="C403"/>
      <c r="D403"/>
      <c r="E403"/>
      <c r="F403"/>
      <c r="G403"/>
      <c r="H403"/>
      <c r="I403"/>
      <c r="J403"/>
      <c r="K403"/>
      <c r="L403"/>
      <c r="M403"/>
      <c r="N403" s="64"/>
      <c r="O403" s="64"/>
      <c r="P403" s="165"/>
    </row>
    <row r="404" spans="1:16" s="20" customFormat="1" x14ac:dyDescent="0.25">
      <c r="A404"/>
      <c r="B404"/>
      <c r="C404"/>
      <c r="D404"/>
      <c r="E404"/>
      <c r="F404"/>
      <c r="G404"/>
      <c r="H404"/>
      <c r="I404"/>
      <c r="J404"/>
      <c r="K404"/>
      <c r="L404"/>
      <c r="M404"/>
      <c r="N404" s="64"/>
      <c r="O404" s="64"/>
      <c r="P404" s="165"/>
    </row>
    <row r="405" spans="1:16" s="20" customFormat="1" x14ac:dyDescent="0.25">
      <c r="A405"/>
      <c r="B405"/>
      <c r="C405"/>
      <c r="D405"/>
      <c r="E405"/>
      <c r="F405"/>
      <c r="G405"/>
      <c r="H405"/>
      <c r="I405"/>
      <c r="J405"/>
      <c r="K405"/>
      <c r="L405"/>
      <c r="M405"/>
      <c r="N405" s="64"/>
      <c r="O405" s="64"/>
      <c r="P405" s="165"/>
    </row>
    <row r="406" spans="1:16" s="20" customFormat="1" x14ac:dyDescent="0.25">
      <c r="A406"/>
      <c r="B406"/>
      <c r="C406"/>
      <c r="D406"/>
      <c r="E406"/>
      <c r="F406"/>
      <c r="G406"/>
      <c r="H406"/>
      <c r="I406"/>
      <c r="J406"/>
      <c r="K406"/>
      <c r="L406"/>
      <c r="M406"/>
      <c r="N406" s="64"/>
      <c r="O406" s="64"/>
      <c r="P406" s="165"/>
    </row>
    <row r="407" spans="1:16" s="20" customFormat="1" x14ac:dyDescent="0.25">
      <c r="A407"/>
      <c r="B407"/>
      <c r="C407"/>
      <c r="D407"/>
      <c r="E407"/>
      <c r="F407"/>
      <c r="G407"/>
      <c r="H407"/>
      <c r="I407"/>
      <c r="J407"/>
      <c r="K407"/>
      <c r="L407"/>
      <c r="M407"/>
      <c r="N407" s="64"/>
      <c r="O407" s="64"/>
      <c r="P407" s="165"/>
    </row>
    <row r="408" spans="1:16" s="20" customFormat="1" x14ac:dyDescent="0.25">
      <c r="A408"/>
      <c r="B408"/>
      <c r="C408"/>
      <c r="D408"/>
      <c r="E408"/>
      <c r="F408"/>
      <c r="G408"/>
      <c r="H408"/>
      <c r="I408"/>
      <c r="J408"/>
      <c r="K408"/>
      <c r="L408"/>
      <c r="M408"/>
      <c r="N408" s="64"/>
      <c r="O408" s="64"/>
      <c r="P408" s="165"/>
    </row>
    <row r="409" spans="1:16" s="20" customFormat="1" x14ac:dyDescent="0.25">
      <c r="A409"/>
      <c r="B409"/>
      <c r="C409"/>
      <c r="D409"/>
      <c r="E409"/>
      <c r="F409"/>
      <c r="G409"/>
      <c r="H409"/>
      <c r="I409"/>
      <c r="J409"/>
      <c r="K409"/>
      <c r="L409"/>
      <c r="M409"/>
      <c r="N409" s="64"/>
      <c r="O409" s="64"/>
      <c r="P409" s="165"/>
    </row>
    <row r="410" spans="1:16" s="20" customFormat="1" x14ac:dyDescent="0.25">
      <c r="A410"/>
      <c r="B410"/>
      <c r="C410"/>
      <c r="D410"/>
      <c r="E410"/>
      <c r="F410"/>
      <c r="G410"/>
      <c r="H410"/>
      <c r="I410"/>
      <c r="J410"/>
      <c r="K410"/>
      <c r="L410"/>
      <c r="M410"/>
      <c r="N410" s="64"/>
      <c r="O410" s="64"/>
      <c r="P410" s="165"/>
    </row>
    <row r="411" spans="1:16" s="20" customFormat="1" x14ac:dyDescent="0.25">
      <c r="A411"/>
      <c r="B411"/>
      <c r="C411"/>
      <c r="D411"/>
      <c r="E411"/>
      <c r="F411"/>
      <c r="G411"/>
      <c r="H411"/>
      <c r="I411"/>
      <c r="J411"/>
      <c r="K411"/>
      <c r="L411"/>
      <c r="M411"/>
      <c r="N411" s="64"/>
      <c r="O411" s="64"/>
      <c r="P411" s="165"/>
    </row>
    <row r="412" spans="1:16" s="20" customFormat="1" x14ac:dyDescent="0.25">
      <c r="A412"/>
      <c r="B412"/>
      <c r="C412"/>
      <c r="D412"/>
      <c r="E412"/>
      <c r="F412"/>
      <c r="G412"/>
      <c r="H412"/>
      <c r="I412"/>
      <c r="J412"/>
      <c r="K412"/>
      <c r="L412"/>
      <c r="M412"/>
      <c r="N412" s="64"/>
      <c r="O412" s="64"/>
      <c r="P412" s="165"/>
    </row>
  </sheetData>
  <mergeCells count="252">
    <mergeCell ref="K1:M11"/>
    <mergeCell ref="K20:M20"/>
    <mergeCell ref="K21:M21"/>
    <mergeCell ref="K22:M22"/>
    <mergeCell ref="K23:M23"/>
    <mergeCell ref="A15:M15"/>
    <mergeCell ref="C13:F13"/>
    <mergeCell ref="A13:B13"/>
    <mergeCell ref="F22:J22"/>
    <mergeCell ref="A17:C17"/>
    <mergeCell ref="D8:J8"/>
    <mergeCell ref="A12:B12"/>
    <mergeCell ref="A14:C14"/>
    <mergeCell ref="H12:I12"/>
    <mergeCell ref="H13:I13"/>
    <mergeCell ref="H14:L14"/>
    <mergeCell ref="J13:M13"/>
    <mergeCell ref="C12:F12"/>
    <mergeCell ref="J12:M12"/>
    <mergeCell ref="D14:F14"/>
    <mergeCell ref="G12:G14"/>
    <mergeCell ref="A1:C11"/>
    <mergeCell ref="D1:J3"/>
    <mergeCell ref="D11:J11"/>
    <mergeCell ref="D103:F103"/>
    <mergeCell ref="G103:I103"/>
    <mergeCell ref="D94:F94"/>
    <mergeCell ref="G94:I94"/>
    <mergeCell ref="D101:F101"/>
    <mergeCell ref="G101:I101"/>
    <mergeCell ref="D50:F50"/>
    <mergeCell ref="G44:G56"/>
    <mergeCell ref="A51:D51"/>
    <mergeCell ref="A52:D52"/>
    <mergeCell ref="A46:D46"/>
    <mergeCell ref="A47:D47"/>
    <mergeCell ref="D93:F93"/>
    <mergeCell ref="G93:I93"/>
    <mergeCell ref="D86:F86"/>
    <mergeCell ref="G87:I87"/>
    <mergeCell ref="D83:F83"/>
    <mergeCell ref="G83:I83"/>
    <mergeCell ref="A59:B59"/>
    <mergeCell ref="E44:F44"/>
    <mergeCell ref="E45:F45"/>
    <mergeCell ref="E46:F46"/>
    <mergeCell ref="E47:F47"/>
    <mergeCell ref="H44:L44"/>
    <mergeCell ref="G96:I96"/>
    <mergeCell ref="G100:I100"/>
    <mergeCell ref="K24:M24"/>
    <mergeCell ref="K25:M25"/>
    <mergeCell ref="D102:F102"/>
    <mergeCell ref="G102:I102"/>
    <mergeCell ref="D91:F91"/>
    <mergeCell ref="H54:L54"/>
    <mergeCell ref="H51:L52"/>
    <mergeCell ref="H55:L56"/>
    <mergeCell ref="E55:F55"/>
    <mergeCell ref="E56:F56"/>
    <mergeCell ref="D65:F65"/>
    <mergeCell ref="G91:I91"/>
    <mergeCell ref="G78:I78"/>
    <mergeCell ref="G86:I86"/>
    <mergeCell ref="D84:F84"/>
    <mergeCell ref="E51:F51"/>
    <mergeCell ref="C58:E58"/>
    <mergeCell ref="H41:L41"/>
    <mergeCell ref="H42:L42"/>
    <mergeCell ref="D64:F64"/>
    <mergeCell ref="J113:M113"/>
    <mergeCell ref="D89:F89"/>
    <mergeCell ref="D78:F78"/>
    <mergeCell ref="A81:M81"/>
    <mergeCell ref="D79:F79"/>
    <mergeCell ref="G105:I105"/>
    <mergeCell ref="D95:F95"/>
    <mergeCell ref="D96:F96"/>
    <mergeCell ref="A113:C113"/>
    <mergeCell ref="F113:H113"/>
    <mergeCell ref="D80:F80"/>
    <mergeCell ref="D104:F104"/>
    <mergeCell ref="D97:F97"/>
    <mergeCell ref="D98:F98"/>
    <mergeCell ref="G104:I104"/>
    <mergeCell ref="D82:F82"/>
    <mergeCell ref="G82:I82"/>
    <mergeCell ref="A106:M106"/>
    <mergeCell ref="G79:I79"/>
    <mergeCell ref="G80:I80"/>
    <mergeCell ref="G88:I88"/>
    <mergeCell ref="A90:M90"/>
    <mergeCell ref="G84:I84"/>
    <mergeCell ref="D88:F88"/>
    <mergeCell ref="G64:I64"/>
    <mergeCell ref="E52:F52"/>
    <mergeCell ref="A43:M43"/>
    <mergeCell ref="G29:G42"/>
    <mergeCell ref="H36:L36"/>
    <mergeCell ref="H47:L47"/>
    <mergeCell ref="H48:L48"/>
    <mergeCell ref="H49:L49"/>
    <mergeCell ref="E48:F48"/>
    <mergeCell ref="E49:F49"/>
    <mergeCell ref="A50:C50"/>
    <mergeCell ref="M55:M56"/>
    <mergeCell ref="M51:M52"/>
    <mergeCell ref="H46:L46"/>
    <mergeCell ref="A38:C38"/>
    <mergeCell ref="D38:F38"/>
    <mergeCell ref="H37:L37"/>
    <mergeCell ref="H38:L38"/>
    <mergeCell ref="H53:L53"/>
    <mergeCell ref="F58:H58"/>
    <mergeCell ref="A49:D49"/>
    <mergeCell ref="E54:F54"/>
    <mergeCell ref="J58:L59"/>
    <mergeCell ref="D59:H59"/>
    <mergeCell ref="A16:C16"/>
    <mergeCell ref="A29:C29"/>
    <mergeCell ref="A44:D44"/>
    <mergeCell ref="A45:D45"/>
    <mergeCell ref="A28:M28"/>
    <mergeCell ref="H40:L40"/>
    <mergeCell ref="D42:F42"/>
    <mergeCell ref="A48:D48"/>
    <mergeCell ref="E53:F53"/>
    <mergeCell ref="A53:D53"/>
    <mergeCell ref="H39:L39"/>
    <mergeCell ref="A39:C39"/>
    <mergeCell ref="D39:F39"/>
    <mergeCell ref="A32:C32"/>
    <mergeCell ref="A35:C35"/>
    <mergeCell ref="A33:C33"/>
    <mergeCell ref="A34:C34"/>
    <mergeCell ref="F25:J25"/>
    <mergeCell ref="F23:J23"/>
    <mergeCell ref="F24:J24"/>
    <mergeCell ref="E17:E27"/>
    <mergeCell ref="A20:C20"/>
    <mergeCell ref="F20:J20"/>
    <mergeCell ref="F21:J21"/>
    <mergeCell ref="A54:D54"/>
    <mergeCell ref="A55:D55"/>
    <mergeCell ref="A57:M57"/>
    <mergeCell ref="H50:L50"/>
    <mergeCell ref="A42:C42"/>
    <mergeCell ref="A41:C41"/>
    <mergeCell ref="A40:C40"/>
    <mergeCell ref="D41:F41"/>
    <mergeCell ref="D40:F40"/>
    <mergeCell ref="H45:L45"/>
    <mergeCell ref="A56:D56"/>
    <mergeCell ref="Q29:Q37"/>
    <mergeCell ref="D29:F29"/>
    <mergeCell ref="D36:F36"/>
    <mergeCell ref="H31:L31"/>
    <mergeCell ref="D33:F33"/>
    <mergeCell ref="H29:L29"/>
    <mergeCell ref="H33:L33"/>
    <mergeCell ref="D37:F37"/>
    <mergeCell ref="D31:F31"/>
    <mergeCell ref="D35:F35"/>
    <mergeCell ref="D34:F34"/>
    <mergeCell ref="H34:L34"/>
    <mergeCell ref="H35:L35"/>
    <mergeCell ref="H30:L30"/>
    <mergeCell ref="D32:F32"/>
    <mergeCell ref="H32:L32"/>
    <mergeCell ref="F26:J26"/>
    <mergeCell ref="D10:G10"/>
    <mergeCell ref="D9:G9"/>
    <mergeCell ref="D4:J4"/>
    <mergeCell ref="D5:J5"/>
    <mergeCell ref="D6:J6"/>
    <mergeCell ref="H9:J10"/>
    <mergeCell ref="F17:J17"/>
    <mergeCell ref="F18:J18"/>
    <mergeCell ref="F19:J19"/>
    <mergeCell ref="F16:J16"/>
    <mergeCell ref="K17:M17"/>
    <mergeCell ref="K18:M18"/>
    <mergeCell ref="K19:M19"/>
    <mergeCell ref="K16:M16"/>
    <mergeCell ref="A36:C36"/>
    <mergeCell ref="A37:C37"/>
    <mergeCell ref="F27:J27"/>
    <mergeCell ref="P61:P62"/>
    <mergeCell ref="Q61:Q62"/>
    <mergeCell ref="G62:I62"/>
    <mergeCell ref="K26:M26"/>
    <mergeCell ref="K27:M27"/>
    <mergeCell ref="A18:C18"/>
    <mergeCell ref="A19:C19"/>
    <mergeCell ref="A27:C27"/>
    <mergeCell ref="A22:C22"/>
    <mergeCell ref="A23:C23"/>
    <mergeCell ref="A24:C24"/>
    <mergeCell ref="A26:C26"/>
    <mergeCell ref="A21:C21"/>
    <mergeCell ref="A25:C25"/>
    <mergeCell ref="A31:C31"/>
    <mergeCell ref="A30:C30"/>
    <mergeCell ref="D30:F30"/>
    <mergeCell ref="D105:F105"/>
    <mergeCell ref="J105:M105"/>
    <mergeCell ref="D77:F77"/>
    <mergeCell ref="D66:F66"/>
    <mergeCell ref="D69:F69"/>
    <mergeCell ref="G68:I68"/>
    <mergeCell ref="G66:I66"/>
    <mergeCell ref="N61:N62"/>
    <mergeCell ref="O61:O62"/>
    <mergeCell ref="D62:F62"/>
    <mergeCell ref="D67:F67"/>
    <mergeCell ref="D74:F74"/>
    <mergeCell ref="D71:F71"/>
    <mergeCell ref="D73:F73"/>
    <mergeCell ref="G65:I65"/>
    <mergeCell ref="G69:I69"/>
    <mergeCell ref="D68:F68"/>
    <mergeCell ref="D70:F70"/>
    <mergeCell ref="G75:I75"/>
    <mergeCell ref="D76:F76"/>
    <mergeCell ref="G76:I76"/>
    <mergeCell ref="G92:I92"/>
    <mergeCell ref="D92:F92"/>
    <mergeCell ref="G89:I89"/>
    <mergeCell ref="A108:B108"/>
    <mergeCell ref="C107:E107"/>
    <mergeCell ref="J107:L108"/>
    <mergeCell ref="F107:H107"/>
    <mergeCell ref="D108:H108"/>
    <mergeCell ref="A60:M60"/>
    <mergeCell ref="A61:M61"/>
    <mergeCell ref="A63:M63"/>
    <mergeCell ref="G70:I70"/>
    <mergeCell ref="G67:I67"/>
    <mergeCell ref="D75:F75"/>
    <mergeCell ref="G71:I71"/>
    <mergeCell ref="G73:I73"/>
    <mergeCell ref="G74:I74"/>
    <mergeCell ref="G77:I77"/>
    <mergeCell ref="A72:M72"/>
    <mergeCell ref="D87:F87"/>
    <mergeCell ref="D85:F85"/>
    <mergeCell ref="G85:I85"/>
    <mergeCell ref="D100:F100"/>
    <mergeCell ref="A99:M99"/>
    <mergeCell ref="G97:I97"/>
    <mergeCell ref="G98:I98"/>
    <mergeCell ref="G95:I95"/>
  </mergeCells>
  <phoneticPr fontId="0" type="noConversion"/>
  <conditionalFormatting sqref="M91:O98 M73:O80 M64:O71 M82:O89 M100:O104">
    <cfRule type="cellIs" dxfId="0" priority="1" stopIfTrue="1" operator="lessThanOrEqual">
      <formula>$J$13-60</formula>
    </cfRule>
  </conditionalFormatting>
  <printOptions horizontalCentered="1"/>
  <pageMargins left="0.25" right="0.25" top="0.5" bottom="0.5" header="0.5" footer="0.5"/>
  <pageSetup scale="62" fitToHeight="2" orientation="portrait" r:id="rId1"/>
  <headerFooter alignWithMargins="0"/>
  <rowBreaks count="2" manualBreakCount="2">
    <brk id="58" max="16383" man="1"/>
    <brk id="104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9"/>
  <sheetViews>
    <sheetView workbookViewId="0">
      <selection sqref="A1:L1"/>
    </sheetView>
  </sheetViews>
  <sheetFormatPr defaultRowHeight="13.2" x14ac:dyDescent="0.25"/>
  <cols>
    <col min="2" max="2" width="16" style="62" customWidth="1"/>
    <col min="3" max="3" width="9.109375" style="64"/>
    <col min="4" max="4" width="11.33203125" style="62" hidden="1" customWidth="1"/>
    <col min="5" max="5" width="25.6640625" customWidth="1"/>
    <col min="6" max="6" width="2" hidden="1" customWidth="1"/>
    <col min="7" max="7" width="25.109375" hidden="1" customWidth="1"/>
    <col min="8" max="8" width="4.88671875" customWidth="1"/>
    <col min="10" max="10" width="16" style="62" customWidth="1"/>
    <col min="11" max="11" width="7.6640625" style="62" customWidth="1"/>
    <col min="12" max="12" width="9.109375" style="64"/>
  </cols>
  <sheetData>
    <row r="1" spans="1:12" ht="27.6" x14ac:dyDescent="0.45">
      <c r="A1" s="401" t="s">
        <v>126</v>
      </c>
      <c r="B1" s="401"/>
      <c r="C1" s="401"/>
      <c r="D1" s="401"/>
      <c r="E1" s="401"/>
      <c r="F1" s="401"/>
      <c r="G1" s="401"/>
      <c r="H1" s="401"/>
      <c r="I1" s="401"/>
      <c r="J1" s="401"/>
      <c r="K1" s="401"/>
      <c r="L1" s="401"/>
    </row>
    <row r="3" spans="1:12" ht="13.8" thickBot="1" x14ac:dyDescent="0.3"/>
    <row r="4" spans="1:12" ht="13.8" thickBot="1" x14ac:dyDescent="0.3">
      <c r="A4" s="402" t="s">
        <v>113</v>
      </c>
      <c r="B4" s="403"/>
      <c r="C4" s="403"/>
      <c r="D4" s="403"/>
      <c r="E4" s="403"/>
      <c r="F4" s="403"/>
      <c r="G4" s="404"/>
      <c r="H4" s="96"/>
      <c r="I4" s="405" t="s">
        <v>111</v>
      </c>
      <c r="J4" s="400"/>
      <c r="K4" s="400"/>
      <c r="L4" s="406"/>
    </row>
    <row r="5" spans="1:12" ht="13.8" thickBot="1" x14ac:dyDescent="0.3">
      <c r="A5" s="92">
        <v>0</v>
      </c>
      <c r="B5" s="89" t="s">
        <v>105</v>
      </c>
      <c r="C5" s="90"/>
      <c r="D5" s="91" t="s">
        <v>110</v>
      </c>
      <c r="E5" s="407" t="s">
        <v>109</v>
      </c>
      <c r="F5" s="407"/>
      <c r="G5" s="408"/>
      <c r="H5" s="97"/>
      <c r="I5" s="88">
        <v>0</v>
      </c>
      <c r="J5" s="89" t="s">
        <v>105</v>
      </c>
      <c r="K5" s="175" t="s">
        <v>125</v>
      </c>
      <c r="L5" s="93"/>
    </row>
    <row r="6" spans="1:12" x14ac:dyDescent="0.25">
      <c r="A6" s="82" t="str">
        <f>IF(B6="","",IF(A5="","",A5+1))</f>
        <v/>
      </c>
      <c r="B6" s="83"/>
      <c r="C6" s="84" t="str">
        <f>IF(A6="","",(A6-A5))</f>
        <v/>
      </c>
      <c r="D6" s="85">
        <f>IF(B7="",B6,"")</f>
        <v>0</v>
      </c>
      <c r="E6" s="205" t="s">
        <v>104</v>
      </c>
      <c r="F6" s="86">
        <f t="shared" ref="F6:F54" si="0">IF(E6="","",IF(E7="",1,""))</f>
        <v>1</v>
      </c>
      <c r="G6" s="87" t="str">
        <f t="shared" ref="G6:G54" si="1">IF(F6=1,E6,"")</f>
        <v>día/mes/año - día/mes/año</v>
      </c>
      <c r="H6" s="56"/>
      <c r="I6" s="82" t="str">
        <f>IF(J6="","",IF(I5="","",I5+1))</f>
        <v/>
      </c>
      <c r="J6" s="83"/>
      <c r="K6" s="177"/>
      <c r="L6" s="94" t="str">
        <f>IF(I6="","",(I6-I5))</f>
        <v/>
      </c>
    </row>
    <row r="7" spans="1:12" x14ac:dyDescent="0.25">
      <c r="A7" s="10" t="str">
        <f t="shared" ref="A7:A63" si="2">IF(B7="","",IF(A6="","",A6+1))</f>
        <v/>
      </c>
      <c r="B7" s="66"/>
      <c r="C7" s="65" t="str">
        <f t="shared" ref="C7:C63" si="3">IF(A7="","",(A7-A6))</f>
        <v/>
      </c>
      <c r="D7" s="61">
        <f t="shared" ref="D7:D63" si="4">IF(B8="",B7,"")</f>
        <v>0</v>
      </c>
      <c r="E7" s="206"/>
      <c r="F7" s="74" t="str">
        <f t="shared" si="0"/>
        <v/>
      </c>
      <c r="G7" s="75" t="str">
        <f t="shared" si="1"/>
        <v/>
      </c>
      <c r="H7" s="57"/>
      <c r="I7" s="10" t="str">
        <f t="shared" ref="I7:I63" si="5">IF(J7="","",IF(I6="","",I6+1))</f>
        <v/>
      </c>
      <c r="J7" s="66"/>
      <c r="K7" s="178"/>
      <c r="L7" s="63" t="str">
        <f t="shared" ref="L7:L63" si="6">IF(I7="","",(I7-I6))</f>
        <v/>
      </c>
    </row>
    <row r="8" spans="1:12" x14ac:dyDescent="0.25">
      <c r="A8" s="10" t="str">
        <f t="shared" si="2"/>
        <v/>
      </c>
      <c r="B8" s="66"/>
      <c r="C8" s="65" t="str">
        <f t="shared" si="3"/>
        <v/>
      </c>
      <c r="D8" s="61">
        <f t="shared" si="4"/>
        <v>0</v>
      </c>
      <c r="E8" s="206"/>
      <c r="F8" s="74" t="str">
        <f t="shared" si="0"/>
        <v/>
      </c>
      <c r="G8" s="75" t="str">
        <f t="shared" si="1"/>
        <v/>
      </c>
      <c r="H8" s="58"/>
      <c r="I8" s="10" t="str">
        <f t="shared" si="5"/>
        <v/>
      </c>
      <c r="J8" s="66"/>
      <c r="K8" s="178"/>
      <c r="L8" s="63" t="str">
        <f t="shared" si="6"/>
        <v/>
      </c>
    </row>
    <row r="9" spans="1:12" x14ac:dyDescent="0.25">
      <c r="A9" s="10" t="str">
        <f t="shared" si="2"/>
        <v/>
      </c>
      <c r="B9" s="66"/>
      <c r="C9" s="65" t="str">
        <f t="shared" si="3"/>
        <v/>
      </c>
      <c r="D9" s="61">
        <f t="shared" si="4"/>
        <v>0</v>
      </c>
      <c r="E9" s="206"/>
      <c r="F9" s="74" t="str">
        <f t="shared" si="0"/>
        <v/>
      </c>
      <c r="G9" s="75" t="str">
        <f t="shared" si="1"/>
        <v/>
      </c>
      <c r="H9" s="58"/>
      <c r="I9" s="10" t="str">
        <f t="shared" si="5"/>
        <v/>
      </c>
      <c r="J9" s="66"/>
      <c r="K9" s="178"/>
      <c r="L9" s="63" t="str">
        <f t="shared" si="6"/>
        <v/>
      </c>
    </row>
    <row r="10" spans="1:12" x14ac:dyDescent="0.25">
      <c r="A10" s="10" t="str">
        <f t="shared" si="2"/>
        <v/>
      </c>
      <c r="B10" s="66"/>
      <c r="C10" s="65" t="str">
        <f t="shared" si="3"/>
        <v/>
      </c>
      <c r="D10" s="61">
        <f t="shared" si="4"/>
        <v>0</v>
      </c>
      <c r="E10" s="206"/>
      <c r="F10" s="74" t="str">
        <f t="shared" si="0"/>
        <v/>
      </c>
      <c r="G10" s="75" t="str">
        <f t="shared" si="1"/>
        <v/>
      </c>
      <c r="H10" s="57"/>
      <c r="I10" s="10" t="str">
        <f t="shared" si="5"/>
        <v/>
      </c>
      <c r="J10" s="66"/>
      <c r="K10" s="178"/>
      <c r="L10" s="63" t="str">
        <f t="shared" si="6"/>
        <v/>
      </c>
    </row>
    <row r="11" spans="1:12" x14ac:dyDescent="0.25">
      <c r="A11" s="10" t="str">
        <f t="shared" si="2"/>
        <v/>
      </c>
      <c r="B11" s="66"/>
      <c r="C11" s="65" t="str">
        <f t="shared" si="3"/>
        <v/>
      </c>
      <c r="D11" s="61">
        <f t="shared" si="4"/>
        <v>0</v>
      </c>
      <c r="E11" s="206"/>
      <c r="F11" s="74" t="str">
        <f t="shared" si="0"/>
        <v/>
      </c>
      <c r="G11" s="75" t="str">
        <f t="shared" si="1"/>
        <v/>
      </c>
      <c r="H11" s="59"/>
      <c r="I11" s="10" t="str">
        <f t="shared" si="5"/>
        <v/>
      </c>
      <c r="J11" s="66"/>
      <c r="K11" s="178"/>
      <c r="L11" s="63" t="str">
        <f t="shared" si="6"/>
        <v/>
      </c>
    </row>
    <row r="12" spans="1:12" x14ac:dyDescent="0.25">
      <c r="A12" s="10" t="str">
        <f t="shared" si="2"/>
        <v/>
      </c>
      <c r="B12" s="66"/>
      <c r="C12" s="65" t="str">
        <f t="shared" si="3"/>
        <v/>
      </c>
      <c r="D12" s="61">
        <f t="shared" si="4"/>
        <v>0</v>
      </c>
      <c r="E12" s="206"/>
      <c r="F12" s="74" t="str">
        <f t="shared" si="0"/>
        <v/>
      </c>
      <c r="G12" s="75" t="str">
        <f t="shared" si="1"/>
        <v/>
      </c>
      <c r="H12" s="57"/>
      <c r="I12" s="10" t="str">
        <f t="shared" si="5"/>
        <v/>
      </c>
      <c r="J12" s="66"/>
      <c r="K12" s="178"/>
      <c r="L12" s="63" t="str">
        <f t="shared" si="6"/>
        <v/>
      </c>
    </row>
    <row r="13" spans="1:12" x14ac:dyDescent="0.25">
      <c r="A13" s="10" t="str">
        <f t="shared" si="2"/>
        <v/>
      </c>
      <c r="B13" s="66"/>
      <c r="C13" s="65" t="str">
        <f t="shared" si="3"/>
        <v/>
      </c>
      <c r="D13" s="61">
        <f t="shared" si="4"/>
        <v>0</v>
      </c>
      <c r="E13" s="206"/>
      <c r="F13" s="74" t="str">
        <f t="shared" si="0"/>
        <v/>
      </c>
      <c r="G13" s="75" t="str">
        <f t="shared" si="1"/>
        <v/>
      </c>
      <c r="H13" s="57"/>
      <c r="I13" s="10" t="str">
        <f t="shared" si="5"/>
        <v/>
      </c>
      <c r="J13" s="66"/>
      <c r="K13" s="178"/>
      <c r="L13" s="63" t="str">
        <f t="shared" si="6"/>
        <v/>
      </c>
    </row>
    <row r="14" spans="1:12" x14ac:dyDescent="0.25">
      <c r="A14" s="10" t="str">
        <f t="shared" si="2"/>
        <v/>
      </c>
      <c r="B14" s="66"/>
      <c r="C14" s="65" t="str">
        <f t="shared" si="3"/>
        <v/>
      </c>
      <c r="D14" s="61">
        <f t="shared" si="4"/>
        <v>0</v>
      </c>
      <c r="E14" s="206"/>
      <c r="F14" s="74" t="str">
        <f t="shared" si="0"/>
        <v/>
      </c>
      <c r="G14" s="75" t="str">
        <f t="shared" si="1"/>
        <v/>
      </c>
      <c r="H14" s="60"/>
      <c r="I14" s="10" t="str">
        <f t="shared" si="5"/>
        <v/>
      </c>
      <c r="J14" s="66"/>
      <c r="K14" s="178"/>
      <c r="L14" s="63" t="str">
        <f t="shared" si="6"/>
        <v/>
      </c>
    </row>
    <row r="15" spans="1:12" x14ac:dyDescent="0.25">
      <c r="A15" s="10" t="str">
        <f t="shared" si="2"/>
        <v/>
      </c>
      <c r="B15" s="66"/>
      <c r="C15" s="65" t="str">
        <f t="shared" si="3"/>
        <v/>
      </c>
      <c r="D15" s="61">
        <f t="shared" si="4"/>
        <v>0</v>
      </c>
      <c r="E15" s="206"/>
      <c r="F15" s="74" t="str">
        <f t="shared" si="0"/>
        <v/>
      </c>
      <c r="G15" s="75" t="str">
        <f t="shared" si="1"/>
        <v/>
      </c>
      <c r="H15" s="57"/>
      <c r="I15" s="10" t="str">
        <f t="shared" si="5"/>
        <v/>
      </c>
      <c r="J15" s="66"/>
      <c r="K15" s="178"/>
      <c r="L15" s="63" t="str">
        <f t="shared" si="6"/>
        <v/>
      </c>
    </row>
    <row r="16" spans="1:12" x14ac:dyDescent="0.25">
      <c r="A16" s="10" t="str">
        <f t="shared" si="2"/>
        <v/>
      </c>
      <c r="B16" s="66"/>
      <c r="C16" s="65" t="str">
        <f t="shared" si="3"/>
        <v/>
      </c>
      <c r="D16" s="61">
        <f t="shared" si="4"/>
        <v>0</v>
      </c>
      <c r="E16" s="206"/>
      <c r="F16" s="74" t="str">
        <f t="shared" si="0"/>
        <v/>
      </c>
      <c r="G16" s="75" t="str">
        <f t="shared" si="1"/>
        <v/>
      </c>
      <c r="H16" s="57"/>
      <c r="I16" s="10" t="str">
        <f t="shared" si="5"/>
        <v/>
      </c>
      <c r="J16" s="66"/>
      <c r="K16" s="178"/>
      <c r="L16" s="63" t="str">
        <f t="shared" si="6"/>
        <v/>
      </c>
    </row>
    <row r="17" spans="1:12" x14ac:dyDescent="0.25">
      <c r="A17" s="10" t="str">
        <f t="shared" si="2"/>
        <v/>
      </c>
      <c r="B17" s="66"/>
      <c r="C17" s="65" t="str">
        <f t="shared" si="3"/>
        <v/>
      </c>
      <c r="D17" s="61">
        <f t="shared" si="4"/>
        <v>0</v>
      </c>
      <c r="E17" s="206"/>
      <c r="F17" s="74" t="str">
        <f t="shared" si="0"/>
        <v/>
      </c>
      <c r="G17" s="75" t="str">
        <f t="shared" si="1"/>
        <v/>
      </c>
      <c r="I17" s="10" t="str">
        <f t="shared" si="5"/>
        <v/>
      </c>
      <c r="J17" s="66"/>
      <c r="K17" s="178"/>
      <c r="L17" s="63" t="str">
        <f t="shared" si="6"/>
        <v/>
      </c>
    </row>
    <row r="18" spans="1:12" x14ac:dyDescent="0.25">
      <c r="A18" s="10" t="str">
        <f t="shared" si="2"/>
        <v/>
      </c>
      <c r="B18" s="66"/>
      <c r="C18" s="65" t="str">
        <f t="shared" si="3"/>
        <v/>
      </c>
      <c r="D18" s="61">
        <f t="shared" si="4"/>
        <v>0</v>
      </c>
      <c r="E18" s="206"/>
      <c r="F18" s="74" t="str">
        <f t="shared" si="0"/>
        <v/>
      </c>
      <c r="G18" s="75" t="str">
        <f t="shared" si="1"/>
        <v/>
      </c>
      <c r="I18" s="10" t="str">
        <f t="shared" si="5"/>
        <v/>
      </c>
      <c r="J18" s="66"/>
      <c r="K18" s="178"/>
      <c r="L18" s="63" t="str">
        <f t="shared" si="6"/>
        <v/>
      </c>
    </row>
    <row r="19" spans="1:12" x14ac:dyDescent="0.25">
      <c r="A19" s="10" t="str">
        <f t="shared" si="2"/>
        <v/>
      </c>
      <c r="B19" s="66"/>
      <c r="C19" s="65" t="str">
        <f t="shared" si="3"/>
        <v/>
      </c>
      <c r="D19" s="61">
        <f t="shared" si="4"/>
        <v>0</v>
      </c>
      <c r="E19" s="206"/>
      <c r="F19" s="74" t="str">
        <f t="shared" si="0"/>
        <v/>
      </c>
      <c r="G19" s="75" t="str">
        <f t="shared" si="1"/>
        <v/>
      </c>
      <c r="I19" s="10" t="str">
        <f t="shared" si="5"/>
        <v/>
      </c>
      <c r="J19" s="66"/>
      <c r="K19" s="178"/>
      <c r="L19" s="63" t="str">
        <f t="shared" si="6"/>
        <v/>
      </c>
    </row>
    <row r="20" spans="1:12" x14ac:dyDescent="0.25">
      <c r="A20" s="10" t="str">
        <f t="shared" si="2"/>
        <v/>
      </c>
      <c r="B20" s="66"/>
      <c r="C20" s="65" t="str">
        <f t="shared" si="3"/>
        <v/>
      </c>
      <c r="D20" s="61">
        <f t="shared" si="4"/>
        <v>0</v>
      </c>
      <c r="E20" s="206"/>
      <c r="F20" s="74" t="str">
        <f t="shared" si="0"/>
        <v/>
      </c>
      <c r="G20" s="75" t="str">
        <f t="shared" si="1"/>
        <v/>
      </c>
      <c r="I20" s="10" t="str">
        <f t="shared" si="5"/>
        <v/>
      </c>
      <c r="J20" s="66"/>
      <c r="K20" s="178"/>
      <c r="L20" s="63" t="str">
        <f t="shared" si="6"/>
        <v/>
      </c>
    </row>
    <row r="21" spans="1:12" x14ac:dyDescent="0.25">
      <c r="A21" s="10" t="str">
        <f t="shared" si="2"/>
        <v/>
      </c>
      <c r="B21" s="66"/>
      <c r="C21" s="65" t="str">
        <f t="shared" si="3"/>
        <v/>
      </c>
      <c r="D21" s="61">
        <f t="shared" si="4"/>
        <v>0</v>
      </c>
      <c r="E21" s="206"/>
      <c r="F21" s="74" t="str">
        <f t="shared" si="0"/>
        <v/>
      </c>
      <c r="G21" s="75" t="str">
        <f t="shared" si="1"/>
        <v/>
      </c>
      <c r="I21" s="10" t="str">
        <f t="shared" si="5"/>
        <v/>
      </c>
      <c r="J21" s="66"/>
      <c r="K21" s="178"/>
      <c r="L21" s="63" t="str">
        <f t="shared" si="6"/>
        <v/>
      </c>
    </row>
    <row r="22" spans="1:12" x14ac:dyDescent="0.25">
      <c r="A22" s="10" t="str">
        <f t="shared" si="2"/>
        <v/>
      </c>
      <c r="B22" s="66"/>
      <c r="C22" s="65" t="str">
        <f t="shared" si="3"/>
        <v/>
      </c>
      <c r="D22" s="61">
        <f t="shared" si="4"/>
        <v>0</v>
      </c>
      <c r="E22" s="206"/>
      <c r="F22" s="74" t="str">
        <f t="shared" si="0"/>
        <v/>
      </c>
      <c r="G22" s="75" t="str">
        <f t="shared" si="1"/>
        <v/>
      </c>
      <c r="I22" s="10" t="str">
        <f t="shared" si="5"/>
        <v/>
      </c>
      <c r="J22" s="66"/>
      <c r="K22" s="178"/>
      <c r="L22" s="63" t="str">
        <f t="shared" si="6"/>
        <v/>
      </c>
    </row>
    <row r="23" spans="1:12" x14ac:dyDescent="0.25">
      <c r="A23" s="10" t="str">
        <f t="shared" si="2"/>
        <v/>
      </c>
      <c r="B23" s="66"/>
      <c r="C23" s="65" t="str">
        <f t="shared" si="3"/>
        <v/>
      </c>
      <c r="D23" s="61">
        <f t="shared" si="4"/>
        <v>0</v>
      </c>
      <c r="E23" s="206"/>
      <c r="F23" s="74" t="str">
        <f t="shared" si="0"/>
        <v/>
      </c>
      <c r="G23" s="75" t="str">
        <f t="shared" si="1"/>
        <v/>
      </c>
      <c r="I23" s="10" t="str">
        <f t="shared" si="5"/>
        <v/>
      </c>
      <c r="J23" s="66"/>
      <c r="K23" s="178"/>
      <c r="L23" s="63" t="str">
        <f t="shared" si="6"/>
        <v/>
      </c>
    </row>
    <row r="24" spans="1:12" x14ac:dyDescent="0.25">
      <c r="A24" s="10" t="str">
        <f t="shared" si="2"/>
        <v/>
      </c>
      <c r="B24" s="66"/>
      <c r="C24" s="65" t="str">
        <f t="shared" si="3"/>
        <v/>
      </c>
      <c r="D24" s="61">
        <f t="shared" si="4"/>
        <v>0</v>
      </c>
      <c r="E24" s="206"/>
      <c r="F24" s="74" t="str">
        <f t="shared" si="0"/>
        <v/>
      </c>
      <c r="G24" s="75" t="str">
        <f t="shared" si="1"/>
        <v/>
      </c>
      <c r="I24" s="10" t="str">
        <f t="shared" si="5"/>
        <v/>
      </c>
      <c r="J24" s="66"/>
      <c r="K24" s="178"/>
      <c r="L24" s="63" t="str">
        <f t="shared" si="6"/>
        <v/>
      </c>
    </row>
    <row r="25" spans="1:12" x14ac:dyDescent="0.25">
      <c r="A25" s="10" t="str">
        <f t="shared" si="2"/>
        <v/>
      </c>
      <c r="B25" s="66"/>
      <c r="C25" s="65" t="str">
        <f t="shared" si="3"/>
        <v/>
      </c>
      <c r="D25" s="61">
        <f t="shared" si="4"/>
        <v>0</v>
      </c>
      <c r="E25" s="206"/>
      <c r="F25" s="74" t="str">
        <f t="shared" si="0"/>
        <v/>
      </c>
      <c r="G25" s="75" t="str">
        <f t="shared" si="1"/>
        <v/>
      </c>
      <c r="I25" s="10" t="str">
        <f t="shared" si="5"/>
        <v/>
      </c>
      <c r="J25" s="66"/>
      <c r="K25" s="178"/>
      <c r="L25" s="63" t="str">
        <f t="shared" si="6"/>
        <v/>
      </c>
    </row>
    <row r="26" spans="1:12" x14ac:dyDescent="0.25">
      <c r="A26" s="10" t="str">
        <f t="shared" si="2"/>
        <v/>
      </c>
      <c r="B26" s="66"/>
      <c r="C26" s="65" t="str">
        <f t="shared" si="3"/>
        <v/>
      </c>
      <c r="D26" s="61">
        <f t="shared" si="4"/>
        <v>0</v>
      </c>
      <c r="E26" s="206"/>
      <c r="F26" s="74" t="str">
        <f t="shared" si="0"/>
        <v/>
      </c>
      <c r="G26" s="75" t="str">
        <f t="shared" si="1"/>
        <v/>
      </c>
      <c r="I26" s="10" t="str">
        <f t="shared" si="5"/>
        <v/>
      </c>
      <c r="J26" s="66"/>
      <c r="K26" s="178"/>
      <c r="L26" s="63" t="str">
        <f t="shared" si="6"/>
        <v/>
      </c>
    </row>
    <row r="27" spans="1:12" x14ac:dyDescent="0.25">
      <c r="A27" s="10" t="str">
        <f t="shared" si="2"/>
        <v/>
      </c>
      <c r="B27" s="66"/>
      <c r="C27" s="65" t="str">
        <f t="shared" si="3"/>
        <v/>
      </c>
      <c r="D27" s="61">
        <f t="shared" si="4"/>
        <v>0</v>
      </c>
      <c r="E27" s="206"/>
      <c r="F27" s="74" t="str">
        <f t="shared" si="0"/>
        <v/>
      </c>
      <c r="G27" s="75" t="str">
        <f t="shared" si="1"/>
        <v/>
      </c>
      <c r="I27" s="10" t="str">
        <f t="shared" si="5"/>
        <v/>
      </c>
      <c r="J27" s="66"/>
      <c r="K27" s="178"/>
      <c r="L27" s="63" t="str">
        <f t="shared" si="6"/>
        <v/>
      </c>
    </row>
    <row r="28" spans="1:12" x14ac:dyDescent="0.25">
      <c r="A28" s="10" t="str">
        <f t="shared" si="2"/>
        <v/>
      </c>
      <c r="B28" s="66"/>
      <c r="C28" s="65" t="str">
        <f t="shared" si="3"/>
        <v/>
      </c>
      <c r="D28" s="61">
        <f t="shared" si="4"/>
        <v>0</v>
      </c>
      <c r="E28" s="206"/>
      <c r="F28" s="74" t="str">
        <f t="shared" si="0"/>
        <v/>
      </c>
      <c r="G28" s="75" t="str">
        <f t="shared" si="1"/>
        <v/>
      </c>
      <c r="I28" s="10" t="str">
        <f t="shared" si="5"/>
        <v/>
      </c>
      <c r="J28" s="66"/>
      <c r="K28" s="178"/>
      <c r="L28" s="63" t="str">
        <f t="shared" si="6"/>
        <v/>
      </c>
    </row>
    <row r="29" spans="1:12" x14ac:dyDescent="0.25">
      <c r="A29" s="10" t="str">
        <f t="shared" si="2"/>
        <v/>
      </c>
      <c r="B29" s="66"/>
      <c r="C29" s="65" t="str">
        <f t="shared" si="3"/>
        <v/>
      </c>
      <c r="D29" s="61">
        <f t="shared" si="4"/>
        <v>0</v>
      </c>
      <c r="E29" s="206"/>
      <c r="F29" s="74" t="str">
        <f t="shared" si="0"/>
        <v/>
      </c>
      <c r="G29" s="75" t="str">
        <f t="shared" si="1"/>
        <v/>
      </c>
      <c r="I29" s="10" t="str">
        <f t="shared" si="5"/>
        <v/>
      </c>
      <c r="J29" s="66"/>
      <c r="K29" s="178"/>
      <c r="L29" s="63" t="str">
        <f t="shared" si="6"/>
        <v/>
      </c>
    </row>
    <row r="30" spans="1:12" x14ac:dyDescent="0.25">
      <c r="A30" s="10" t="str">
        <f t="shared" si="2"/>
        <v/>
      </c>
      <c r="B30" s="66"/>
      <c r="C30" s="65" t="str">
        <f t="shared" si="3"/>
        <v/>
      </c>
      <c r="D30" s="61">
        <f t="shared" si="4"/>
        <v>0</v>
      </c>
      <c r="E30" s="206"/>
      <c r="F30" s="74" t="str">
        <f t="shared" si="0"/>
        <v/>
      </c>
      <c r="G30" s="75" t="str">
        <f t="shared" si="1"/>
        <v/>
      </c>
      <c r="I30" s="10" t="str">
        <f t="shared" si="5"/>
        <v/>
      </c>
      <c r="J30" s="66"/>
      <c r="K30" s="178"/>
      <c r="L30" s="63" t="str">
        <f t="shared" si="6"/>
        <v/>
      </c>
    </row>
    <row r="31" spans="1:12" x14ac:dyDescent="0.25">
      <c r="A31" s="10" t="str">
        <f t="shared" si="2"/>
        <v/>
      </c>
      <c r="B31" s="66"/>
      <c r="C31" s="65" t="str">
        <f t="shared" si="3"/>
        <v/>
      </c>
      <c r="D31" s="61">
        <f t="shared" si="4"/>
        <v>0</v>
      </c>
      <c r="E31" s="206"/>
      <c r="F31" s="74" t="str">
        <f t="shared" si="0"/>
        <v/>
      </c>
      <c r="G31" s="75" t="str">
        <f t="shared" si="1"/>
        <v/>
      </c>
      <c r="I31" s="10" t="str">
        <f t="shared" si="5"/>
        <v/>
      </c>
      <c r="J31" s="66"/>
      <c r="K31" s="178"/>
      <c r="L31" s="63" t="str">
        <f t="shared" si="6"/>
        <v/>
      </c>
    </row>
    <row r="32" spans="1:12" x14ac:dyDescent="0.25">
      <c r="A32" s="10" t="str">
        <f t="shared" si="2"/>
        <v/>
      </c>
      <c r="B32" s="66"/>
      <c r="C32" s="65" t="str">
        <f t="shared" si="3"/>
        <v/>
      </c>
      <c r="D32" s="61">
        <f t="shared" si="4"/>
        <v>0</v>
      </c>
      <c r="E32" s="206"/>
      <c r="F32" s="74" t="str">
        <f t="shared" si="0"/>
        <v/>
      </c>
      <c r="G32" s="75" t="str">
        <f t="shared" si="1"/>
        <v/>
      </c>
      <c r="I32" s="10" t="str">
        <f t="shared" si="5"/>
        <v/>
      </c>
      <c r="J32" s="66"/>
      <c r="K32" s="178"/>
      <c r="L32" s="63" t="str">
        <f t="shared" si="6"/>
        <v/>
      </c>
    </row>
    <row r="33" spans="1:12" x14ac:dyDescent="0.25">
      <c r="A33" s="10" t="str">
        <f t="shared" si="2"/>
        <v/>
      </c>
      <c r="B33" s="66"/>
      <c r="C33" s="65" t="str">
        <f t="shared" si="3"/>
        <v/>
      </c>
      <c r="D33" s="61">
        <f t="shared" si="4"/>
        <v>0</v>
      </c>
      <c r="E33" s="206"/>
      <c r="F33" s="74" t="str">
        <f t="shared" si="0"/>
        <v/>
      </c>
      <c r="G33" s="75" t="str">
        <f t="shared" si="1"/>
        <v/>
      </c>
      <c r="I33" s="10" t="str">
        <f t="shared" si="5"/>
        <v/>
      </c>
      <c r="J33" s="66"/>
      <c r="K33" s="178"/>
      <c r="L33" s="63" t="str">
        <f t="shared" si="6"/>
        <v/>
      </c>
    </row>
    <row r="34" spans="1:12" x14ac:dyDescent="0.25">
      <c r="A34" s="10" t="str">
        <f t="shared" si="2"/>
        <v/>
      </c>
      <c r="B34" s="66"/>
      <c r="C34" s="65" t="str">
        <f t="shared" si="3"/>
        <v/>
      </c>
      <c r="D34" s="61">
        <f t="shared" si="4"/>
        <v>0</v>
      </c>
      <c r="E34" s="206"/>
      <c r="F34" s="74" t="str">
        <f t="shared" si="0"/>
        <v/>
      </c>
      <c r="G34" s="75" t="str">
        <f t="shared" si="1"/>
        <v/>
      </c>
      <c r="I34" s="10" t="str">
        <f t="shared" si="5"/>
        <v/>
      </c>
      <c r="J34" s="66"/>
      <c r="K34" s="178"/>
      <c r="L34" s="63" t="str">
        <f t="shared" si="6"/>
        <v/>
      </c>
    </row>
    <row r="35" spans="1:12" x14ac:dyDescent="0.25">
      <c r="A35" s="10" t="str">
        <f t="shared" si="2"/>
        <v/>
      </c>
      <c r="B35" s="66"/>
      <c r="C35" s="65" t="str">
        <f t="shared" si="3"/>
        <v/>
      </c>
      <c r="D35" s="61">
        <f t="shared" si="4"/>
        <v>0</v>
      </c>
      <c r="E35" s="206"/>
      <c r="F35" s="74" t="str">
        <f t="shared" si="0"/>
        <v/>
      </c>
      <c r="G35" s="75" t="str">
        <f t="shared" si="1"/>
        <v/>
      </c>
      <c r="I35" s="10" t="str">
        <f t="shared" si="5"/>
        <v/>
      </c>
      <c r="J35" s="66"/>
      <c r="K35" s="178"/>
      <c r="L35" s="63" t="str">
        <f t="shared" si="6"/>
        <v/>
      </c>
    </row>
    <row r="36" spans="1:12" x14ac:dyDescent="0.25">
      <c r="A36" s="10" t="str">
        <f t="shared" si="2"/>
        <v/>
      </c>
      <c r="B36" s="66"/>
      <c r="C36" s="65" t="str">
        <f t="shared" si="3"/>
        <v/>
      </c>
      <c r="D36" s="61">
        <f t="shared" si="4"/>
        <v>0</v>
      </c>
      <c r="E36" s="206"/>
      <c r="F36" s="74" t="str">
        <f t="shared" si="0"/>
        <v/>
      </c>
      <c r="G36" s="75" t="str">
        <f t="shared" si="1"/>
        <v/>
      </c>
      <c r="I36" s="10" t="str">
        <f t="shared" si="5"/>
        <v/>
      </c>
      <c r="J36" s="66"/>
      <c r="K36" s="178"/>
      <c r="L36" s="63" t="str">
        <f t="shared" si="6"/>
        <v/>
      </c>
    </row>
    <row r="37" spans="1:12" x14ac:dyDescent="0.25">
      <c r="A37" s="10" t="str">
        <f t="shared" si="2"/>
        <v/>
      </c>
      <c r="B37" s="66"/>
      <c r="C37" s="65" t="str">
        <f t="shared" si="3"/>
        <v/>
      </c>
      <c r="D37" s="61">
        <f t="shared" si="4"/>
        <v>0</v>
      </c>
      <c r="E37" s="206"/>
      <c r="F37" s="74" t="str">
        <f t="shared" si="0"/>
        <v/>
      </c>
      <c r="G37" s="75" t="str">
        <f t="shared" si="1"/>
        <v/>
      </c>
      <c r="I37" s="10" t="str">
        <f t="shared" si="5"/>
        <v/>
      </c>
      <c r="J37" s="66"/>
      <c r="K37" s="178"/>
      <c r="L37" s="63" t="str">
        <f t="shared" si="6"/>
        <v/>
      </c>
    </row>
    <row r="38" spans="1:12" x14ac:dyDescent="0.25">
      <c r="A38" s="10" t="str">
        <f t="shared" si="2"/>
        <v/>
      </c>
      <c r="B38" s="66"/>
      <c r="C38" s="65" t="str">
        <f t="shared" si="3"/>
        <v/>
      </c>
      <c r="D38" s="61">
        <f t="shared" si="4"/>
        <v>0</v>
      </c>
      <c r="E38" s="206"/>
      <c r="F38" s="74" t="str">
        <f t="shared" si="0"/>
        <v/>
      </c>
      <c r="G38" s="75" t="str">
        <f t="shared" si="1"/>
        <v/>
      </c>
      <c r="I38" s="10" t="str">
        <f t="shared" si="5"/>
        <v/>
      </c>
      <c r="J38" s="66"/>
      <c r="K38" s="178"/>
      <c r="L38" s="63" t="str">
        <f t="shared" si="6"/>
        <v/>
      </c>
    </row>
    <row r="39" spans="1:12" x14ac:dyDescent="0.25">
      <c r="A39" s="10" t="str">
        <f t="shared" si="2"/>
        <v/>
      </c>
      <c r="B39" s="66"/>
      <c r="C39" s="65" t="str">
        <f t="shared" si="3"/>
        <v/>
      </c>
      <c r="D39" s="61">
        <f t="shared" si="4"/>
        <v>0</v>
      </c>
      <c r="E39" s="206"/>
      <c r="F39" s="74" t="str">
        <f t="shared" si="0"/>
        <v/>
      </c>
      <c r="G39" s="75" t="str">
        <f t="shared" si="1"/>
        <v/>
      </c>
      <c r="I39" s="10" t="str">
        <f t="shared" si="5"/>
        <v/>
      </c>
      <c r="J39" s="66"/>
      <c r="K39" s="178"/>
      <c r="L39" s="63" t="str">
        <f t="shared" si="6"/>
        <v/>
      </c>
    </row>
    <row r="40" spans="1:12" x14ac:dyDescent="0.25">
      <c r="A40" s="10" t="str">
        <f t="shared" si="2"/>
        <v/>
      </c>
      <c r="B40" s="66"/>
      <c r="C40" s="65" t="str">
        <f t="shared" si="3"/>
        <v/>
      </c>
      <c r="D40" s="61">
        <f t="shared" si="4"/>
        <v>0</v>
      </c>
      <c r="E40" s="206"/>
      <c r="F40" s="74" t="str">
        <f t="shared" si="0"/>
        <v/>
      </c>
      <c r="G40" s="75" t="str">
        <f t="shared" si="1"/>
        <v/>
      </c>
      <c r="I40" s="10" t="str">
        <f t="shared" si="5"/>
        <v/>
      </c>
      <c r="J40" s="66"/>
      <c r="K40" s="178"/>
      <c r="L40" s="63" t="str">
        <f t="shared" si="6"/>
        <v/>
      </c>
    </row>
    <row r="41" spans="1:12" x14ac:dyDescent="0.25">
      <c r="A41" s="10" t="str">
        <f t="shared" si="2"/>
        <v/>
      </c>
      <c r="B41" s="66"/>
      <c r="C41" s="65" t="str">
        <f t="shared" si="3"/>
        <v/>
      </c>
      <c r="D41" s="61">
        <f t="shared" si="4"/>
        <v>0</v>
      </c>
      <c r="E41" s="206"/>
      <c r="F41" s="74" t="str">
        <f t="shared" si="0"/>
        <v/>
      </c>
      <c r="G41" s="75" t="str">
        <f t="shared" si="1"/>
        <v/>
      </c>
      <c r="I41" s="10" t="str">
        <f t="shared" si="5"/>
        <v/>
      </c>
      <c r="J41" s="66"/>
      <c r="K41" s="178"/>
      <c r="L41" s="63" t="str">
        <f t="shared" si="6"/>
        <v/>
      </c>
    </row>
    <row r="42" spans="1:12" x14ac:dyDescent="0.25">
      <c r="A42" s="10" t="str">
        <f t="shared" si="2"/>
        <v/>
      </c>
      <c r="B42" s="66"/>
      <c r="C42" s="65" t="str">
        <f t="shared" si="3"/>
        <v/>
      </c>
      <c r="D42" s="61">
        <f t="shared" si="4"/>
        <v>0</v>
      </c>
      <c r="E42" s="206"/>
      <c r="F42" s="74" t="str">
        <f t="shared" si="0"/>
        <v/>
      </c>
      <c r="G42" s="75" t="str">
        <f t="shared" si="1"/>
        <v/>
      </c>
      <c r="I42" s="10" t="str">
        <f t="shared" si="5"/>
        <v/>
      </c>
      <c r="J42" s="66"/>
      <c r="K42" s="178"/>
      <c r="L42" s="63" t="str">
        <f t="shared" si="6"/>
        <v/>
      </c>
    </row>
    <row r="43" spans="1:12" x14ac:dyDescent="0.25">
      <c r="A43" s="10" t="str">
        <f t="shared" si="2"/>
        <v/>
      </c>
      <c r="B43" s="66"/>
      <c r="C43" s="65" t="str">
        <f t="shared" si="3"/>
        <v/>
      </c>
      <c r="D43" s="61">
        <f t="shared" si="4"/>
        <v>0</v>
      </c>
      <c r="E43" s="206"/>
      <c r="F43" s="74" t="str">
        <f t="shared" si="0"/>
        <v/>
      </c>
      <c r="G43" s="75" t="str">
        <f t="shared" si="1"/>
        <v/>
      </c>
      <c r="I43" s="10" t="str">
        <f t="shared" si="5"/>
        <v/>
      </c>
      <c r="J43" s="66"/>
      <c r="K43" s="178"/>
      <c r="L43" s="63" t="str">
        <f t="shared" si="6"/>
        <v/>
      </c>
    </row>
    <row r="44" spans="1:12" x14ac:dyDescent="0.25">
      <c r="A44" s="10" t="str">
        <f t="shared" si="2"/>
        <v/>
      </c>
      <c r="B44" s="66"/>
      <c r="C44" s="65" t="str">
        <f t="shared" si="3"/>
        <v/>
      </c>
      <c r="D44" s="61">
        <f t="shared" si="4"/>
        <v>0</v>
      </c>
      <c r="E44" s="206"/>
      <c r="F44" s="74" t="str">
        <f t="shared" si="0"/>
        <v/>
      </c>
      <c r="G44" s="75" t="str">
        <f t="shared" si="1"/>
        <v/>
      </c>
      <c r="I44" s="10" t="str">
        <f t="shared" si="5"/>
        <v/>
      </c>
      <c r="J44" s="66"/>
      <c r="K44" s="178"/>
      <c r="L44" s="63" t="str">
        <f t="shared" si="6"/>
        <v/>
      </c>
    </row>
    <row r="45" spans="1:12" x14ac:dyDescent="0.25">
      <c r="A45" s="10" t="str">
        <f t="shared" si="2"/>
        <v/>
      </c>
      <c r="B45" s="66"/>
      <c r="C45" s="65" t="str">
        <f t="shared" si="3"/>
        <v/>
      </c>
      <c r="D45" s="61">
        <f t="shared" si="4"/>
        <v>0</v>
      </c>
      <c r="E45" s="206"/>
      <c r="F45" s="74" t="str">
        <f t="shared" si="0"/>
        <v/>
      </c>
      <c r="G45" s="75" t="str">
        <f t="shared" si="1"/>
        <v/>
      </c>
      <c r="I45" s="10" t="str">
        <f t="shared" si="5"/>
        <v/>
      </c>
      <c r="J45" s="66"/>
      <c r="K45" s="178"/>
      <c r="L45" s="63" t="str">
        <f t="shared" si="6"/>
        <v/>
      </c>
    </row>
    <row r="46" spans="1:12" x14ac:dyDescent="0.25">
      <c r="A46" s="10" t="str">
        <f t="shared" si="2"/>
        <v/>
      </c>
      <c r="B46" s="66"/>
      <c r="C46" s="65" t="str">
        <f t="shared" si="3"/>
        <v/>
      </c>
      <c r="D46" s="61">
        <f t="shared" si="4"/>
        <v>0</v>
      </c>
      <c r="E46" s="206"/>
      <c r="F46" s="74" t="str">
        <f t="shared" si="0"/>
        <v/>
      </c>
      <c r="G46" s="75" t="str">
        <f t="shared" si="1"/>
        <v/>
      </c>
      <c r="I46" s="10" t="str">
        <f t="shared" si="5"/>
        <v/>
      </c>
      <c r="J46" s="66"/>
      <c r="K46" s="178"/>
      <c r="L46" s="63" t="str">
        <f t="shared" si="6"/>
        <v/>
      </c>
    </row>
    <row r="47" spans="1:12" x14ac:dyDescent="0.25">
      <c r="A47" s="10" t="str">
        <f t="shared" si="2"/>
        <v/>
      </c>
      <c r="B47" s="66"/>
      <c r="C47" s="65" t="str">
        <f t="shared" si="3"/>
        <v/>
      </c>
      <c r="D47" s="61">
        <f t="shared" si="4"/>
        <v>0</v>
      </c>
      <c r="E47" s="206"/>
      <c r="F47" s="74" t="str">
        <f t="shared" si="0"/>
        <v/>
      </c>
      <c r="G47" s="75" t="str">
        <f t="shared" si="1"/>
        <v/>
      </c>
      <c r="I47" s="10" t="str">
        <f t="shared" si="5"/>
        <v/>
      </c>
      <c r="J47" s="66"/>
      <c r="K47" s="178"/>
      <c r="L47" s="63" t="str">
        <f t="shared" si="6"/>
        <v/>
      </c>
    </row>
    <row r="48" spans="1:12" x14ac:dyDescent="0.25">
      <c r="A48" s="10" t="str">
        <f t="shared" si="2"/>
        <v/>
      </c>
      <c r="B48" s="66"/>
      <c r="C48" s="65" t="str">
        <f t="shared" si="3"/>
        <v/>
      </c>
      <c r="D48" s="61">
        <f t="shared" si="4"/>
        <v>0</v>
      </c>
      <c r="E48" s="206"/>
      <c r="F48" s="74" t="str">
        <f t="shared" si="0"/>
        <v/>
      </c>
      <c r="G48" s="75" t="str">
        <f t="shared" si="1"/>
        <v/>
      </c>
      <c r="I48" s="10" t="str">
        <f t="shared" si="5"/>
        <v/>
      </c>
      <c r="J48" s="66"/>
      <c r="K48" s="178"/>
      <c r="L48" s="63" t="str">
        <f t="shared" si="6"/>
        <v/>
      </c>
    </row>
    <row r="49" spans="1:12" x14ac:dyDescent="0.25">
      <c r="A49" s="10" t="str">
        <f t="shared" si="2"/>
        <v/>
      </c>
      <c r="B49" s="66"/>
      <c r="C49" s="65" t="str">
        <f t="shared" si="3"/>
        <v/>
      </c>
      <c r="D49" s="61">
        <f t="shared" si="4"/>
        <v>0</v>
      </c>
      <c r="E49" s="206"/>
      <c r="F49" s="74" t="str">
        <f t="shared" si="0"/>
        <v/>
      </c>
      <c r="G49" s="75" t="str">
        <f t="shared" si="1"/>
        <v/>
      </c>
      <c r="I49" s="10" t="str">
        <f t="shared" si="5"/>
        <v/>
      </c>
      <c r="J49" s="66"/>
      <c r="K49" s="178"/>
      <c r="L49" s="63" t="str">
        <f t="shared" si="6"/>
        <v/>
      </c>
    </row>
    <row r="50" spans="1:12" x14ac:dyDescent="0.25">
      <c r="A50" s="10" t="str">
        <f t="shared" si="2"/>
        <v/>
      </c>
      <c r="B50" s="66"/>
      <c r="C50" s="65" t="str">
        <f t="shared" si="3"/>
        <v/>
      </c>
      <c r="D50" s="61">
        <f t="shared" si="4"/>
        <v>0</v>
      </c>
      <c r="E50" s="206"/>
      <c r="F50" s="74" t="str">
        <f t="shared" si="0"/>
        <v/>
      </c>
      <c r="G50" s="75" t="str">
        <f t="shared" si="1"/>
        <v/>
      </c>
      <c r="I50" s="10" t="str">
        <f t="shared" si="5"/>
        <v/>
      </c>
      <c r="J50" s="66"/>
      <c r="K50" s="178"/>
      <c r="L50" s="63" t="str">
        <f t="shared" si="6"/>
        <v/>
      </c>
    </row>
    <row r="51" spans="1:12" x14ac:dyDescent="0.25">
      <c r="A51" s="10" t="str">
        <f t="shared" si="2"/>
        <v/>
      </c>
      <c r="B51" s="66"/>
      <c r="C51" s="65" t="str">
        <f t="shared" si="3"/>
        <v/>
      </c>
      <c r="D51" s="61">
        <f t="shared" si="4"/>
        <v>0</v>
      </c>
      <c r="E51" s="206"/>
      <c r="F51" s="74" t="str">
        <f t="shared" si="0"/>
        <v/>
      </c>
      <c r="G51" s="75" t="str">
        <f t="shared" si="1"/>
        <v/>
      </c>
      <c r="I51" s="10" t="str">
        <f t="shared" si="5"/>
        <v/>
      </c>
      <c r="J51" s="66"/>
      <c r="K51" s="178"/>
      <c r="L51" s="63" t="str">
        <f t="shared" si="6"/>
        <v/>
      </c>
    </row>
    <row r="52" spans="1:12" x14ac:dyDescent="0.25">
      <c r="A52" s="10" t="str">
        <f t="shared" si="2"/>
        <v/>
      </c>
      <c r="B52" s="66"/>
      <c r="C52" s="65" t="str">
        <f t="shared" si="3"/>
        <v/>
      </c>
      <c r="D52" s="61">
        <f t="shared" si="4"/>
        <v>0</v>
      </c>
      <c r="E52" s="206"/>
      <c r="F52" s="74" t="str">
        <f t="shared" si="0"/>
        <v/>
      </c>
      <c r="G52" s="75" t="str">
        <f t="shared" si="1"/>
        <v/>
      </c>
      <c r="I52" s="10" t="str">
        <f t="shared" si="5"/>
        <v/>
      </c>
      <c r="J52" s="66"/>
      <c r="K52" s="178"/>
      <c r="L52" s="63" t="str">
        <f t="shared" si="6"/>
        <v/>
      </c>
    </row>
    <row r="53" spans="1:12" x14ac:dyDescent="0.25">
      <c r="A53" s="10" t="str">
        <f t="shared" si="2"/>
        <v/>
      </c>
      <c r="B53" s="66"/>
      <c r="C53" s="65" t="str">
        <f t="shared" si="3"/>
        <v/>
      </c>
      <c r="D53" s="61">
        <f t="shared" si="4"/>
        <v>0</v>
      </c>
      <c r="E53" s="206"/>
      <c r="F53" s="74" t="str">
        <f t="shared" si="0"/>
        <v/>
      </c>
      <c r="G53" s="75" t="str">
        <f t="shared" si="1"/>
        <v/>
      </c>
      <c r="I53" s="10" t="str">
        <f t="shared" si="5"/>
        <v/>
      </c>
      <c r="J53" s="66"/>
      <c r="K53" s="178"/>
      <c r="L53" s="63" t="str">
        <f t="shared" si="6"/>
        <v/>
      </c>
    </row>
    <row r="54" spans="1:12" x14ac:dyDescent="0.25">
      <c r="A54" s="10" t="str">
        <f t="shared" si="2"/>
        <v/>
      </c>
      <c r="B54" s="66"/>
      <c r="C54" s="65" t="str">
        <f t="shared" si="3"/>
        <v/>
      </c>
      <c r="D54" s="61">
        <f t="shared" si="4"/>
        <v>0</v>
      </c>
      <c r="E54" s="206"/>
      <c r="F54" s="74" t="str">
        <f t="shared" si="0"/>
        <v/>
      </c>
      <c r="G54" s="75" t="str">
        <f t="shared" si="1"/>
        <v/>
      </c>
      <c r="I54" s="10" t="str">
        <f t="shared" si="5"/>
        <v/>
      </c>
      <c r="J54" s="66"/>
      <c r="K54" s="178"/>
      <c r="L54" s="63" t="str">
        <f t="shared" si="6"/>
        <v/>
      </c>
    </row>
    <row r="55" spans="1:12" x14ac:dyDescent="0.25">
      <c r="A55" s="10" t="str">
        <f t="shared" si="2"/>
        <v/>
      </c>
      <c r="B55" s="66"/>
      <c r="C55" s="65" t="str">
        <f t="shared" si="3"/>
        <v/>
      </c>
      <c r="D55" s="61">
        <f t="shared" si="4"/>
        <v>0</v>
      </c>
      <c r="E55" s="206"/>
      <c r="F55" s="74" t="str">
        <f>IF(E55="","",IF(E56="",1,""))</f>
        <v/>
      </c>
      <c r="G55" s="75" t="str">
        <f>IF(F55=1,E55,"")</f>
        <v/>
      </c>
      <c r="I55" s="10" t="str">
        <f t="shared" si="5"/>
        <v/>
      </c>
      <c r="J55" s="66"/>
      <c r="K55" s="178"/>
      <c r="L55" s="63" t="str">
        <f t="shared" si="6"/>
        <v/>
      </c>
    </row>
    <row r="56" spans="1:12" x14ac:dyDescent="0.25">
      <c r="A56" s="10" t="str">
        <f t="shared" si="2"/>
        <v/>
      </c>
      <c r="B56" s="66"/>
      <c r="C56" s="65" t="str">
        <f t="shared" si="3"/>
        <v/>
      </c>
      <c r="D56" s="61">
        <f t="shared" si="4"/>
        <v>0</v>
      </c>
      <c r="E56" s="206"/>
      <c r="F56" s="74" t="str">
        <f t="shared" ref="F56:F63" si="7">IF(E56="","",IF(E57="",1,""))</f>
        <v/>
      </c>
      <c r="G56" s="75" t="str">
        <f t="shared" ref="G56:G63" si="8">IF(F56=1,E56,"")</f>
        <v/>
      </c>
      <c r="I56" s="10" t="str">
        <f t="shared" si="5"/>
        <v/>
      </c>
      <c r="J56" s="66"/>
      <c r="K56" s="178"/>
      <c r="L56" s="63" t="str">
        <f t="shared" si="6"/>
        <v/>
      </c>
    </row>
    <row r="57" spans="1:12" x14ac:dyDescent="0.25">
      <c r="A57" s="10" t="str">
        <f t="shared" si="2"/>
        <v/>
      </c>
      <c r="B57" s="66"/>
      <c r="C57" s="65" t="str">
        <f t="shared" si="3"/>
        <v/>
      </c>
      <c r="D57" s="61">
        <f t="shared" si="4"/>
        <v>0</v>
      </c>
      <c r="E57" s="206"/>
      <c r="F57" s="74" t="str">
        <f t="shared" si="7"/>
        <v/>
      </c>
      <c r="G57" s="75" t="str">
        <f t="shared" si="8"/>
        <v/>
      </c>
      <c r="I57" s="10" t="str">
        <f t="shared" si="5"/>
        <v/>
      </c>
      <c r="J57" s="66"/>
      <c r="K57" s="178"/>
      <c r="L57" s="63" t="str">
        <f t="shared" si="6"/>
        <v/>
      </c>
    </row>
    <row r="58" spans="1:12" x14ac:dyDescent="0.25">
      <c r="A58" s="10" t="str">
        <f t="shared" si="2"/>
        <v/>
      </c>
      <c r="B58" s="66"/>
      <c r="C58" s="65" t="str">
        <f t="shared" si="3"/>
        <v/>
      </c>
      <c r="D58" s="61">
        <f t="shared" si="4"/>
        <v>0</v>
      </c>
      <c r="E58" s="206"/>
      <c r="F58" s="74" t="str">
        <f t="shared" si="7"/>
        <v/>
      </c>
      <c r="G58" s="75" t="str">
        <f t="shared" si="8"/>
        <v/>
      </c>
      <c r="I58" s="10" t="str">
        <f t="shared" si="5"/>
        <v/>
      </c>
      <c r="J58" s="66"/>
      <c r="K58" s="178"/>
      <c r="L58" s="63" t="str">
        <f t="shared" si="6"/>
        <v/>
      </c>
    </row>
    <row r="59" spans="1:12" x14ac:dyDescent="0.25">
      <c r="A59" s="10" t="str">
        <f t="shared" si="2"/>
        <v/>
      </c>
      <c r="B59" s="66"/>
      <c r="C59" s="65" t="str">
        <f t="shared" si="3"/>
        <v/>
      </c>
      <c r="D59" s="61">
        <f t="shared" si="4"/>
        <v>0</v>
      </c>
      <c r="E59" s="206"/>
      <c r="F59" s="74" t="str">
        <f t="shared" si="7"/>
        <v/>
      </c>
      <c r="G59" s="75" t="str">
        <f t="shared" si="8"/>
        <v/>
      </c>
      <c r="I59" s="10" t="str">
        <f t="shared" si="5"/>
        <v/>
      </c>
      <c r="J59" s="66"/>
      <c r="K59" s="178"/>
      <c r="L59" s="63" t="str">
        <f t="shared" si="6"/>
        <v/>
      </c>
    </row>
    <row r="60" spans="1:12" x14ac:dyDescent="0.25">
      <c r="A60" s="10" t="str">
        <f t="shared" si="2"/>
        <v/>
      </c>
      <c r="B60" s="66"/>
      <c r="C60" s="65" t="str">
        <f t="shared" si="3"/>
        <v/>
      </c>
      <c r="D60" s="61">
        <f t="shared" si="4"/>
        <v>0</v>
      </c>
      <c r="E60" s="206"/>
      <c r="F60" s="74" t="str">
        <f t="shared" si="7"/>
        <v/>
      </c>
      <c r="G60" s="75" t="str">
        <f t="shared" si="8"/>
        <v/>
      </c>
      <c r="I60" s="10" t="str">
        <f t="shared" si="5"/>
        <v/>
      </c>
      <c r="J60" s="66"/>
      <c r="K60" s="178"/>
      <c r="L60" s="63" t="str">
        <f t="shared" si="6"/>
        <v/>
      </c>
    </row>
    <row r="61" spans="1:12" x14ac:dyDescent="0.25">
      <c r="A61" s="10" t="str">
        <f t="shared" si="2"/>
        <v/>
      </c>
      <c r="B61" s="66"/>
      <c r="C61" s="65" t="str">
        <f t="shared" si="3"/>
        <v/>
      </c>
      <c r="D61" s="61">
        <f t="shared" si="4"/>
        <v>0</v>
      </c>
      <c r="E61" s="206"/>
      <c r="F61" s="74" t="str">
        <f t="shared" si="7"/>
        <v/>
      </c>
      <c r="G61" s="75" t="str">
        <f t="shared" si="8"/>
        <v/>
      </c>
      <c r="I61" s="10" t="str">
        <f t="shared" si="5"/>
        <v/>
      </c>
      <c r="J61" s="66"/>
      <c r="K61" s="178"/>
      <c r="L61" s="63" t="str">
        <f t="shared" si="6"/>
        <v/>
      </c>
    </row>
    <row r="62" spans="1:12" x14ac:dyDescent="0.25">
      <c r="A62" s="10" t="str">
        <f t="shared" si="2"/>
        <v/>
      </c>
      <c r="B62" s="66"/>
      <c r="C62" s="65" t="str">
        <f t="shared" si="3"/>
        <v/>
      </c>
      <c r="D62" s="61">
        <f t="shared" si="4"/>
        <v>0</v>
      </c>
      <c r="E62" s="206"/>
      <c r="F62" s="74" t="str">
        <f t="shared" si="7"/>
        <v/>
      </c>
      <c r="G62" s="75" t="str">
        <f t="shared" si="8"/>
        <v/>
      </c>
      <c r="I62" s="10" t="str">
        <f t="shared" si="5"/>
        <v/>
      </c>
      <c r="J62" s="66"/>
      <c r="K62" s="178"/>
      <c r="L62" s="63" t="str">
        <f t="shared" si="6"/>
        <v/>
      </c>
    </row>
    <row r="63" spans="1:12" ht="13.8" thickBot="1" x14ac:dyDescent="0.3">
      <c r="A63" s="76" t="str">
        <f t="shared" si="2"/>
        <v/>
      </c>
      <c r="B63" s="77"/>
      <c r="C63" s="78" t="str">
        <f t="shared" si="3"/>
        <v/>
      </c>
      <c r="D63" s="79">
        <f t="shared" si="4"/>
        <v>0</v>
      </c>
      <c r="E63" s="207"/>
      <c r="F63" s="80" t="str">
        <f t="shared" si="7"/>
        <v/>
      </c>
      <c r="G63" s="81" t="str">
        <f t="shared" si="8"/>
        <v/>
      </c>
      <c r="I63" s="76" t="str">
        <f t="shared" si="5"/>
        <v/>
      </c>
      <c r="J63" s="77"/>
      <c r="K63" s="179"/>
      <c r="L63" s="95" t="str">
        <f t="shared" si="6"/>
        <v/>
      </c>
    </row>
    <row r="65" spans="1:12" ht="13.8" thickBot="1" x14ac:dyDescent="0.3"/>
    <row r="66" spans="1:12" x14ac:dyDescent="0.25">
      <c r="B66" s="411" t="s">
        <v>108</v>
      </c>
      <c r="C66" s="413" t="s">
        <v>106</v>
      </c>
      <c r="D66" s="414"/>
      <c r="E66" s="415"/>
      <c r="F66" s="73"/>
      <c r="J66" s="411" t="s">
        <v>112</v>
      </c>
      <c r="K66" s="416" t="s">
        <v>125</v>
      </c>
      <c r="L66" s="409" t="s">
        <v>107</v>
      </c>
    </row>
    <row r="67" spans="1:12" ht="13.8" thickBot="1" x14ac:dyDescent="0.3">
      <c r="B67" s="412"/>
      <c r="C67" s="67" t="s">
        <v>107</v>
      </c>
      <c r="D67" s="71" t="s">
        <v>105</v>
      </c>
      <c r="E67" s="70" t="s">
        <v>109</v>
      </c>
      <c r="J67" s="412"/>
      <c r="K67" s="417"/>
      <c r="L67" s="410"/>
    </row>
    <row r="68" spans="1:12" ht="13.8" thickBot="1" x14ac:dyDescent="0.3">
      <c r="A68" s="1"/>
      <c r="B68" s="68">
        <f>SUM(B5:B63)</f>
        <v>0</v>
      </c>
      <c r="C68" s="69">
        <f>SUM(C6:C63)</f>
        <v>0</v>
      </c>
      <c r="D68" s="72">
        <f>MAX(D5:D63)</f>
        <v>0</v>
      </c>
      <c r="E68" s="202" t="str">
        <f>VLOOKUP(1,F6:G63,2)</f>
        <v>día/mes/año - día/mes/año</v>
      </c>
      <c r="I68" s="1"/>
      <c r="J68" s="68">
        <f>SUM(J5:J63)</f>
        <v>0</v>
      </c>
      <c r="K68" s="203">
        <f>SUM(K5:K63)</f>
        <v>0</v>
      </c>
      <c r="L68" s="204">
        <f>SUM(L6:L63)</f>
        <v>0</v>
      </c>
    </row>
    <row r="69" spans="1:12" ht="13.8" thickBot="1" x14ac:dyDescent="0.3">
      <c r="C69" s="198" t="s">
        <v>105</v>
      </c>
      <c r="E69" s="68">
        <f>MAX(D5:D63)</f>
        <v>0</v>
      </c>
    </row>
  </sheetData>
  <mergeCells count="9">
    <mergeCell ref="A1:L1"/>
    <mergeCell ref="A4:G4"/>
    <mergeCell ref="I4:L4"/>
    <mergeCell ref="E5:G5"/>
    <mergeCell ref="L66:L67"/>
    <mergeCell ref="B66:B67"/>
    <mergeCell ref="C66:E66"/>
    <mergeCell ref="J66:J67"/>
    <mergeCell ref="K66:K67"/>
  </mergeCells>
  <phoneticPr fontId="0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17D3EE593A8A4D9AAE3F2AD010A0BC" ma:contentTypeVersion="19" ma:contentTypeDescription="Create a new document." ma:contentTypeScope="" ma:versionID="f787f23f5d978bc2fa73a3acd85ab1c8">
  <xsd:schema xmlns:xsd="http://www.w3.org/2001/XMLSchema" xmlns:xs="http://www.w3.org/2001/XMLSchema" xmlns:p="http://schemas.microsoft.com/office/2006/metadata/properties" xmlns:ns1="http://schemas.microsoft.com/sharepoint/v3" xmlns:ns2="6ea6a792-ef83-4575-af34-288d3fd4cb51" xmlns:ns3="2e0f9a37-d5d4-403e-a0de-8e0e72481b0e" targetNamespace="http://schemas.microsoft.com/office/2006/metadata/properties" ma:root="true" ma:fieldsID="8cbc44546b457b734f3f29b1419905e1" ns1:_="" ns2:_="" ns3:_="">
    <xsd:import namespace="http://schemas.microsoft.com/sharepoint/v3"/>
    <xsd:import namespace="6ea6a792-ef83-4575-af34-288d3fd4cb51"/>
    <xsd:import namespace="2e0f9a37-d5d4-403e-a0de-8e0e72481b0e"/>
    <xsd:element name="properties">
      <xsd:complexType>
        <xsd:sequence>
          <xsd:element name="documentManagement">
            <xsd:complexType>
              <xsd:all>
                <xsd:element ref="ns2:EnlaceWebflow" minOccurs="0"/>
                <xsd:element ref="ns2:NumericOrder" minOccurs="0"/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Enlace_x002d_Alterno" minOccurs="0"/>
                <xsd:element ref="ns1:_ip_UnifiedCompliancePolicyProperties" minOccurs="0"/>
                <xsd:element ref="ns1:_ip_UnifiedCompliancePolicyUIAc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4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5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a6a792-ef83-4575-af34-288d3fd4cb51" elementFormDefault="qualified">
    <xsd:import namespace="http://schemas.microsoft.com/office/2006/documentManagement/types"/>
    <xsd:import namespace="http://schemas.microsoft.com/office/infopath/2007/PartnerControls"/>
    <xsd:element name="EnlaceWebflow" ma:index="8" nillable="true" ma:displayName="EnlaceWebflow" ma:format="Hyperlink" ma:internalName="EnlaceWebflow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NumericOrder" ma:index="9" nillable="true" ma:displayName="NumericOrder" ma:format="Dropdown" ma:internalName="NumericOrder" ma:percentage="FALSE">
      <xsd:simpleType>
        <xsd:restriction base="dms:Number"/>
      </xsd:simple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9189064c-74a9-43e5-b572-e3b11b1ca6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Enlace_x002d_Alterno" ma:index="23" nillable="true" ma:displayName="Enlace-Alterno (WEBFLOW)" ma:format="Dropdown" ma:internalName="Enlace_x002d_Alterno">
      <xsd:simpleType>
        <xsd:restriction base="dms:Note">
          <xsd:maxLength value="255"/>
        </xsd:restriction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0f9a37-d5d4-403e-a0de-8e0e72481b0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1edb5104-a6ea-46f1-a222-154c6f3224c0}" ma:internalName="TaxCatchAll" ma:showField="CatchAllData" ma:web="2e0f9a37-d5d4-403e-a0de-8e0e72481b0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2e0f9a37-d5d4-403e-a0de-8e0e72481b0e" xsi:nil="true"/>
    <lcf76f155ced4ddcb4097134ff3c332f xmlns="6ea6a792-ef83-4575-af34-288d3fd4cb51">
      <Terms xmlns="http://schemas.microsoft.com/office/infopath/2007/PartnerControls"/>
    </lcf76f155ced4ddcb4097134ff3c332f>
    <Enlace_x002d_Alterno xmlns="6ea6a792-ef83-4575-af34-288d3fd4cb51" xsi:nil="true"/>
    <NumericOrder xmlns="6ea6a792-ef83-4575-af34-288d3fd4cb51" xsi:nil="true"/>
    <_ip_UnifiedCompliancePolicyProperties xmlns="http://schemas.microsoft.com/sharepoint/v3" xsi:nil="true"/>
    <EnlaceWebflow xmlns="6ea6a792-ef83-4575-af34-288d3fd4cb51">
      <Url xsi:nil="true"/>
      <Description xsi:nil="true"/>
    </EnlaceWebflow>
  </documentManagement>
</p:properties>
</file>

<file path=customXml/itemProps1.xml><?xml version="1.0" encoding="utf-8"?>
<ds:datastoreItem xmlns:ds="http://schemas.openxmlformats.org/officeDocument/2006/customXml" ds:itemID="{01FAA7B0-C966-430E-9D7B-29BF0A68C3EA}"/>
</file>

<file path=customXml/itemProps2.xml><?xml version="1.0" encoding="utf-8"?>
<ds:datastoreItem xmlns:ds="http://schemas.openxmlformats.org/officeDocument/2006/customXml" ds:itemID="{72B286F8-DF35-46D7-96BE-46C2C58939FA}"/>
</file>

<file path=customXml/itemProps3.xml><?xml version="1.0" encoding="utf-8"?>
<ds:datastoreItem xmlns:ds="http://schemas.openxmlformats.org/officeDocument/2006/customXml" ds:itemID="{925ABF95-AE9B-4916-99B7-3C65D87C766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Cover Sheet</vt:lpstr>
      <vt:lpstr>Certificaciones y Ordenes Cambi</vt:lpstr>
      <vt:lpstr>'Cover Sheet'!Print_Area</vt:lpstr>
    </vt:vector>
  </TitlesOfParts>
  <Company>Apollo Group,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RES. SAN MARTIN</dc:creator>
  <cp:lastModifiedBy>Jose L. Negron Rivera</cp:lastModifiedBy>
  <cp:lastPrinted>2010-10-04T20:13:43Z</cp:lastPrinted>
  <dcterms:created xsi:type="dcterms:W3CDTF">2004-07-01T13:55:29Z</dcterms:created>
  <dcterms:modified xsi:type="dcterms:W3CDTF">2017-03-23T18:51:32Z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0x0101004517D3EE593A8A4D9AAE3F2AD010A0BC</vt:lpwstr>
  </property>
</Properties>
</file>