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comments2.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xl/comments3.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9 AVP - Ing. Negron\Otros\PEN DRIVES\AVP\Manual de Procedimientos de Proyectos 2017\Manual de Procedimientos 2017\Anejos\03 Informes\"/>
    </mc:Choice>
  </mc:AlternateContent>
  <bookViews>
    <workbookView xWindow="120" yWindow="120" windowWidth="21432" windowHeight="10032"/>
  </bookViews>
  <sheets>
    <sheet name="ALL PROJECTS MONTHLY REPORT" sheetId="1" r:id="rId1"/>
    <sheet name="ACTIVE PROJECTS MONTHLY REPORT" sheetId="2" r:id="rId2"/>
    <sheet name="STOPPED PROJECTS MONTHLY REPORT" sheetId="3" r:id="rId3"/>
    <sheet name="SUSTANTIAL PROJECTS MONTLY REPO" sheetId="4" r:id="rId4"/>
    <sheet name="ACCEPTANCE PROJECTS MONTLY REPO" sheetId="5" r:id="rId5"/>
  </sheets>
  <definedNames>
    <definedName name="_xlnm._FilterDatabase" localSheetId="4" hidden="1">'ACCEPTANCE PROJECTS MONTLY REPO'!$A$3:$AN$156</definedName>
    <definedName name="_xlnm._FilterDatabase" localSheetId="1" hidden="1">'ACTIVE PROJECTS MONTHLY REPORT'!$A$3:$AN$156</definedName>
    <definedName name="_xlnm._FilterDatabase" localSheetId="0" hidden="1">'ALL PROJECTS MONTHLY REPORT'!$A$3:$AN$156</definedName>
    <definedName name="_xlnm._FilterDatabase" localSheetId="2" hidden="1">'STOPPED PROJECTS MONTHLY REPORT'!$A$3:$AN$156</definedName>
    <definedName name="_xlnm._FilterDatabase" localSheetId="3" hidden="1">'SUSTANTIAL PROJECTS MONTLY REPO'!$A$3:$AN$156</definedName>
    <definedName name="_xlnm.Print_Area" localSheetId="4">'ACCEPTANCE PROJECTS MONTLY REPO'!$A$2:$AM$156</definedName>
    <definedName name="_xlnm.Print_Area" localSheetId="1">'ACTIVE PROJECTS MONTHLY REPORT'!$A$2:$AM$156</definedName>
    <definedName name="_xlnm.Print_Area" localSheetId="0">'ALL PROJECTS MONTHLY REPORT'!$A$2:$AM$157</definedName>
    <definedName name="_xlnm.Print_Area" localSheetId="2">'STOPPED PROJECTS MONTHLY REPORT'!$A$2:$AM$156</definedName>
    <definedName name="_xlnm.Print_Area" localSheetId="3">'SUSTANTIAL PROJECTS MONTLY REPO'!$A$2:$AM$156</definedName>
    <definedName name="_xlnm.Print_Titles" localSheetId="4">'ACCEPTANCE PROJECTS MONTLY REPO'!$2:$3</definedName>
    <definedName name="_xlnm.Print_Titles" localSheetId="1">'ACTIVE PROJECTS MONTHLY REPORT'!$2:$3</definedName>
    <definedName name="_xlnm.Print_Titles" localSheetId="2">'STOPPED PROJECTS MONTHLY REPORT'!$2:$3</definedName>
    <definedName name="_xlnm.Print_Titles" localSheetId="3">'SUSTANTIAL PROJECTS MONTLY REPO'!$2:$3</definedName>
  </definedNames>
  <calcPr calcId="152511"/>
</workbook>
</file>

<file path=xl/calcChain.xml><?xml version="1.0" encoding="utf-8"?>
<calcChain xmlns="http://schemas.openxmlformats.org/spreadsheetml/2006/main">
  <c r="AK132" i="5" l="1"/>
  <c r="AK131" i="5"/>
  <c r="AK130" i="5"/>
  <c r="AK129" i="5"/>
  <c r="AK128" i="5"/>
  <c r="AK127" i="5"/>
  <c r="AK126" i="5"/>
  <c r="AK125" i="5"/>
  <c r="AK124" i="5"/>
  <c r="AK123" i="5"/>
  <c r="AK122" i="5"/>
  <c r="AK121" i="5"/>
  <c r="AK120" i="5"/>
  <c r="AK119" i="5"/>
  <c r="AK118" i="5"/>
  <c r="AK117" i="5"/>
  <c r="AK116" i="5"/>
  <c r="AK115" i="5"/>
  <c r="AK114" i="5"/>
  <c r="AK113" i="5"/>
  <c r="AK112" i="5"/>
  <c r="AK111" i="5"/>
  <c r="AK110" i="5"/>
  <c r="AK109" i="5"/>
  <c r="AK108"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2" i="5"/>
  <c r="AK81" i="5"/>
  <c r="AK80" i="5"/>
  <c r="AK79" i="5"/>
  <c r="AK78" i="5"/>
  <c r="AK77" i="5"/>
  <c r="AK76" i="5"/>
  <c r="AK75" i="5"/>
  <c r="AK74" i="5"/>
  <c r="AK73" i="5"/>
  <c r="AK72" i="5"/>
  <c r="AK71" i="5"/>
  <c r="AK70" i="5"/>
  <c r="AK69" i="5"/>
  <c r="AK68" i="5"/>
  <c r="AK67" i="5"/>
  <c r="AK66" i="5"/>
  <c r="AK65" i="5"/>
  <c r="AK64" i="5"/>
  <c r="AK63" i="5"/>
  <c r="AK62" i="5"/>
  <c r="AK61" i="5"/>
  <c r="AK60" i="5"/>
  <c r="AK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6" i="5"/>
  <c r="AK25" i="5"/>
  <c r="AK24" i="5"/>
  <c r="AK23" i="5"/>
  <c r="AK22" i="5"/>
  <c r="AK21" i="5"/>
  <c r="AK20" i="5"/>
  <c r="AK19" i="5"/>
  <c r="AK18" i="5"/>
  <c r="AK17" i="5"/>
  <c r="AK16" i="5"/>
  <c r="AK15" i="5"/>
  <c r="AK14" i="5"/>
  <c r="AK13" i="5"/>
  <c r="AK12" i="5"/>
  <c r="AK11" i="5"/>
  <c r="AK10" i="5"/>
  <c r="AK9" i="5"/>
  <c r="AK8" i="5"/>
  <c r="AK7" i="5"/>
  <c r="AK6" i="5"/>
  <c r="AK5" i="5"/>
  <c r="AK4" i="5"/>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K4" i="4"/>
  <c r="AK132" i="3"/>
  <c r="AK131" i="3"/>
  <c r="AK130" i="3"/>
  <c r="AK129" i="3"/>
  <c r="AK128" i="3"/>
  <c r="AK127" i="3"/>
  <c r="AK126" i="3"/>
  <c r="AK125" i="3"/>
  <c r="AK124" i="3"/>
  <c r="AK123" i="3"/>
  <c r="AK122" i="3"/>
  <c r="AK121" i="3"/>
  <c r="AK120" i="3"/>
  <c r="AK119" i="3"/>
  <c r="AK118" i="3"/>
  <c r="AK117" i="3"/>
  <c r="AK116" i="3"/>
  <c r="AK115" i="3"/>
  <c r="AK114" i="3"/>
  <c r="AK113" i="3"/>
  <c r="AK112" i="3"/>
  <c r="AK111" i="3"/>
  <c r="AK110" i="3"/>
  <c r="AK109" i="3"/>
  <c r="AK108" i="3"/>
  <c r="AK107" i="3"/>
  <c r="AK106" i="3"/>
  <c r="AK105" i="3"/>
  <c r="AK104" i="3"/>
  <c r="AK103" i="3"/>
  <c r="AK102" i="3"/>
  <c r="AK101" i="3"/>
  <c r="AK100" i="3"/>
  <c r="AK99" i="3"/>
  <c r="AK98" i="3"/>
  <c r="AK97" i="3"/>
  <c r="AK96" i="3"/>
  <c r="AK95" i="3"/>
  <c r="AK94" i="3"/>
  <c r="AK93" i="3"/>
  <c r="AK92" i="3"/>
  <c r="AK91" i="3"/>
  <c r="AK90" i="3"/>
  <c r="AK89" i="3"/>
  <c r="AK88" i="3"/>
  <c r="AK87" i="3"/>
  <c r="AK86" i="3"/>
  <c r="AK85" i="3"/>
  <c r="AK84" i="3"/>
  <c r="AK83" i="3"/>
  <c r="AK82" i="3"/>
  <c r="AK81" i="3"/>
  <c r="AK80" i="3"/>
  <c r="AK79" i="3"/>
  <c r="AK78" i="3"/>
  <c r="AK77" i="3"/>
  <c r="AK76" i="3"/>
  <c r="AK75" i="3"/>
  <c r="AK74" i="3"/>
  <c r="AK73" i="3"/>
  <c r="AK72" i="3"/>
  <c r="AK71" i="3"/>
  <c r="AK70" i="3"/>
  <c r="AK69" i="3"/>
  <c r="AK68" i="3"/>
  <c r="AK67" i="3"/>
  <c r="AK66" i="3"/>
  <c r="AK65" i="3"/>
  <c r="AK64" i="3"/>
  <c r="AK63" i="3"/>
  <c r="AK62" i="3"/>
  <c r="AK61" i="3"/>
  <c r="AK60" i="3"/>
  <c r="AK59" i="3"/>
  <c r="AK58" i="3"/>
  <c r="AK57" i="3"/>
  <c r="AK56" i="3"/>
  <c r="AK55" i="3"/>
  <c r="AK54" i="3"/>
  <c r="AK53" i="3"/>
  <c r="AK52" i="3"/>
  <c r="AK51" i="3"/>
  <c r="AK50" i="3"/>
  <c r="AK49" i="3"/>
  <c r="AK48" i="3"/>
  <c r="AK47" i="3"/>
  <c r="AK46" i="3"/>
  <c r="AK45" i="3"/>
  <c r="AK44" i="3"/>
  <c r="AK43" i="3"/>
  <c r="AK42" i="3"/>
  <c r="AK41" i="3"/>
  <c r="AK40" i="3"/>
  <c r="AK39" i="3"/>
  <c r="AK38" i="3"/>
  <c r="AK37" i="3"/>
  <c r="AK36" i="3"/>
  <c r="AK35" i="3"/>
  <c r="AK34" i="3"/>
  <c r="AK33" i="3"/>
  <c r="AK32" i="3"/>
  <c r="AK31" i="3"/>
  <c r="AK30" i="3"/>
  <c r="AK29" i="3"/>
  <c r="AK28" i="3"/>
  <c r="AK27" i="3"/>
  <c r="AK26" i="3"/>
  <c r="AK25" i="3"/>
  <c r="AK24" i="3"/>
  <c r="AK23" i="3"/>
  <c r="AK22" i="3"/>
  <c r="AK21" i="3"/>
  <c r="AK20" i="3"/>
  <c r="AK19" i="3"/>
  <c r="AK18" i="3"/>
  <c r="AK17" i="3"/>
  <c r="AK16" i="3"/>
  <c r="AK15" i="3"/>
  <c r="AK14" i="3"/>
  <c r="AK13" i="3"/>
  <c r="AK12" i="3"/>
  <c r="AK11" i="3"/>
  <c r="AK10" i="3"/>
  <c r="AK9" i="3"/>
  <c r="AK8" i="3"/>
  <c r="AK7" i="3"/>
  <c r="AK6" i="3"/>
  <c r="AK5" i="3"/>
  <c r="AK4" i="3"/>
  <c r="AK132" i="2"/>
  <c r="AK131" i="2"/>
  <c r="AK130" i="2"/>
  <c r="AK129" i="2"/>
  <c r="AK128" i="2"/>
  <c r="AK127" i="2"/>
  <c r="AK126" i="2"/>
  <c r="AK125" i="2"/>
  <c r="AK124" i="2"/>
  <c r="AK123" i="2"/>
  <c r="AK122" i="2"/>
  <c r="AK121" i="2"/>
  <c r="AK120" i="2"/>
  <c r="AK119" i="2"/>
  <c r="AK118" i="2"/>
  <c r="AK117" i="2"/>
  <c r="AK116" i="2"/>
  <c r="AK115" i="2"/>
  <c r="AK114" i="2"/>
  <c r="AK113" i="2"/>
  <c r="AK112" i="2"/>
  <c r="AK111" i="2"/>
  <c r="AK110" i="2"/>
  <c r="AK109" i="2"/>
  <c r="AK108" i="2"/>
  <c r="AK107" i="2"/>
  <c r="AK106" i="2"/>
  <c r="AK105" i="2"/>
  <c r="AK104" i="2"/>
  <c r="AK103" i="2"/>
  <c r="AK102" i="2"/>
  <c r="AK101" i="2"/>
  <c r="AK100" i="2"/>
  <c r="AK99" i="2"/>
  <c r="AK98" i="2"/>
  <c r="AK97" i="2"/>
  <c r="AK96" i="2"/>
  <c r="AK95" i="2"/>
  <c r="AK94" i="2"/>
  <c r="AK93" i="2"/>
  <c r="AK92" i="2"/>
  <c r="AK91" i="2"/>
  <c r="AK90" i="2"/>
  <c r="AK89" i="2"/>
  <c r="AK88" i="2"/>
  <c r="AK87" i="2"/>
  <c r="AK86" i="2"/>
  <c r="AK85" i="2"/>
  <c r="AK84" i="2"/>
  <c r="AK83" i="2"/>
  <c r="AK82" i="2"/>
  <c r="AK81" i="2"/>
  <c r="AK80" i="2"/>
  <c r="AK79" i="2"/>
  <c r="AK78" i="2"/>
  <c r="AK77" i="2"/>
  <c r="AK76" i="2"/>
  <c r="AK75" i="2"/>
  <c r="AK74" i="2"/>
  <c r="AK73" i="2"/>
  <c r="AK72" i="2"/>
  <c r="AK71" i="2"/>
  <c r="AK70" i="2"/>
  <c r="AK69" i="2"/>
  <c r="AK68" i="2"/>
  <c r="AK67" i="2"/>
  <c r="AK66" i="2"/>
  <c r="AK65" i="2"/>
  <c r="AK64" i="2"/>
  <c r="AK63" i="2"/>
  <c r="AK62" i="2"/>
  <c r="AK61" i="2"/>
  <c r="AK60" i="2"/>
  <c r="AK59" i="2"/>
  <c r="AK58" i="2"/>
  <c r="AK57" i="2"/>
  <c r="AK56" i="2"/>
  <c r="AK55" i="2"/>
  <c r="AK54" i="2"/>
  <c r="AK53" i="2"/>
  <c r="AK52" i="2"/>
  <c r="AK51" i="2"/>
  <c r="AK50" i="2"/>
  <c r="AK49" i="2"/>
  <c r="AK48" i="2"/>
  <c r="AK47" i="2"/>
  <c r="AK46" i="2"/>
  <c r="AK45" i="2"/>
  <c r="AK44" i="2"/>
  <c r="AK43" i="2"/>
  <c r="AK42" i="2"/>
  <c r="AK41" i="2"/>
  <c r="AK40" i="2"/>
  <c r="AK39" i="2"/>
  <c r="AK38" i="2"/>
  <c r="AK37" i="2"/>
  <c r="AK36" i="2"/>
  <c r="AK35" i="2"/>
  <c r="AK34" i="2"/>
  <c r="AK33" i="2"/>
  <c r="AK32" i="2"/>
  <c r="AK31" i="2"/>
  <c r="AK30" i="2"/>
  <c r="AK29" i="2"/>
  <c r="AK28" i="2"/>
  <c r="AK27" i="2"/>
  <c r="AK26" i="2"/>
  <c r="AK25" i="2"/>
  <c r="AK24" i="2"/>
  <c r="AK23" i="2"/>
  <c r="AK22" i="2"/>
  <c r="AK21" i="2"/>
  <c r="AK20" i="2"/>
  <c r="AK19" i="2"/>
  <c r="AK18" i="2"/>
  <c r="AK17" i="2"/>
  <c r="AK16" i="2"/>
  <c r="AK15" i="2"/>
  <c r="AK14" i="2"/>
  <c r="AK13" i="2"/>
  <c r="AK12" i="2"/>
  <c r="AK11" i="2"/>
  <c r="AK10" i="2"/>
  <c r="AK9" i="2"/>
  <c r="AK8" i="2"/>
  <c r="AK7" i="2"/>
  <c r="AK6" i="2"/>
  <c r="AK5" i="2"/>
  <c r="AK4" i="2"/>
  <c r="D146" i="2" l="1"/>
  <c r="D147" i="2"/>
  <c r="D147" i="4"/>
  <c r="D146" i="4"/>
  <c r="D147" i="5"/>
  <c r="D146" i="5"/>
  <c r="D147" i="3"/>
  <c r="D146" i="3"/>
  <c r="AN134" i="3" l="1"/>
  <c r="AN133" i="3"/>
  <c r="AN132" i="3"/>
  <c r="AN131" i="3"/>
  <c r="AN130" i="3"/>
  <c r="AN129" i="3"/>
  <c r="AN128" i="3"/>
  <c r="AN127" i="3"/>
  <c r="AN126" i="3"/>
  <c r="AN125" i="3"/>
  <c r="AN124" i="3"/>
  <c r="AN123" i="3"/>
  <c r="AN122" i="3"/>
  <c r="AN121" i="3"/>
  <c r="AN120" i="3"/>
  <c r="AN119" i="3"/>
  <c r="AN118" i="3"/>
  <c r="AN117" i="3"/>
  <c r="AN116" i="3"/>
  <c r="AN115" i="3"/>
  <c r="AN114" i="3"/>
  <c r="AN113" i="3"/>
  <c r="AN112" i="3"/>
  <c r="AN111" i="3"/>
  <c r="AN110" i="3"/>
  <c r="AN109" i="3"/>
  <c r="AN108" i="3"/>
  <c r="AN107" i="3"/>
  <c r="AN106" i="3"/>
  <c r="AN105" i="3"/>
  <c r="AN104" i="3"/>
  <c r="AN103" i="3"/>
  <c r="AN102" i="3"/>
  <c r="AN101" i="3"/>
  <c r="AN100" i="3"/>
  <c r="AN99" i="3"/>
  <c r="AN98" i="3"/>
  <c r="AN97" i="3"/>
  <c r="AN96" i="3"/>
  <c r="AN95" i="3"/>
  <c r="AN94" i="3"/>
  <c r="AN93" i="3"/>
  <c r="AN92" i="3"/>
  <c r="AN91" i="3"/>
  <c r="AN90" i="3"/>
  <c r="AN89" i="3"/>
  <c r="AN88" i="3"/>
  <c r="AN87" i="3"/>
  <c r="AN86" i="3"/>
  <c r="AN85" i="3"/>
  <c r="AN84" i="3"/>
  <c r="AN83" i="3"/>
  <c r="AN82" i="3"/>
  <c r="AN81" i="3"/>
  <c r="AN80" i="3"/>
  <c r="AN79" i="3"/>
  <c r="AN78" i="3"/>
  <c r="AN77" i="3"/>
  <c r="AN76" i="3"/>
  <c r="AN75" i="3"/>
  <c r="AN74" i="3"/>
  <c r="AN73" i="3"/>
  <c r="AN72" i="3"/>
  <c r="AN71" i="3"/>
  <c r="AN70" i="3"/>
  <c r="AN69" i="3"/>
  <c r="AN68" i="3"/>
  <c r="AN67" i="3"/>
  <c r="AN66" i="3"/>
  <c r="AN65" i="3"/>
  <c r="AN64" i="3"/>
  <c r="AN63" i="3"/>
  <c r="AN62" i="3"/>
  <c r="AN61" i="3"/>
  <c r="AN60" i="3"/>
  <c r="AN59" i="3"/>
  <c r="AN58" i="3"/>
  <c r="AN57" i="3"/>
  <c r="AN56" i="3"/>
  <c r="AN55" i="3"/>
  <c r="AN54" i="3"/>
  <c r="AN53" i="3"/>
  <c r="AN52" i="3"/>
  <c r="AN51" i="3"/>
  <c r="AN50" i="3"/>
  <c r="AN49" i="3"/>
  <c r="AN48" i="3"/>
  <c r="AN47" i="3"/>
  <c r="AN46" i="3"/>
  <c r="AN45" i="3"/>
  <c r="AN44" i="3"/>
  <c r="AN43" i="3"/>
  <c r="AN42" i="3"/>
  <c r="AN41" i="3"/>
  <c r="AN40" i="3"/>
  <c r="AN39" i="3"/>
  <c r="AN38" i="3"/>
  <c r="AN37" i="3"/>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C134" i="3"/>
  <c r="C136" i="5"/>
  <c r="C134" i="5"/>
  <c r="C133" i="5"/>
  <c r="AM132" i="5"/>
  <c r="AL132" i="5"/>
  <c r="AG132" i="5"/>
  <c r="AF132" i="5"/>
  <c r="AC132" i="5"/>
  <c r="AB132" i="5"/>
  <c r="AA132" i="5"/>
  <c r="Z132" i="5"/>
  <c r="Y132" i="5"/>
  <c r="X132" i="5"/>
  <c r="W132" i="5"/>
  <c r="T132" i="5"/>
  <c r="O132" i="5"/>
  <c r="N132" i="5"/>
  <c r="M132" i="5"/>
  <c r="K132" i="5"/>
  <c r="J132" i="5"/>
  <c r="I132" i="5"/>
  <c r="H132" i="5"/>
  <c r="G132" i="5"/>
  <c r="F132" i="5"/>
  <c r="E132" i="5"/>
  <c r="D132" i="5"/>
  <c r="C132" i="5"/>
  <c r="B132" i="5"/>
  <c r="A132" i="5"/>
  <c r="AM131" i="5"/>
  <c r="AL131" i="5"/>
  <c r="AG131" i="5"/>
  <c r="AF131" i="5"/>
  <c r="AC131" i="5"/>
  <c r="AB131" i="5"/>
  <c r="AA131" i="5"/>
  <c r="Z131" i="5"/>
  <c r="Y131" i="5"/>
  <c r="X131" i="5"/>
  <c r="W131" i="5"/>
  <c r="T131" i="5"/>
  <c r="O131" i="5"/>
  <c r="N131" i="5"/>
  <c r="M131" i="5"/>
  <c r="K131" i="5"/>
  <c r="J131" i="5"/>
  <c r="I131" i="5"/>
  <c r="H131" i="5"/>
  <c r="G131" i="5"/>
  <c r="F131" i="5"/>
  <c r="E131" i="5"/>
  <c r="D131" i="5"/>
  <c r="C131" i="5"/>
  <c r="B131" i="5"/>
  <c r="A131" i="5"/>
  <c r="AM130" i="5"/>
  <c r="AL130" i="5"/>
  <c r="AG130" i="5"/>
  <c r="AF130" i="5"/>
  <c r="AC130" i="5"/>
  <c r="AB130" i="5"/>
  <c r="AA130" i="5"/>
  <c r="Z130" i="5"/>
  <c r="Y130" i="5"/>
  <c r="X130" i="5"/>
  <c r="W130" i="5"/>
  <c r="T130" i="5"/>
  <c r="O130" i="5"/>
  <c r="N130" i="5"/>
  <c r="M130" i="5"/>
  <c r="K130" i="5"/>
  <c r="J130" i="5"/>
  <c r="I130" i="5"/>
  <c r="H130" i="5"/>
  <c r="G130" i="5"/>
  <c r="F130" i="5"/>
  <c r="E130" i="5"/>
  <c r="D130" i="5"/>
  <c r="C130" i="5"/>
  <c r="B130" i="5"/>
  <c r="A130" i="5"/>
  <c r="AM129" i="5"/>
  <c r="AL129" i="5"/>
  <c r="AG129" i="5"/>
  <c r="AF129" i="5"/>
  <c r="AC129" i="5"/>
  <c r="AB129" i="5"/>
  <c r="AA129" i="5"/>
  <c r="Z129" i="5"/>
  <c r="Y129" i="5"/>
  <c r="X129" i="5"/>
  <c r="W129" i="5"/>
  <c r="T129" i="5"/>
  <c r="O129" i="5"/>
  <c r="N129" i="5"/>
  <c r="M129" i="5"/>
  <c r="K129" i="5"/>
  <c r="J129" i="5"/>
  <c r="I129" i="5"/>
  <c r="H129" i="5"/>
  <c r="G129" i="5"/>
  <c r="F129" i="5"/>
  <c r="E129" i="5"/>
  <c r="D129" i="5"/>
  <c r="C129" i="5"/>
  <c r="B129" i="5"/>
  <c r="A129" i="5"/>
  <c r="AM128" i="5"/>
  <c r="AL128" i="5"/>
  <c r="AG128" i="5"/>
  <c r="AF128" i="5"/>
  <c r="AC128" i="5"/>
  <c r="AB128" i="5"/>
  <c r="AA128" i="5"/>
  <c r="Z128" i="5"/>
  <c r="Y128" i="5"/>
  <c r="X128" i="5"/>
  <c r="W128" i="5"/>
  <c r="T128" i="5"/>
  <c r="O128" i="5"/>
  <c r="N128" i="5"/>
  <c r="M128" i="5"/>
  <c r="K128" i="5"/>
  <c r="J128" i="5"/>
  <c r="I128" i="5"/>
  <c r="H128" i="5"/>
  <c r="G128" i="5"/>
  <c r="F128" i="5"/>
  <c r="E128" i="5"/>
  <c r="D128" i="5"/>
  <c r="C128" i="5"/>
  <c r="B128" i="5"/>
  <c r="A128" i="5"/>
  <c r="AM127" i="5"/>
  <c r="AL127" i="5"/>
  <c r="AG127" i="5"/>
  <c r="AF127" i="5"/>
  <c r="AC127" i="5"/>
  <c r="AB127" i="5"/>
  <c r="AA127" i="5"/>
  <c r="Z127" i="5"/>
  <c r="Y127" i="5"/>
  <c r="X127" i="5"/>
  <c r="W127" i="5"/>
  <c r="T127" i="5"/>
  <c r="O127" i="5"/>
  <c r="N127" i="5"/>
  <c r="M127" i="5"/>
  <c r="K127" i="5"/>
  <c r="J127" i="5"/>
  <c r="I127" i="5"/>
  <c r="H127" i="5"/>
  <c r="G127" i="5"/>
  <c r="F127" i="5"/>
  <c r="E127" i="5"/>
  <c r="D127" i="5"/>
  <c r="C127" i="5"/>
  <c r="B127" i="5"/>
  <c r="A127" i="5"/>
  <c r="AM126" i="5"/>
  <c r="AL126" i="5"/>
  <c r="AG126" i="5"/>
  <c r="AF126" i="5"/>
  <c r="AC126" i="5"/>
  <c r="AB126" i="5"/>
  <c r="AA126" i="5"/>
  <c r="Z126" i="5"/>
  <c r="Y126" i="5"/>
  <c r="X126" i="5"/>
  <c r="W126" i="5"/>
  <c r="T126" i="5"/>
  <c r="O126" i="5"/>
  <c r="N126" i="5"/>
  <c r="M126" i="5"/>
  <c r="K126" i="5"/>
  <c r="J126" i="5"/>
  <c r="I126" i="5"/>
  <c r="H126" i="5"/>
  <c r="G126" i="5"/>
  <c r="F126" i="5"/>
  <c r="E126" i="5"/>
  <c r="D126" i="5"/>
  <c r="C126" i="5"/>
  <c r="B126" i="5"/>
  <c r="A126" i="5"/>
  <c r="AM125" i="5"/>
  <c r="AL125" i="5"/>
  <c r="AG125" i="5"/>
  <c r="AF125" i="5"/>
  <c r="AC125" i="5"/>
  <c r="AB125" i="5"/>
  <c r="AA125" i="5"/>
  <c r="Z125" i="5"/>
  <c r="Y125" i="5"/>
  <c r="X125" i="5"/>
  <c r="W125" i="5"/>
  <c r="T125" i="5"/>
  <c r="O125" i="5"/>
  <c r="N125" i="5"/>
  <c r="M125" i="5"/>
  <c r="K125" i="5"/>
  <c r="J125" i="5"/>
  <c r="I125" i="5"/>
  <c r="H125" i="5"/>
  <c r="G125" i="5"/>
  <c r="F125" i="5"/>
  <c r="E125" i="5"/>
  <c r="D125" i="5"/>
  <c r="C125" i="5"/>
  <c r="B125" i="5"/>
  <c r="A125" i="5"/>
  <c r="AM124" i="5"/>
  <c r="AL124" i="5"/>
  <c r="AG124" i="5"/>
  <c r="AF124" i="5"/>
  <c r="AC124" i="5"/>
  <c r="AB124" i="5"/>
  <c r="AA124" i="5"/>
  <c r="Z124" i="5"/>
  <c r="Y124" i="5"/>
  <c r="X124" i="5"/>
  <c r="W124" i="5"/>
  <c r="T124" i="5"/>
  <c r="O124" i="5"/>
  <c r="N124" i="5"/>
  <c r="M124" i="5"/>
  <c r="K124" i="5"/>
  <c r="J124" i="5"/>
  <c r="I124" i="5"/>
  <c r="H124" i="5"/>
  <c r="G124" i="5"/>
  <c r="F124" i="5"/>
  <c r="E124" i="5"/>
  <c r="D124" i="5"/>
  <c r="C124" i="5"/>
  <c r="B124" i="5"/>
  <c r="A124" i="5"/>
  <c r="AM123" i="5"/>
  <c r="AL123" i="5"/>
  <c r="AG123" i="5"/>
  <c r="AF123" i="5"/>
  <c r="AC123" i="5"/>
  <c r="AB123" i="5"/>
  <c r="AA123" i="5"/>
  <c r="Z123" i="5"/>
  <c r="Y123" i="5"/>
  <c r="X123" i="5"/>
  <c r="W123" i="5"/>
  <c r="T123" i="5"/>
  <c r="O123" i="5"/>
  <c r="N123" i="5"/>
  <c r="M123" i="5"/>
  <c r="K123" i="5"/>
  <c r="J123" i="5"/>
  <c r="I123" i="5"/>
  <c r="H123" i="5"/>
  <c r="G123" i="5"/>
  <c r="F123" i="5"/>
  <c r="E123" i="5"/>
  <c r="D123" i="5"/>
  <c r="C123" i="5"/>
  <c r="B123" i="5"/>
  <c r="A123" i="5"/>
  <c r="AM122" i="5"/>
  <c r="AL122" i="5"/>
  <c r="AG122" i="5"/>
  <c r="AF122" i="5"/>
  <c r="AC122" i="5"/>
  <c r="AB122" i="5"/>
  <c r="AA122" i="5"/>
  <c r="Z122" i="5"/>
  <c r="Y122" i="5"/>
  <c r="X122" i="5"/>
  <c r="W122" i="5"/>
  <c r="T122" i="5"/>
  <c r="O122" i="5"/>
  <c r="N122" i="5"/>
  <c r="M122" i="5"/>
  <c r="K122" i="5"/>
  <c r="J122" i="5"/>
  <c r="I122" i="5"/>
  <c r="H122" i="5"/>
  <c r="G122" i="5"/>
  <c r="F122" i="5"/>
  <c r="E122" i="5"/>
  <c r="D122" i="5"/>
  <c r="C122" i="5"/>
  <c r="B122" i="5"/>
  <c r="A122" i="5"/>
  <c r="AM121" i="5"/>
  <c r="AL121" i="5"/>
  <c r="AG121" i="5"/>
  <c r="AF121" i="5"/>
  <c r="AC121" i="5"/>
  <c r="AB121" i="5"/>
  <c r="AA121" i="5"/>
  <c r="Z121" i="5"/>
  <c r="Y121" i="5"/>
  <c r="X121" i="5"/>
  <c r="W121" i="5"/>
  <c r="T121" i="5"/>
  <c r="O121" i="5"/>
  <c r="N121" i="5"/>
  <c r="M121" i="5"/>
  <c r="K121" i="5"/>
  <c r="J121" i="5"/>
  <c r="I121" i="5"/>
  <c r="H121" i="5"/>
  <c r="G121" i="5"/>
  <c r="F121" i="5"/>
  <c r="E121" i="5"/>
  <c r="D121" i="5"/>
  <c r="C121" i="5"/>
  <c r="B121" i="5"/>
  <c r="A121" i="5"/>
  <c r="AM120" i="5"/>
  <c r="AL120" i="5"/>
  <c r="AG120" i="5"/>
  <c r="AF120" i="5"/>
  <c r="AC120" i="5"/>
  <c r="AB120" i="5"/>
  <c r="AA120" i="5"/>
  <c r="Z120" i="5"/>
  <c r="Y120" i="5"/>
  <c r="X120" i="5"/>
  <c r="W120" i="5"/>
  <c r="T120" i="5"/>
  <c r="O120" i="5"/>
  <c r="N120" i="5"/>
  <c r="M120" i="5"/>
  <c r="K120" i="5"/>
  <c r="J120" i="5"/>
  <c r="I120" i="5"/>
  <c r="H120" i="5"/>
  <c r="G120" i="5"/>
  <c r="F120" i="5"/>
  <c r="E120" i="5"/>
  <c r="D120" i="5"/>
  <c r="C120" i="5"/>
  <c r="B120" i="5"/>
  <c r="A120" i="5"/>
  <c r="AM119" i="5"/>
  <c r="AL119" i="5"/>
  <c r="AG119" i="5"/>
  <c r="AF119" i="5"/>
  <c r="AC119" i="5"/>
  <c r="AB119" i="5"/>
  <c r="AA119" i="5"/>
  <c r="Z119" i="5"/>
  <c r="Y119" i="5"/>
  <c r="X119" i="5"/>
  <c r="W119" i="5"/>
  <c r="T119" i="5"/>
  <c r="O119" i="5"/>
  <c r="N119" i="5"/>
  <c r="M119" i="5"/>
  <c r="K119" i="5"/>
  <c r="J119" i="5"/>
  <c r="I119" i="5"/>
  <c r="H119" i="5"/>
  <c r="G119" i="5"/>
  <c r="F119" i="5"/>
  <c r="E119" i="5"/>
  <c r="D119" i="5"/>
  <c r="C119" i="5"/>
  <c r="B119" i="5"/>
  <c r="A119" i="5"/>
  <c r="AM118" i="5"/>
  <c r="AL118" i="5"/>
  <c r="AG118" i="5"/>
  <c r="AF118" i="5"/>
  <c r="AC118" i="5"/>
  <c r="AB118" i="5"/>
  <c r="AA118" i="5"/>
  <c r="Z118" i="5"/>
  <c r="Y118" i="5"/>
  <c r="X118" i="5"/>
  <c r="W118" i="5"/>
  <c r="T118" i="5"/>
  <c r="O118" i="5"/>
  <c r="N118" i="5"/>
  <c r="M118" i="5"/>
  <c r="K118" i="5"/>
  <c r="J118" i="5"/>
  <c r="I118" i="5"/>
  <c r="H118" i="5"/>
  <c r="G118" i="5"/>
  <c r="F118" i="5"/>
  <c r="E118" i="5"/>
  <c r="D118" i="5"/>
  <c r="C118" i="5"/>
  <c r="B118" i="5"/>
  <c r="A118" i="5"/>
  <c r="AM117" i="5"/>
  <c r="AL117" i="5"/>
  <c r="AG117" i="5"/>
  <c r="AF117" i="5"/>
  <c r="AC117" i="5"/>
  <c r="AB117" i="5"/>
  <c r="AA117" i="5"/>
  <c r="Z117" i="5"/>
  <c r="Y117" i="5"/>
  <c r="X117" i="5"/>
  <c r="W117" i="5"/>
  <c r="T117" i="5"/>
  <c r="O117" i="5"/>
  <c r="N117" i="5"/>
  <c r="M117" i="5"/>
  <c r="K117" i="5"/>
  <c r="J117" i="5"/>
  <c r="I117" i="5"/>
  <c r="H117" i="5"/>
  <c r="G117" i="5"/>
  <c r="F117" i="5"/>
  <c r="E117" i="5"/>
  <c r="D117" i="5"/>
  <c r="C117" i="5"/>
  <c r="B117" i="5"/>
  <c r="A117" i="5"/>
  <c r="AM116" i="5"/>
  <c r="AL116" i="5"/>
  <c r="AG116" i="5"/>
  <c r="AF116" i="5"/>
  <c r="AC116" i="5"/>
  <c r="AB116" i="5"/>
  <c r="AA116" i="5"/>
  <c r="Z116" i="5"/>
  <c r="Y116" i="5"/>
  <c r="X116" i="5"/>
  <c r="W116" i="5"/>
  <c r="T116" i="5"/>
  <c r="O116" i="5"/>
  <c r="N116" i="5"/>
  <c r="M116" i="5"/>
  <c r="K116" i="5"/>
  <c r="J116" i="5"/>
  <c r="I116" i="5"/>
  <c r="H116" i="5"/>
  <c r="G116" i="5"/>
  <c r="F116" i="5"/>
  <c r="E116" i="5"/>
  <c r="D116" i="5"/>
  <c r="C116" i="5"/>
  <c r="B116" i="5"/>
  <c r="A116" i="5"/>
  <c r="AM115" i="5"/>
  <c r="AL115" i="5"/>
  <c r="AG115" i="5"/>
  <c r="AF115" i="5"/>
  <c r="AC115" i="5"/>
  <c r="AB115" i="5"/>
  <c r="AA115" i="5"/>
  <c r="Z115" i="5"/>
  <c r="Y115" i="5"/>
  <c r="X115" i="5"/>
  <c r="W115" i="5"/>
  <c r="T115" i="5"/>
  <c r="O115" i="5"/>
  <c r="N115" i="5"/>
  <c r="M115" i="5"/>
  <c r="K115" i="5"/>
  <c r="J115" i="5"/>
  <c r="I115" i="5"/>
  <c r="H115" i="5"/>
  <c r="G115" i="5"/>
  <c r="F115" i="5"/>
  <c r="E115" i="5"/>
  <c r="D115" i="5"/>
  <c r="C115" i="5"/>
  <c r="B115" i="5"/>
  <c r="A115" i="5"/>
  <c r="AM114" i="5"/>
  <c r="AL114" i="5"/>
  <c r="AG114" i="5"/>
  <c r="AF114" i="5"/>
  <c r="AC114" i="5"/>
  <c r="AB114" i="5"/>
  <c r="AA114" i="5"/>
  <c r="Z114" i="5"/>
  <c r="Y114" i="5"/>
  <c r="X114" i="5"/>
  <c r="W114" i="5"/>
  <c r="T114" i="5"/>
  <c r="O114" i="5"/>
  <c r="N114" i="5"/>
  <c r="M114" i="5"/>
  <c r="K114" i="5"/>
  <c r="J114" i="5"/>
  <c r="I114" i="5"/>
  <c r="H114" i="5"/>
  <c r="G114" i="5"/>
  <c r="F114" i="5"/>
  <c r="E114" i="5"/>
  <c r="D114" i="5"/>
  <c r="C114" i="5"/>
  <c r="B114" i="5"/>
  <c r="A114" i="5"/>
  <c r="AM113" i="5"/>
  <c r="AL113" i="5"/>
  <c r="AG113" i="5"/>
  <c r="AF113" i="5"/>
  <c r="AC113" i="5"/>
  <c r="AB113" i="5"/>
  <c r="AA113" i="5"/>
  <c r="Z113" i="5"/>
  <c r="Y113" i="5"/>
  <c r="X113" i="5"/>
  <c r="W113" i="5"/>
  <c r="T113" i="5"/>
  <c r="O113" i="5"/>
  <c r="N113" i="5"/>
  <c r="M113" i="5"/>
  <c r="K113" i="5"/>
  <c r="J113" i="5"/>
  <c r="I113" i="5"/>
  <c r="H113" i="5"/>
  <c r="G113" i="5"/>
  <c r="F113" i="5"/>
  <c r="E113" i="5"/>
  <c r="D113" i="5"/>
  <c r="C113" i="5"/>
  <c r="B113" i="5"/>
  <c r="A113" i="5"/>
  <c r="AM112" i="5"/>
  <c r="AL112" i="5"/>
  <c r="AG112" i="5"/>
  <c r="AF112" i="5"/>
  <c r="AC112" i="5"/>
  <c r="AB112" i="5"/>
  <c r="AA112" i="5"/>
  <c r="Z112" i="5"/>
  <c r="Y112" i="5"/>
  <c r="X112" i="5"/>
  <c r="W112" i="5"/>
  <c r="T112" i="5"/>
  <c r="O112" i="5"/>
  <c r="N112" i="5"/>
  <c r="M112" i="5"/>
  <c r="K112" i="5"/>
  <c r="J112" i="5"/>
  <c r="I112" i="5"/>
  <c r="H112" i="5"/>
  <c r="G112" i="5"/>
  <c r="F112" i="5"/>
  <c r="E112" i="5"/>
  <c r="D112" i="5"/>
  <c r="C112" i="5"/>
  <c r="B112" i="5"/>
  <c r="A112" i="5"/>
  <c r="AM111" i="5"/>
  <c r="AL111" i="5"/>
  <c r="AG111" i="5"/>
  <c r="AF111" i="5"/>
  <c r="AC111" i="5"/>
  <c r="AB111" i="5"/>
  <c r="AA111" i="5"/>
  <c r="Z111" i="5"/>
  <c r="Y111" i="5"/>
  <c r="X111" i="5"/>
  <c r="W111" i="5"/>
  <c r="T111" i="5"/>
  <c r="O111" i="5"/>
  <c r="N111" i="5"/>
  <c r="M111" i="5"/>
  <c r="K111" i="5"/>
  <c r="J111" i="5"/>
  <c r="I111" i="5"/>
  <c r="H111" i="5"/>
  <c r="G111" i="5"/>
  <c r="F111" i="5"/>
  <c r="E111" i="5"/>
  <c r="D111" i="5"/>
  <c r="C111" i="5"/>
  <c r="B111" i="5"/>
  <c r="A111" i="5"/>
  <c r="AM110" i="5"/>
  <c r="AL110" i="5"/>
  <c r="AG110" i="5"/>
  <c r="AF110" i="5"/>
  <c r="AC110" i="5"/>
  <c r="AB110" i="5"/>
  <c r="AA110" i="5"/>
  <c r="Z110" i="5"/>
  <c r="Y110" i="5"/>
  <c r="X110" i="5"/>
  <c r="W110" i="5"/>
  <c r="T110" i="5"/>
  <c r="O110" i="5"/>
  <c r="N110" i="5"/>
  <c r="M110" i="5"/>
  <c r="K110" i="5"/>
  <c r="J110" i="5"/>
  <c r="I110" i="5"/>
  <c r="H110" i="5"/>
  <c r="G110" i="5"/>
  <c r="F110" i="5"/>
  <c r="E110" i="5"/>
  <c r="D110" i="5"/>
  <c r="C110" i="5"/>
  <c r="B110" i="5"/>
  <c r="A110" i="5"/>
  <c r="AM109" i="5"/>
  <c r="AL109" i="5"/>
  <c r="AG109" i="5"/>
  <c r="AF109" i="5"/>
  <c r="AC109" i="5"/>
  <c r="AB109" i="5"/>
  <c r="AA109" i="5"/>
  <c r="Z109" i="5"/>
  <c r="Y109" i="5"/>
  <c r="X109" i="5"/>
  <c r="W109" i="5"/>
  <c r="T109" i="5"/>
  <c r="O109" i="5"/>
  <c r="N109" i="5"/>
  <c r="M109" i="5"/>
  <c r="K109" i="5"/>
  <c r="J109" i="5"/>
  <c r="I109" i="5"/>
  <c r="H109" i="5"/>
  <c r="G109" i="5"/>
  <c r="F109" i="5"/>
  <c r="E109" i="5"/>
  <c r="D109" i="5"/>
  <c r="C109" i="5"/>
  <c r="B109" i="5"/>
  <c r="A109" i="5"/>
  <c r="AM108" i="5"/>
  <c r="AL108" i="5"/>
  <c r="AG108" i="5"/>
  <c r="AF108" i="5"/>
  <c r="AC108" i="5"/>
  <c r="AB108" i="5"/>
  <c r="AA108" i="5"/>
  <c r="Z108" i="5"/>
  <c r="Y108" i="5"/>
  <c r="X108" i="5"/>
  <c r="W108" i="5"/>
  <c r="T108" i="5"/>
  <c r="O108" i="5"/>
  <c r="N108" i="5"/>
  <c r="M108" i="5"/>
  <c r="K108" i="5"/>
  <c r="J108" i="5"/>
  <c r="I108" i="5"/>
  <c r="H108" i="5"/>
  <c r="G108" i="5"/>
  <c r="F108" i="5"/>
  <c r="E108" i="5"/>
  <c r="D108" i="5"/>
  <c r="C108" i="5"/>
  <c r="B108" i="5"/>
  <c r="A108" i="5"/>
  <c r="AM107" i="5"/>
  <c r="AL107" i="5"/>
  <c r="AG107" i="5"/>
  <c r="AF107" i="5"/>
  <c r="AC107" i="5"/>
  <c r="AB107" i="5"/>
  <c r="AA107" i="5"/>
  <c r="Z107" i="5"/>
  <c r="Y107" i="5"/>
  <c r="X107" i="5"/>
  <c r="W107" i="5"/>
  <c r="T107" i="5"/>
  <c r="O107" i="5"/>
  <c r="N107" i="5"/>
  <c r="M107" i="5"/>
  <c r="K107" i="5"/>
  <c r="J107" i="5"/>
  <c r="I107" i="5"/>
  <c r="H107" i="5"/>
  <c r="G107" i="5"/>
  <c r="F107" i="5"/>
  <c r="E107" i="5"/>
  <c r="D107" i="5"/>
  <c r="C107" i="5"/>
  <c r="B107" i="5"/>
  <c r="A107" i="5"/>
  <c r="AM106" i="5"/>
  <c r="AL106" i="5"/>
  <c r="AG106" i="5"/>
  <c r="AF106" i="5"/>
  <c r="AC106" i="5"/>
  <c r="AB106" i="5"/>
  <c r="AA106" i="5"/>
  <c r="Z106" i="5"/>
  <c r="Y106" i="5"/>
  <c r="X106" i="5"/>
  <c r="W106" i="5"/>
  <c r="T106" i="5"/>
  <c r="O106" i="5"/>
  <c r="N106" i="5"/>
  <c r="M106" i="5"/>
  <c r="K106" i="5"/>
  <c r="J106" i="5"/>
  <c r="I106" i="5"/>
  <c r="H106" i="5"/>
  <c r="G106" i="5"/>
  <c r="F106" i="5"/>
  <c r="E106" i="5"/>
  <c r="D106" i="5"/>
  <c r="C106" i="5"/>
  <c r="B106" i="5"/>
  <c r="A106" i="5"/>
  <c r="AM105" i="5"/>
  <c r="AL105" i="5"/>
  <c r="AG105" i="5"/>
  <c r="AF105" i="5"/>
  <c r="AC105" i="5"/>
  <c r="AB105" i="5"/>
  <c r="AA105" i="5"/>
  <c r="Z105" i="5"/>
  <c r="Y105" i="5"/>
  <c r="X105" i="5"/>
  <c r="W105" i="5"/>
  <c r="T105" i="5"/>
  <c r="O105" i="5"/>
  <c r="N105" i="5"/>
  <c r="M105" i="5"/>
  <c r="K105" i="5"/>
  <c r="J105" i="5"/>
  <c r="I105" i="5"/>
  <c r="H105" i="5"/>
  <c r="G105" i="5"/>
  <c r="F105" i="5"/>
  <c r="E105" i="5"/>
  <c r="D105" i="5"/>
  <c r="C105" i="5"/>
  <c r="B105" i="5"/>
  <c r="A105" i="5"/>
  <c r="AM104" i="5"/>
  <c r="AL104" i="5"/>
  <c r="AG104" i="5"/>
  <c r="AF104" i="5"/>
  <c r="AC104" i="5"/>
  <c r="AB104" i="5"/>
  <c r="AA104" i="5"/>
  <c r="Z104" i="5"/>
  <c r="Y104" i="5"/>
  <c r="X104" i="5"/>
  <c r="W104" i="5"/>
  <c r="T104" i="5"/>
  <c r="O104" i="5"/>
  <c r="N104" i="5"/>
  <c r="M104" i="5"/>
  <c r="K104" i="5"/>
  <c r="J104" i="5"/>
  <c r="I104" i="5"/>
  <c r="H104" i="5"/>
  <c r="G104" i="5"/>
  <c r="F104" i="5"/>
  <c r="E104" i="5"/>
  <c r="D104" i="5"/>
  <c r="C104" i="5"/>
  <c r="B104" i="5"/>
  <c r="A104" i="5"/>
  <c r="AM103" i="5"/>
  <c r="AL103" i="5"/>
  <c r="AG103" i="5"/>
  <c r="AF103" i="5"/>
  <c r="AC103" i="5"/>
  <c r="AB103" i="5"/>
  <c r="AA103" i="5"/>
  <c r="Z103" i="5"/>
  <c r="Y103" i="5"/>
  <c r="X103" i="5"/>
  <c r="W103" i="5"/>
  <c r="T103" i="5"/>
  <c r="O103" i="5"/>
  <c r="N103" i="5"/>
  <c r="M103" i="5"/>
  <c r="K103" i="5"/>
  <c r="J103" i="5"/>
  <c r="I103" i="5"/>
  <c r="H103" i="5"/>
  <c r="G103" i="5"/>
  <c r="F103" i="5"/>
  <c r="E103" i="5"/>
  <c r="D103" i="5"/>
  <c r="C103" i="5"/>
  <c r="B103" i="5"/>
  <c r="A103" i="5"/>
  <c r="AM102" i="5"/>
  <c r="AL102" i="5"/>
  <c r="AG102" i="5"/>
  <c r="AF102" i="5"/>
  <c r="AC102" i="5"/>
  <c r="AB102" i="5"/>
  <c r="AA102" i="5"/>
  <c r="Z102" i="5"/>
  <c r="Y102" i="5"/>
  <c r="X102" i="5"/>
  <c r="W102" i="5"/>
  <c r="T102" i="5"/>
  <c r="O102" i="5"/>
  <c r="N102" i="5"/>
  <c r="M102" i="5"/>
  <c r="K102" i="5"/>
  <c r="J102" i="5"/>
  <c r="I102" i="5"/>
  <c r="H102" i="5"/>
  <c r="G102" i="5"/>
  <c r="F102" i="5"/>
  <c r="E102" i="5"/>
  <c r="D102" i="5"/>
  <c r="C102" i="5"/>
  <c r="B102" i="5"/>
  <c r="A102" i="5"/>
  <c r="AM101" i="5"/>
  <c r="AL101" i="5"/>
  <c r="AG101" i="5"/>
  <c r="AF101" i="5"/>
  <c r="AC101" i="5"/>
  <c r="AB101" i="5"/>
  <c r="AA101" i="5"/>
  <c r="Z101" i="5"/>
  <c r="Y101" i="5"/>
  <c r="X101" i="5"/>
  <c r="W101" i="5"/>
  <c r="T101" i="5"/>
  <c r="O101" i="5"/>
  <c r="N101" i="5"/>
  <c r="M101" i="5"/>
  <c r="K101" i="5"/>
  <c r="J101" i="5"/>
  <c r="I101" i="5"/>
  <c r="H101" i="5"/>
  <c r="G101" i="5"/>
  <c r="F101" i="5"/>
  <c r="E101" i="5"/>
  <c r="D101" i="5"/>
  <c r="C101" i="5"/>
  <c r="B101" i="5"/>
  <c r="A101" i="5"/>
  <c r="AM100" i="5"/>
  <c r="AL100" i="5"/>
  <c r="AG100" i="5"/>
  <c r="AF100" i="5"/>
  <c r="AC100" i="5"/>
  <c r="AB100" i="5"/>
  <c r="AA100" i="5"/>
  <c r="Z100" i="5"/>
  <c r="Y100" i="5"/>
  <c r="X100" i="5"/>
  <c r="W100" i="5"/>
  <c r="T100" i="5"/>
  <c r="O100" i="5"/>
  <c r="N100" i="5"/>
  <c r="M100" i="5"/>
  <c r="K100" i="5"/>
  <c r="J100" i="5"/>
  <c r="I100" i="5"/>
  <c r="H100" i="5"/>
  <c r="G100" i="5"/>
  <c r="F100" i="5"/>
  <c r="E100" i="5"/>
  <c r="D100" i="5"/>
  <c r="C100" i="5"/>
  <c r="B100" i="5"/>
  <c r="A100" i="5"/>
  <c r="AM99" i="5"/>
  <c r="AL99" i="5"/>
  <c r="AG99" i="5"/>
  <c r="AF99" i="5"/>
  <c r="AC99" i="5"/>
  <c r="AB99" i="5"/>
  <c r="AA99" i="5"/>
  <c r="Z99" i="5"/>
  <c r="Y99" i="5"/>
  <c r="X99" i="5"/>
  <c r="W99" i="5"/>
  <c r="T99" i="5"/>
  <c r="O99" i="5"/>
  <c r="N99" i="5"/>
  <c r="M99" i="5"/>
  <c r="K99" i="5"/>
  <c r="J99" i="5"/>
  <c r="I99" i="5"/>
  <c r="H99" i="5"/>
  <c r="G99" i="5"/>
  <c r="F99" i="5"/>
  <c r="E99" i="5"/>
  <c r="D99" i="5"/>
  <c r="C99" i="5"/>
  <c r="B99" i="5"/>
  <c r="A99" i="5"/>
  <c r="AM98" i="5"/>
  <c r="AL98" i="5"/>
  <c r="AG98" i="5"/>
  <c r="AF98" i="5"/>
  <c r="AC98" i="5"/>
  <c r="AB98" i="5"/>
  <c r="AA98" i="5"/>
  <c r="Z98" i="5"/>
  <c r="Y98" i="5"/>
  <c r="X98" i="5"/>
  <c r="W98" i="5"/>
  <c r="T98" i="5"/>
  <c r="O98" i="5"/>
  <c r="N98" i="5"/>
  <c r="M98" i="5"/>
  <c r="K98" i="5"/>
  <c r="J98" i="5"/>
  <c r="I98" i="5"/>
  <c r="H98" i="5"/>
  <c r="G98" i="5"/>
  <c r="F98" i="5"/>
  <c r="E98" i="5"/>
  <c r="D98" i="5"/>
  <c r="C98" i="5"/>
  <c r="B98" i="5"/>
  <c r="A98" i="5"/>
  <c r="AM97" i="5"/>
  <c r="AL97" i="5"/>
  <c r="AG97" i="5"/>
  <c r="AF97" i="5"/>
  <c r="AC97" i="5"/>
  <c r="AB97" i="5"/>
  <c r="AA97" i="5"/>
  <c r="Z97" i="5"/>
  <c r="Y97" i="5"/>
  <c r="X97" i="5"/>
  <c r="W97" i="5"/>
  <c r="T97" i="5"/>
  <c r="O97" i="5"/>
  <c r="N97" i="5"/>
  <c r="M97" i="5"/>
  <c r="K97" i="5"/>
  <c r="J97" i="5"/>
  <c r="I97" i="5"/>
  <c r="H97" i="5"/>
  <c r="G97" i="5"/>
  <c r="F97" i="5"/>
  <c r="E97" i="5"/>
  <c r="D97" i="5"/>
  <c r="C97" i="5"/>
  <c r="B97" i="5"/>
  <c r="A97" i="5"/>
  <c r="AM96" i="5"/>
  <c r="AL96" i="5"/>
  <c r="AG96" i="5"/>
  <c r="AF96" i="5"/>
  <c r="AB96" i="5"/>
  <c r="AA96" i="5"/>
  <c r="Z96" i="5"/>
  <c r="Y96" i="5"/>
  <c r="X96" i="5"/>
  <c r="W96" i="5"/>
  <c r="T96" i="5"/>
  <c r="O96" i="5"/>
  <c r="N96" i="5"/>
  <c r="M96" i="5"/>
  <c r="K96" i="5"/>
  <c r="J96" i="5"/>
  <c r="I96" i="5"/>
  <c r="H96" i="5"/>
  <c r="G96" i="5"/>
  <c r="F96" i="5"/>
  <c r="E96" i="5"/>
  <c r="D96" i="5"/>
  <c r="C96" i="5"/>
  <c r="B96" i="5"/>
  <c r="A96" i="5"/>
  <c r="AM95" i="5"/>
  <c r="AL95" i="5"/>
  <c r="AG95" i="5"/>
  <c r="AF95" i="5"/>
  <c r="AC95" i="5"/>
  <c r="AB95" i="5"/>
  <c r="AA95" i="5"/>
  <c r="Z95" i="5"/>
  <c r="Y95" i="5"/>
  <c r="X95" i="5"/>
  <c r="W95" i="5"/>
  <c r="T95" i="5"/>
  <c r="O95" i="5"/>
  <c r="N95" i="5"/>
  <c r="M95" i="5"/>
  <c r="K95" i="5"/>
  <c r="J95" i="5"/>
  <c r="I95" i="5"/>
  <c r="H95" i="5"/>
  <c r="G95" i="5"/>
  <c r="F95" i="5"/>
  <c r="E95" i="5"/>
  <c r="D95" i="5"/>
  <c r="C95" i="5"/>
  <c r="B95" i="5"/>
  <c r="A95" i="5"/>
  <c r="AM94" i="5"/>
  <c r="AL94" i="5"/>
  <c r="AG94" i="5"/>
  <c r="AF94" i="5"/>
  <c r="AC94" i="5"/>
  <c r="AB94" i="5"/>
  <c r="AA94" i="5"/>
  <c r="Z94" i="5"/>
  <c r="Y94" i="5"/>
  <c r="X94" i="5"/>
  <c r="W94" i="5"/>
  <c r="T94" i="5"/>
  <c r="O94" i="5"/>
  <c r="N94" i="5"/>
  <c r="M94" i="5"/>
  <c r="K94" i="5"/>
  <c r="J94" i="5"/>
  <c r="I94" i="5"/>
  <c r="H94" i="5"/>
  <c r="G94" i="5"/>
  <c r="F94" i="5"/>
  <c r="E94" i="5"/>
  <c r="D94" i="5"/>
  <c r="C94" i="5"/>
  <c r="B94" i="5"/>
  <c r="A94" i="5"/>
  <c r="AM93" i="5"/>
  <c r="AL93" i="5"/>
  <c r="AG93" i="5"/>
  <c r="AF93" i="5"/>
  <c r="AC93" i="5"/>
  <c r="AB93" i="5"/>
  <c r="AA93" i="5"/>
  <c r="Z93" i="5"/>
  <c r="Y93" i="5"/>
  <c r="X93" i="5"/>
  <c r="W93" i="5"/>
  <c r="T93" i="5"/>
  <c r="O93" i="5"/>
  <c r="N93" i="5"/>
  <c r="M93" i="5"/>
  <c r="K93" i="5"/>
  <c r="J93" i="5"/>
  <c r="I93" i="5"/>
  <c r="H93" i="5"/>
  <c r="G93" i="5"/>
  <c r="F93" i="5"/>
  <c r="E93" i="5"/>
  <c r="D93" i="5"/>
  <c r="C93" i="5"/>
  <c r="B93" i="5"/>
  <c r="A93" i="5"/>
  <c r="AM92" i="5"/>
  <c r="AL92" i="5"/>
  <c r="AG92" i="5"/>
  <c r="AF92" i="5"/>
  <c r="AC92" i="5"/>
  <c r="AB92" i="5"/>
  <c r="AA92" i="5"/>
  <c r="Z92" i="5"/>
  <c r="Y92" i="5"/>
  <c r="X92" i="5"/>
  <c r="W92" i="5"/>
  <c r="T92" i="5"/>
  <c r="O92" i="5"/>
  <c r="N92" i="5"/>
  <c r="M92" i="5"/>
  <c r="K92" i="5"/>
  <c r="J92" i="5"/>
  <c r="I92" i="5"/>
  <c r="H92" i="5"/>
  <c r="G92" i="5"/>
  <c r="F92" i="5"/>
  <c r="E92" i="5"/>
  <c r="D92" i="5"/>
  <c r="C92" i="5"/>
  <c r="B92" i="5"/>
  <c r="A92" i="5"/>
  <c r="AM91" i="5"/>
  <c r="AL91" i="5"/>
  <c r="AG91" i="5"/>
  <c r="AF91" i="5"/>
  <c r="AC91" i="5"/>
  <c r="AB91" i="5"/>
  <c r="AA91" i="5"/>
  <c r="Z91" i="5"/>
  <c r="Y91" i="5"/>
  <c r="X91" i="5"/>
  <c r="W91" i="5"/>
  <c r="T91" i="5"/>
  <c r="O91" i="5"/>
  <c r="N91" i="5"/>
  <c r="M91" i="5"/>
  <c r="K91" i="5"/>
  <c r="J91" i="5"/>
  <c r="I91" i="5"/>
  <c r="H91" i="5"/>
  <c r="G91" i="5"/>
  <c r="F91" i="5"/>
  <c r="E91" i="5"/>
  <c r="D91" i="5"/>
  <c r="C91" i="5"/>
  <c r="B91" i="5"/>
  <c r="A91" i="5"/>
  <c r="AM90" i="5"/>
  <c r="AL90" i="5"/>
  <c r="AG90" i="5"/>
  <c r="AF90" i="5"/>
  <c r="AC90" i="5"/>
  <c r="AB90" i="5"/>
  <c r="AA90" i="5"/>
  <c r="Z90" i="5"/>
  <c r="Y90" i="5"/>
  <c r="X90" i="5"/>
  <c r="W90" i="5"/>
  <c r="T90" i="5"/>
  <c r="O90" i="5"/>
  <c r="N90" i="5"/>
  <c r="M90" i="5"/>
  <c r="K90" i="5"/>
  <c r="J90" i="5"/>
  <c r="I90" i="5"/>
  <c r="H90" i="5"/>
  <c r="G90" i="5"/>
  <c r="F90" i="5"/>
  <c r="E90" i="5"/>
  <c r="D90" i="5"/>
  <c r="C90" i="5"/>
  <c r="B90" i="5"/>
  <c r="A90" i="5"/>
  <c r="AM89" i="5"/>
  <c r="AL89" i="5"/>
  <c r="AG89" i="5"/>
  <c r="AF89" i="5"/>
  <c r="AC89" i="5"/>
  <c r="AB89" i="5"/>
  <c r="AA89" i="5"/>
  <c r="Z89" i="5"/>
  <c r="Y89" i="5"/>
  <c r="X89" i="5"/>
  <c r="W89" i="5"/>
  <c r="T89" i="5"/>
  <c r="O89" i="5"/>
  <c r="N89" i="5"/>
  <c r="M89" i="5"/>
  <c r="K89" i="5"/>
  <c r="J89" i="5"/>
  <c r="I89" i="5"/>
  <c r="H89" i="5"/>
  <c r="G89" i="5"/>
  <c r="F89" i="5"/>
  <c r="E89" i="5"/>
  <c r="D89" i="5"/>
  <c r="C89" i="5"/>
  <c r="B89" i="5"/>
  <c r="A89" i="5"/>
  <c r="AM88" i="5"/>
  <c r="AL88" i="5"/>
  <c r="AG88" i="5"/>
  <c r="AF88" i="5"/>
  <c r="AC88" i="5"/>
  <c r="AB88" i="5"/>
  <c r="AA88" i="5"/>
  <c r="Z88" i="5"/>
  <c r="Y88" i="5"/>
  <c r="X88" i="5"/>
  <c r="W88" i="5"/>
  <c r="T88" i="5"/>
  <c r="O88" i="5"/>
  <c r="N88" i="5"/>
  <c r="M88" i="5"/>
  <c r="K88" i="5"/>
  <c r="J88" i="5"/>
  <c r="I88" i="5"/>
  <c r="H88" i="5"/>
  <c r="G88" i="5"/>
  <c r="F88" i="5"/>
  <c r="E88" i="5"/>
  <c r="D88" i="5"/>
  <c r="C88" i="5"/>
  <c r="B88" i="5"/>
  <c r="A88" i="5"/>
  <c r="AM87" i="5"/>
  <c r="AL87" i="5"/>
  <c r="AG87" i="5"/>
  <c r="AF87" i="5"/>
  <c r="AC87" i="5"/>
  <c r="AB87" i="5"/>
  <c r="AA87" i="5"/>
  <c r="Z87" i="5"/>
  <c r="Y87" i="5"/>
  <c r="X87" i="5"/>
  <c r="W87" i="5"/>
  <c r="T87" i="5"/>
  <c r="O87" i="5"/>
  <c r="N87" i="5"/>
  <c r="M87" i="5"/>
  <c r="K87" i="5"/>
  <c r="J87" i="5"/>
  <c r="I87" i="5"/>
  <c r="H87" i="5"/>
  <c r="G87" i="5"/>
  <c r="F87" i="5"/>
  <c r="E87" i="5"/>
  <c r="D87" i="5"/>
  <c r="C87" i="5"/>
  <c r="B87" i="5"/>
  <c r="A87" i="5"/>
  <c r="AM86" i="5"/>
  <c r="AL86" i="5"/>
  <c r="AG86" i="5"/>
  <c r="AF86" i="5"/>
  <c r="AC86" i="5"/>
  <c r="AB86" i="5"/>
  <c r="AA86" i="5"/>
  <c r="Z86" i="5"/>
  <c r="Y86" i="5"/>
  <c r="X86" i="5"/>
  <c r="W86" i="5"/>
  <c r="T86" i="5"/>
  <c r="O86" i="5"/>
  <c r="N86" i="5"/>
  <c r="M86" i="5"/>
  <c r="K86" i="5"/>
  <c r="J86" i="5"/>
  <c r="I86" i="5"/>
  <c r="H86" i="5"/>
  <c r="G86" i="5"/>
  <c r="F86" i="5"/>
  <c r="E86" i="5"/>
  <c r="D86" i="5"/>
  <c r="C86" i="5"/>
  <c r="B86" i="5"/>
  <c r="A86" i="5"/>
  <c r="AM85" i="5"/>
  <c r="AL85" i="5"/>
  <c r="AG85" i="5"/>
  <c r="AF85" i="5"/>
  <c r="AC85" i="5"/>
  <c r="AB85" i="5"/>
  <c r="AA85" i="5"/>
  <c r="Z85" i="5"/>
  <c r="Y85" i="5"/>
  <c r="X85" i="5"/>
  <c r="W85" i="5"/>
  <c r="T85" i="5"/>
  <c r="O85" i="5"/>
  <c r="N85" i="5"/>
  <c r="M85" i="5"/>
  <c r="K85" i="5"/>
  <c r="J85" i="5"/>
  <c r="I85" i="5"/>
  <c r="H85" i="5"/>
  <c r="G85" i="5"/>
  <c r="F85" i="5"/>
  <c r="E85" i="5"/>
  <c r="D85" i="5"/>
  <c r="C85" i="5"/>
  <c r="B85" i="5"/>
  <c r="A85" i="5"/>
  <c r="AM84" i="5"/>
  <c r="AL84" i="5"/>
  <c r="AG84" i="5"/>
  <c r="AF84" i="5"/>
  <c r="AC84" i="5"/>
  <c r="AB84" i="5"/>
  <c r="AA84" i="5"/>
  <c r="Z84" i="5"/>
  <c r="Y84" i="5"/>
  <c r="X84" i="5"/>
  <c r="W84" i="5"/>
  <c r="T84" i="5"/>
  <c r="O84" i="5"/>
  <c r="N84" i="5"/>
  <c r="M84" i="5"/>
  <c r="K84" i="5"/>
  <c r="J84" i="5"/>
  <c r="I84" i="5"/>
  <c r="H84" i="5"/>
  <c r="G84" i="5"/>
  <c r="F84" i="5"/>
  <c r="E84" i="5"/>
  <c r="D84" i="5"/>
  <c r="C84" i="5"/>
  <c r="B84" i="5"/>
  <c r="A84" i="5"/>
  <c r="AM83" i="5"/>
  <c r="AL83" i="5"/>
  <c r="AG83" i="5"/>
  <c r="AF83" i="5"/>
  <c r="AC83" i="5"/>
  <c r="AB83" i="5"/>
  <c r="AA83" i="5"/>
  <c r="Z83" i="5"/>
  <c r="Y83" i="5"/>
  <c r="X83" i="5"/>
  <c r="W83" i="5"/>
  <c r="T83" i="5"/>
  <c r="O83" i="5"/>
  <c r="N83" i="5"/>
  <c r="M83" i="5"/>
  <c r="K83" i="5"/>
  <c r="J83" i="5"/>
  <c r="I83" i="5"/>
  <c r="H83" i="5"/>
  <c r="G83" i="5"/>
  <c r="F83" i="5"/>
  <c r="E83" i="5"/>
  <c r="D83" i="5"/>
  <c r="C83" i="5"/>
  <c r="B83" i="5"/>
  <c r="A83" i="5"/>
  <c r="AM82" i="5"/>
  <c r="AL82" i="5"/>
  <c r="AG82" i="5"/>
  <c r="AF82" i="5"/>
  <c r="AC82" i="5"/>
  <c r="AB82" i="5"/>
  <c r="AA82" i="5"/>
  <c r="Z82" i="5"/>
  <c r="Y82" i="5"/>
  <c r="X82" i="5"/>
  <c r="W82" i="5"/>
  <c r="T82" i="5"/>
  <c r="O82" i="5"/>
  <c r="N82" i="5"/>
  <c r="M82" i="5"/>
  <c r="K82" i="5"/>
  <c r="J82" i="5"/>
  <c r="I82" i="5"/>
  <c r="H82" i="5"/>
  <c r="G82" i="5"/>
  <c r="F82" i="5"/>
  <c r="E82" i="5"/>
  <c r="D82" i="5"/>
  <c r="C82" i="5"/>
  <c r="B82" i="5"/>
  <c r="A82" i="5"/>
  <c r="AM81" i="5"/>
  <c r="AL81" i="5"/>
  <c r="AG81" i="5"/>
  <c r="AF81" i="5"/>
  <c r="AC81" i="5"/>
  <c r="AB81" i="5"/>
  <c r="AA81" i="5"/>
  <c r="Z81" i="5"/>
  <c r="Y81" i="5"/>
  <c r="X81" i="5"/>
  <c r="W81" i="5"/>
  <c r="T81" i="5"/>
  <c r="O81" i="5"/>
  <c r="N81" i="5"/>
  <c r="M81" i="5"/>
  <c r="K81" i="5"/>
  <c r="J81" i="5"/>
  <c r="I81" i="5"/>
  <c r="H81" i="5"/>
  <c r="G81" i="5"/>
  <c r="F81" i="5"/>
  <c r="E81" i="5"/>
  <c r="D81" i="5"/>
  <c r="C81" i="5"/>
  <c r="B81" i="5"/>
  <c r="A81" i="5"/>
  <c r="AM80" i="5"/>
  <c r="AL80" i="5"/>
  <c r="AG80" i="5"/>
  <c r="AF80" i="5"/>
  <c r="AC80" i="5"/>
  <c r="AB80" i="5"/>
  <c r="AA80" i="5"/>
  <c r="Z80" i="5"/>
  <c r="Y80" i="5"/>
  <c r="X80" i="5"/>
  <c r="W80" i="5"/>
  <c r="T80" i="5"/>
  <c r="O80" i="5"/>
  <c r="N80" i="5"/>
  <c r="M80" i="5"/>
  <c r="K80" i="5"/>
  <c r="J80" i="5"/>
  <c r="I80" i="5"/>
  <c r="H80" i="5"/>
  <c r="G80" i="5"/>
  <c r="F80" i="5"/>
  <c r="E80" i="5"/>
  <c r="D80" i="5"/>
  <c r="C80" i="5"/>
  <c r="B80" i="5"/>
  <c r="A80" i="5"/>
  <c r="AM79" i="5"/>
  <c r="AL79" i="5"/>
  <c r="AG79" i="5"/>
  <c r="AF79" i="5"/>
  <c r="AC79" i="5"/>
  <c r="AB79" i="5"/>
  <c r="AA79" i="5"/>
  <c r="Z79" i="5"/>
  <c r="Y79" i="5"/>
  <c r="X79" i="5"/>
  <c r="W79" i="5"/>
  <c r="T79" i="5"/>
  <c r="O79" i="5"/>
  <c r="N79" i="5"/>
  <c r="M79" i="5"/>
  <c r="K79" i="5"/>
  <c r="J79" i="5"/>
  <c r="I79" i="5"/>
  <c r="H79" i="5"/>
  <c r="G79" i="5"/>
  <c r="F79" i="5"/>
  <c r="E79" i="5"/>
  <c r="D79" i="5"/>
  <c r="C79" i="5"/>
  <c r="B79" i="5"/>
  <c r="A79" i="5"/>
  <c r="AM78" i="5"/>
  <c r="AL78" i="5"/>
  <c r="AG78" i="5"/>
  <c r="AF78" i="5"/>
  <c r="AC78" i="5"/>
  <c r="AB78" i="5"/>
  <c r="AA78" i="5"/>
  <c r="Z78" i="5"/>
  <c r="Y78" i="5"/>
  <c r="X78" i="5"/>
  <c r="W78" i="5"/>
  <c r="T78" i="5"/>
  <c r="O78" i="5"/>
  <c r="N78" i="5"/>
  <c r="M78" i="5"/>
  <c r="K78" i="5"/>
  <c r="J78" i="5"/>
  <c r="I78" i="5"/>
  <c r="H78" i="5"/>
  <c r="G78" i="5"/>
  <c r="F78" i="5"/>
  <c r="E78" i="5"/>
  <c r="D78" i="5"/>
  <c r="C78" i="5"/>
  <c r="B78" i="5"/>
  <c r="A78" i="5"/>
  <c r="AM77" i="5"/>
  <c r="AL77" i="5"/>
  <c r="AG77" i="5"/>
  <c r="AF77" i="5"/>
  <c r="AC77" i="5"/>
  <c r="AB77" i="5"/>
  <c r="AA77" i="5"/>
  <c r="Z77" i="5"/>
  <c r="Y77" i="5"/>
  <c r="X77" i="5"/>
  <c r="W77" i="5"/>
  <c r="T77" i="5"/>
  <c r="O77" i="5"/>
  <c r="N77" i="5"/>
  <c r="M77" i="5"/>
  <c r="K77" i="5"/>
  <c r="J77" i="5"/>
  <c r="I77" i="5"/>
  <c r="H77" i="5"/>
  <c r="G77" i="5"/>
  <c r="F77" i="5"/>
  <c r="E77" i="5"/>
  <c r="D77" i="5"/>
  <c r="C77" i="5"/>
  <c r="B77" i="5"/>
  <c r="A77" i="5"/>
  <c r="AM76" i="5"/>
  <c r="AL76" i="5"/>
  <c r="AG76" i="5"/>
  <c r="AF76" i="5"/>
  <c r="AC76" i="5"/>
  <c r="AB76" i="5"/>
  <c r="AA76" i="5"/>
  <c r="Z76" i="5"/>
  <c r="Y76" i="5"/>
  <c r="X76" i="5"/>
  <c r="W76" i="5"/>
  <c r="T76" i="5"/>
  <c r="O76" i="5"/>
  <c r="N76" i="5"/>
  <c r="M76" i="5"/>
  <c r="K76" i="5"/>
  <c r="J76" i="5"/>
  <c r="I76" i="5"/>
  <c r="H76" i="5"/>
  <c r="G76" i="5"/>
  <c r="F76" i="5"/>
  <c r="E76" i="5"/>
  <c r="D76" i="5"/>
  <c r="C76" i="5"/>
  <c r="B76" i="5"/>
  <c r="A76" i="5"/>
  <c r="AM75" i="5"/>
  <c r="AL75" i="5"/>
  <c r="AG75" i="5"/>
  <c r="AF75" i="5"/>
  <c r="AC75" i="5"/>
  <c r="AB75" i="5"/>
  <c r="AA75" i="5"/>
  <c r="Z75" i="5"/>
  <c r="Y75" i="5"/>
  <c r="X75" i="5"/>
  <c r="W75" i="5"/>
  <c r="T75" i="5"/>
  <c r="O75" i="5"/>
  <c r="N75" i="5"/>
  <c r="M75" i="5"/>
  <c r="K75" i="5"/>
  <c r="J75" i="5"/>
  <c r="I75" i="5"/>
  <c r="H75" i="5"/>
  <c r="G75" i="5"/>
  <c r="F75" i="5"/>
  <c r="E75" i="5"/>
  <c r="D75" i="5"/>
  <c r="C75" i="5"/>
  <c r="B75" i="5"/>
  <c r="A75" i="5"/>
  <c r="AM74" i="5"/>
  <c r="AL74" i="5"/>
  <c r="AG74" i="5"/>
  <c r="AF74" i="5"/>
  <c r="AC74" i="5"/>
  <c r="AB74" i="5"/>
  <c r="AA74" i="5"/>
  <c r="Z74" i="5"/>
  <c r="Y74" i="5"/>
  <c r="X74" i="5"/>
  <c r="W74" i="5"/>
  <c r="T74" i="5"/>
  <c r="O74" i="5"/>
  <c r="N74" i="5"/>
  <c r="M74" i="5"/>
  <c r="K74" i="5"/>
  <c r="J74" i="5"/>
  <c r="I74" i="5"/>
  <c r="H74" i="5"/>
  <c r="G74" i="5"/>
  <c r="F74" i="5"/>
  <c r="E74" i="5"/>
  <c r="D74" i="5"/>
  <c r="C74" i="5"/>
  <c r="B74" i="5"/>
  <c r="A74" i="5"/>
  <c r="AM73" i="5"/>
  <c r="AL73" i="5"/>
  <c r="AG73" i="5"/>
  <c r="AF73" i="5"/>
  <c r="AC73" i="5"/>
  <c r="AB73" i="5"/>
  <c r="AA73" i="5"/>
  <c r="Z73" i="5"/>
  <c r="Y73" i="5"/>
  <c r="X73" i="5"/>
  <c r="W73" i="5"/>
  <c r="T73" i="5"/>
  <c r="O73" i="5"/>
  <c r="N73" i="5"/>
  <c r="M73" i="5"/>
  <c r="K73" i="5"/>
  <c r="J73" i="5"/>
  <c r="I73" i="5"/>
  <c r="H73" i="5"/>
  <c r="G73" i="5"/>
  <c r="F73" i="5"/>
  <c r="E73" i="5"/>
  <c r="D73" i="5"/>
  <c r="C73" i="5"/>
  <c r="B73" i="5"/>
  <c r="A73" i="5"/>
  <c r="AM72" i="5"/>
  <c r="AL72" i="5"/>
  <c r="AG72" i="5"/>
  <c r="AF72" i="5"/>
  <c r="AC72" i="5"/>
  <c r="AB72" i="5"/>
  <c r="AA72" i="5"/>
  <c r="Z72" i="5"/>
  <c r="Y72" i="5"/>
  <c r="X72" i="5"/>
  <c r="W72" i="5"/>
  <c r="T72" i="5"/>
  <c r="O72" i="5"/>
  <c r="N72" i="5"/>
  <c r="M72" i="5"/>
  <c r="K72" i="5"/>
  <c r="J72" i="5"/>
  <c r="I72" i="5"/>
  <c r="H72" i="5"/>
  <c r="G72" i="5"/>
  <c r="F72" i="5"/>
  <c r="E72" i="5"/>
  <c r="D72" i="5"/>
  <c r="C72" i="5"/>
  <c r="B72" i="5"/>
  <c r="A72" i="5"/>
  <c r="AM71" i="5"/>
  <c r="AL71" i="5"/>
  <c r="AG71" i="5"/>
  <c r="AF71" i="5"/>
  <c r="AC71" i="5"/>
  <c r="AB71" i="5"/>
  <c r="AA71" i="5"/>
  <c r="Z71" i="5"/>
  <c r="Y71" i="5"/>
  <c r="X71" i="5"/>
  <c r="W71" i="5"/>
  <c r="T71" i="5"/>
  <c r="O71" i="5"/>
  <c r="N71" i="5"/>
  <c r="M71" i="5"/>
  <c r="K71" i="5"/>
  <c r="J71" i="5"/>
  <c r="I71" i="5"/>
  <c r="H71" i="5"/>
  <c r="G71" i="5"/>
  <c r="F71" i="5"/>
  <c r="E71" i="5"/>
  <c r="D71" i="5"/>
  <c r="C71" i="5"/>
  <c r="B71" i="5"/>
  <c r="A71" i="5"/>
  <c r="AM70" i="5"/>
  <c r="AL70" i="5"/>
  <c r="AG70" i="5"/>
  <c r="AF70" i="5"/>
  <c r="AC70" i="5"/>
  <c r="AB70" i="5"/>
  <c r="AA70" i="5"/>
  <c r="Z70" i="5"/>
  <c r="Y70" i="5"/>
  <c r="X70" i="5"/>
  <c r="W70" i="5"/>
  <c r="T70" i="5"/>
  <c r="O70" i="5"/>
  <c r="N70" i="5"/>
  <c r="M70" i="5"/>
  <c r="K70" i="5"/>
  <c r="J70" i="5"/>
  <c r="I70" i="5"/>
  <c r="H70" i="5"/>
  <c r="G70" i="5"/>
  <c r="F70" i="5"/>
  <c r="E70" i="5"/>
  <c r="D70" i="5"/>
  <c r="C70" i="5"/>
  <c r="B70" i="5"/>
  <c r="A70" i="5"/>
  <c r="AM69" i="5"/>
  <c r="AL69" i="5"/>
  <c r="AG69" i="5"/>
  <c r="AF69" i="5"/>
  <c r="AC69" i="5"/>
  <c r="AB69" i="5"/>
  <c r="AA69" i="5"/>
  <c r="Z69" i="5"/>
  <c r="Y69" i="5"/>
  <c r="X69" i="5"/>
  <c r="W69" i="5"/>
  <c r="T69" i="5"/>
  <c r="O69" i="5"/>
  <c r="N69" i="5"/>
  <c r="M69" i="5"/>
  <c r="K69" i="5"/>
  <c r="J69" i="5"/>
  <c r="I69" i="5"/>
  <c r="H69" i="5"/>
  <c r="G69" i="5"/>
  <c r="F69" i="5"/>
  <c r="E69" i="5"/>
  <c r="D69" i="5"/>
  <c r="C69" i="5"/>
  <c r="B69" i="5"/>
  <c r="A69" i="5"/>
  <c r="AM68" i="5"/>
  <c r="AL68" i="5"/>
  <c r="AG68" i="5"/>
  <c r="AF68" i="5"/>
  <c r="AC68" i="5"/>
  <c r="AB68" i="5"/>
  <c r="AA68" i="5"/>
  <c r="Z68" i="5"/>
  <c r="Y68" i="5"/>
  <c r="X68" i="5"/>
  <c r="W68" i="5"/>
  <c r="T68" i="5"/>
  <c r="O68" i="5"/>
  <c r="N68" i="5"/>
  <c r="M68" i="5"/>
  <c r="K68" i="5"/>
  <c r="J68" i="5"/>
  <c r="I68" i="5"/>
  <c r="H68" i="5"/>
  <c r="G68" i="5"/>
  <c r="F68" i="5"/>
  <c r="E68" i="5"/>
  <c r="D68" i="5"/>
  <c r="C68" i="5"/>
  <c r="B68" i="5"/>
  <c r="A68" i="5"/>
  <c r="AM67" i="5"/>
  <c r="AL67" i="5"/>
  <c r="AG67" i="5"/>
  <c r="AF67" i="5"/>
  <c r="AC67" i="5"/>
  <c r="AB67" i="5"/>
  <c r="AA67" i="5"/>
  <c r="Z67" i="5"/>
  <c r="Y67" i="5"/>
  <c r="X67" i="5"/>
  <c r="W67" i="5"/>
  <c r="T67" i="5"/>
  <c r="O67" i="5"/>
  <c r="N67" i="5"/>
  <c r="M67" i="5"/>
  <c r="K67" i="5"/>
  <c r="J67" i="5"/>
  <c r="I67" i="5"/>
  <c r="H67" i="5"/>
  <c r="G67" i="5"/>
  <c r="F67" i="5"/>
  <c r="E67" i="5"/>
  <c r="D67" i="5"/>
  <c r="C67" i="5"/>
  <c r="B67" i="5"/>
  <c r="A67" i="5"/>
  <c r="AM66" i="5"/>
  <c r="AL66" i="5"/>
  <c r="AG66" i="5"/>
  <c r="AF66" i="5"/>
  <c r="AC66" i="5"/>
  <c r="AB66" i="5"/>
  <c r="AA66" i="5"/>
  <c r="Z66" i="5"/>
  <c r="Y66" i="5"/>
  <c r="X66" i="5"/>
  <c r="W66" i="5"/>
  <c r="T66" i="5"/>
  <c r="O66" i="5"/>
  <c r="N66" i="5"/>
  <c r="M66" i="5"/>
  <c r="K66" i="5"/>
  <c r="J66" i="5"/>
  <c r="I66" i="5"/>
  <c r="H66" i="5"/>
  <c r="G66" i="5"/>
  <c r="F66" i="5"/>
  <c r="E66" i="5"/>
  <c r="D66" i="5"/>
  <c r="C66" i="5"/>
  <c r="B66" i="5"/>
  <c r="A66" i="5"/>
  <c r="AM65" i="5"/>
  <c r="AL65" i="5"/>
  <c r="AG65" i="5"/>
  <c r="AF65" i="5"/>
  <c r="AC65" i="5"/>
  <c r="AB65" i="5"/>
  <c r="AA65" i="5"/>
  <c r="Z65" i="5"/>
  <c r="Y65" i="5"/>
  <c r="X65" i="5"/>
  <c r="W65" i="5"/>
  <c r="T65" i="5"/>
  <c r="O65" i="5"/>
  <c r="N65" i="5"/>
  <c r="M65" i="5"/>
  <c r="K65" i="5"/>
  <c r="J65" i="5"/>
  <c r="I65" i="5"/>
  <c r="H65" i="5"/>
  <c r="G65" i="5"/>
  <c r="F65" i="5"/>
  <c r="E65" i="5"/>
  <c r="D65" i="5"/>
  <c r="C65" i="5"/>
  <c r="B65" i="5"/>
  <c r="A65" i="5"/>
  <c r="AM64" i="5"/>
  <c r="AL64" i="5"/>
  <c r="AG64" i="5"/>
  <c r="AF64" i="5"/>
  <c r="AC64" i="5"/>
  <c r="AB64" i="5"/>
  <c r="AA64" i="5"/>
  <c r="Z64" i="5"/>
  <c r="Y64" i="5"/>
  <c r="X64" i="5"/>
  <c r="W64" i="5"/>
  <c r="T64" i="5"/>
  <c r="O64" i="5"/>
  <c r="N64" i="5"/>
  <c r="M64" i="5"/>
  <c r="K64" i="5"/>
  <c r="J64" i="5"/>
  <c r="I64" i="5"/>
  <c r="H64" i="5"/>
  <c r="G64" i="5"/>
  <c r="F64" i="5"/>
  <c r="E64" i="5"/>
  <c r="D64" i="5"/>
  <c r="C64" i="5"/>
  <c r="B64" i="5"/>
  <c r="A64" i="5"/>
  <c r="AM63" i="5"/>
  <c r="AL63" i="5"/>
  <c r="AG63" i="5"/>
  <c r="AF63" i="5"/>
  <c r="AC63" i="5"/>
  <c r="AB63" i="5"/>
  <c r="AA63" i="5"/>
  <c r="Z63" i="5"/>
  <c r="Y63" i="5"/>
  <c r="X63" i="5"/>
  <c r="W63" i="5"/>
  <c r="T63" i="5"/>
  <c r="O63" i="5"/>
  <c r="N63" i="5"/>
  <c r="M63" i="5"/>
  <c r="K63" i="5"/>
  <c r="J63" i="5"/>
  <c r="I63" i="5"/>
  <c r="H63" i="5"/>
  <c r="G63" i="5"/>
  <c r="F63" i="5"/>
  <c r="E63" i="5"/>
  <c r="D63" i="5"/>
  <c r="C63" i="5"/>
  <c r="B63" i="5"/>
  <c r="A63" i="5"/>
  <c r="AM62" i="5"/>
  <c r="AL62" i="5"/>
  <c r="AG62" i="5"/>
  <c r="AF62" i="5"/>
  <c r="AC62" i="5"/>
  <c r="AB62" i="5"/>
  <c r="AA62" i="5"/>
  <c r="Z62" i="5"/>
  <c r="Y62" i="5"/>
  <c r="X62" i="5"/>
  <c r="W62" i="5"/>
  <c r="T62" i="5"/>
  <c r="O62" i="5"/>
  <c r="N62" i="5"/>
  <c r="M62" i="5"/>
  <c r="K62" i="5"/>
  <c r="J62" i="5"/>
  <c r="I62" i="5"/>
  <c r="H62" i="5"/>
  <c r="G62" i="5"/>
  <c r="F62" i="5"/>
  <c r="E62" i="5"/>
  <c r="D62" i="5"/>
  <c r="C62" i="5"/>
  <c r="B62" i="5"/>
  <c r="A62" i="5"/>
  <c r="AM61" i="5"/>
  <c r="AL61" i="5"/>
  <c r="AG61" i="5"/>
  <c r="AF61" i="5"/>
  <c r="AC61" i="5"/>
  <c r="AB61" i="5"/>
  <c r="AA61" i="5"/>
  <c r="Z61" i="5"/>
  <c r="Y61" i="5"/>
  <c r="X61" i="5"/>
  <c r="W61" i="5"/>
  <c r="T61" i="5"/>
  <c r="O61" i="5"/>
  <c r="N61" i="5"/>
  <c r="M61" i="5"/>
  <c r="K61" i="5"/>
  <c r="J61" i="5"/>
  <c r="I61" i="5"/>
  <c r="H61" i="5"/>
  <c r="G61" i="5"/>
  <c r="F61" i="5"/>
  <c r="E61" i="5"/>
  <c r="D61" i="5"/>
  <c r="C61" i="5"/>
  <c r="B61" i="5"/>
  <c r="A61" i="5"/>
  <c r="AM60" i="5"/>
  <c r="AL60" i="5"/>
  <c r="AG60" i="5"/>
  <c r="AF60" i="5"/>
  <c r="AC60" i="5"/>
  <c r="AB60" i="5"/>
  <c r="AA60" i="5"/>
  <c r="Z60" i="5"/>
  <c r="Y60" i="5"/>
  <c r="X60" i="5"/>
  <c r="W60" i="5"/>
  <c r="T60" i="5"/>
  <c r="O60" i="5"/>
  <c r="N60" i="5"/>
  <c r="M60" i="5"/>
  <c r="K60" i="5"/>
  <c r="J60" i="5"/>
  <c r="I60" i="5"/>
  <c r="H60" i="5"/>
  <c r="G60" i="5"/>
  <c r="F60" i="5"/>
  <c r="E60" i="5"/>
  <c r="D60" i="5"/>
  <c r="C60" i="5"/>
  <c r="B60" i="5"/>
  <c r="A60" i="5"/>
  <c r="AM59" i="5"/>
  <c r="AL59" i="5"/>
  <c r="AG59" i="5"/>
  <c r="AF59" i="5"/>
  <c r="AC59" i="5"/>
  <c r="AB59" i="5"/>
  <c r="AA59" i="5"/>
  <c r="Z59" i="5"/>
  <c r="Y59" i="5"/>
  <c r="X59" i="5"/>
  <c r="W59" i="5"/>
  <c r="T59" i="5"/>
  <c r="O59" i="5"/>
  <c r="N59" i="5"/>
  <c r="M59" i="5"/>
  <c r="K59" i="5"/>
  <c r="J59" i="5"/>
  <c r="I59" i="5"/>
  <c r="H59" i="5"/>
  <c r="G59" i="5"/>
  <c r="F59" i="5"/>
  <c r="E59" i="5"/>
  <c r="D59" i="5"/>
  <c r="C59" i="5"/>
  <c r="B59" i="5"/>
  <c r="A59" i="5"/>
  <c r="AM58" i="5"/>
  <c r="AL58" i="5"/>
  <c r="AG58" i="5"/>
  <c r="AF58" i="5"/>
  <c r="AC58" i="5"/>
  <c r="AB58" i="5"/>
  <c r="AA58" i="5"/>
  <c r="Z58" i="5"/>
  <c r="Y58" i="5"/>
  <c r="X58" i="5"/>
  <c r="W58" i="5"/>
  <c r="T58" i="5"/>
  <c r="O58" i="5"/>
  <c r="N58" i="5"/>
  <c r="M58" i="5"/>
  <c r="K58" i="5"/>
  <c r="J58" i="5"/>
  <c r="I58" i="5"/>
  <c r="H58" i="5"/>
  <c r="G58" i="5"/>
  <c r="F58" i="5"/>
  <c r="E58" i="5"/>
  <c r="D58" i="5"/>
  <c r="C58" i="5"/>
  <c r="B58" i="5"/>
  <c r="A58" i="5"/>
  <c r="AM57" i="5"/>
  <c r="AL57" i="5"/>
  <c r="AG57" i="5"/>
  <c r="AF57" i="5"/>
  <c r="AC57" i="5"/>
  <c r="AB57" i="5"/>
  <c r="AA57" i="5"/>
  <c r="Z57" i="5"/>
  <c r="Y57" i="5"/>
  <c r="X57" i="5"/>
  <c r="W57" i="5"/>
  <c r="T57" i="5"/>
  <c r="O57" i="5"/>
  <c r="N57" i="5"/>
  <c r="M57" i="5"/>
  <c r="K57" i="5"/>
  <c r="J57" i="5"/>
  <c r="I57" i="5"/>
  <c r="H57" i="5"/>
  <c r="G57" i="5"/>
  <c r="F57" i="5"/>
  <c r="E57" i="5"/>
  <c r="D57" i="5"/>
  <c r="C57" i="5"/>
  <c r="B57" i="5"/>
  <c r="A57" i="5"/>
  <c r="AM56" i="5"/>
  <c r="AL56" i="5"/>
  <c r="AG56" i="5"/>
  <c r="AF56" i="5"/>
  <c r="AC56" i="5"/>
  <c r="AB56" i="5"/>
  <c r="AA56" i="5"/>
  <c r="Z56" i="5"/>
  <c r="Y56" i="5"/>
  <c r="X56" i="5"/>
  <c r="W56" i="5"/>
  <c r="T56" i="5"/>
  <c r="O56" i="5"/>
  <c r="N56" i="5"/>
  <c r="M56" i="5"/>
  <c r="K56" i="5"/>
  <c r="J56" i="5"/>
  <c r="I56" i="5"/>
  <c r="H56" i="5"/>
  <c r="G56" i="5"/>
  <c r="F56" i="5"/>
  <c r="E56" i="5"/>
  <c r="D56" i="5"/>
  <c r="C56" i="5"/>
  <c r="B56" i="5"/>
  <c r="A56" i="5"/>
  <c r="AM55" i="5"/>
  <c r="AL55" i="5"/>
  <c r="AG55" i="5"/>
  <c r="AF55" i="5"/>
  <c r="AC55" i="5"/>
  <c r="AB55" i="5"/>
  <c r="AA55" i="5"/>
  <c r="Z55" i="5"/>
  <c r="Y55" i="5"/>
  <c r="X55" i="5"/>
  <c r="W55" i="5"/>
  <c r="T55" i="5"/>
  <c r="N55" i="5"/>
  <c r="M55" i="5"/>
  <c r="K55" i="5"/>
  <c r="J55" i="5"/>
  <c r="I55" i="5"/>
  <c r="H55" i="5"/>
  <c r="G55" i="5"/>
  <c r="F55" i="5"/>
  <c r="E55" i="5"/>
  <c r="D55" i="5"/>
  <c r="C55" i="5"/>
  <c r="B55" i="5"/>
  <c r="A55" i="5"/>
  <c r="AM54" i="5"/>
  <c r="AL54" i="5"/>
  <c r="AG54" i="5"/>
  <c r="AF54" i="5"/>
  <c r="AC54" i="5"/>
  <c r="AB54" i="5"/>
  <c r="AA54" i="5"/>
  <c r="Z54" i="5"/>
  <c r="Y54" i="5"/>
  <c r="X54" i="5"/>
  <c r="W54" i="5"/>
  <c r="T54" i="5"/>
  <c r="O54" i="5"/>
  <c r="N54" i="5"/>
  <c r="M54" i="5"/>
  <c r="K54" i="5"/>
  <c r="J54" i="5"/>
  <c r="I54" i="5"/>
  <c r="H54" i="5"/>
  <c r="G54" i="5"/>
  <c r="F54" i="5"/>
  <c r="E54" i="5"/>
  <c r="D54" i="5"/>
  <c r="C54" i="5"/>
  <c r="B54" i="5"/>
  <c r="A54" i="5"/>
  <c r="AM53" i="5"/>
  <c r="AL53" i="5"/>
  <c r="AG53" i="5"/>
  <c r="AF53" i="5"/>
  <c r="AC53" i="5"/>
  <c r="AB53" i="5"/>
  <c r="AA53" i="5"/>
  <c r="Z53" i="5"/>
  <c r="Y53" i="5"/>
  <c r="X53" i="5"/>
  <c r="W53" i="5"/>
  <c r="T53" i="5"/>
  <c r="O53" i="5"/>
  <c r="N53" i="5"/>
  <c r="M53" i="5"/>
  <c r="K53" i="5"/>
  <c r="J53" i="5"/>
  <c r="I53" i="5"/>
  <c r="H53" i="5"/>
  <c r="G53" i="5"/>
  <c r="F53" i="5"/>
  <c r="E53" i="5"/>
  <c r="D53" i="5"/>
  <c r="C53" i="5"/>
  <c r="B53" i="5"/>
  <c r="A53" i="5"/>
  <c r="AM52" i="5"/>
  <c r="AL52" i="5"/>
  <c r="AG52" i="5"/>
  <c r="AF52" i="5"/>
  <c r="AC52" i="5"/>
  <c r="AB52" i="5"/>
  <c r="AA52" i="5"/>
  <c r="Z52" i="5"/>
  <c r="Y52" i="5"/>
  <c r="X52" i="5"/>
  <c r="W52" i="5"/>
  <c r="T52" i="5"/>
  <c r="O52" i="5"/>
  <c r="N52" i="5"/>
  <c r="M52" i="5"/>
  <c r="K52" i="5"/>
  <c r="J52" i="5"/>
  <c r="I52" i="5"/>
  <c r="H52" i="5"/>
  <c r="G52" i="5"/>
  <c r="F52" i="5"/>
  <c r="E52" i="5"/>
  <c r="D52" i="5"/>
  <c r="C52" i="5"/>
  <c r="B52" i="5"/>
  <c r="A52" i="5"/>
  <c r="AM51" i="5"/>
  <c r="AL51" i="5"/>
  <c r="AG51" i="5"/>
  <c r="AF51" i="5"/>
  <c r="AC51" i="5"/>
  <c r="AB51" i="5"/>
  <c r="AA51" i="5"/>
  <c r="Z51" i="5"/>
  <c r="Y51" i="5"/>
  <c r="X51" i="5"/>
  <c r="W51" i="5"/>
  <c r="T51" i="5"/>
  <c r="O51" i="5"/>
  <c r="N51" i="5"/>
  <c r="M51" i="5"/>
  <c r="K51" i="5"/>
  <c r="J51" i="5"/>
  <c r="I51" i="5"/>
  <c r="H51" i="5"/>
  <c r="G51" i="5"/>
  <c r="F51" i="5"/>
  <c r="E51" i="5"/>
  <c r="D51" i="5"/>
  <c r="C51" i="5"/>
  <c r="B51" i="5"/>
  <c r="A51" i="5"/>
  <c r="AM50" i="5"/>
  <c r="AL50" i="5"/>
  <c r="AG50" i="5"/>
  <c r="AF50" i="5"/>
  <c r="AC50" i="5"/>
  <c r="AB50" i="5"/>
  <c r="AA50" i="5"/>
  <c r="Z50" i="5"/>
  <c r="Y50" i="5"/>
  <c r="X50" i="5"/>
  <c r="W50" i="5"/>
  <c r="T50" i="5"/>
  <c r="O50" i="5"/>
  <c r="N50" i="5"/>
  <c r="M50" i="5"/>
  <c r="K50" i="5"/>
  <c r="J50" i="5"/>
  <c r="I50" i="5"/>
  <c r="H50" i="5"/>
  <c r="G50" i="5"/>
  <c r="F50" i="5"/>
  <c r="E50" i="5"/>
  <c r="D50" i="5"/>
  <c r="C50" i="5"/>
  <c r="B50" i="5"/>
  <c r="A50" i="5"/>
  <c r="AM49" i="5"/>
  <c r="AL49" i="5"/>
  <c r="AG49" i="5"/>
  <c r="AF49" i="5"/>
  <c r="AC49" i="5"/>
  <c r="AB49" i="5"/>
  <c r="AA49" i="5"/>
  <c r="Z49" i="5"/>
  <c r="Y49" i="5"/>
  <c r="X49" i="5"/>
  <c r="W49" i="5"/>
  <c r="T49" i="5"/>
  <c r="O49" i="5"/>
  <c r="N49" i="5"/>
  <c r="M49" i="5"/>
  <c r="K49" i="5"/>
  <c r="J49" i="5"/>
  <c r="I49" i="5"/>
  <c r="H49" i="5"/>
  <c r="G49" i="5"/>
  <c r="F49" i="5"/>
  <c r="E49" i="5"/>
  <c r="D49" i="5"/>
  <c r="C49" i="5"/>
  <c r="B49" i="5"/>
  <c r="A49" i="5"/>
  <c r="AM48" i="5"/>
  <c r="AL48" i="5"/>
  <c r="AG48" i="5"/>
  <c r="AF48" i="5"/>
  <c r="AC48" i="5"/>
  <c r="AB48" i="5"/>
  <c r="AA48" i="5"/>
  <c r="Z48" i="5"/>
  <c r="Y48" i="5"/>
  <c r="X48" i="5"/>
  <c r="W48" i="5"/>
  <c r="T48" i="5"/>
  <c r="O48" i="5"/>
  <c r="N48" i="5"/>
  <c r="M48" i="5"/>
  <c r="K48" i="5"/>
  <c r="J48" i="5"/>
  <c r="I48" i="5"/>
  <c r="H48" i="5"/>
  <c r="G48" i="5"/>
  <c r="F48" i="5"/>
  <c r="E48" i="5"/>
  <c r="D48" i="5"/>
  <c r="C48" i="5"/>
  <c r="B48" i="5"/>
  <c r="A48" i="5"/>
  <c r="AM47" i="5"/>
  <c r="AL47" i="5"/>
  <c r="AG47" i="5"/>
  <c r="AF47" i="5"/>
  <c r="AC47" i="5"/>
  <c r="AB47" i="5"/>
  <c r="AA47" i="5"/>
  <c r="Z47" i="5"/>
  <c r="Y47" i="5"/>
  <c r="X47" i="5"/>
  <c r="W47" i="5"/>
  <c r="T47" i="5"/>
  <c r="O47" i="5"/>
  <c r="N47" i="5"/>
  <c r="M47" i="5"/>
  <c r="K47" i="5"/>
  <c r="J47" i="5"/>
  <c r="I47" i="5"/>
  <c r="H47" i="5"/>
  <c r="G47" i="5"/>
  <c r="F47" i="5"/>
  <c r="E47" i="5"/>
  <c r="D47" i="5"/>
  <c r="C47" i="5"/>
  <c r="B47" i="5"/>
  <c r="A47" i="5"/>
  <c r="AM46" i="5"/>
  <c r="AL46" i="5"/>
  <c r="AG46" i="5"/>
  <c r="AF46" i="5"/>
  <c r="AC46" i="5"/>
  <c r="AB46" i="5"/>
  <c r="AA46" i="5"/>
  <c r="Z46" i="5"/>
  <c r="Y46" i="5"/>
  <c r="X46" i="5"/>
  <c r="W46" i="5"/>
  <c r="T46" i="5"/>
  <c r="O46" i="5"/>
  <c r="N46" i="5"/>
  <c r="M46" i="5"/>
  <c r="K46" i="5"/>
  <c r="J46" i="5"/>
  <c r="I46" i="5"/>
  <c r="H46" i="5"/>
  <c r="G46" i="5"/>
  <c r="F46" i="5"/>
  <c r="E46" i="5"/>
  <c r="D46" i="5"/>
  <c r="C46" i="5"/>
  <c r="B46" i="5"/>
  <c r="A46" i="5"/>
  <c r="AM45" i="5"/>
  <c r="AL45" i="5"/>
  <c r="AG45" i="5"/>
  <c r="AF45" i="5"/>
  <c r="AC45" i="5"/>
  <c r="AB45" i="5"/>
  <c r="AA45" i="5"/>
  <c r="Z45" i="5"/>
  <c r="Y45" i="5"/>
  <c r="X45" i="5"/>
  <c r="T45" i="5"/>
  <c r="O45" i="5"/>
  <c r="N45" i="5"/>
  <c r="M45" i="5"/>
  <c r="K45" i="5"/>
  <c r="J45" i="5"/>
  <c r="I45" i="5"/>
  <c r="H45" i="5"/>
  <c r="G45" i="5"/>
  <c r="F45" i="5"/>
  <c r="E45" i="5"/>
  <c r="D45" i="5"/>
  <c r="C45" i="5"/>
  <c r="B45" i="5"/>
  <c r="A45" i="5"/>
  <c r="AM44" i="5"/>
  <c r="AL44" i="5"/>
  <c r="AG44" i="5"/>
  <c r="AF44" i="5"/>
  <c r="AC44" i="5"/>
  <c r="AB44" i="5"/>
  <c r="AA44" i="5"/>
  <c r="Z44" i="5"/>
  <c r="Y44" i="5"/>
  <c r="X44" i="5"/>
  <c r="W44" i="5"/>
  <c r="T44" i="5"/>
  <c r="O44" i="5"/>
  <c r="N44" i="5"/>
  <c r="M44" i="5"/>
  <c r="K44" i="5"/>
  <c r="J44" i="5"/>
  <c r="I44" i="5"/>
  <c r="H44" i="5"/>
  <c r="G44" i="5"/>
  <c r="F44" i="5"/>
  <c r="E44" i="5"/>
  <c r="D44" i="5"/>
  <c r="C44" i="5"/>
  <c r="B44" i="5"/>
  <c r="A44" i="5"/>
  <c r="AM43" i="5"/>
  <c r="AL43" i="5"/>
  <c r="AG43" i="5"/>
  <c r="AF43" i="5"/>
  <c r="AC43" i="5"/>
  <c r="AB43" i="5"/>
  <c r="AA43" i="5"/>
  <c r="Z43" i="5"/>
  <c r="Y43" i="5"/>
  <c r="X43" i="5"/>
  <c r="W43" i="5"/>
  <c r="T43" i="5"/>
  <c r="O43" i="5"/>
  <c r="N43" i="5"/>
  <c r="M43" i="5"/>
  <c r="K43" i="5"/>
  <c r="J43" i="5"/>
  <c r="I43" i="5"/>
  <c r="H43" i="5"/>
  <c r="G43" i="5"/>
  <c r="F43" i="5"/>
  <c r="E43" i="5"/>
  <c r="D43" i="5"/>
  <c r="C43" i="5"/>
  <c r="B43" i="5"/>
  <c r="A43" i="5"/>
  <c r="AM42" i="5"/>
  <c r="AL42" i="5"/>
  <c r="AG42" i="5"/>
  <c r="AF42" i="5"/>
  <c r="AC42" i="5"/>
  <c r="AB42" i="5"/>
  <c r="AA42" i="5"/>
  <c r="Z42" i="5"/>
  <c r="Y42" i="5"/>
  <c r="X42" i="5"/>
  <c r="W42" i="5"/>
  <c r="T42" i="5"/>
  <c r="O42" i="5"/>
  <c r="N42" i="5"/>
  <c r="M42" i="5"/>
  <c r="K42" i="5"/>
  <c r="J42" i="5"/>
  <c r="I42" i="5"/>
  <c r="H42" i="5"/>
  <c r="G42" i="5"/>
  <c r="F42" i="5"/>
  <c r="E42" i="5"/>
  <c r="D42" i="5"/>
  <c r="C42" i="5"/>
  <c r="B42" i="5"/>
  <c r="A42" i="5"/>
  <c r="AM41" i="5"/>
  <c r="AL41" i="5"/>
  <c r="AG41" i="5"/>
  <c r="AF41" i="5"/>
  <c r="AC41" i="5"/>
  <c r="AB41" i="5"/>
  <c r="AA41" i="5"/>
  <c r="Z41" i="5"/>
  <c r="Y41" i="5"/>
  <c r="X41" i="5"/>
  <c r="W41" i="5"/>
  <c r="T41" i="5"/>
  <c r="O41" i="5"/>
  <c r="N41" i="5"/>
  <c r="M41" i="5"/>
  <c r="K41" i="5"/>
  <c r="J41" i="5"/>
  <c r="I41" i="5"/>
  <c r="H41" i="5"/>
  <c r="G41" i="5"/>
  <c r="F41" i="5"/>
  <c r="E41" i="5"/>
  <c r="D41" i="5"/>
  <c r="C41" i="5"/>
  <c r="B41" i="5"/>
  <c r="A41" i="5"/>
  <c r="AM40" i="5"/>
  <c r="AL40" i="5"/>
  <c r="AG40" i="5"/>
  <c r="AF40" i="5"/>
  <c r="AC40" i="5"/>
  <c r="AB40" i="5"/>
  <c r="AA40" i="5"/>
  <c r="Z40" i="5"/>
  <c r="Y40" i="5"/>
  <c r="X40" i="5"/>
  <c r="W40" i="5"/>
  <c r="T40" i="5"/>
  <c r="O40" i="5"/>
  <c r="N40" i="5"/>
  <c r="M40" i="5"/>
  <c r="K40" i="5"/>
  <c r="J40" i="5"/>
  <c r="I40" i="5"/>
  <c r="H40" i="5"/>
  <c r="G40" i="5"/>
  <c r="F40" i="5"/>
  <c r="E40" i="5"/>
  <c r="D40" i="5"/>
  <c r="C40" i="5"/>
  <c r="B40" i="5"/>
  <c r="A40" i="5"/>
  <c r="AM39" i="5"/>
  <c r="AL39" i="5"/>
  <c r="AG39" i="5"/>
  <c r="AF39" i="5"/>
  <c r="AC39" i="5"/>
  <c r="AB39" i="5"/>
  <c r="AA39" i="5"/>
  <c r="Z39" i="5"/>
  <c r="Y39" i="5"/>
  <c r="X39" i="5"/>
  <c r="W39" i="5"/>
  <c r="T39" i="5"/>
  <c r="O39" i="5"/>
  <c r="N39" i="5"/>
  <c r="M39" i="5"/>
  <c r="K39" i="5"/>
  <c r="J39" i="5"/>
  <c r="I39" i="5"/>
  <c r="H39" i="5"/>
  <c r="G39" i="5"/>
  <c r="F39" i="5"/>
  <c r="E39" i="5"/>
  <c r="D39" i="5"/>
  <c r="C39" i="5"/>
  <c r="B39" i="5"/>
  <c r="A39" i="5"/>
  <c r="AM38" i="5"/>
  <c r="AL38" i="5"/>
  <c r="AG38" i="5"/>
  <c r="AF38" i="5"/>
  <c r="AC38" i="5"/>
  <c r="AB38" i="5"/>
  <c r="AA38" i="5"/>
  <c r="Z38" i="5"/>
  <c r="Y38" i="5"/>
  <c r="X38" i="5"/>
  <c r="W38" i="5"/>
  <c r="T38" i="5"/>
  <c r="O38" i="5"/>
  <c r="N38" i="5"/>
  <c r="M38" i="5"/>
  <c r="K38" i="5"/>
  <c r="J38" i="5"/>
  <c r="I38" i="5"/>
  <c r="H38" i="5"/>
  <c r="G38" i="5"/>
  <c r="F38" i="5"/>
  <c r="E38" i="5"/>
  <c r="D38" i="5"/>
  <c r="C38" i="5"/>
  <c r="B38" i="5"/>
  <c r="A38" i="5"/>
  <c r="AM37" i="5"/>
  <c r="AL37" i="5"/>
  <c r="AG37" i="5"/>
  <c r="AF37" i="5"/>
  <c r="AC37" i="5"/>
  <c r="AB37" i="5"/>
  <c r="AA37" i="5"/>
  <c r="Z37" i="5"/>
  <c r="Y37" i="5"/>
  <c r="X37" i="5"/>
  <c r="W37" i="5"/>
  <c r="T37" i="5"/>
  <c r="O37" i="5"/>
  <c r="N37" i="5"/>
  <c r="M37" i="5"/>
  <c r="K37" i="5"/>
  <c r="J37" i="5"/>
  <c r="I37" i="5"/>
  <c r="H37" i="5"/>
  <c r="G37" i="5"/>
  <c r="F37" i="5"/>
  <c r="E37" i="5"/>
  <c r="D37" i="5"/>
  <c r="C37" i="5"/>
  <c r="B37" i="5"/>
  <c r="A37" i="5"/>
  <c r="AM36" i="5"/>
  <c r="AL36" i="5"/>
  <c r="AG36" i="5"/>
  <c r="AF36" i="5"/>
  <c r="AC36" i="5"/>
  <c r="AB36" i="5"/>
  <c r="AA36" i="5"/>
  <c r="Z36" i="5"/>
  <c r="Y36" i="5"/>
  <c r="X36" i="5"/>
  <c r="W36" i="5"/>
  <c r="T36" i="5"/>
  <c r="O36" i="5"/>
  <c r="N36" i="5"/>
  <c r="M36" i="5"/>
  <c r="K36" i="5"/>
  <c r="J36" i="5"/>
  <c r="I36" i="5"/>
  <c r="H36" i="5"/>
  <c r="G36" i="5"/>
  <c r="F36" i="5"/>
  <c r="E36" i="5"/>
  <c r="D36" i="5"/>
  <c r="C36" i="5"/>
  <c r="B36" i="5"/>
  <c r="A36" i="5"/>
  <c r="AM35" i="5"/>
  <c r="AL35" i="5"/>
  <c r="AG35" i="5"/>
  <c r="AF35" i="5"/>
  <c r="AC35" i="5"/>
  <c r="AB35" i="5"/>
  <c r="AA35" i="5"/>
  <c r="Z35" i="5"/>
  <c r="Y35" i="5"/>
  <c r="X35" i="5"/>
  <c r="W35" i="5"/>
  <c r="T35" i="5"/>
  <c r="O35" i="5"/>
  <c r="N35" i="5"/>
  <c r="M35" i="5"/>
  <c r="K35" i="5"/>
  <c r="J35" i="5"/>
  <c r="I35" i="5"/>
  <c r="H35" i="5"/>
  <c r="G35" i="5"/>
  <c r="F35" i="5"/>
  <c r="E35" i="5"/>
  <c r="D35" i="5"/>
  <c r="C35" i="5"/>
  <c r="B35" i="5"/>
  <c r="A35" i="5"/>
  <c r="AM34" i="5"/>
  <c r="AL34" i="5"/>
  <c r="AG34" i="5"/>
  <c r="AF34" i="5"/>
  <c r="AC34" i="5"/>
  <c r="AB34" i="5"/>
  <c r="AA34" i="5"/>
  <c r="Z34" i="5"/>
  <c r="Y34" i="5"/>
  <c r="X34" i="5"/>
  <c r="W34" i="5"/>
  <c r="T34" i="5"/>
  <c r="O34" i="5"/>
  <c r="N34" i="5"/>
  <c r="M34" i="5"/>
  <c r="K34" i="5"/>
  <c r="J34" i="5"/>
  <c r="I34" i="5"/>
  <c r="H34" i="5"/>
  <c r="G34" i="5"/>
  <c r="F34" i="5"/>
  <c r="E34" i="5"/>
  <c r="D34" i="5"/>
  <c r="C34" i="5"/>
  <c r="B34" i="5"/>
  <c r="A34" i="5"/>
  <c r="AM33" i="5"/>
  <c r="AL33" i="5"/>
  <c r="AG33" i="5"/>
  <c r="AF33" i="5"/>
  <c r="AC33" i="5"/>
  <c r="AB33" i="5"/>
  <c r="AA33" i="5"/>
  <c r="Z33" i="5"/>
  <c r="Y33" i="5"/>
  <c r="X33" i="5"/>
  <c r="W33" i="5"/>
  <c r="T33" i="5"/>
  <c r="O33" i="5"/>
  <c r="N33" i="5"/>
  <c r="M33" i="5"/>
  <c r="K33" i="5"/>
  <c r="J33" i="5"/>
  <c r="I33" i="5"/>
  <c r="H33" i="5"/>
  <c r="G33" i="5"/>
  <c r="F33" i="5"/>
  <c r="E33" i="5"/>
  <c r="D33" i="5"/>
  <c r="C33" i="5"/>
  <c r="B33" i="5"/>
  <c r="A33" i="5"/>
  <c r="AM32" i="5"/>
  <c r="AL32" i="5"/>
  <c r="AG32" i="5"/>
  <c r="AF32" i="5"/>
  <c r="AC32" i="5"/>
  <c r="AB32" i="5"/>
  <c r="AA32" i="5"/>
  <c r="Z32" i="5"/>
  <c r="Y32" i="5"/>
  <c r="X32" i="5"/>
  <c r="W32" i="5"/>
  <c r="T32" i="5"/>
  <c r="O32" i="5"/>
  <c r="N32" i="5"/>
  <c r="M32" i="5"/>
  <c r="K32" i="5"/>
  <c r="J32" i="5"/>
  <c r="I32" i="5"/>
  <c r="H32" i="5"/>
  <c r="G32" i="5"/>
  <c r="F32" i="5"/>
  <c r="E32" i="5"/>
  <c r="D32" i="5"/>
  <c r="C32" i="5"/>
  <c r="B32" i="5"/>
  <c r="A32" i="5"/>
  <c r="AM31" i="5"/>
  <c r="AL31" i="5"/>
  <c r="AG31" i="5"/>
  <c r="AF31" i="5"/>
  <c r="AC31" i="5"/>
  <c r="AB31" i="5"/>
  <c r="AA31" i="5"/>
  <c r="Z31" i="5"/>
  <c r="Y31" i="5"/>
  <c r="X31" i="5"/>
  <c r="W31" i="5"/>
  <c r="T31" i="5"/>
  <c r="O31" i="5"/>
  <c r="N31" i="5"/>
  <c r="M31" i="5"/>
  <c r="K31" i="5"/>
  <c r="J31" i="5"/>
  <c r="I31" i="5"/>
  <c r="H31" i="5"/>
  <c r="G31" i="5"/>
  <c r="F31" i="5"/>
  <c r="E31" i="5"/>
  <c r="D31" i="5"/>
  <c r="C31" i="5"/>
  <c r="B31" i="5"/>
  <c r="A31" i="5"/>
  <c r="AM30" i="5"/>
  <c r="AL30" i="5"/>
  <c r="AG30" i="5"/>
  <c r="AF30" i="5"/>
  <c r="AC30" i="5"/>
  <c r="AB30" i="5"/>
  <c r="AA30" i="5"/>
  <c r="Z30" i="5"/>
  <c r="Y30" i="5"/>
  <c r="X30" i="5"/>
  <c r="W30" i="5"/>
  <c r="T30" i="5"/>
  <c r="O30" i="5"/>
  <c r="N30" i="5"/>
  <c r="M30" i="5"/>
  <c r="K30" i="5"/>
  <c r="J30" i="5"/>
  <c r="I30" i="5"/>
  <c r="H30" i="5"/>
  <c r="G30" i="5"/>
  <c r="F30" i="5"/>
  <c r="E30" i="5"/>
  <c r="D30" i="5"/>
  <c r="C30" i="5"/>
  <c r="B30" i="5"/>
  <c r="A30" i="5"/>
  <c r="AM29" i="5"/>
  <c r="AL29" i="5"/>
  <c r="AG29" i="5"/>
  <c r="AF29" i="5"/>
  <c r="AC29" i="5"/>
  <c r="AB29" i="5"/>
  <c r="AA29" i="5"/>
  <c r="Z29" i="5"/>
  <c r="Y29" i="5"/>
  <c r="X29" i="5"/>
  <c r="W29" i="5"/>
  <c r="T29" i="5"/>
  <c r="O29" i="5"/>
  <c r="N29" i="5"/>
  <c r="M29" i="5"/>
  <c r="K29" i="5"/>
  <c r="J29" i="5"/>
  <c r="I29" i="5"/>
  <c r="H29" i="5"/>
  <c r="G29" i="5"/>
  <c r="F29" i="5"/>
  <c r="E29" i="5"/>
  <c r="D29" i="5"/>
  <c r="C29" i="5"/>
  <c r="B29" i="5"/>
  <c r="A29" i="5"/>
  <c r="AM28" i="5"/>
  <c r="AL28" i="5"/>
  <c r="AG28" i="5"/>
  <c r="AF28" i="5"/>
  <c r="AC28" i="5"/>
  <c r="AB28" i="5"/>
  <c r="AA28" i="5"/>
  <c r="Z28" i="5"/>
  <c r="Y28" i="5"/>
  <c r="X28" i="5"/>
  <c r="W28" i="5"/>
  <c r="T28" i="5"/>
  <c r="O28" i="5"/>
  <c r="N28" i="5"/>
  <c r="M28" i="5"/>
  <c r="K28" i="5"/>
  <c r="J28" i="5"/>
  <c r="I28" i="5"/>
  <c r="H28" i="5"/>
  <c r="G28" i="5"/>
  <c r="F28" i="5"/>
  <c r="E28" i="5"/>
  <c r="D28" i="5"/>
  <c r="C28" i="5"/>
  <c r="B28" i="5"/>
  <c r="A28" i="5"/>
  <c r="AM27" i="5"/>
  <c r="AL27" i="5"/>
  <c r="AG27" i="5"/>
  <c r="AF27" i="5"/>
  <c r="AC27" i="5"/>
  <c r="AB27" i="5"/>
  <c r="AA27" i="5"/>
  <c r="Z27" i="5"/>
  <c r="Y27" i="5"/>
  <c r="X27" i="5"/>
  <c r="W27" i="5"/>
  <c r="T27" i="5"/>
  <c r="O27" i="5"/>
  <c r="N27" i="5"/>
  <c r="M27" i="5"/>
  <c r="K27" i="5"/>
  <c r="J27" i="5"/>
  <c r="I27" i="5"/>
  <c r="H27" i="5"/>
  <c r="G27" i="5"/>
  <c r="F27" i="5"/>
  <c r="E27" i="5"/>
  <c r="D27" i="5"/>
  <c r="C27" i="5"/>
  <c r="B27" i="5"/>
  <c r="A27" i="5"/>
  <c r="AM26" i="5"/>
  <c r="AL26" i="5"/>
  <c r="AG26" i="5"/>
  <c r="AF26" i="5"/>
  <c r="AC26" i="5"/>
  <c r="AB26" i="5"/>
  <c r="AA26" i="5"/>
  <c r="Z26" i="5"/>
  <c r="Y26" i="5"/>
  <c r="X26" i="5"/>
  <c r="W26" i="5"/>
  <c r="T26" i="5"/>
  <c r="O26" i="5"/>
  <c r="N26" i="5"/>
  <c r="M26" i="5"/>
  <c r="K26" i="5"/>
  <c r="J26" i="5"/>
  <c r="I26" i="5"/>
  <c r="H26" i="5"/>
  <c r="G26" i="5"/>
  <c r="F26" i="5"/>
  <c r="E26" i="5"/>
  <c r="D26" i="5"/>
  <c r="C26" i="5"/>
  <c r="B26" i="5"/>
  <c r="A26" i="5"/>
  <c r="AM25" i="5"/>
  <c r="AL25" i="5"/>
  <c r="AG25" i="5"/>
  <c r="AF25" i="5"/>
  <c r="AC25" i="5"/>
  <c r="AB25" i="5"/>
  <c r="AA25" i="5"/>
  <c r="Z25" i="5"/>
  <c r="Y25" i="5"/>
  <c r="X25" i="5"/>
  <c r="W25" i="5"/>
  <c r="T25" i="5"/>
  <c r="O25" i="5"/>
  <c r="N25" i="5"/>
  <c r="M25" i="5"/>
  <c r="K25" i="5"/>
  <c r="J25" i="5"/>
  <c r="I25" i="5"/>
  <c r="H25" i="5"/>
  <c r="G25" i="5"/>
  <c r="F25" i="5"/>
  <c r="E25" i="5"/>
  <c r="D25" i="5"/>
  <c r="C25" i="5"/>
  <c r="B25" i="5"/>
  <c r="A25" i="5"/>
  <c r="AM24" i="5"/>
  <c r="AL24" i="5"/>
  <c r="AG24" i="5"/>
  <c r="AF24" i="5"/>
  <c r="AC24" i="5"/>
  <c r="AB24" i="5"/>
  <c r="AA24" i="5"/>
  <c r="Z24" i="5"/>
  <c r="Y24" i="5"/>
  <c r="X24" i="5"/>
  <c r="W24" i="5"/>
  <c r="T24" i="5"/>
  <c r="O24" i="5"/>
  <c r="N24" i="5"/>
  <c r="M24" i="5"/>
  <c r="K24" i="5"/>
  <c r="J24" i="5"/>
  <c r="I24" i="5"/>
  <c r="H24" i="5"/>
  <c r="G24" i="5"/>
  <c r="F24" i="5"/>
  <c r="E24" i="5"/>
  <c r="D24" i="5"/>
  <c r="C24" i="5"/>
  <c r="B24" i="5"/>
  <c r="A24" i="5"/>
  <c r="AM23" i="5"/>
  <c r="AL23" i="5"/>
  <c r="AG23" i="5"/>
  <c r="AF23" i="5"/>
  <c r="AF136" i="5" s="1"/>
  <c r="AC23" i="5"/>
  <c r="AB23" i="5"/>
  <c r="AB136" i="5" s="1"/>
  <c r="AA23" i="5"/>
  <c r="Z23" i="5"/>
  <c r="Y23" i="5"/>
  <c r="X23" i="5"/>
  <c r="W23" i="5"/>
  <c r="T23" i="5"/>
  <c r="O23" i="5"/>
  <c r="N23" i="5"/>
  <c r="M23" i="5"/>
  <c r="K23" i="5"/>
  <c r="K136" i="5" s="1"/>
  <c r="J23" i="5"/>
  <c r="I23" i="5"/>
  <c r="I136" i="5" s="1"/>
  <c r="H23" i="5"/>
  <c r="G23" i="5"/>
  <c r="F23" i="5"/>
  <c r="E23" i="5"/>
  <c r="D23" i="5"/>
  <c r="C23" i="5"/>
  <c r="B23" i="5"/>
  <c r="A23" i="5"/>
  <c r="AM22" i="5"/>
  <c r="AL22" i="5"/>
  <c r="AG22" i="5"/>
  <c r="AF22" i="5"/>
  <c r="AC22" i="5"/>
  <c r="AB22" i="5"/>
  <c r="AA22" i="5"/>
  <c r="Z22" i="5"/>
  <c r="Y22" i="5"/>
  <c r="X22" i="5"/>
  <c r="W22" i="5"/>
  <c r="T22" i="5"/>
  <c r="O22" i="5"/>
  <c r="N22" i="5"/>
  <c r="M22" i="5"/>
  <c r="K22" i="5"/>
  <c r="J22" i="5"/>
  <c r="I22" i="5"/>
  <c r="H22" i="5"/>
  <c r="G22" i="5"/>
  <c r="F22" i="5"/>
  <c r="E22" i="5"/>
  <c r="D22" i="5"/>
  <c r="C22" i="5"/>
  <c r="B22" i="5"/>
  <c r="A22" i="5"/>
  <c r="AM21" i="5"/>
  <c r="AL21" i="5"/>
  <c r="AG21" i="5"/>
  <c r="AF21" i="5"/>
  <c r="AC21" i="5"/>
  <c r="AB21" i="5"/>
  <c r="AA21" i="5"/>
  <c r="Z21" i="5"/>
  <c r="Y21" i="5"/>
  <c r="X21" i="5"/>
  <c r="W21" i="5"/>
  <c r="T21" i="5"/>
  <c r="O21" i="5"/>
  <c r="N21" i="5"/>
  <c r="M21" i="5"/>
  <c r="K21" i="5"/>
  <c r="J21" i="5"/>
  <c r="I21" i="5"/>
  <c r="H21" i="5"/>
  <c r="G21" i="5"/>
  <c r="F21" i="5"/>
  <c r="E21" i="5"/>
  <c r="D21" i="5"/>
  <c r="C21" i="5"/>
  <c r="B21" i="5"/>
  <c r="A21" i="5"/>
  <c r="AM20" i="5"/>
  <c r="AL20" i="5"/>
  <c r="AG20" i="5"/>
  <c r="AF20" i="5"/>
  <c r="AC20" i="5"/>
  <c r="AB20" i="5"/>
  <c r="AA20" i="5"/>
  <c r="Z20" i="5"/>
  <c r="Y20" i="5"/>
  <c r="X20" i="5"/>
  <c r="W20" i="5"/>
  <c r="T20" i="5"/>
  <c r="O20" i="5"/>
  <c r="N20" i="5"/>
  <c r="M20" i="5"/>
  <c r="K20" i="5"/>
  <c r="J20" i="5"/>
  <c r="I20" i="5"/>
  <c r="H20" i="5"/>
  <c r="G20" i="5"/>
  <c r="F20" i="5"/>
  <c r="E20" i="5"/>
  <c r="D20" i="5"/>
  <c r="C20" i="5"/>
  <c r="B20" i="5"/>
  <c r="A20" i="5"/>
  <c r="AM19" i="5"/>
  <c r="AL19" i="5"/>
  <c r="AG19" i="5"/>
  <c r="AF19" i="5"/>
  <c r="AC19" i="5"/>
  <c r="AB19" i="5"/>
  <c r="AA19" i="5"/>
  <c r="Z19" i="5"/>
  <c r="Y19" i="5"/>
  <c r="X19" i="5"/>
  <c r="W19" i="5"/>
  <c r="T19" i="5"/>
  <c r="O19" i="5"/>
  <c r="N19" i="5"/>
  <c r="M19" i="5"/>
  <c r="K19" i="5"/>
  <c r="J19" i="5"/>
  <c r="I19" i="5"/>
  <c r="H19" i="5"/>
  <c r="G19" i="5"/>
  <c r="F19" i="5"/>
  <c r="E19" i="5"/>
  <c r="D19" i="5"/>
  <c r="C19" i="5"/>
  <c r="B19" i="5"/>
  <c r="A19" i="5"/>
  <c r="AM18" i="5"/>
  <c r="AL18" i="5"/>
  <c r="AG18" i="5"/>
  <c r="AF18" i="5"/>
  <c r="AC18" i="5"/>
  <c r="AB18" i="5"/>
  <c r="AA18" i="5"/>
  <c r="Z18" i="5"/>
  <c r="Y18" i="5"/>
  <c r="X18" i="5"/>
  <c r="W18" i="5"/>
  <c r="T18" i="5"/>
  <c r="O18" i="5"/>
  <c r="N18" i="5"/>
  <c r="M18" i="5"/>
  <c r="K18" i="5"/>
  <c r="J18" i="5"/>
  <c r="I18" i="5"/>
  <c r="H18" i="5"/>
  <c r="G18" i="5"/>
  <c r="F18" i="5"/>
  <c r="E18" i="5"/>
  <c r="D18" i="5"/>
  <c r="C18" i="5"/>
  <c r="B18" i="5"/>
  <c r="A18" i="5"/>
  <c r="AM17" i="5"/>
  <c r="AL17" i="5"/>
  <c r="AG17" i="5"/>
  <c r="AF17" i="5"/>
  <c r="AC17" i="5"/>
  <c r="AB17" i="5"/>
  <c r="AA17" i="5"/>
  <c r="Z17" i="5"/>
  <c r="Y17" i="5"/>
  <c r="X17" i="5"/>
  <c r="W17" i="5"/>
  <c r="T17" i="5"/>
  <c r="O17" i="5"/>
  <c r="N17" i="5"/>
  <c r="M17" i="5"/>
  <c r="K17" i="5"/>
  <c r="J17" i="5"/>
  <c r="I17" i="5"/>
  <c r="H17" i="5"/>
  <c r="G17" i="5"/>
  <c r="F17" i="5"/>
  <c r="E17" i="5"/>
  <c r="D17" i="5"/>
  <c r="C17" i="5"/>
  <c r="B17" i="5"/>
  <c r="A17" i="5"/>
  <c r="AM16" i="5"/>
  <c r="AL16" i="5"/>
  <c r="AG16" i="5"/>
  <c r="AF16" i="5"/>
  <c r="AC16" i="5"/>
  <c r="AB16" i="5"/>
  <c r="AA16" i="5"/>
  <c r="Z16" i="5"/>
  <c r="Y16" i="5"/>
  <c r="X16" i="5"/>
  <c r="W16" i="5"/>
  <c r="T16" i="5"/>
  <c r="O16" i="5"/>
  <c r="N16" i="5"/>
  <c r="M16" i="5"/>
  <c r="K16" i="5"/>
  <c r="J16" i="5"/>
  <c r="I16" i="5"/>
  <c r="H16" i="5"/>
  <c r="G16" i="5"/>
  <c r="F16" i="5"/>
  <c r="E16" i="5"/>
  <c r="D16" i="5"/>
  <c r="C16" i="5"/>
  <c r="B16" i="5"/>
  <c r="A16" i="5"/>
  <c r="AM15" i="5"/>
  <c r="AL15" i="5"/>
  <c r="AG15" i="5"/>
  <c r="AF15" i="5"/>
  <c r="AC15" i="5"/>
  <c r="AB15" i="5"/>
  <c r="AA15" i="5"/>
  <c r="Z15" i="5"/>
  <c r="Y15" i="5"/>
  <c r="X15" i="5"/>
  <c r="W15" i="5"/>
  <c r="T15" i="5"/>
  <c r="O15" i="5"/>
  <c r="N15" i="5"/>
  <c r="M15" i="5"/>
  <c r="K15" i="5"/>
  <c r="J15" i="5"/>
  <c r="I15" i="5"/>
  <c r="H15" i="5"/>
  <c r="G15" i="5"/>
  <c r="F15" i="5"/>
  <c r="E15" i="5"/>
  <c r="D15" i="5"/>
  <c r="C15" i="5"/>
  <c r="B15" i="5"/>
  <c r="A15" i="5"/>
  <c r="AM14" i="5"/>
  <c r="AL14" i="5"/>
  <c r="AG14" i="5"/>
  <c r="AF14" i="5"/>
  <c r="AC14" i="5"/>
  <c r="AB14" i="5"/>
  <c r="AA14" i="5"/>
  <c r="Z14" i="5"/>
  <c r="Y14" i="5"/>
  <c r="X14" i="5"/>
  <c r="W14" i="5"/>
  <c r="T14" i="5"/>
  <c r="O14" i="5"/>
  <c r="N14" i="5"/>
  <c r="M14" i="5"/>
  <c r="K14" i="5"/>
  <c r="J14" i="5"/>
  <c r="I14" i="5"/>
  <c r="H14" i="5"/>
  <c r="G14" i="5"/>
  <c r="F14" i="5"/>
  <c r="E14" i="5"/>
  <c r="D14" i="5"/>
  <c r="C14" i="5"/>
  <c r="B14" i="5"/>
  <c r="A14" i="5"/>
  <c r="AM13" i="5"/>
  <c r="AL13" i="5"/>
  <c r="AG13" i="5"/>
  <c r="AG135" i="5" s="1"/>
  <c r="AF13" i="5"/>
  <c r="AF135" i="5" s="1"/>
  <c r="AC13" i="5"/>
  <c r="AC135" i="5" s="1"/>
  <c r="AB13" i="5"/>
  <c r="AB135" i="5" s="1"/>
  <c r="AA13" i="5"/>
  <c r="Z13" i="5"/>
  <c r="Y13" i="5"/>
  <c r="X13" i="5"/>
  <c r="W13" i="5"/>
  <c r="T13" i="5"/>
  <c r="O13" i="5"/>
  <c r="N13" i="5"/>
  <c r="M13" i="5"/>
  <c r="M135" i="5" s="1"/>
  <c r="K13" i="5"/>
  <c r="K135" i="5" s="1"/>
  <c r="J13" i="5"/>
  <c r="J135" i="5" s="1"/>
  <c r="I13" i="5"/>
  <c r="I135" i="5" s="1"/>
  <c r="H13" i="5"/>
  <c r="G13" i="5"/>
  <c r="F13" i="5"/>
  <c r="E13" i="5"/>
  <c r="D13" i="5"/>
  <c r="C13" i="5"/>
  <c r="B13" i="5"/>
  <c r="A13" i="5"/>
  <c r="AM12" i="5"/>
  <c r="AL12" i="5"/>
  <c r="AG12" i="5"/>
  <c r="AF12" i="5"/>
  <c r="AC12" i="5"/>
  <c r="AB12" i="5"/>
  <c r="AA12" i="5"/>
  <c r="Z12" i="5"/>
  <c r="Y12" i="5"/>
  <c r="X12" i="5"/>
  <c r="W12" i="5"/>
  <c r="T12" i="5"/>
  <c r="O12" i="5"/>
  <c r="N12" i="5"/>
  <c r="M12" i="5"/>
  <c r="K12" i="5"/>
  <c r="J12" i="5"/>
  <c r="I12" i="5"/>
  <c r="H12" i="5"/>
  <c r="G12" i="5"/>
  <c r="F12" i="5"/>
  <c r="E12" i="5"/>
  <c r="D12" i="5"/>
  <c r="C12" i="5"/>
  <c r="B12" i="5"/>
  <c r="A12" i="5"/>
  <c r="AM11" i="5"/>
  <c r="AL11" i="5"/>
  <c r="AG11" i="5"/>
  <c r="AG134" i="5" s="1"/>
  <c r="AF11" i="5"/>
  <c r="AF134" i="5" s="1"/>
  <c r="AC11" i="5"/>
  <c r="AC134" i="5" s="1"/>
  <c r="AB11" i="5"/>
  <c r="AB134" i="5" s="1"/>
  <c r="AA11" i="5"/>
  <c r="Z11" i="5"/>
  <c r="Y11" i="5"/>
  <c r="X11" i="5"/>
  <c r="W11" i="5"/>
  <c r="T11" i="5"/>
  <c r="O11" i="5"/>
  <c r="N11" i="5"/>
  <c r="M11" i="5"/>
  <c r="M134" i="5" s="1"/>
  <c r="K11" i="5"/>
  <c r="K134" i="5" s="1"/>
  <c r="J11" i="5"/>
  <c r="J134" i="5" s="1"/>
  <c r="I11" i="5"/>
  <c r="I134" i="5" s="1"/>
  <c r="H11" i="5"/>
  <c r="G11" i="5"/>
  <c r="F11" i="5"/>
  <c r="E11" i="5"/>
  <c r="D11" i="5"/>
  <c r="C11" i="5"/>
  <c r="B11" i="5"/>
  <c r="A11" i="5"/>
  <c r="AM10" i="5"/>
  <c r="AL10" i="5"/>
  <c r="AG10" i="5"/>
  <c r="AF10" i="5"/>
  <c r="AC10" i="5"/>
  <c r="AB10" i="5"/>
  <c r="AA10" i="5"/>
  <c r="Z10" i="5"/>
  <c r="Y10" i="5"/>
  <c r="X10" i="5"/>
  <c r="W10" i="5"/>
  <c r="T10" i="5"/>
  <c r="O10" i="5"/>
  <c r="N10" i="5"/>
  <c r="M10" i="5"/>
  <c r="K10" i="5"/>
  <c r="J10" i="5"/>
  <c r="I10" i="5"/>
  <c r="H10" i="5"/>
  <c r="G10" i="5"/>
  <c r="F10" i="5"/>
  <c r="E10" i="5"/>
  <c r="D10" i="5"/>
  <c r="C10" i="5"/>
  <c r="B10" i="5"/>
  <c r="A10" i="5"/>
  <c r="AM9" i="5"/>
  <c r="AL9" i="5"/>
  <c r="AG9" i="5"/>
  <c r="AF9" i="5"/>
  <c r="AC9" i="5"/>
  <c r="AB9" i="5"/>
  <c r="AA9" i="5"/>
  <c r="Z9" i="5"/>
  <c r="Y9" i="5"/>
  <c r="X9" i="5"/>
  <c r="W9" i="5"/>
  <c r="T9" i="5"/>
  <c r="O9" i="5"/>
  <c r="N9" i="5"/>
  <c r="M9" i="5"/>
  <c r="K9" i="5"/>
  <c r="J9" i="5"/>
  <c r="I9" i="5"/>
  <c r="H9" i="5"/>
  <c r="G9" i="5"/>
  <c r="F9" i="5"/>
  <c r="E9" i="5"/>
  <c r="D9" i="5"/>
  <c r="C9" i="5"/>
  <c r="B9" i="5"/>
  <c r="A9" i="5"/>
  <c r="AM8" i="5"/>
  <c r="AL8" i="5"/>
  <c r="AG8" i="5"/>
  <c r="AF8" i="5"/>
  <c r="AC8" i="5"/>
  <c r="AB8" i="5"/>
  <c r="AA8" i="5"/>
  <c r="Z8" i="5"/>
  <c r="Y8" i="5"/>
  <c r="X8" i="5"/>
  <c r="W8" i="5"/>
  <c r="T8" i="5"/>
  <c r="O8" i="5"/>
  <c r="N8" i="5"/>
  <c r="M8" i="5"/>
  <c r="K8" i="5"/>
  <c r="J8" i="5"/>
  <c r="I8" i="5"/>
  <c r="H8" i="5"/>
  <c r="G8" i="5"/>
  <c r="F8" i="5"/>
  <c r="E8" i="5"/>
  <c r="D8" i="5"/>
  <c r="C8" i="5"/>
  <c r="B8" i="5"/>
  <c r="A8" i="5"/>
  <c r="AM7" i="5"/>
  <c r="AL7" i="5"/>
  <c r="AG7" i="5"/>
  <c r="AF7" i="5"/>
  <c r="AC7" i="5"/>
  <c r="AB7" i="5"/>
  <c r="AA7" i="5"/>
  <c r="Z7" i="5"/>
  <c r="Y7" i="5"/>
  <c r="X7" i="5"/>
  <c r="W7" i="5"/>
  <c r="T7" i="5"/>
  <c r="O7" i="5"/>
  <c r="N7" i="5"/>
  <c r="M7" i="5"/>
  <c r="K7" i="5"/>
  <c r="J7" i="5"/>
  <c r="I7" i="5"/>
  <c r="H7" i="5"/>
  <c r="G7" i="5"/>
  <c r="F7" i="5"/>
  <c r="E7" i="5"/>
  <c r="D7" i="5"/>
  <c r="C7" i="5"/>
  <c r="B7" i="5"/>
  <c r="A7" i="5"/>
  <c r="AM6" i="5"/>
  <c r="AL6" i="5"/>
  <c r="AG6" i="5"/>
  <c r="AF6" i="5"/>
  <c r="AC6" i="5"/>
  <c r="AB6" i="5"/>
  <c r="AA6" i="5"/>
  <c r="Z6" i="5"/>
  <c r="Y6" i="5"/>
  <c r="X6" i="5"/>
  <c r="W6" i="5"/>
  <c r="T6" i="5"/>
  <c r="O6" i="5"/>
  <c r="N6" i="5"/>
  <c r="M6" i="5"/>
  <c r="K6" i="5"/>
  <c r="J6" i="5"/>
  <c r="I6" i="5"/>
  <c r="H6" i="5"/>
  <c r="G6" i="5"/>
  <c r="F6" i="5"/>
  <c r="E6" i="5"/>
  <c r="D6" i="5"/>
  <c r="C6" i="5"/>
  <c r="B6" i="5"/>
  <c r="A6" i="5"/>
  <c r="AM5" i="5"/>
  <c r="AL5" i="5"/>
  <c r="AG5" i="5"/>
  <c r="AF5" i="5"/>
  <c r="AC5" i="5"/>
  <c r="AB5" i="5"/>
  <c r="AA5" i="5"/>
  <c r="Z5" i="5"/>
  <c r="Y5" i="5"/>
  <c r="X5" i="5"/>
  <c r="W5" i="5"/>
  <c r="T5" i="5"/>
  <c r="O5" i="5"/>
  <c r="N5" i="5"/>
  <c r="M5" i="5"/>
  <c r="K5" i="5"/>
  <c r="J5" i="5"/>
  <c r="I5" i="5"/>
  <c r="H5" i="5"/>
  <c r="G5" i="5"/>
  <c r="F5" i="5"/>
  <c r="E5" i="5"/>
  <c r="D5" i="5"/>
  <c r="C5" i="5"/>
  <c r="B5" i="5"/>
  <c r="A5" i="5"/>
  <c r="AM4" i="5"/>
  <c r="AL4" i="5"/>
  <c r="AL137" i="5" s="1"/>
  <c r="AG4" i="5"/>
  <c r="AG133" i="5" s="1"/>
  <c r="AF4" i="5"/>
  <c r="AF137" i="5" s="1"/>
  <c r="AC4" i="5"/>
  <c r="AB4" i="5"/>
  <c r="AB133" i="5" s="1"/>
  <c r="AA4" i="5"/>
  <c r="Z4" i="5"/>
  <c r="Y4" i="5"/>
  <c r="X4" i="5"/>
  <c r="W4" i="5"/>
  <c r="T4" i="5"/>
  <c r="O4" i="5"/>
  <c r="N4" i="5"/>
  <c r="M4" i="5"/>
  <c r="K4" i="5"/>
  <c r="K137" i="5" s="1"/>
  <c r="J4" i="5"/>
  <c r="I4" i="5"/>
  <c r="I137" i="5" s="1"/>
  <c r="H4" i="5"/>
  <c r="G4" i="5"/>
  <c r="F4" i="5"/>
  <c r="E4" i="5"/>
  <c r="D4" i="5"/>
  <c r="C4" i="5"/>
  <c r="B4" i="5"/>
  <c r="A4" i="5"/>
  <c r="C136" i="4"/>
  <c r="C134" i="4"/>
  <c r="C133" i="4"/>
  <c r="AM132" i="4"/>
  <c r="AL132" i="4"/>
  <c r="AG132" i="4"/>
  <c r="AF132" i="4"/>
  <c r="AC132" i="4"/>
  <c r="AB132" i="4"/>
  <c r="AA132" i="4"/>
  <c r="Z132" i="4"/>
  <c r="Y132" i="4"/>
  <c r="X132" i="4"/>
  <c r="W132" i="4"/>
  <c r="T132" i="4"/>
  <c r="O132" i="4"/>
  <c r="N132" i="4"/>
  <c r="M132" i="4"/>
  <c r="K132" i="4"/>
  <c r="J132" i="4"/>
  <c r="I132" i="4"/>
  <c r="H132" i="4"/>
  <c r="G132" i="4"/>
  <c r="F132" i="4"/>
  <c r="E132" i="4"/>
  <c r="D132" i="4"/>
  <c r="C132" i="4"/>
  <c r="B132" i="4"/>
  <c r="A132" i="4"/>
  <c r="AM131" i="4"/>
  <c r="AL131" i="4"/>
  <c r="AG131" i="4"/>
  <c r="AF131" i="4"/>
  <c r="AC131" i="4"/>
  <c r="AB131" i="4"/>
  <c r="AA131" i="4"/>
  <c r="Z131" i="4"/>
  <c r="Y131" i="4"/>
  <c r="X131" i="4"/>
  <c r="W131" i="4"/>
  <c r="T131" i="4"/>
  <c r="O131" i="4"/>
  <c r="N131" i="4"/>
  <c r="M131" i="4"/>
  <c r="K131" i="4"/>
  <c r="J131" i="4"/>
  <c r="I131" i="4"/>
  <c r="H131" i="4"/>
  <c r="G131" i="4"/>
  <c r="F131" i="4"/>
  <c r="E131" i="4"/>
  <c r="D131" i="4"/>
  <c r="C131" i="4"/>
  <c r="B131" i="4"/>
  <c r="A131" i="4"/>
  <c r="AM130" i="4"/>
  <c r="AL130" i="4"/>
  <c r="AG130" i="4"/>
  <c r="AF130" i="4"/>
  <c r="AC130" i="4"/>
  <c r="AB130" i="4"/>
  <c r="AA130" i="4"/>
  <c r="Z130" i="4"/>
  <c r="Y130" i="4"/>
  <c r="X130" i="4"/>
  <c r="W130" i="4"/>
  <c r="T130" i="4"/>
  <c r="O130" i="4"/>
  <c r="N130" i="4"/>
  <c r="M130" i="4"/>
  <c r="K130" i="4"/>
  <c r="J130" i="4"/>
  <c r="I130" i="4"/>
  <c r="H130" i="4"/>
  <c r="G130" i="4"/>
  <c r="F130" i="4"/>
  <c r="E130" i="4"/>
  <c r="D130" i="4"/>
  <c r="C130" i="4"/>
  <c r="B130" i="4"/>
  <c r="A130" i="4"/>
  <c r="AM129" i="4"/>
  <c r="AL129" i="4"/>
  <c r="AG129" i="4"/>
  <c r="AF129" i="4"/>
  <c r="AC129" i="4"/>
  <c r="AB129" i="4"/>
  <c r="AA129" i="4"/>
  <c r="Z129" i="4"/>
  <c r="Y129" i="4"/>
  <c r="X129" i="4"/>
  <c r="W129" i="4"/>
  <c r="T129" i="4"/>
  <c r="O129" i="4"/>
  <c r="N129" i="4"/>
  <c r="M129" i="4"/>
  <c r="K129" i="4"/>
  <c r="J129" i="4"/>
  <c r="I129" i="4"/>
  <c r="H129" i="4"/>
  <c r="G129" i="4"/>
  <c r="F129" i="4"/>
  <c r="E129" i="4"/>
  <c r="D129" i="4"/>
  <c r="C129" i="4"/>
  <c r="B129" i="4"/>
  <c r="A129" i="4"/>
  <c r="AM128" i="4"/>
  <c r="AL128" i="4"/>
  <c r="AG128" i="4"/>
  <c r="AF128" i="4"/>
  <c r="AC128" i="4"/>
  <c r="AB128" i="4"/>
  <c r="AA128" i="4"/>
  <c r="Z128" i="4"/>
  <c r="Y128" i="4"/>
  <c r="X128" i="4"/>
  <c r="W128" i="4"/>
  <c r="T128" i="4"/>
  <c r="O128" i="4"/>
  <c r="N128" i="4"/>
  <c r="M128" i="4"/>
  <c r="K128" i="4"/>
  <c r="J128" i="4"/>
  <c r="I128" i="4"/>
  <c r="H128" i="4"/>
  <c r="G128" i="4"/>
  <c r="F128" i="4"/>
  <c r="E128" i="4"/>
  <c r="D128" i="4"/>
  <c r="C128" i="4"/>
  <c r="B128" i="4"/>
  <c r="A128" i="4"/>
  <c r="AM127" i="4"/>
  <c r="AL127" i="4"/>
  <c r="AG127" i="4"/>
  <c r="AF127" i="4"/>
  <c r="AC127" i="4"/>
  <c r="AB127" i="4"/>
  <c r="AA127" i="4"/>
  <c r="Z127" i="4"/>
  <c r="Y127" i="4"/>
  <c r="X127" i="4"/>
  <c r="W127" i="4"/>
  <c r="T127" i="4"/>
  <c r="O127" i="4"/>
  <c r="N127" i="4"/>
  <c r="M127" i="4"/>
  <c r="K127" i="4"/>
  <c r="J127" i="4"/>
  <c r="I127" i="4"/>
  <c r="H127" i="4"/>
  <c r="G127" i="4"/>
  <c r="F127" i="4"/>
  <c r="E127" i="4"/>
  <c r="D127" i="4"/>
  <c r="C127" i="4"/>
  <c r="B127" i="4"/>
  <c r="A127" i="4"/>
  <c r="AM126" i="4"/>
  <c r="AL126" i="4"/>
  <c r="AG126" i="4"/>
  <c r="AF126" i="4"/>
  <c r="AC126" i="4"/>
  <c r="AB126" i="4"/>
  <c r="AA126" i="4"/>
  <c r="Z126" i="4"/>
  <c r="Y126" i="4"/>
  <c r="X126" i="4"/>
  <c r="W126" i="4"/>
  <c r="T126" i="4"/>
  <c r="O126" i="4"/>
  <c r="N126" i="4"/>
  <c r="M126" i="4"/>
  <c r="K126" i="4"/>
  <c r="J126" i="4"/>
  <c r="I126" i="4"/>
  <c r="H126" i="4"/>
  <c r="G126" i="4"/>
  <c r="F126" i="4"/>
  <c r="E126" i="4"/>
  <c r="D126" i="4"/>
  <c r="C126" i="4"/>
  <c r="B126" i="4"/>
  <c r="A126" i="4"/>
  <c r="AM125" i="4"/>
  <c r="AL125" i="4"/>
  <c r="AG125" i="4"/>
  <c r="AF125" i="4"/>
  <c r="AC125" i="4"/>
  <c r="AB125" i="4"/>
  <c r="AA125" i="4"/>
  <c r="Z125" i="4"/>
  <c r="Y125" i="4"/>
  <c r="X125" i="4"/>
  <c r="W125" i="4"/>
  <c r="T125" i="4"/>
  <c r="O125" i="4"/>
  <c r="N125" i="4"/>
  <c r="M125" i="4"/>
  <c r="K125" i="4"/>
  <c r="J125" i="4"/>
  <c r="I125" i="4"/>
  <c r="H125" i="4"/>
  <c r="G125" i="4"/>
  <c r="F125" i="4"/>
  <c r="E125" i="4"/>
  <c r="D125" i="4"/>
  <c r="C125" i="4"/>
  <c r="B125" i="4"/>
  <c r="A125" i="4"/>
  <c r="AM124" i="4"/>
  <c r="AL124" i="4"/>
  <c r="AG124" i="4"/>
  <c r="AF124" i="4"/>
  <c r="AC124" i="4"/>
  <c r="AB124" i="4"/>
  <c r="AA124" i="4"/>
  <c r="Z124" i="4"/>
  <c r="Y124" i="4"/>
  <c r="X124" i="4"/>
  <c r="W124" i="4"/>
  <c r="T124" i="4"/>
  <c r="O124" i="4"/>
  <c r="N124" i="4"/>
  <c r="M124" i="4"/>
  <c r="K124" i="4"/>
  <c r="J124" i="4"/>
  <c r="I124" i="4"/>
  <c r="H124" i="4"/>
  <c r="G124" i="4"/>
  <c r="F124" i="4"/>
  <c r="E124" i="4"/>
  <c r="D124" i="4"/>
  <c r="C124" i="4"/>
  <c r="B124" i="4"/>
  <c r="A124" i="4"/>
  <c r="AM123" i="4"/>
  <c r="AL123" i="4"/>
  <c r="AG123" i="4"/>
  <c r="AF123" i="4"/>
  <c r="AC123" i="4"/>
  <c r="AB123" i="4"/>
  <c r="AA123" i="4"/>
  <c r="Z123" i="4"/>
  <c r="Y123" i="4"/>
  <c r="X123" i="4"/>
  <c r="W123" i="4"/>
  <c r="T123" i="4"/>
  <c r="O123" i="4"/>
  <c r="N123" i="4"/>
  <c r="M123" i="4"/>
  <c r="K123" i="4"/>
  <c r="J123" i="4"/>
  <c r="I123" i="4"/>
  <c r="H123" i="4"/>
  <c r="G123" i="4"/>
  <c r="F123" i="4"/>
  <c r="E123" i="4"/>
  <c r="D123" i="4"/>
  <c r="C123" i="4"/>
  <c r="B123" i="4"/>
  <c r="A123" i="4"/>
  <c r="AM122" i="4"/>
  <c r="AL122" i="4"/>
  <c r="AG122" i="4"/>
  <c r="AF122" i="4"/>
  <c r="AC122" i="4"/>
  <c r="AB122" i="4"/>
  <c r="AA122" i="4"/>
  <c r="Z122" i="4"/>
  <c r="Y122" i="4"/>
  <c r="X122" i="4"/>
  <c r="W122" i="4"/>
  <c r="T122" i="4"/>
  <c r="O122" i="4"/>
  <c r="N122" i="4"/>
  <c r="M122" i="4"/>
  <c r="K122" i="4"/>
  <c r="J122" i="4"/>
  <c r="I122" i="4"/>
  <c r="H122" i="4"/>
  <c r="G122" i="4"/>
  <c r="F122" i="4"/>
  <c r="E122" i="4"/>
  <c r="D122" i="4"/>
  <c r="C122" i="4"/>
  <c r="B122" i="4"/>
  <c r="A122" i="4"/>
  <c r="AM121" i="4"/>
  <c r="AL121" i="4"/>
  <c r="AG121" i="4"/>
  <c r="AF121" i="4"/>
  <c r="AC121" i="4"/>
  <c r="AB121" i="4"/>
  <c r="AA121" i="4"/>
  <c r="Z121" i="4"/>
  <c r="Y121" i="4"/>
  <c r="X121" i="4"/>
  <c r="W121" i="4"/>
  <c r="T121" i="4"/>
  <c r="O121" i="4"/>
  <c r="N121" i="4"/>
  <c r="M121" i="4"/>
  <c r="K121" i="4"/>
  <c r="J121" i="4"/>
  <c r="I121" i="4"/>
  <c r="H121" i="4"/>
  <c r="G121" i="4"/>
  <c r="F121" i="4"/>
  <c r="E121" i="4"/>
  <c r="D121" i="4"/>
  <c r="C121" i="4"/>
  <c r="B121" i="4"/>
  <c r="A121" i="4"/>
  <c r="AM120" i="4"/>
  <c r="AL120" i="4"/>
  <c r="AG120" i="4"/>
  <c r="AF120" i="4"/>
  <c r="AC120" i="4"/>
  <c r="AB120" i="4"/>
  <c r="AA120" i="4"/>
  <c r="Z120" i="4"/>
  <c r="Y120" i="4"/>
  <c r="X120" i="4"/>
  <c r="W120" i="4"/>
  <c r="T120" i="4"/>
  <c r="O120" i="4"/>
  <c r="N120" i="4"/>
  <c r="M120" i="4"/>
  <c r="K120" i="4"/>
  <c r="J120" i="4"/>
  <c r="I120" i="4"/>
  <c r="H120" i="4"/>
  <c r="G120" i="4"/>
  <c r="F120" i="4"/>
  <c r="E120" i="4"/>
  <c r="D120" i="4"/>
  <c r="C120" i="4"/>
  <c r="B120" i="4"/>
  <c r="A120" i="4"/>
  <c r="AM119" i="4"/>
  <c r="AL119" i="4"/>
  <c r="AG119" i="4"/>
  <c r="AF119" i="4"/>
  <c r="AC119" i="4"/>
  <c r="AB119" i="4"/>
  <c r="AA119" i="4"/>
  <c r="Z119" i="4"/>
  <c r="Y119" i="4"/>
  <c r="X119" i="4"/>
  <c r="W119" i="4"/>
  <c r="T119" i="4"/>
  <c r="O119" i="4"/>
  <c r="N119" i="4"/>
  <c r="M119" i="4"/>
  <c r="K119" i="4"/>
  <c r="J119" i="4"/>
  <c r="I119" i="4"/>
  <c r="H119" i="4"/>
  <c r="G119" i="4"/>
  <c r="F119" i="4"/>
  <c r="E119" i="4"/>
  <c r="D119" i="4"/>
  <c r="C119" i="4"/>
  <c r="B119" i="4"/>
  <c r="A119" i="4"/>
  <c r="AM118" i="4"/>
  <c r="AL118" i="4"/>
  <c r="AG118" i="4"/>
  <c r="AF118" i="4"/>
  <c r="AC118" i="4"/>
  <c r="AB118" i="4"/>
  <c r="AA118" i="4"/>
  <c r="Z118" i="4"/>
  <c r="Y118" i="4"/>
  <c r="X118" i="4"/>
  <c r="W118" i="4"/>
  <c r="T118" i="4"/>
  <c r="O118" i="4"/>
  <c r="N118" i="4"/>
  <c r="M118" i="4"/>
  <c r="K118" i="4"/>
  <c r="J118" i="4"/>
  <c r="I118" i="4"/>
  <c r="H118" i="4"/>
  <c r="G118" i="4"/>
  <c r="F118" i="4"/>
  <c r="E118" i="4"/>
  <c r="D118" i="4"/>
  <c r="C118" i="4"/>
  <c r="B118" i="4"/>
  <c r="A118" i="4"/>
  <c r="AM117" i="4"/>
  <c r="AL117" i="4"/>
  <c r="AG117" i="4"/>
  <c r="AF117" i="4"/>
  <c r="AC117" i="4"/>
  <c r="AB117" i="4"/>
  <c r="AA117" i="4"/>
  <c r="Z117" i="4"/>
  <c r="Y117" i="4"/>
  <c r="X117" i="4"/>
  <c r="W117" i="4"/>
  <c r="T117" i="4"/>
  <c r="O117" i="4"/>
  <c r="N117" i="4"/>
  <c r="M117" i="4"/>
  <c r="K117" i="4"/>
  <c r="J117" i="4"/>
  <c r="I117" i="4"/>
  <c r="H117" i="4"/>
  <c r="G117" i="4"/>
  <c r="F117" i="4"/>
  <c r="E117" i="4"/>
  <c r="D117" i="4"/>
  <c r="C117" i="4"/>
  <c r="B117" i="4"/>
  <c r="A117" i="4"/>
  <c r="AM116" i="4"/>
  <c r="AL116" i="4"/>
  <c r="AG116" i="4"/>
  <c r="AF116" i="4"/>
  <c r="AC116" i="4"/>
  <c r="AB116" i="4"/>
  <c r="AA116" i="4"/>
  <c r="Z116" i="4"/>
  <c r="Y116" i="4"/>
  <c r="X116" i="4"/>
  <c r="W116" i="4"/>
  <c r="T116" i="4"/>
  <c r="O116" i="4"/>
  <c r="N116" i="4"/>
  <c r="M116" i="4"/>
  <c r="K116" i="4"/>
  <c r="J116" i="4"/>
  <c r="I116" i="4"/>
  <c r="H116" i="4"/>
  <c r="G116" i="4"/>
  <c r="F116" i="4"/>
  <c r="E116" i="4"/>
  <c r="D116" i="4"/>
  <c r="C116" i="4"/>
  <c r="B116" i="4"/>
  <c r="A116" i="4"/>
  <c r="AM115" i="4"/>
  <c r="AL115" i="4"/>
  <c r="AG115" i="4"/>
  <c r="AF115" i="4"/>
  <c r="AC115" i="4"/>
  <c r="AB115" i="4"/>
  <c r="AA115" i="4"/>
  <c r="Z115" i="4"/>
  <c r="Y115" i="4"/>
  <c r="X115" i="4"/>
  <c r="W115" i="4"/>
  <c r="T115" i="4"/>
  <c r="O115" i="4"/>
  <c r="N115" i="4"/>
  <c r="M115" i="4"/>
  <c r="K115" i="4"/>
  <c r="J115" i="4"/>
  <c r="I115" i="4"/>
  <c r="H115" i="4"/>
  <c r="G115" i="4"/>
  <c r="F115" i="4"/>
  <c r="E115" i="4"/>
  <c r="D115" i="4"/>
  <c r="C115" i="4"/>
  <c r="B115" i="4"/>
  <c r="A115" i="4"/>
  <c r="AM114" i="4"/>
  <c r="AL114" i="4"/>
  <c r="AG114" i="4"/>
  <c r="AF114" i="4"/>
  <c r="AC114" i="4"/>
  <c r="AB114" i="4"/>
  <c r="AA114" i="4"/>
  <c r="Z114" i="4"/>
  <c r="Y114" i="4"/>
  <c r="X114" i="4"/>
  <c r="W114" i="4"/>
  <c r="T114" i="4"/>
  <c r="O114" i="4"/>
  <c r="N114" i="4"/>
  <c r="M114" i="4"/>
  <c r="K114" i="4"/>
  <c r="J114" i="4"/>
  <c r="I114" i="4"/>
  <c r="H114" i="4"/>
  <c r="G114" i="4"/>
  <c r="F114" i="4"/>
  <c r="E114" i="4"/>
  <c r="D114" i="4"/>
  <c r="C114" i="4"/>
  <c r="B114" i="4"/>
  <c r="A114" i="4"/>
  <c r="AM113" i="4"/>
  <c r="AL113" i="4"/>
  <c r="AG113" i="4"/>
  <c r="AF113" i="4"/>
  <c r="AC113" i="4"/>
  <c r="AB113" i="4"/>
  <c r="AA113" i="4"/>
  <c r="Z113" i="4"/>
  <c r="Y113" i="4"/>
  <c r="X113" i="4"/>
  <c r="W113" i="4"/>
  <c r="T113" i="4"/>
  <c r="O113" i="4"/>
  <c r="N113" i="4"/>
  <c r="M113" i="4"/>
  <c r="K113" i="4"/>
  <c r="J113" i="4"/>
  <c r="I113" i="4"/>
  <c r="H113" i="4"/>
  <c r="G113" i="4"/>
  <c r="F113" i="4"/>
  <c r="E113" i="4"/>
  <c r="D113" i="4"/>
  <c r="C113" i="4"/>
  <c r="B113" i="4"/>
  <c r="A113" i="4"/>
  <c r="AM112" i="4"/>
  <c r="AL112" i="4"/>
  <c r="AG112" i="4"/>
  <c r="AF112" i="4"/>
  <c r="AC112" i="4"/>
  <c r="AB112" i="4"/>
  <c r="AA112" i="4"/>
  <c r="Z112" i="4"/>
  <c r="Y112" i="4"/>
  <c r="X112" i="4"/>
  <c r="W112" i="4"/>
  <c r="T112" i="4"/>
  <c r="O112" i="4"/>
  <c r="N112" i="4"/>
  <c r="M112" i="4"/>
  <c r="K112" i="4"/>
  <c r="J112" i="4"/>
  <c r="I112" i="4"/>
  <c r="H112" i="4"/>
  <c r="G112" i="4"/>
  <c r="F112" i="4"/>
  <c r="E112" i="4"/>
  <c r="D112" i="4"/>
  <c r="C112" i="4"/>
  <c r="B112" i="4"/>
  <c r="A112" i="4"/>
  <c r="AM111" i="4"/>
  <c r="AL111" i="4"/>
  <c r="AG111" i="4"/>
  <c r="AF111" i="4"/>
  <c r="AC111" i="4"/>
  <c r="AB111" i="4"/>
  <c r="AA111" i="4"/>
  <c r="Z111" i="4"/>
  <c r="Y111" i="4"/>
  <c r="X111" i="4"/>
  <c r="W111" i="4"/>
  <c r="T111" i="4"/>
  <c r="O111" i="4"/>
  <c r="N111" i="4"/>
  <c r="M111" i="4"/>
  <c r="K111" i="4"/>
  <c r="J111" i="4"/>
  <c r="I111" i="4"/>
  <c r="H111" i="4"/>
  <c r="G111" i="4"/>
  <c r="F111" i="4"/>
  <c r="E111" i="4"/>
  <c r="D111" i="4"/>
  <c r="C111" i="4"/>
  <c r="B111" i="4"/>
  <c r="A111" i="4"/>
  <c r="AM110" i="4"/>
  <c r="AL110" i="4"/>
  <c r="AG110" i="4"/>
  <c r="AF110" i="4"/>
  <c r="AC110" i="4"/>
  <c r="AB110" i="4"/>
  <c r="AA110" i="4"/>
  <c r="Z110" i="4"/>
  <c r="Y110" i="4"/>
  <c r="X110" i="4"/>
  <c r="W110" i="4"/>
  <c r="T110" i="4"/>
  <c r="O110" i="4"/>
  <c r="N110" i="4"/>
  <c r="M110" i="4"/>
  <c r="K110" i="4"/>
  <c r="J110" i="4"/>
  <c r="I110" i="4"/>
  <c r="H110" i="4"/>
  <c r="G110" i="4"/>
  <c r="F110" i="4"/>
  <c r="E110" i="4"/>
  <c r="D110" i="4"/>
  <c r="C110" i="4"/>
  <c r="B110" i="4"/>
  <c r="A110" i="4"/>
  <c r="AM109" i="4"/>
  <c r="AL109" i="4"/>
  <c r="AG109" i="4"/>
  <c r="AF109" i="4"/>
  <c r="AC109" i="4"/>
  <c r="AB109" i="4"/>
  <c r="AA109" i="4"/>
  <c r="Z109" i="4"/>
  <c r="Y109" i="4"/>
  <c r="X109" i="4"/>
  <c r="W109" i="4"/>
  <c r="T109" i="4"/>
  <c r="O109" i="4"/>
  <c r="N109" i="4"/>
  <c r="M109" i="4"/>
  <c r="K109" i="4"/>
  <c r="J109" i="4"/>
  <c r="I109" i="4"/>
  <c r="H109" i="4"/>
  <c r="G109" i="4"/>
  <c r="F109" i="4"/>
  <c r="E109" i="4"/>
  <c r="D109" i="4"/>
  <c r="C109" i="4"/>
  <c r="B109" i="4"/>
  <c r="A109" i="4"/>
  <c r="AM108" i="4"/>
  <c r="AL108" i="4"/>
  <c r="AG108" i="4"/>
  <c r="AF108" i="4"/>
  <c r="AC108" i="4"/>
  <c r="AB108" i="4"/>
  <c r="AA108" i="4"/>
  <c r="Z108" i="4"/>
  <c r="Y108" i="4"/>
  <c r="X108" i="4"/>
  <c r="W108" i="4"/>
  <c r="T108" i="4"/>
  <c r="O108" i="4"/>
  <c r="N108" i="4"/>
  <c r="M108" i="4"/>
  <c r="K108" i="4"/>
  <c r="J108" i="4"/>
  <c r="I108" i="4"/>
  <c r="H108" i="4"/>
  <c r="G108" i="4"/>
  <c r="F108" i="4"/>
  <c r="E108" i="4"/>
  <c r="D108" i="4"/>
  <c r="C108" i="4"/>
  <c r="B108" i="4"/>
  <c r="A108" i="4"/>
  <c r="AM107" i="4"/>
  <c r="AL107" i="4"/>
  <c r="AG107" i="4"/>
  <c r="AF107" i="4"/>
  <c r="AC107" i="4"/>
  <c r="AB107" i="4"/>
  <c r="AA107" i="4"/>
  <c r="Z107" i="4"/>
  <c r="Y107" i="4"/>
  <c r="X107" i="4"/>
  <c r="W107" i="4"/>
  <c r="T107" i="4"/>
  <c r="O107" i="4"/>
  <c r="N107" i="4"/>
  <c r="M107" i="4"/>
  <c r="K107" i="4"/>
  <c r="J107" i="4"/>
  <c r="I107" i="4"/>
  <c r="H107" i="4"/>
  <c r="G107" i="4"/>
  <c r="F107" i="4"/>
  <c r="E107" i="4"/>
  <c r="D107" i="4"/>
  <c r="C107" i="4"/>
  <c r="B107" i="4"/>
  <c r="A107" i="4"/>
  <c r="AM106" i="4"/>
  <c r="AL106" i="4"/>
  <c r="AG106" i="4"/>
  <c r="AF106" i="4"/>
  <c r="AC106" i="4"/>
  <c r="AB106" i="4"/>
  <c r="AA106" i="4"/>
  <c r="Z106" i="4"/>
  <c r="Y106" i="4"/>
  <c r="X106" i="4"/>
  <c r="W106" i="4"/>
  <c r="T106" i="4"/>
  <c r="O106" i="4"/>
  <c r="N106" i="4"/>
  <c r="M106" i="4"/>
  <c r="K106" i="4"/>
  <c r="J106" i="4"/>
  <c r="I106" i="4"/>
  <c r="H106" i="4"/>
  <c r="G106" i="4"/>
  <c r="F106" i="4"/>
  <c r="E106" i="4"/>
  <c r="D106" i="4"/>
  <c r="C106" i="4"/>
  <c r="B106" i="4"/>
  <c r="A106" i="4"/>
  <c r="AM105" i="4"/>
  <c r="AL105" i="4"/>
  <c r="AG105" i="4"/>
  <c r="AF105" i="4"/>
  <c r="AC105" i="4"/>
  <c r="AB105" i="4"/>
  <c r="AA105" i="4"/>
  <c r="Z105" i="4"/>
  <c r="Y105" i="4"/>
  <c r="X105" i="4"/>
  <c r="W105" i="4"/>
  <c r="T105" i="4"/>
  <c r="O105" i="4"/>
  <c r="N105" i="4"/>
  <c r="M105" i="4"/>
  <c r="K105" i="4"/>
  <c r="J105" i="4"/>
  <c r="I105" i="4"/>
  <c r="H105" i="4"/>
  <c r="G105" i="4"/>
  <c r="F105" i="4"/>
  <c r="E105" i="4"/>
  <c r="D105" i="4"/>
  <c r="C105" i="4"/>
  <c r="B105" i="4"/>
  <c r="A105" i="4"/>
  <c r="AM104" i="4"/>
  <c r="AL104" i="4"/>
  <c r="AG104" i="4"/>
  <c r="AF104" i="4"/>
  <c r="AC104" i="4"/>
  <c r="AB104" i="4"/>
  <c r="AA104" i="4"/>
  <c r="Z104" i="4"/>
  <c r="Y104" i="4"/>
  <c r="X104" i="4"/>
  <c r="W104" i="4"/>
  <c r="T104" i="4"/>
  <c r="O104" i="4"/>
  <c r="N104" i="4"/>
  <c r="M104" i="4"/>
  <c r="K104" i="4"/>
  <c r="J104" i="4"/>
  <c r="I104" i="4"/>
  <c r="H104" i="4"/>
  <c r="G104" i="4"/>
  <c r="F104" i="4"/>
  <c r="E104" i="4"/>
  <c r="D104" i="4"/>
  <c r="C104" i="4"/>
  <c r="B104" i="4"/>
  <c r="A104" i="4"/>
  <c r="AM103" i="4"/>
  <c r="AL103" i="4"/>
  <c r="AG103" i="4"/>
  <c r="AF103" i="4"/>
  <c r="AC103" i="4"/>
  <c r="AB103" i="4"/>
  <c r="AA103" i="4"/>
  <c r="Z103" i="4"/>
  <c r="Y103" i="4"/>
  <c r="X103" i="4"/>
  <c r="W103" i="4"/>
  <c r="T103" i="4"/>
  <c r="O103" i="4"/>
  <c r="N103" i="4"/>
  <c r="M103" i="4"/>
  <c r="K103" i="4"/>
  <c r="J103" i="4"/>
  <c r="I103" i="4"/>
  <c r="H103" i="4"/>
  <c r="G103" i="4"/>
  <c r="F103" i="4"/>
  <c r="E103" i="4"/>
  <c r="D103" i="4"/>
  <c r="C103" i="4"/>
  <c r="B103" i="4"/>
  <c r="A103" i="4"/>
  <c r="AM102" i="4"/>
  <c r="AL102" i="4"/>
  <c r="AG102" i="4"/>
  <c r="AF102" i="4"/>
  <c r="AC102" i="4"/>
  <c r="AB102" i="4"/>
  <c r="AA102" i="4"/>
  <c r="Z102" i="4"/>
  <c r="Y102" i="4"/>
  <c r="X102" i="4"/>
  <c r="W102" i="4"/>
  <c r="T102" i="4"/>
  <c r="O102" i="4"/>
  <c r="N102" i="4"/>
  <c r="M102" i="4"/>
  <c r="K102" i="4"/>
  <c r="J102" i="4"/>
  <c r="I102" i="4"/>
  <c r="H102" i="4"/>
  <c r="G102" i="4"/>
  <c r="F102" i="4"/>
  <c r="E102" i="4"/>
  <c r="D102" i="4"/>
  <c r="C102" i="4"/>
  <c r="B102" i="4"/>
  <c r="A102" i="4"/>
  <c r="AM101" i="4"/>
  <c r="AL101" i="4"/>
  <c r="AG101" i="4"/>
  <c r="AF101" i="4"/>
  <c r="AC101" i="4"/>
  <c r="AB101" i="4"/>
  <c r="AA101" i="4"/>
  <c r="Z101" i="4"/>
  <c r="Y101" i="4"/>
  <c r="X101" i="4"/>
  <c r="W101" i="4"/>
  <c r="T101" i="4"/>
  <c r="O101" i="4"/>
  <c r="N101" i="4"/>
  <c r="M101" i="4"/>
  <c r="K101" i="4"/>
  <c r="J101" i="4"/>
  <c r="I101" i="4"/>
  <c r="H101" i="4"/>
  <c r="G101" i="4"/>
  <c r="F101" i="4"/>
  <c r="E101" i="4"/>
  <c r="D101" i="4"/>
  <c r="C101" i="4"/>
  <c r="B101" i="4"/>
  <c r="A101" i="4"/>
  <c r="AM100" i="4"/>
  <c r="AL100" i="4"/>
  <c r="AG100" i="4"/>
  <c r="AF100" i="4"/>
  <c r="AC100" i="4"/>
  <c r="AB100" i="4"/>
  <c r="AA100" i="4"/>
  <c r="Z100" i="4"/>
  <c r="Y100" i="4"/>
  <c r="X100" i="4"/>
  <c r="W100" i="4"/>
  <c r="T100" i="4"/>
  <c r="O100" i="4"/>
  <c r="N100" i="4"/>
  <c r="M100" i="4"/>
  <c r="K100" i="4"/>
  <c r="J100" i="4"/>
  <c r="I100" i="4"/>
  <c r="H100" i="4"/>
  <c r="G100" i="4"/>
  <c r="F100" i="4"/>
  <c r="E100" i="4"/>
  <c r="D100" i="4"/>
  <c r="C100" i="4"/>
  <c r="B100" i="4"/>
  <c r="A100" i="4"/>
  <c r="AM99" i="4"/>
  <c r="AL99" i="4"/>
  <c r="AG99" i="4"/>
  <c r="AF99" i="4"/>
  <c r="AC99" i="4"/>
  <c r="AB99" i="4"/>
  <c r="AA99" i="4"/>
  <c r="Z99" i="4"/>
  <c r="Y99" i="4"/>
  <c r="X99" i="4"/>
  <c r="W99" i="4"/>
  <c r="T99" i="4"/>
  <c r="O99" i="4"/>
  <c r="N99" i="4"/>
  <c r="M99" i="4"/>
  <c r="K99" i="4"/>
  <c r="J99" i="4"/>
  <c r="I99" i="4"/>
  <c r="H99" i="4"/>
  <c r="G99" i="4"/>
  <c r="F99" i="4"/>
  <c r="E99" i="4"/>
  <c r="D99" i="4"/>
  <c r="C99" i="4"/>
  <c r="B99" i="4"/>
  <c r="A99" i="4"/>
  <c r="AM98" i="4"/>
  <c r="AL98" i="4"/>
  <c r="AG98" i="4"/>
  <c r="AF98" i="4"/>
  <c r="AC98" i="4"/>
  <c r="AB98" i="4"/>
  <c r="AA98" i="4"/>
  <c r="Z98" i="4"/>
  <c r="Y98" i="4"/>
  <c r="X98" i="4"/>
  <c r="W98" i="4"/>
  <c r="T98" i="4"/>
  <c r="O98" i="4"/>
  <c r="N98" i="4"/>
  <c r="M98" i="4"/>
  <c r="K98" i="4"/>
  <c r="J98" i="4"/>
  <c r="I98" i="4"/>
  <c r="H98" i="4"/>
  <c r="G98" i="4"/>
  <c r="F98" i="4"/>
  <c r="E98" i="4"/>
  <c r="D98" i="4"/>
  <c r="C98" i="4"/>
  <c r="B98" i="4"/>
  <c r="A98" i="4"/>
  <c r="AM97" i="4"/>
  <c r="AL97" i="4"/>
  <c r="AG97" i="4"/>
  <c r="AF97" i="4"/>
  <c r="AC97" i="4"/>
  <c r="AB97" i="4"/>
  <c r="AA97" i="4"/>
  <c r="Z97" i="4"/>
  <c r="Y97" i="4"/>
  <c r="X97" i="4"/>
  <c r="W97" i="4"/>
  <c r="T97" i="4"/>
  <c r="O97" i="4"/>
  <c r="N97" i="4"/>
  <c r="M97" i="4"/>
  <c r="K97" i="4"/>
  <c r="J97" i="4"/>
  <c r="I97" i="4"/>
  <c r="H97" i="4"/>
  <c r="G97" i="4"/>
  <c r="F97" i="4"/>
  <c r="E97" i="4"/>
  <c r="D97" i="4"/>
  <c r="C97" i="4"/>
  <c r="B97" i="4"/>
  <c r="A97" i="4"/>
  <c r="AM96" i="4"/>
  <c r="AL96" i="4"/>
  <c r="AG96" i="4"/>
  <c r="AF96" i="4"/>
  <c r="AB96" i="4"/>
  <c r="AA96" i="4"/>
  <c r="Z96" i="4"/>
  <c r="Y96" i="4"/>
  <c r="X96" i="4"/>
  <c r="W96" i="4"/>
  <c r="T96" i="4"/>
  <c r="O96" i="4"/>
  <c r="N96" i="4"/>
  <c r="M96" i="4"/>
  <c r="K96" i="4"/>
  <c r="J96" i="4"/>
  <c r="I96" i="4"/>
  <c r="H96" i="4"/>
  <c r="G96" i="4"/>
  <c r="F96" i="4"/>
  <c r="E96" i="4"/>
  <c r="D96" i="4"/>
  <c r="C96" i="4"/>
  <c r="B96" i="4"/>
  <c r="A96" i="4"/>
  <c r="AM95" i="4"/>
  <c r="AL95" i="4"/>
  <c r="AG95" i="4"/>
  <c r="AF95" i="4"/>
  <c r="AC95" i="4"/>
  <c r="AB95" i="4"/>
  <c r="AA95" i="4"/>
  <c r="Z95" i="4"/>
  <c r="Y95" i="4"/>
  <c r="X95" i="4"/>
  <c r="W95" i="4"/>
  <c r="T95" i="4"/>
  <c r="O95" i="4"/>
  <c r="N95" i="4"/>
  <c r="M95" i="4"/>
  <c r="K95" i="4"/>
  <c r="J95" i="4"/>
  <c r="I95" i="4"/>
  <c r="H95" i="4"/>
  <c r="G95" i="4"/>
  <c r="F95" i="4"/>
  <c r="E95" i="4"/>
  <c r="D95" i="4"/>
  <c r="C95" i="4"/>
  <c r="B95" i="4"/>
  <c r="A95" i="4"/>
  <c r="AM94" i="4"/>
  <c r="AL94" i="4"/>
  <c r="AG94" i="4"/>
  <c r="AF94" i="4"/>
  <c r="AC94" i="4"/>
  <c r="AB94" i="4"/>
  <c r="AA94" i="4"/>
  <c r="Z94" i="4"/>
  <c r="Y94" i="4"/>
  <c r="X94" i="4"/>
  <c r="W94" i="4"/>
  <c r="T94" i="4"/>
  <c r="O94" i="4"/>
  <c r="N94" i="4"/>
  <c r="M94" i="4"/>
  <c r="K94" i="4"/>
  <c r="J94" i="4"/>
  <c r="I94" i="4"/>
  <c r="H94" i="4"/>
  <c r="G94" i="4"/>
  <c r="F94" i="4"/>
  <c r="E94" i="4"/>
  <c r="D94" i="4"/>
  <c r="C94" i="4"/>
  <c r="B94" i="4"/>
  <c r="A94" i="4"/>
  <c r="AM93" i="4"/>
  <c r="AL93" i="4"/>
  <c r="AG93" i="4"/>
  <c r="AF93" i="4"/>
  <c r="AC93" i="4"/>
  <c r="AB93" i="4"/>
  <c r="AA93" i="4"/>
  <c r="Z93" i="4"/>
  <c r="Y93" i="4"/>
  <c r="X93" i="4"/>
  <c r="W93" i="4"/>
  <c r="T93" i="4"/>
  <c r="O93" i="4"/>
  <c r="N93" i="4"/>
  <c r="M93" i="4"/>
  <c r="K93" i="4"/>
  <c r="J93" i="4"/>
  <c r="I93" i="4"/>
  <c r="H93" i="4"/>
  <c r="G93" i="4"/>
  <c r="F93" i="4"/>
  <c r="E93" i="4"/>
  <c r="D93" i="4"/>
  <c r="C93" i="4"/>
  <c r="B93" i="4"/>
  <c r="A93" i="4"/>
  <c r="AM92" i="4"/>
  <c r="AL92" i="4"/>
  <c r="AG92" i="4"/>
  <c r="AF92" i="4"/>
  <c r="AC92" i="4"/>
  <c r="AB92" i="4"/>
  <c r="AA92" i="4"/>
  <c r="Z92" i="4"/>
  <c r="Y92" i="4"/>
  <c r="X92" i="4"/>
  <c r="W92" i="4"/>
  <c r="T92" i="4"/>
  <c r="O92" i="4"/>
  <c r="N92" i="4"/>
  <c r="M92" i="4"/>
  <c r="K92" i="4"/>
  <c r="J92" i="4"/>
  <c r="I92" i="4"/>
  <c r="H92" i="4"/>
  <c r="G92" i="4"/>
  <c r="F92" i="4"/>
  <c r="E92" i="4"/>
  <c r="D92" i="4"/>
  <c r="C92" i="4"/>
  <c r="B92" i="4"/>
  <c r="A92" i="4"/>
  <c r="AM91" i="4"/>
  <c r="AL91" i="4"/>
  <c r="AG91" i="4"/>
  <c r="AF91" i="4"/>
  <c r="AC91" i="4"/>
  <c r="AB91" i="4"/>
  <c r="AA91" i="4"/>
  <c r="Z91" i="4"/>
  <c r="Y91" i="4"/>
  <c r="X91" i="4"/>
  <c r="W91" i="4"/>
  <c r="T91" i="4"/>
  <c r="O91" i="4"/>
  <c r="N91" i="4"/>
  <c r="M91" i="4"/>
  <c r="K91" i="4"/>
  <c r="J91" i="4"/>
  <c r="I91" i="4"/>
  <c r="H91" i="4"/>
  <c r="G91" i="4"/>
  <c r="F91" i="4"/>
  <c r="E91" i="4"/>
  <c r="D91" i="4"/>
  <c r="C91" i="4"/>
  <c r="B91" i="4"/>
  <c r="A91" i="4"/>
  <c r="AM90" i="4"/>
  <c r="AL90" i="4"/>
  <c r="AG90" i="4"/>
  <c r="AF90" i="4"/>
  <c r="AC90" i="4"/>
  <c r="AB90" i="4"/>
  <c r="AA90" i="4"/>
  <c r="Z90" i="4"/>
  <c r="Y90" i="4"/>
  <c r="X90" i="4"/>
  <c r="W90" i="4"/>
  <c r="T90" i="4"/>
  <c r="O90" i="4"/>
  <c r="N90" i="4"/>
  <c r="M90" i="4"/>
  <c r="K90" i="4"/>
  <c r="J90" i="4"/>
  <c r="I90" i="4"/>
  <c r="H90" i="4"/>
  <c r="G90" i="4"/>
  <c r="F90" i="4"/>
  <c r="E90" i="4"/>
  <c r="D90" i="4"/>
  <c r="C90" i="4"/>
  <c r="B90" i="4"/>
  <c r="A90" i="4"/>
  <c r="AM89" i="4"/>
  <c r="AL89" i="4"/>
  <c r="AG89" i="4"/>
  <c r="AF89" i="4"/>
  <c r="AC89" i="4"/>
  <c r="AB89" i="4"/>
  <c r="AA89" i="4"/>
  <c r="Z89" i="4"/>
  <c r="Y89" i="4"/>
  <c r="X89" i="4"/>
  <c r="W89" i="4"/>
  <c r="T89" i="4"/>
  <c r="O89" i="4"/>
  <c r="N89" i="4"/>
  <c r="M89" i="4"/>
  <c r="K89" i="4"/>
  <c r="J89" i="4"/>
  <c r="I89" i="4"/>
  <c r="H89" i="4"/>
  <c r="G89" i="4"/>
  <c r="F89" i="4"/>
  <c r="E89" i="4"/>
  <c r="D89" i="4"/>
  <c r="C89" i="4"/>
  <c r="B89" i="4"/>
  <c r="A89" i="4"/>
  <c r="AM88" i="4"/>
  <c r="AL88" i="4"/>
  <c r="AG88" i="4"/>
  <c r="AF88" i="4"/>
  <c r="AC88" i="4"/>
  <c r="AB88" i="4"/>
  <c r="AA88" i="4"/>
  <c r="Z88" i="4"/>
  <c r="Y88" i="4"/>
  <c r="X88" i="4"/>
  <c r="W88" i="4"/>
  <c r="T88" i="4"/>
  <c r="O88" i="4"/>
  <c r="N88" i="4"/>
  <c r="M88" i="4"/>
  <c r="K88" i="4"/>
  <c r="J88" i="4"/>
  <c r="I88" i="4"/>
  <c r="H88" i="4"/>
  <c r="G88" i="4"/>
  <c r="F88" i="4"/>
  <c r="E88" i="4"/>
  <c r="D88" i="4"/>
  <c r="C88" i="4"/>
  <c r="B88" i="4"/>
  <c r="A88" i="4"/>
  <c r="AM87" i="4"/>
  <c r="AL87" i="4"/>
  <c r="AG87" i="4"/>
  <c r="AF87" i="4"/>
  <c r="AC87" i="4"/>
  <c r="AB87" i="4"/>
  <c r="AA87" i="4"/>
  <c r="Z87" i="4"/>
  <c r="Y87" i="4"/>
  <c r="X87" i="4"/>
  <c r="W87" i="4"/>
  <c r="T87" i="4"/>
  <c r="O87" i="4"/>
  <c r="N87" i="4"/>
  <c r="M87" i="4"/>
  <c r="K87" i="4"/>
  <c r="J87" i="4"/>
  <c r="I87" i="4"/>
  <c r="H87" i="4"/>
  <c r="G87" i="4"/>
  <c r="F87" i="4"/>
  <c r="E87" i="4"/>
  <c r="D87" i="4"/>
  <c r="C87" i="4"/>
  <c r="B87" i="4"/>
  <c r="A87" i="4"/>
  <c r="AM86" i="4"/>
  <c r="AL86" i="4"/>
  <c r="AG86" i="4"/>
  <c r="AF86" i="4"/>
  <c r="AC86" i="4"/>
  <c r="AB86" i="4"/>
  <c r="AA86" i="4"/>
  <c r="Z86" i="4"/>
  <c r="Y86" i="4"/>
  <c r="X86" i="4"/>
  <c r="W86" i="4"/>
  <c r="T86" i="4"/>
  <c r="O86" i="4"/>
  <c r="N86" i="4"/>
  <c r="M86" i="4"/>
  <c r="K86" i="4"/>
  <c r="J86" i="4"/>
  <c r="I86" i="4"/>
  <c r="H86" i="4"/>
  <c r="G86" i="4"/>
  <c r="F86" i="4"/>
  <c r="E86" i="4"/>
  <c r="D86" i="4"/>
  <c r="C86" i="4"/>
  <c r="B86" i="4"/>
  <c r="A86" i="4"/>
  <c r="AM85" i="4"/>
  <c r="AL85" i="4"/>
  <c r="AG85" i="4"/>
  <c r="AF85" i="4"/>
  <c r="AC85" i="4"/>
  <c r="AB85" i="4"/>
  <c r="AA85" i="4"/>
  <c r="Z85" i="4"/>
  <c r="Y85" i="4"/>
  <c r="X85" i="4"/>
  <c r="W85" i="4"/>
  <c r="T85" i="4"/>
  <c r="O85" i="4"/>
  <c r="N85" i="4"/>
  <c r="M85" i="4"/>
  <c r="K85" i="4"/>
  <c r="J85" i="4"/>
  <c r="I85" i="4"/>
  <c r="H85" i="4"/>
  <c r="G85" i="4"/>
  <c r="F85" i="4"/>
  <c r="E85" i="4"/>
  <c r="D85" i="4"/>
  <c r="C85" i="4"/>
  <c r="B85" i="4"/>
  <c r="A85" i="4"/>
  <c r="AM84" i="4"/>
  <c r="AL84" i="4"/>
  <c r="AG84" i="4"/>
  <c r="AF84" i="4"/>
  <c r="AC84" i="4"/>
  <c r="AB84" i="4"/>
  <c r="AA84" i="4"/>
  <c r="Z84" i="4"/>
  <c r="Y84" i="4"/>
  <c r="X84" i="4"/>
  <c r="W84" i="4"/>
  <c r="T84" i="4"/>
  <c r="O84" i="4"/>
  <c r="N84" i="4"/>
  <c r="M84" i="4"/>
  <c r="K84" i="4"/>
  <c r="J84" i="4"/>
  <c r="I84" i="4"/>
  <c r="H84" i="4"/>
  <c r="G84" i="4"/>
  <c r="F84" i="4"/>
  <c r="E84" i="4"/>
  <c r="D84" i="4"/>
  <c r="C84" i="4"/>
  <c r="B84" i="4"/>
  <c r="A84" i="4"/>
  <c r="AM83" i="4"/>
  <c r="AL83" i="4"/>
  <c r="AG83" i="4"/>
  <c r="AF83" i="4"/>
  <c r="AC83" i="4"/>
  <c r="AB83" i="4"/>
  <c r="AA83" i="4"/>
  <c r="Z83" i="4"/>
  <c r="Y83" i="4"/>
  <c r="X83" i="4"/>
  <c r="W83" i="4"/>
  <c r="T83" i="4"/>
  <c r="O83" i="4"/>
  <c r="N83" i="4"/>
  <c r="M83" i="4"/>
  <c r="K83" i="4"/>
  <c r="J83" i="4"/>
  <c r="I83" i="4"/>
  <c r="H83" i="4"/>
  <c r="G83" i="4"/>
  <c r="F83" i="4"/>
  <c r="E83" i="4"/>
  <c r="D83" i="4"/>
  <c r="C83" i="4"/>
  <c r="B83" i="4"/>
  <c r="A83" i="4"/>
  <c r="AM82" i="4"/>
  <c r="AL82" i="4"/>
  <c r="AG82" i="4"/>
  <c r="AF82" i="4"/>
  <c r="AC82" i="4"/>
  <c r="AB82" i="4"/>
  <c r="AA82" i="4"/>
  <c r="Z82" i="4"/>
  <c r="Y82" i="4"/>
  <c r="X82" i="4"/>
  <c r="W82" i="4"/>
  <c r="T82" i="4"/>
  <c r="O82" i="4"/>
  <c r="N82" i="4"/>
  <c r="M82" i="4"/>
  <c r="K82" i="4"/>
  <c r="J82" i="4"/>
  <c r="I82" i="4"/>
  <c r="H82" i="4"/>
  <c r="G82" i="4"/>
  <c r="F82" i="4"/>
  <c r="E82" i="4"/>
  <c r="D82" i="4"/>
  <c r="C82" i="4"/>
  <c r="B82" i="4"/>
  <c r="A82" i="4"/>
  <c r="AM81" i="4"/>
  <c r="AL81" i="4"/>
  <c r="AG81" i="4"/>
  <c r="AF81" i="4"/>
  <c r="AC81" i="4"/>
  <c r="AB81" i="4"/>
  <c r="AA81" i="4"/>
  <c r="Z81" i="4"/>
  <c r="Y81" i="4"/>
  <c r="X81" i="4"/>
  <c r="W81" i="4"/>
  <c r="T81" i="4"/>
  <c r="O81" i="4"/>
  <c r="N81" i="4"/>
  <c r="M81" i="4"/>
  <c r="K81" i="4"/>
  <c r="J81" i="4"/>
  <c r="I81" i="4"/>
  <c r="H81" i="4"/>
  <c r="G81" i="4"/>
  <c r="F81" i="4"/>
  <c r="E81" i="4"/>
  <c r="D81" i="4"/>
  <c r="C81" i="4"/>
  <c r="B81" i="4"/>
  <c r="A81" i="4"/>
  <c r="AM80" i="4"/>
  <c r="AL80" i="4"/>
  <c r="AG80" i="4"/>
  <c r="AF80" i="4"/>
  <c r="AC80" i="4"/>
  <c r="AB80" i="4"/>
  <c r="AA80" i="4"/>
  <c r="Z80" i="4"/>
  <c r="Y80" i="4"/>
  <c r="X80" i="4"/>
  <c r="W80" i="4"/>
  <c r="T80" i="4"/>
  <c r="O80" i="4"/>
  <c r="N80" i="4"/>
  <c r="M80" i="4"/>
  <c r="K80" i="4"/>
  <c r="J80" i="4"/>
  <c r="I80" i="4"/>
  <c r="H80" i="4"/>
  <c r="G80" i="4"/>
  <c r="F80" i="4"/>
  <c r="E80" i="4"/>
  <c r="D80" i="4"/>
  <c r="C80" i="4"/>
  <c r="B80" i="4"/>
  <c r="A80" i="4"/>
  <c r="AM79" i="4"/>
  <c r="AL79" i="4"/>
  <c r="AG79" i="4"/>
  <c r="AF79" i="4"/>
  <c r="AC79" i="4"/>
  <c r="AB79" i="4"/>
  <c r="AA79" i="4"/>
  <c r="Z79" i="4"/>
  <c r="Y79" i="4"/>
  <c r="X79" i="4"/>
  <c r="W79" i="4"/>
  <c r="T79" i="4"/>
  <c r="O79" i="4"/>
  <c r="N79" i="4"/>
  <c r="M79" i="4"/>
  <c r="K79" i="4"/>
  <c r="J79" i="4"/>
  <c r="I79" i="4"/>
  <c r="H79" i="4"/>
  <c r="G79" i="4"/>
  <c r="F79" i="4"/>
  <c r="E79" i="4"/>
  <c r="D79" i="4"/>
  <c r="C79" i="4"/>
  <c r="B79" i="4"/>
  <c r="A79" i="4"/>
  <c r="AM78" i="4"/>
  <c r="AL78" i="4"/>
  <c r="AG78" i="4"/>
  <c r="AF78" i="4"/>
  <c r="AC78" i="4"/>
  <c r="AB78" i="4"/>
  <c r="AA78" i="4"/>
  <c r="Z78" i="4"/>
  <c r="Y78" i="4"/>
  <c r="X78" i="4"/>
  <c r="W78" i="4"/>
  <c r="T78" i="4"/>
  <c r="O78" i="4"/>
  <c r="N78" i="4"/>
  <c r="M78" i="4"/>
  <c r="K78" i="4"/>
  <c r="J78" i="4"/>
  <c r="I78" i="4"/>
  <c r="H78" i="4"/>
  <c r="G78" i="4"/>
  <c r="F78" i="4"/>
  <c r="E78" i="4"/>
  <c r="D78" i="4"/>
  <c r="C78" i="4"/>
  <c r="B78" i="4"/>
  <c r="A78" i="4"/>
  <c r="AM77" i="4"/>
  <c r="AL77" i="4"/>
  <c r="AG77" i="4"/>
  <c r="AF77" i="4"/>
  <c r="AC77" i="4"/>
  <c r="AB77" i="4"/>
  <c r="AA77" i="4"/>
  <c r="Z77" i="4"/>
  <c r="Y77" i="4"/>
  <c r="X77" i="4"/>
  <c r="W77" i="4"/>
  <c r="T77" i="4"/>
  <c r="O77" i="4"/>
  <c r="N77" i="4"/>
  <c r="M77" i="4"/>
  <c r="K77" i="4"/>
  <c r="J77" i="4"/>
  <c r="I77" i="4"/>
  <c r="H77" i="4"/>
  <c r="G77" i="4"/>
  <c r="F77" i="4"/>
  <c r="E77" i="4"/>
  <c r="D77" i="4"/>
  <c r="C77" i="4"/>
  <c r="B77" i="4"/>
  <c r="A77" i="4"/>
  <c r="AM76" i="4"/>
  <c r="AL76" i="4"/>
  <c r="AG76" i="4"/>
  <c r="AF76" i="4"/>
  <c r="AC76" i="4"/>
  <c r="AB76" i="4"/>
  <c r="AA76" i="4"/>
  <c r="Z76" i="4"/>
  <c r="Y76" i="4"/>
  <c r="X76" i="4"/>
  <c r="W76" i="4"/>
  <c r="T76" i="4"/>
  <c r="O76" i="4"/>
  <c r="N76" i="4"/>
  <c r="M76" i="4"/>
  <c r="K76" i="4"/>
  <c r="J76" i="4"/>
  <c r="I76" i="4"/>
  <c r="H76" i="4"/>
  <c r="G76" i="4"/>
  <c r="F76" i="4"/>
  <c r="E76" i="4"/>
  <c r="D76" i="4"/>
  <c r="C76" i="4"/>
  <c r="B76" i="4"/>
  <c r="A76" i="4"/>
  <c r="AM75" i="4"/>
  <c r="AL75" i="4"/>
  <c r="AG75" i="4"/>
  <c r="AF75" i="4"/>
  <c r="AC75" i="4"/>
  <c r="AB75" i="4"/>
  <c r="AA75" i="4"/>
  <c r="Z75" i="4"/>
  <c r="Y75" i="4"/>
  <c r="X75" i="4"/>
  <c r="W75" i="4"/>
  <c r="T75" i="4"/>
  <c r="O75" i="4"/>
  <c r="N75" i="4"/>
  <c r="M75" i="4"/>
  <c r="K75" i="4"/>
  <c r="J75" i="4"/>
  <c r="I75" i="4"/>
  <c r="H75" i="4"/>
  <c r="G75" i="4"/>
  <c r="F75" i="4"/>
  <c r="E75" i="4"/>
  <c r="D75" i="4"/>
  <c r="C75" i="4"/>
  <c r="B75" i="4"/>
  <c r="A75" i="4"/>
  <c r="AM74" i="4"/>
  <c r="AL74" i="4"/>
  <c r="AG74" i="4"/>
  <c r="AF74" i="4"/>
  <c r="AC74" i="4"/>
  <c r="AB74" i="4"/>
  <c r="AA74" i="4"/>
  <c r="Z74" i="4"/>
  <c r="Y74" i="4"/>
  <c r="X74" i="4"/>
  <c r="W74" i="4"/>
  <c r="T74" i="4"/>
  <c r="O74" i="4"/>
  <c r="N74" i="4"/>
  <c r="M74" i="4"/>
  <c r="K74" i="4"/>
  <c r="J74" i="4"/>
  <c r="I74" i="4"/>
  <c r="H74" i="4"/>
  <c r="G74" i="4"/>
  <c r="F74" i="4"/>
  <c r="E74" i="4"/>
  <c r="D74" i="4"/>
  <c r="C74" i="4"/>
  <c r="B74" i="4"/>
  <c r="A74" i="4"/>
  <c r="AM73" i="4"/>
  <c r="AL73" i="4"/>
  <c r="AG73" i="4"/>
  <c r="AF73" i="4"/>
  <c r="AC73" i="4"/>
  <c r="AB73" i="4"/>
  <c r="AA73" i="4"/>
  <c r="Z73" i="4"/>
  <c r="Y73" i="4"/>
  <c r="X73" i="4"/>
  <c r="W73" i="4"/>
  <c r="T73" i="4"/>
  <c r="O73" i="4"/>
  <c r="N73" i="4"/>
  <c r="M73" i="4"/>
  <c r="K73" i="4"/>
  <c r="J73" i="4"/>
  <c r="I73" i="4"/>
  <c r="H73" i="4"/>
  <c r="G73" i="4"/>
  <c r="F73" i="4"/>
  <c r="E73" i="4"/>
  <c r="D73" i="4"/>
  <c r="C73" i="4"/>
  <c r="B73" i="4"/>
  <c r="A73" i="4"/>
  <c r="AM72" i="4"/>
  <c r="AL72" i="4"/>
  <c r="AG72" i="4"/>
  <c r="AF72" i="4"/>
  <c r="AC72" i="4"/>
  <c r="AB72" i="4"/>
  <c r="AA72" i="4"/>
  <c r="Z72" i="4"/>
  <c r="Y72" i="4"/>
  <c r="X72" i="4"/>
  <c r="W72" i="4"/>
  <c r="T72" i="4"/>
  <c r="O72" i="4"/>
  <c r="N72" i="4"/>
  <c r="M72" i="4"/>
  <c r="K72" i="4"/>
  <c r="J72" i="4"/>
  <c r="I72" i="4"/>
  <c r="H72" i="4"/>
  <c r="G72" i="4"/>
  <c r="F72" i="4"/>
  <c r="E72" i="4"/>
  <c r="D72" i="4"/>
  <c r="C72" i="4"/>
  <c r="B72" i="4"/>
  <c r="A72" i="4"/>
  <c r="AM71" i="4"/>
  <c r="AL71" i="4"/>
  <c r="AG71" i="4"/>
  <c r="AF71" i="4"/>
  <c r="AC71" i="4"/>
  <c r="AB71" i="4"/>
  <c r="AA71" i="4"/>
  <c r="Z71" i="4"/>
  <c r="Y71" i="4"/>
  <c r="X71" i="4"/>
  <c r="W71" i="4"/>
  <c r="T71" i="4"/>
  <c r="O71" i="4"/>
  <c r="N71" i="4"/>
  <c r="M71" i="4"/>
  <c r="K71" i="4"/>
  <c r="J71" i="4"/>
  <c r="I71" i="4"/>
  <c r="H71" i="4"/>
  <c r="G71" i="4"/>
  <c r="F71" i="4"/>
  <c r="E71" i="4"/>
  <c r="D71" i="4"/>
  <c r="C71" i="4"/>
  <c r="B71" i="4"/>
  <c r="A71" i="4"/>
  <c r="AM70" i="4"/>
  <c r="AL70" i="4"/>
  <c r="AG70" i="4"/>
  <c r="AF70" i="4"/>
  <c r="AC70" i="4"/>
  <c r="AB70" i="4"/>
  <c r="AA70" i="4"/>
  <c r="Z70" i="4"/>
  <c r="Y70" i="4"/>
  <c r="X70" i="4"/>
  <c r="W70" i="4"/>
  <c r="T70" i="4"/>
  <c r="O70" i="4"/>
  <c r="N70" i="4"/>
  <c r="M70" i="4"/>
  <c r="K70" i="4"/>
  <c r="J70" i="4"/>
  <c r="I70" i="4"/>
  <c r="H70" i="4"/>
  <c r="G70" i="4"/>
  <c r="F70" i="4"/>
  <c r="E70" i="4"/>
  <c r="D70" i="4"/>
  <c r="C70" i="4"/>
  <c r="B70" i="4"/>
  <c r="A70" i="4"/>
  <c r="AM69" i="4"/>
  <c r="AL69" i="4"/>
  <c r="AG69" i="4"/>
  <c r="AF69" i="4"/>
  <c r="AC69" i="4"/>
  <c r="AB69" i="4"/>
  <c r="AA69" i="4"/>
  <c r="Z69" i="4"/>
  <c r="Y69" i="4"/>
  <c r="X69" i="4"/>
  <c r="W69" i="4"/>
  <c r="T69" i="4"/>
  <c r="O69" i="4"/>
  <c r="N69" i="4"/>
  <c r="M69" i="4"/>
  <c r="K69" i="4"/>
  <c r="J69" i="4"/>
  <c r="I69" i="4"/>
  <c r="H69" i="4"/>
  <c r="G69" i="4"/>
  <c r="F69" i="4"/>
  <c r="E69" i="4"/>
  <c r="D69" i="4"/>
  <c r="C69" i="4"/>
  <c r="B69" i="4"/>
  <c r="A69" i="4"/>
  <c r="AM68" i="4"/>
  <c r="AL68" i="4"/>
  <c r="AG68" i="4"/>
  <c r="AF68" i="4"/>
  <c r="AC68" i="4"/>
  <c r="AB68" i="4"/>
  <c r="AA68" i="4"/>
  <c r="Z68" i="4"/>
  <c r="Y68" i="4"/>
  <c r="X68" i="4"/>
  <c r="W68" i="4"/>
  <c r="T68" i="4"/>
  <c r="O68" i="4"/>
  <c r="N68" i="4"/>
  <c r="M68" i="4"/>
  <c r="K68" i="4"/>
  <c r="J68" i="4"/>
  <c r="I68" i="4"/>
  <c r="H68" i="4"/>
  <c r="G68" i="4"/>
  <c r="F68" i="4"/>
  <c r="E68" i="4"/>
  <c r="D68" i="4"/>
  <c r="C68" i="4"/>
  <c r="B68" i="4"/>
  <c r="A68" i="4"/>
  <c r="AM67" i="4"/>
  <c r="AL67" i="4"/>
  <c r="AG67" i="4"/>
  <c r="AF67" i="4"/>
  <c r="AC67" i="4"/>
  <c r="AB67" i="4"/>
  <c r="AA67" i="4"/>
  <c r="Z67" i="4"/>
  <c r="Y67" i="4"/>
  <c r="X67" i="4"/>
  <c r="W67" i="4"/>
  <c r="T67" i="4"/>
  <c r="O67" i="4"/>
  <c r="N67" i="4"/>
  <c r="M67" i="4"/>
  <c r="K67" i="4"/>
  <c r="J67" i="4"/>
  <c r="I67" i="4"/>
  <c r="H67" i="4"/>
  <c r="G67" i="4"/>
  <c r="F67" i="4"/>
  <c r="E67" i="4"/>
  <c r="D67" i="4"/>
  <c r="C67" i="4"/>
  <c r="B67" i="4"/>
  <c r="A67" i="4"/>
  <c r="AM66" i="4"/>
  <c r="AL66" i="4"/>
  <c r="AG66" i="4"/>
  <c r="AF66" i="4"/>
  <c r="AC66" i="4"/>
  <c r="AB66" i="4"/>
  <c r="AA66" i="4"/>
  <c r="Z66" i="4"/>
  <c r="Y66" i="4"/>
  <c r="X66" i="4"/>
  <c r="W66" i="4"/>
  <c r="T66" i="4"/>
  <c r="O66" i="4"/>
  <c r="N66" i="4"/>
  <c r="M66" i="4"/>
  <c r="K66" i="4"/>
  <c r="J66" i="4"/>
  <c r="I66" i="4"/>
  <c r="H66" i="4"/>
  <c r="G66" i="4"/>
  <c r="F66" i="4"/>
  <c r="E66" i="4"/>
  <c r="D66" i="4"/>
  <c r="C66" i="4"/>
  <c r="B66" i="4"/>
  <c r="A66" i="4"/>
  <c r="AM65" i="4"/>
  <c r="AL65" i="4"/>
  <c r="AG65" i="4"/>
  <c r="AF65" i="4"/>
  <c r="AC65" i="4"/>
  <c r="AB65" i="4"/>
  <c r="AA65" i="4"/>
  <c r="Z65" i="4"/>
  <c r="Y65" i="4"/>
  <c r="X65" i="4"/>
  <c r="W65" i="4"/>
  <c r="T65" i="4"/>
  <c r="O65" i="4"/>
  <c r="N65" i="4"/>
  <c r="M65" i="4"/>
  <c r="K65" i="4"/>
  <c r="J65" i="4"/>
  <c r="I65" i="4"/>
  <c r="H65" i="4"/>
  <c r="G65" i="4"/>
  <c r="F65" i="4"/>
  <c r="E65" i="4"/>
  <c r="D65" i="4"/>
  <c r="C65" i="4"/>
  <c r="B65" i="4"/>
  <c r="A65" i="4"/>
  <c r="AM64" i="4"/>
  <c r="AL64" i="4"/>
  <c r="AG64" i="4"/>
  <c r="AF64" i="4"/>
  <c r="AC64" i="4"/>
  <c r="AB64" i="4"/>
  <c r="AA64" i="4"/>
  <c r="Z64" i="4"/>
  <c r="Y64" i="4"/>
  <c r="X64" i="4"/>
  <c r="W64" i="4"/>
  <c r="T64" i="4"/>
  <c r="O64" i="4"/>
  <c r="N64" i="4"/>
  <c r="M64" i="4"/>
  <c r="K64" i="4"/>
  <c r="J64" i="4"/>
  <c r="I64" i="4"/>
  <c r="H64" i="4"/>
  <c r="G64" i="4"/>
  <c r="F64" i="4"/>
  <c r="E64" i="4"/>
  <c r="D64" i="4"/>
  <c r="C64" i="4"/>
  <c r="B64" i="4"/>
  <c r="A64" i="4"/>
  <c r="AM63" i="4"/>
  <c r="AL63" i="4"/>
  <c r="AG63" i="4"/>
  <c r="AF63" i="4"/>
  <c r="AC63" i="4"/>
  <c r="AB63" i="4"/>
  <c r="AA63" i="4"/>
  <c r="Z63" i="4"/>
  <c r="Y63" i="4"/>
  <c r="X63" i="4"/>
  <c r="W63" i="4"/>
  <c r="T63" i="4"/>
  <c r="O63" i="4"/>
  <c r="N63" i="4"/>
  <c r="M63" i="4"/>
  <c r="K63" i="4"/>
  <c r="J63" i="4"/>
  <c r="I63" i="4"/>
  <c r="H63" i="4"/>
  <c r="G63" i="4"/>
  <c r="F63" i="4"/>
  <c r="E63" i="4"/>
  <c r="D63" i="4"/>
  <c r="C63" i="4"/>
  <c r="B63" i="4"/>
  <c r="A63" i="4"/>
  <c r="AM62" i="4"/>
  <c r="AL62" i="4"/>
  <c r="AG62" i="4"/>
  <c r="AF62" i="4"/>
  <c r="AC62" i="4"/>
  <c r="AB62" i="4"/>
  <c r="AA62" i="4"/>
  <c r="Z62" i="4"/>
  <c r="Y62" i="4"/>
  <c r="X62" i="4"/>
  <c r="W62" i="4"/>
  <c r="T62" i="4"/>
  <c r="O62" i="4"/>
  <c r="N62" i="4"/>
  <c r="M62" i="4"/>
  <c r="K62" i="4"/>
  <c r="J62" i="4"/>
  <c r="I62" i="4"/>
  <c r="H62" i="4"/>
  <c r="G62" i="4"/>
  <c r="F62" i="4"/>
  <c r="E62" i="4"/>
  <c r="D62" i="4"/>
  <c r="C62" i="4"/>
  <c r="B62" i="4"/>
  <c r="A62" i="4"/>
  <c r="AM61" i="4"/>
  <c r="AL61" i="4"/>
  <c r="AG61" i="4"/>
  <c r="AF61" i="4"/>
  <c r="AC61" i="4"/>
  <c r="AB61" i="4"/>
  <c r="AA61" i="4"/>
  <c r="Z61" i="4"/>
  <c r="Y61" i="4"/>
  <c r="X61" i="4"/>
  <c r="W61" i="4"/>
  <c r="T61" i="4"/>
  <c r="O61" i="4"/>
  <c r="N61" i="4"/>
  <c r="M61" i="4"/>
  <c r="K61" i="4"/>
  <c r="J61" i="4"/>
  <c r="I61" i="4"/>
  <c r="H61" i="4"/>
  <c r="G61" i="4"/>
  <c r="F61" i="4"/>
  <c r="E61" i="4"/>
  <c r="D61" i="4"/>
  <c r="C61" i="4"/>
  <c r="B61" i="4"/>
  <c r="A61" i="4"/>
  <c r="AM60" i="4"/>
  <c r="AL60" i="4"/>
  <c r="AG60" i="4"/>
  <c r="AF60" i="4"/>
  <c r="AC60" i="4"/>
  <c r="AB60" i="4"/>
  <c r="AA60" i="4"/>
  <c r="Z60" i="4"/>
  <c r="Y60" i="4"/>
  <c r="X60" i="4"/>
  <c r="W60" i="4"/>
  <c r="T60" i="4"/>
  <c r="O60" i="4"/>
  <c r="N60" i="4"/>
  <c r="M60" i="4"/>
  <c r="K60" i="4"/>
  <c r="J60" i="4"/>
  <c r="I60" i="4"/>
  <c r="H60" i="4"/>
  <c r="G60" i="4"/>
  <c r="F60" i="4"/>
  <c r="E60" i="4"/>
  <c r="D60" i="4"/>
  <c r="C60" i="4"/>
  <c r="B60" i="4"/>
  <c r="A60" i="4"/>
  <c r="AM59" i="4"/>
  <c r="AL59" i="4"/>
  <c r="AG59" i="4"/>
  <c r="AF59" i="4"/>
  <c r="AC59" i="4"/>
  <c r="AB59" i="4"/>
  <c r="AA59" i="4"/>
  <c r="Z59" i="4"/>
  <c r="Y59" i="4"/>
  <c r="X59" i="4"/>
  <c r="W59" i="4"/>
  <c r="T59" i="4"/>
  <c r="O59" i="4"/>
  <c r="N59" i="4"/>
  <c r="M59" i="4"/>
  <c r="K59" i="4"/>
  <c r="J59" i="4"/>
  <c r="I59" i="4"/>
  <c r="H59" i="4"/>
  <c r="G59" i="4"/>
  <c r="F59" i="4"/>
  <c r="E59" i="4"/>
  <c r="D59" i="4"/>
  <c r="C59" i="4"/>
  <c r="B59" i="4"/>
  <c r="A59" i="4"/>
  <c r="AM58" i="4"/>
  <c r="AL58" i="4"/>
  <c r="AG58" i="4"/>
  <c r="AF58" i="4"/>
  <c r="AC58" i="4"/>
  <c r="AB58" i="4"/>
  <c r="AA58" i="4"/>
  <c r="Z58" i="4"/>
  <c r="Y58" i="4"/>
  <c r="X58" i="4"/>
  <c r="W58" i="4"/>
  <c r="T58" i="4"/>
  <c r="O58" i="4"/>
  <c r="N58" i="4"/>
  <c r="M58" i="4"/>
  <c r="K58" i="4"/>
  <c r="J58" i="4"/>
  <c r="I58" i="4"/>
  <c r="H58" i="4"/>
  <c r="G58" i="4"/>
  <c r="F58" i="4"/>
  <c r="E58" i="4"/>
  <c r="D58" i="4"/>
  <c r="C58" i="4"/>
  <c r="B58" i="4"/>
  <c r="A58" i="4"/>
  <c r="AM57" i="4"/>
  <c r="AL57" i="4"/>
  <c r="AG57" i="4"/>
  <c r="AF57" i="4"/>
  <c r="AC57" i="4"/>
  <c r="AB57" i="4"/>
  <c r="AA57" i="4"/>
  <c r="Z57" i="4"/>
  <c r="Y57" i="4"/>
  <c r="X57" i="4"/>
  <c r="W57" i="4"/>
  <c r="T57" i="4"/>
  <c r="O57" i="4"/>
  <c r="N57" i="4"/>
  <c r="M57" i="4"/>
  <c r="K57" i="4"/>
  <c r="J57" i="4"/>
  <c r="I57" i="4"/>
  <c r="H57" i="4"/>
  <c r="G57" i="4"/>
  <c r="F57" i="4"/>
  <c r="E57" i="4"/>
  <c r="D57" i="4"/>
  <c r="C57" i="4"/>
  <c r="B57" i="4"/>
  <c r="A57" i="4"/>
  <c r="AM56" i="4"/>
  <c r="AL56" i="4"/>
  <c r="AG56" i="4"/>
  <c r="AF56" i="4"/>
  <c r="AC56" i="4"/>
  <c r="AB56" i="4"/>
  <c r="AA56" i="4"/>
  <c r="Z56" i="4"/>
  <c r="Y56" i="4"/>
  <c r="X56" i="4"/>
  <c r="W56" i="4"/>
  <c r="T56" i="4"/>
  <c r="O56" i="4"/>
  <c r="N56" i="4"/>
  <c r="M56" i="4"/>
  <c r="K56" i="4"/>
  <c r="J56" i="4"/>
  <c r="I56" i="4"/>
  <c r="H56" i="4"/>
  <c r="G56" i="4"/>
  <c r="F56" i="4"/>
  <c r="E56" i="4"/>
  <c r="D56" i="4"/>
  <c r="C56" i="4"/>
  <c r="B56" i="4"/>
  <c r="A56" i="4"/>
  <c r="AM55" i="4"/>
  <c r="AL55" i="4"/>
  <c r="AG55" i="4"/>
  <c r="AF55" i="4"/>
  <c r="AC55" i="4"/>
  <c r="AB55" i="4"/>
  <c r="AA55" i="4"/>
  <c r="Z55" i="4"/>
  <c r="Y55" i="4"/>
  <c r="X55" i="4"/>
  <c r="W55" i="4"/>
  <c r="T55" i="4"/>
  <c r="N55" i="4"/>
  <c r="M55" i="4"/>
  <c r="K55" i="4"/>
  <c r="J55" i="4"/>
  <c r="I55" i="4"/>
  <c r="H55" i="4"/>
  <c r="G55" i="4"/>
  <c r="F55" i="4"/>
  <c r="E55" i="4"/>
  <c r="D55" i="4"/>
  <c r="C55" i="4"/>
  <c r="B55" i="4"/>
  <c r="A55" i="4"/>
  <c r="AM54" i="4"/>
  <c r="AL54" i="4"/>
  <c r="AG54" i="4"/>
  <c r="AF54" i="4"/>
  <c r="AC54" i="4"/>
  <c r="AB54" i="4"/>
  <c r="AA54" i="4"/>
  <c r="Z54" i="4"/>
  <c r="Y54" i="4"/>
  <c r="X54" i="4"/>
  <c r="W54" i="4"/>
  <c r="T54" i="4"/>
  <c r="O54" i="4"/>
  <c r="N54" i="4"/>
  <c r="M54" i="4"/>
  <c r="K54" i="4"/>
  <c r="J54" i="4"/>
  <c r="I54" i="4"/>
  <c r="H54" i="4"/>
  <c r="G54" i="4"/>
  <c r="F54" i="4"/>
  <c r="E54" i="4"/>
  <c r="D54" i="4"/>
  <c r="C54" i="4"/>
  <c r="B54" i="4"/>
  <c r="A54" i="4"/>
  <c r="AM53" i="4"/>
  <c r="AL53" i="4"/>
  <c r="AG53" i="4"/>
  <c r="AF53" i="4"/>
  <c r="AC53" i="4"/>
  <c r="AB53" i="4"/>
  <c r="AA53" i="4"/>
  <c r="Z53" i="4"/>
  <c r="Y53" i="4"/>
  <c r="X53" i="4"/>
  <c r="W53" i="4"/>
  <c r="T53" i="4"/>
  <c r="O53" i="4"/>
  <c r="N53" i="4"/>
  <c r="M53" i="4"/>
  <c r="K53" i="4"/>
  <c r="J53" i="4"/>
  <c r="I53" i="4"/>
  <c r="H53" i="4"/>
  <c r="G53" i="4"/>
  <c r="F53" i="4"/>
  <c r="E53" i="4"/>
  <c r="D53" i="4"/>
  <c r="C53" i="4"/>
  <c r="B53" i="4"/>
  <c r="A53" i="4"/>
  <c r="AM52" i="4"/>
  <c r="AL52" i="4"/>
  <c r="AG52" i="4"/>
  <c r="AF52" i="4"/>
  <c r="AC52" i="4"/>
  <c r="AB52" i="4"/>
  <c r="AA52" i="4"/>
  <c r="Z52" i="4"/>
  <c r="Y52" i="4"/>
  <c r="X52" i="4"/>
  <c r="W52" i="4"/>
  <c r="T52" i="4"/>
  <c r="O52" i="4"/>
  <c r="N52" i="4"/>
  <c r="M52" i="4"/>
  <c r="K52" i="4"/>
  <c r="J52" i="4"/>
  <c r="I52" i="4"/>
  <c r="H52" i="4"/>
  <c r="G52" i="4"/>
  <c r="F52" i="4"/>
  <c r="E52" i="4"/>
  <c r="D52" i="4"/>
  <c r="C52" i="4"/>
  <c r="B52" i="4"/>
  <c r="A52" i="4"/>
  <c r="AM51" i="4"/>
  <c r="AL51" i="4"/>
  <c r="AG51" i="4"/>
  <c r="AF51" i="4"/>
  <c r="AC51" i="4"/>
  <c r="AB51" i="4"/>
  <c r="AA51" i="4"/>
  <c r="Z51" i="4"/>
  <c r="Y51" i="4"/>
  <c r="X51" i="4"/>
  <c r="W51" i="4"/>
  <c r="T51" i="4"/>
  <c r="O51" i="4"/>
  <c r="N51" i="4"/>
  <c r="M51" i="4"/>
  <c r="K51" i="4"/>
  <c r="J51" i="4"/>
  <c r="I51" i="4"/>
  <c r="H51" i="4"/>
  <c r="G51" i="4"/>
  <c r="F51" i="4"/>
  <c r="E51" i="4"/>
  <c r="D51" i="4"/>
  <c r="C51" i="4"/>
  <c r="B51" i="4"/>
  <c r="A51" i="4"/>
  <c r="AM50" i="4"/>
  <c r="AL50" i="4"/>
  <c r="AG50" i="4"/>
  <c r="AF50" i="4"/>
  <c r="AC50" i="4"/>
  <c r="AB50" i="4"/>
  <c r="AA50" i="4"/>
  <c r="Z50" i="4"/>
  <c r="Y50" i="4"/>
  <c r="X50" i="4"/>
  <c r="W50" i="4"/>
  <c r="T50" i="4"/>
  <c r="O50" i="4"/>
  <c r="N50" i="4"/>
  <c r="M50" i="4"/>
  <c r="K50" i="4"/>
  <c r="J50" i="4"/>
  <c r="I50" i="4"/>
  <c r="H50" i="4"/>
  <c r="G50" i="4"/>
  <c r="F50" i="4"/>
  <c r="E50" i="4"/>
  <c r="D50" i="4"/>
  <c r="C50" i="4"/>
  <c r="B50" i="4"/>
  <c r="A50" i="4"/>
  <c r="AM49" i="4"/>
  <c r="AL49" i="4"/>
  <c r="AG49" i="4"/>
  <c r="AF49" i="4"/>
  <c r="AC49" i="4"/>
  <c r="AB49" i="4"/>
  <c r="AA49" i="4"/>
  <c r="Z49" i="4"/>
  <c r="Y49" i="4"/>
  <c r="X49" i="4"/>
  <c r="W49" i="4"/>
  <c r="T49" i="4"/>
  <c r="O49" i="4"/>
  <c r="N49" i="4"/>
  <c r="M49" i="4"/>
  <c r="K49" i="4"/>
  <c r="J49" i="4"/>
  <c r="I49" i="4"/>
  <c r="H49" i="4"/>
  <c r="G49" i="4"/>
  <c r="F49" i="4"/>
  <c r="E49" i="4"/>
  <c r="D49" i="4"/>
  <c r="C49" i="4"/>
  <c r="B49" i="4"/>
  <c r="A49" i="4"/>
  <c r="AM48" i="4"/>
  <c r="AL48" i="4"/>
  <c r="AG48" i="4"/>
  <c r="AF48" i="4"/>
  <c r="AC48" i="4"/>
  <c r="AB48" i="4"/>
  <c r="AA48" i="4"/>
  <c r="Z48" i="4"/>
  <c r="Y48" i="4"/>
  <c r="X48" i="4"/>
  <c r="W48" i="4"/>
  <c r="T48" i="4"/>
  <c r="O48" i="4"/>
  <c r="N48" i="4"/>
  <c r="M48" i="4"/>
  <c r="K48" i="4"/>
  <c r="J48" i="4"/>
  <c r="I48" i="4"/>
  <c r="H48" i="4"/>
  <c r="G48" i="4"/>
  <c r="F48" i="4"/>
  <c r="E48" i="4"/>
  <c r="D48" i="4"/>
  <c r="C48" i="4"/>
  <c r="B48" i="4"/>
  <c r="A48" i="4"/>
  <c r="AM47" i="4"/>
  <c r="AL47" i="4"/>
  <c r="AG47" i="4"/>
  <c r="AF47" i="4"/>
  <c r="AC47" i="4"/>
  <c r="AB47" i="4"/>
  <c r="AA47" i="4"/>
  <c r="Z47" i="4"/>
  <c r="Y47" i="4"/>
  <c r="X47" i="4"/>
  <c r="W47" i="4"/>
  <c r="T47" i="4"/>
  <c r="O47" i="4"/>
  <c r="N47" i="4"/>
  <c r="M47" i="4"/>
  <c r="K47" i="4"/>
  <c r="J47" i="4"/>
  <c r="I47" i="4"/>
  <c r="H47" i="4"/>
  <c r="G47" i="4"/>
  <c r="F47" i="4"/>
  <c r="E47" i="4"/>
  <c r="D47" i="4"/>
  <c r="C47" i="4"/>
  <c r="B47" i="4"/>
  <c r="A47" i="4"/>
  <c r="AM46" i="4"/>
  <c r="AL46" i="4"/>
  <c r="AG46" i="4"/>
  <c r="AF46" i="4"/>
  <c r="AC46" i="4"/>
  <c r="AB46" i="4"/>
  <c r="AA46" i="4"/>
  <c r="Z46" i="4"/>
  <c r="Y46" i="4"/>
  <c r="X46" i="4"/>
  <c r="W46" i="4"/>
  <c r="T46" i="4"/>
  <c r="O46" i="4"/>
  <c r="N46" i="4"/>
  <c r="M46" i="4"/>
  <c r="K46" i="4"/>
  <c r="J46" i="4"/>
  <c r="I46" i="4"/>
  <c r="H46" i="4"/>
  <c r="G46" i="4"/>
  <c r="F46" i="4"/>
  <c r="E46" i="4"/>
  <c r="D46" i="4"/>
  <c r="C46" i="4"/>
  <c r="B46" i="4"/>
  <c r="A46" i="4"/>
  <c r="AM45" i="4"/>
  <c r="AL45" i="4"/>
  <c r="AG45" i="4"/>
  <c r="AF45" i="4"/>
  <c r="AC45" i="4"/>
  <c r="AB45" i="4"/>
  <c r="AA45" i="4"/>
  <c r="Z45" i="4"/>
  <c r="Y45" i="4"/>
  <c r="X45" i="4"/>
  <c r="T45" i="4"/>
  <c r="O45" i="4"/>
  <c r="N45" i="4"/>
  <c r="M45" i="4"/>
  <c r="K45" i="4"/>
  <c r="J45" i="4"/>
  <c r="I45" i="4"/>
  <c r="H45" i="4"/>
  <c r="G45" i="4"/>
  <c r="F45" i="4"/>
  <c r="E45" i="4"/>
  <c r="D45" i="4"/>
  <c r="C45" i="4"/>
  <c r="B45" i="4"/>
  <c r="A45" i="4"/>
  <c r="AM44" i="4"/>
  <c r="AL44" i="4"/>
  <c r="AG44" i="4"/>
  <c r="AF44" i="4"/>
  <c r="AC44" i="4"/>
  <c r="AB44" i="4"/>
  <c r="AA44" i="4"/>
  <c r="Z44" i="4"/>
  <c r="Y44" i="4"/>
  <c r="X44" i="4"/>
  <c r="W44" i="4"/>
  <c r="T44" i="4"/>
  <c r="O44" i="4"/>
  <c r="N44" i="4"/>
  <c r="M44" i="4"/>
  <c r="K44" i="4"/>
  <c r="J44" i="4"/>
  <c r="I44" i="4"/>
  <c r="H44" i="4"/>
  <c r="G44" i="4"/>
  <c r="F44" i="4"/>
  <c r="E44" i="4"/>
  <c r="D44" i="4"/>
  <c r="C44" i="4"/>
  <c r="B44" i="4"/>
  <c r="A44" i="4"/>
  <c r="AM43" i="4"/>
  <c r="AL43" i="4"/>
  <c r="AG43" i="4"/>
  <c r="AF43" i="4"/>
  <c r="AC43" i="4"/>
  <c r="AB43" i="4"/>
  <c r="AA43" i="4"/>
  <c r="Z43" i="4"/>
  <c r="Y43" i="4"/>
  <c r="X43" i="4"/>
  <c r="W43" i="4"/>
  <c r="T43" i="4"/>
  <c r="O43" i="4"/>
  <c r="N43" i="4"/>
  <c r="M43" i="4"/>
  <c r="K43" i="4"/>
  <c r="J43" i="4"/>
  <c r="I43" i="4"/>
  <c r="H43" i="4"/>
  <c r="G43" i="4"/>
  <c r="F43" i="4"/>
  <c r="E43" i="4"/>
  <c r="D43" i="4"/>
  <c r="C43" i="4"/>
  <c r="B43" i="4"/>
  <c r="A43" i="4"/>
  <c r="AM42" i="4"/>
  <c r="AL42" i="4"/>
  <c r="AG42" i="4"/>
  <c r="AF42" i="4"/>
  <c r="AC42" i="4"/>
  <c r="AB42" i="4"/>
  <c r="AA42" i="4"/>
  <c r="Z42" i="4"/>
  <c r="Y42" i="4"/>
  <c r="X42" i="4"/>
  <c r="W42" i="4"/>
  <c r="T42" i="4"/>
  <c r="O42" i="4"/>
  <c r="N42" i="4"/>
  <c r="M42" i="4"/>
  <c r="K42" i="4"/>
  <c r="J42" i="4"/>
  <c r="I42" i="4"/>
  <c r="H42" i="4"/>
  <c r="G42" i="4"/>
  <c r="F42" i="4"/>
  <c r="E42" i="4"/>
  <c r="D42" i="4"/>
  <c r="C42" i="4"/>
  <c r="B42" i="4"/>
  <c r="A42" i="4"/>
  <c r="AM41" i="4"/>
  <c r="AL41" i="4"/>
  <c r="AG41" i="4"/>
  <c r="AF41" i="4"/>
  <c r="AC41" i="4"/>
  <c r="AB41" i="4"/>
  <c r="AA41" i="4"/>
  <c r="Z41" i="4"/>
  <c r="Y41" i="4"/>
  <c r="X41" i="4"/>
  <c r="W41" i="4"/>
  <c r="T41" i="4"/>
  <c r="O41" i="4"/>
  <c r="N41" i="4"/>
  <c r="M41" i="4"/>
  <c r="K41" i="4"/>
  <c r="J41" i="4"/>
  <c r="I41" i="4"/>
  <c r="H41" i="4"/>
  <c r="G41" i="4"/>
  <c r="F41" i="4"/>
  <c r="E41" i="4"/>
  <c r="D41" i="4"/>
  <c r="C41" i="4"/>
  <c r="B41" i="4"/>
  <c r="A41" i="4"/>
  <c r="AM40" i="4"/>
  <c r="AL40" i="4"/>
  <c r="AG40" i="4"/>
  <c r="AF40" i="4"/>
  <c r="AC40" i="4"/>
  <c r="AB40" i="4"/>
  <c r="AA40" i="4"/>
  <c r="Z40" i="4"/>
  <c r="Y40" i="4"/>
  <c r="X40" i="4"/>
  <c r="W40" i="4"/>
  <c r="T40" i="4"/>
  <c r="O40" i="4"/>
  <c r="N40" i="4"/>
  <c r="M40" i="4"/>
  <c r="K40" i="4"/>
  <c r="J40" i="4"/>
  <c r="I40" i="4"/>
  <c r="H40" i="4"/>
  <c r="G40" i="4"/>
  <c r="F40" i="4"/>
  <c r="E40" i="4"/>
  <c r="D40" i="4"/>
  <c r="C40" i="4"/>
  <c r="B40" i="4"/>
  <c r="A40" i="4"/>
  <c r="AM39" i="4"/>
  <c r="AL39" i="4"/>
  <c r="AG39" i="4"/>
  <c r="AF39" i="4"/>
  <c r="AC39" i="4"/>
  <c r="AB39" i="4"/>
  <c r="AA39" i="4"/>
  <c r="Z39" i="4"/>
  <c r="Y39" i="4"/>
  <c r="X39" i="4"/>
  <c r="W39" i="4"/>
  <c r="T39" i="4"/>
  <c r="O39" i="4"/>
  <c r="N39" i="4"/>
  <c r="M39" i="4"/>
  <c r="K39" i="4"/>
  <c r="J39" i="4"/>
  <c r="I39" i="4"/>
  <c r="H39" i="4"/>
  <c r="G39" i="4"/>
  <c r="F39" i="4"/>
  <c r="E39" i="4"/>
  <c r="D39" i="4"/>
  <c r="C39" i="4"/>
  <c r="B39" i="4"/>
  <c r="A39" i="4"/>
  <c r="AM38" i="4"/>
  <c r="AL38" i="4"/>
  <c r="AG38" i="4"/>
  <c r="AF38" i="4"/>
  <c r="AC38" i="4"/>
  <c r="AB38" i="4"/>
  <c r="AA38" i="4"/>
  <c r="Z38" i="4"/>
  <c r="Y38" i="4"/>
  <c r="X38" i="4"/>
  <c r="W38" i="4"/>
  <c r="T38" i="4"/>
  <c r="O38" i="4"/>
  <c r="N38" i="4"/>
  <c r="M38" i="4"/>
  <c r="K38" i="4"/>
  <c r="J38" i="4"/>
  <c r="I38" i="4"/>
  <c r="H38" i="4"/>
  <c r="G38" i="4"/>
  <c r="F38" i="4"/>
  <c r="E38" i="4"/>
  <c r="D38" i="4"/>
  <c r="C38" i="4"/>
  <c r="B38" i="4"/>
  <c r="A38" i="4"/>
  <c r="AM37" i="4"/>
  <c r="AL37" i="4"/>
  <c r="AG37" i="4"/>
  <c r="AF37" i="4"/>
  <c r="AC37" i="4"/>
  <c r="AB37" i="4"/>
  <c r="AA37" i="4"/>
  <c r="Z37" i="4"/>
  <c r="Y37" i="4"/>
  <c r="X37" i="4"/>
  <c r="W37" i="4"/>
  <c r="T37" i="4"/>
  <c r="O37" i="4"/>
  <c r="N37" i="4"/>
  <c r="M37" i="4"/>
  <c r="K37" i="4"/>
  <c r="J37" i="4"/>
  <c r="I37" i="4"/>
  <c r="H37" i="4"/>
  <c r="G37" i="4"/>
  <c r="F37" i="4"/>
  <c r="E37" i="4"/>
  <c r="D37" i="4"/>
  <c r="C37" i="4"/>
  <c r="B37" i="4"/>
  <c r="A37" i="4"/>
  <c r="AM36" i="4"/>
  <c r="AL36" i="4"/>
  <c r="AG36" i="4"/>
  <c r="AF36" i="4"/>
  <c r="AC36" i="4"/>
  <c r="AB36" i="4"/>
  <c r="AA36" i="4"/>
  <c r="Z36" i="4"/>
  <c r="Y36" i="4"/>
  <c r="X36" i="4"/>
  <c r="W36" i="4"/>
  <c r="T36" i="4"/>
  <c r="O36" i="4"/>
  <c r="N36" i="4"/>
  <c r="M36" i="4"/>
  <c r="K36" i="4"/>
  <c r="J36" i="4"/>
  <c r="I36" i="4"/>
  <c r="H36" i="4"/>
  <c r="G36" i="4"/>
  <c r="F36" i="4"/>
  <c r="E36" i="4"/>
  <c r="D36" i="4"/>
  <c r="C36" i="4"/>
  <c r="B36" i="4"/>
  <c r="A36" i="4"/>
  <c r="AM35" i="4"/>
  <c r="AL35" i="4"/>
  <c r="AG35" i="4"/>
  <c r="AF35" i="4"/>
  <c r="AC35" i="4"/>
  <c r="AB35" i="4"/>
  <c r="AA35" i="4"/>
  <c r="Z35" i="4"/>
  <c r="Y35" i="4"/>
  <c r="X35" i="4"/>
  <c r="W35" i="4"/>
  <c r="T35" i="4"/>
  <c r="O35" i="4"/>
  <c r="N35" i="4"/>
  <c r="M35" i="4"/>
  <c r="K35" i="4"/>
  <c r="J35" i="4"/>
  <c r="I35" i="4"/>
  <c r="H35" i="4"/>
  <c r="G35" i="4"/>
  <c r="F35" i="4"/>
  <c r="E35" i="4"/>
  <c r="D35" i="4"/>
  <c r="C35" i="4"/>
  <c r="B35" i="4"/>
  <c r="A35" i="4"/>
  <c r="AM34" i="4"/>
  <c r="AL34" i="4"/>
  <c r="AG34" i="4"/>
  <c r="AF34" i="4"/>
  <c r="AC34" i="4"/>
  <c r="AB34" i="4"/>
  <c r="AA34" i="4"/>
  <c r="Z34" i="4"/>
  <c r="Y34" i="4"/>
  <c r="X34" i="4"/>
  <c r="W34" i="4"/>
  <c r="T34" i="4"/>
  <c r="O34" i="4"/>
  <c r="N34" i="4"/>
  <c r="M34" i="4"/>
  <c r="K34" i="4"/>
  <c r="J34" i="4"/>
  <c r="I34" i="4"/>
  <c r="H34" i="4"/>
  <c r="G34" i="4"/>
  <c r="F34" i="4"/>
  <c r="E34" i="4"/>
  <c r="D34" i="4"/>
  <c r="C34" i="4"/>
  <c r="B34" i="4"/>
  <c r="A34" i="4"/>
  <c r="AM33" i="4"/>
  <c r="AL33" i="4"/>
  <c r="AG33" i="4"/>
  <c r="AF33" i="4"/>
  <c r="AC33" i="4"/>
  <c r="AB33" i="4"/>
  <c r="AA33" i="4"/>
  <c r="Z33" i="4"/>
  <c r="Y33" i="4"/>
  <c r="X33" i="4"/>
  <c r="W33" i="4"/>
  <c r="T33" i="4"/>
  <c r="O33" i="4"/>
  <c r="N33" i="4"/>
  <c r="M33" i="4"/>
  <c r="K33" i="4"/>
  <c r="J33" i="4"/>
  <c r="I33" i="4"/>
  <c r="H33" i="4"/>
  <c r="G33" i="4"/>
  <c r="F33" i="4"/>
  <c r="E33" i="4"/>
  <c r="D33" i="4"/>
  <c r="C33" i="4"/>
  <c r="B33" i="4"/>
  <c r="A33" i="4"/>
  <c r="AM32" i="4"/>
  <c r="AL32" i="4"/>
  <c r="AG32" i="4"/>
  <c r="AF32" i="4"/>
  <c r="AC32" i="4"/>
  <c r="AB32" i="4"/>
  <c r="AA32" i="4"/>
  <c r="Z32" i="4"/>
  <c r="Y32" i="4"/>
  <c r="X32" i="4"/>
  <c r="W32" i="4"/>
  <c r="T32" i="4"/>
  <c r="O32" i="4"/>
  <c r="N32" i="4"/>
  <c r="M32" i="4"/>
  <c r="K32" i="4"/>
  <c r="J32" i="4"/>
  <c r="I32" i="4"/>
  <c r="H32" i="4"/>
  <c r="G32" i="4"/>
  <c r="F32" i="4"/>
  <c r="E32" i="4"/>
  <c r="D32" i="4"/>
  <c r="C32" i="4"/>
  <c r="B32" i="4"/>
  <c r="A32" i="4"/>
  <c r="AM31" i="4"/>
  <c r="AL31" i="4"/>
  <c r="AG31" i="4"/>
  <c r="AF31" i="4"/>
  <c r="AC31" i="4"/>
  <c r="AB31" i="4"/>
  <c r="AA31" i="4"/>
  <c r="Z31" i="4"/>
  <c r="Y31" i="4"/>
  <c r="X31" i="4"/>
  <c r="W31" i="4"/>
  <c r="T31" i="4"/>
  <c r="O31" i="4"/>
  <c r="N31" i="4"/>
  <c r="M31" i="4"/>
  <c r="K31" i="4"/>
  <c r="J31" i="4"/>
  <c r="I31" i="4"/>
  <c r="H31" i="4"/>
  <c r="G31" i="4"/>
  <c r="F31" i="4"/>
  <c r="E31" i="4"/>
  <c r="D31" i="4"/>
  <c r="C31" i="4"/>
  <c r="B31" i="4"/>
  <c r="A31" i="4"/>
  <c r="AM30" i="4"/>
  <c r="AL30" i="4"/>
  <c r="AG30" i="4"/>
  <c r="AF30" i="4"/>
  <c r="AC30" i="4"/>
  <c r="AB30" i="4"/>
  <c r="AA30" i="4"/>
  <c r="Z30" i="4"/>
  <c r="Y30" i="4"/>
  <c r="X30" i="4"/>
  <c r="W30" i="4"/>
  <c r="T30" i="4"/>
  <c r="O30" i="4"/>
  <c r="N30" i="4"/>
  <c r="M30" i="4"/>
  <c r="K30" i="4"/>
  <c r="J30" i="4"/>
  <c r="I30" i="4"/>
  <c r="H30" i="4"/>
  <c r="G30" i="4"/>
  <c r="F30" i="4"/>
  <c r="E30" i="4"/>
  <c r="D30" i="4"/>
  <c r="C30" i="4"/>
  <c r="B30" i="4"/>
  <c r="A30" i="4"/>
  <c r="AM29" i="4"/>
  <c r="AL29" i="4"/>
  <c r="AG29" i="4"/>
  <c r="AF29" i="4"/>
  <c r="AC29" i="4"/>
  <c r="AB29" i="4"/>
  <c r="AA29" i="4"/>
  <c r="Z29" i="4"/>
  <c r="Y29" i="4"/>
  <c r="X29" i="4"/>
  <c r="W29" i="4"/>
  <c r="T29" i="4"/>
  <c r="O29" i="4"/>
  <c r="N29" i="4"/>
  <c r="M29" i="4"/>
  <c r="K29" i="4"/>
  <c r="J29" i="4"/>
  <c r="I29" i="4"/>
  <c r="H29" i="4"/>
  <c r="G29" i="4"/>
  <c r="F29" i="4"/>
  <c r="E29" i="4"/>
  <c r="D29" i="4"/>
  <c r="C29" i="4"/>
  <c r="B29" i="4"/>
  <c r="A29" i="4"/>
  <c r="AM28" i="4"/>
  <c r="AL28" i="4"/>
  <c r="AG28" i="4"/>
  <c r="AF28" i="4"/>
  <c r="AC28" i="4"/>
  <c r="AB28" i="4"/>
  <c r="AA28" i="4"/>
  <c r="Z28" i="4"/>
  <c r="Y28" i="4"/>
  <c r="X28" i="4"/>
  <c r="W28" i="4"/>
  <c r="T28" i="4"/>
  <c r="O28" i="4"/>
  <c r="N28" i="4"/>
  <c r="M28" i="4"/>
  <c r="K28" i="4"/>
  <c r="J28" i="4"/>
  <c r="I28" i="4"/>
  <c r="H28" i="4"/>
  <c r="G28" i="4"/>
  <c r="F28" i="4"/>
  <c r="E28" i="4"/>
  <c r="D28" i="4"/>
  <c r="C28" i="4"/>
  <c r="B28" i="4"/>
  <c r="A28" i="4"/>
  <c r="AM27" i="4"/>
  <c r="AL27" i="4"/>
  <c r="AG27" i="4"/>
  <c r="AF27" i="4"/>
  <c r="AC27" i="4"/>
  <c r="AB27" i="4"/>
  <c r="AA27" i="4"/>
  <c r="Z27" i="4"/>
  <c r="Y27" i="4"/>
  <c r="X27" i="4"/>
  <c r="W27" i="4"/>
  <c r="T27" i="4"/>
  <c r="O27" i="4"/>
  <c r="N27" i="4"/>
  <c r="M27" i="4"/>
  <c r="K27" i="4"/>
  <c r="J27" i="4"/>
  <c r="I27" i="4"/>
  <c r="H27" i="4"/>
  <c r="G27" i="4"/>
  <c r="F27" i="4"/>
  <c r="E27" i="4"/>
  <c r="D27" i="4"/>
  <c r="C27" i="4"/>
  <c r="B27" i="4"/>
  <c r="A27" i="4"/>
  <c r="AM26" i="4"/>
  <c r="AL26" i="4"/>
  <c r="AG26" i="4"/>
  <c r="AF26" i="4"/>
  <c r="AC26" i="4"/>
  <c r="AB26" i="4"/>
  <c r="AA26" i="4"/>
  <c r="Z26" i="4"/>
  <c r="Y26" i="4"/>
  <c r="X26" i="4"/>
  <c r="W26" i="4"/>
  <c r="T26" i="4"/>
  <c r="O26" i="4"/>
  <c r="N26" i="4"/>
  <c r="M26" i="4"/>
  <c r="K26" i="4"/>
  <c r="J26" i="4"/>
  <c r="I26" i="4"/>
  <c r="H26" i="4"/>
  <c r="G26" i="4"/>
  <c r="F26" i="4"/>
  <c r="E26" i="4"/>
  <c r="D26" i="4"/>
  <c r="C26" i="4"/>
  <c r="B26" i="4"/>
  <c r="A26" i="4"/>
  <c r="AM25" i="4"/>
  <c r="AL25" i="4"/>
  <c r="AG25" i="4"/>
  <c r="AF25" i="4"/>
  <c r="AC25" i="4"/>
  <c r="AB25" i="4"/>
  <c r="AA25" i="4"/>
  <c r="Z25" i="4"/>
  <c r="Y25" i="4"/>
  <c r="X25" i="4"/>
  <c r="W25" i="4"/>
  <c r="T25" i="4"/>
  <c r="O25" i="4"/>
  <c r="N25" i="4"/>
  <c r="M25" i="4"/>
  <c r="K25" i="4"/>
  <c r="J25" i="4"/>
  <c r="I25" i="4"/>
  <c r="H25" i="4"/>
  <c r="G25" i="4"/>
  <c r="F25" i="4"/>
  <c r="E25" i="4"/>
  <c r="D25" i="4"/>
  <c r="C25" i="4"/>
  <c r="B25" i="4"/>
  <c r="A25" i="4"/>
  <c r="AM24" i="4"/>
  <c r="AL24" i="4"/>
  <c r="AG24" i="4"/>
  <c r="AF24" i="4"/>
  <c r="AC24" i="4"/>
  <c r="AB24" i="4"/>
  <c r="AA24" i="4"/>
  <c r="Z24" i="4"/>
  <c r="Y24" i="4"/>
  <c r="X24" i="4"/>
  <c r="W24" i="4"/>
  <c r="T24" i="4"/>
  <c r="O24" i="4"/>
  <c r="N24" i="4"/>
  <c r="M24" i="4"/>
  <c r="K24" i="4"/>
  <c r="J24" i="4"/>
  <c r="I24" i="4"/>
  <c r="H24" i="4"/>
  <c r="G24" i="4"/>
  <c r="F24" i="4"/>
  <c r="E24" i="4"/>
  <c r="D24" i="4"/>
  <c r="C24" i="4"/>
  <c r="B24" i="4"/>
  <c r="A24" i="4"/>
  <c r="AM23" i="4"/>
  <c r="AL23" i="4"/>
  <c r="AG23" i="4"/>
  <c r="AG136" i="4" s="1"/>
  <c r="AF23" i="4"/>
  <c r="AF136" i="4" s="1"/>
  <c r="AC23" i="4"/>
  <c r="AC136" i="4" s="1"/>
  <c r="AB23" i="4"/>
  <c r="AB136" i="4" s="1"/>
  <c r="AA23" i="4"/>
  <c r="Z23" i="4"/>
  <c r="Y23" i="4"/>
  <c r="X23" i="4"/>
  <c r="W23" i="4"/>
  <c r="T23" i="4"/>
  <c r="O23" i="4"/>
  <c r="N23" i="4"/>
  <c r="M23" i="4"/>
  <c r="M136" i="4" s="1"/>
  <c r="K23" i="4"/>
  <c r="K136" i="4" s="1"/>
  <c r="J23" i="4"/>
  <c r="J136" i="4" s="1"/>
  <c r="I23" i="4"/>
  <c r="I136" i="4" s="1"/>
  <c r="H23" i="4"/>
  <c r="G23" i="4"/>
  <c r="F23" i="4"/>
  <c r="E23" i="4"/>
  <c r="D23" i="4"/>
  <c r="C23" i="4"/>
  <c r="B23" i="4"/>
  <c r="A23" i="4"/>
  <c r="AM22" i="4"/>
  <c r="AL22" i="4"/>
  <c r="AG22" i="4"/>
  <c r="AF22" i="4"/>
  <c r="AC22" i="4"/>
  <c r="AB22" i="4"/>
  <c r="AA22" i="4"/>
  <c r="Z22" i="4"/>
  <c r="Y22" i="4"/>
  <c r="X22" i="4"/>
  <c r="W22" i="4"/>
  <c r="T22" i="4"/>
  <c r="O22" i="4"/>
  <c r="N22" i="4"/>
  <c r="M22" i="4"/>
  <c r="K22" i="4"/>
  <c r="J22" i="4"/>
  <c r="I22" i="4"/>
  <c r="H22" i="4"/>
  <c r="G22" i="4"/>
  <c r="F22" i="4"/>
  <c r="E22" i="4"/>
  <c r="D22" i="4"/>
  <c r="C22" i="4"/>
  <c r="B22" i="4"/>
  <c r="A22" i="4"/>
  <c r="AM21" i="4"/>
  <c r="AL21" i="4"/>
  <c r="AG21" i="4"/>
  <c r="AF21" i="4"/>
  <c r="AC21" i="4"/>
  <c r="AB21" i="4"/>
  <c r="AA21" i="4"/>
  <c r="Z21" i="4"/>
  <c r="Y21" i="4"/>
  <c r="X21" i="4"/>
  <c r="W21" i="4"/>
  <c r="T21" i="4"/>
  <c r="O21" i="4"/>
  <c r="N21" i="4"/>
  <c r="M21" i="4"/>
  <c r="K21" i="4"/>
  <c r="J21" i="4"/>
  <c r="I21" i="4"/>
  <c r="H21" i="4"/>
  <c r="G21" i="4"/>
  <c r="F21" i="4"/>
  <c r="E21" i="4"/>
  <c r="D21" i="4"/>
  <c r="C21" i="4"/>
  <c r="B21" i="4"/>
  <c r="A21" i="4"/>
  <c r="AM20" i="4"/>
  <c r="AL20" i="4"/>
  <c r="AG20" i="4"/>
  <c r="AF20" i="4"/>
  <c r="AC20" i="4"/>
  <c r="AB20" i="4"/>
  <c r="AA20" i="4"/>
  <c r="Z20" i="4"/>
  <c r="Y20" i="4"/>
  <c r="X20" i="4"/>
  <c r="W20" i="4"/>
  <c r="T20" i="4"/>
  <c r="O20" i="4"/>
  <c r="N20" i="4"/>
  <c r="M20" i="4"/>
  <c r="K20" i="4"/>
  <c r="J20" i="4"/>
  <c r="I20" i="4"/>
  <c r="H20" i="4"/>
  <c r="G20" i="4"/>
  <c r="F20" i="4"/>
  <c r="E20" i="4"/>
  <c r="D20" i="4"/>
  <c r="C20" i="4"/>
  <c r="B20" i="4"/>
  <c r="A20" i="4"/>
  <c r="AM19" i="4"/>
  <c r="AL19" i="4"/>
  <c r="AG19" i="4"/>
  <c r="AF19" i="4"/>
  <c r="AC19" i="4"/>
  <c r="AB19" i="4"/>
  <c r="AA19" i="4"/>
  <c r="Z19" i="4"/>
  <c r="Y19" i="4"/>
  <c r="X19" i="4"/>
  <c r="W19" i="4"/>
  <c r="T19" i="4"/>
  <c r="O19" i="4"/>
  <c r="N19" i="4"/>
  <c r="M19" i="4"/>
  <c r="K19" i="4"/>
  <c r="J19" i="4"/>
  <c r="I19" i="4"/>
  <c r="H19" i="4"/>
  <c r="G19" i="4"/>
  <c r="F19" i="4"/>
  <c r="E19" i="4"/>
  <c r="D19" i="4"/>
  <c r="C19" i="4"/>
  <c r="B19" i="4"/>
  <c r="A19" i="4"/>
  <c r="AM18" i="4"/>
  <c r="AL18" i="4"/>
  <c r="AG18" i="4"/>
  <c r="AF18" i="4"/>
  <c r="AC18" i="4"/>
  <c r="AB18" i="4"/>
  <c r="AA18" i="4"/>
  <c r="Z18" i="4"/>
  <c r="Y18" i="4"/>
  <c r="X18" i="4"/>
  <c r="W18" i="4"/>
  <c r="T18" i="4"/>
  <c r="O18" i="4"/>
  <c r="N18" i="4"/>
  <c r="M18" i="4"/>
  <c r="K18" i="4"/>
  <c r="J18" i="4"/>
  <c r="I18" i="4"/>
  <c r="H18" i="4"/>
  <c r="G18" i="4"/>
  <c r="F18" i="4"/>
  <c r="E18" i="4"/>
  <c r="D18" i="4"/>
  <c r="C18" i="4"/>
  <c r="B18" i="4"/>
  <c r="A18" i="4"/>
  <c r="AM17" i="4"/>
  <c r="AL17" i="4"/>
  <c r="AG17" i="4"/>
  <c r="AF17" i="4"/>
  <c r="AC17" i="4"/>
  <c r="AB17" i="4"/>
  <c r="AA17" i="4"/>
  <c r="Z17" i="4"/>
  <c r="Y17" i="4"/>
  <c r="X17" i="4"/>
  <c r="W17" i="4"/>
  <c r="T17" i="4"/>
  <c r="O17" i="4"/>
  <c r="N17" i="4"/>
  <c r="M17" i="4"/>
  <c r="K17" i="4"/>
  <c r="J17" i="4"/>
  <c r="I17" i="4"/>
  <c r="H17" i="4"/>
  <c r="G17" i="4"/>
  <c r="F17" i="4"/>
  <c r="E17" i="4"/>
  <c r="D17" i="4"/>
  <c r="C17" i="4"/>
  <c r="B17" i="4"/>
  <c r="A17" i="4"/>
  <c r="AM16" i="4"/>
  <c r="AL16" i="4"/>
  <c r="AG16" i="4"/>
  <c r="AF16" i="4"/>
  <c r="AC16" i="4"/>
  <c r="AB16" i="4"/>
  <c r="AA16" i="4"/>
  <c r="Z16" i="4"/>
  <c r="Y16" i="4"/>
  <c r="X16" i="4"/>
  <c r="W16" i="4"/>
  <c r="T16" i="4"/>
  <c r="O16" i="4"/>
  <c r="N16" i="4"/>
  <c r="M16" i="4"/>
  <c r="K16" i="4"/>
  <c r="J16" i="4"/>
  <c r="I16" i="4"/>
  <c r="H16" i="4"/>
  <c r="G16" i="4"/>
  <c r="F16" i="4"/>
  <c r="E16" i="4"/>
  <c r="D16" i="4"/>
  <c r="C16" i="4"/>
  <c r="B16" i="4"/>
  <c r="A16" i="4"/>
  <c r="AM15" i="4"/>
  <c r="AL15" i="4"/>
  <c r="AG15" i="4"/>
  <c r="AF15" i="4"/>
  <c r="AC15" i="4"/>
  <c r="AB15" i="4"/>
  <c r="AA15" i="4"/>
  <c r="Z15" i="4"/>
  <c r="Y15" i="4"/>
  <c r="X15" i="4"/>
  <c r="W15" i="4"/>
  <c r="T15" i="4"/>
  <c r="O15" i="4"/>
  <c r="N15" i="4"/>
  <c r="M15" i="4"/>
  <c r="K15" i="4"/>
  <c r="J15" i="4"/>
  <c r="I15" i="4"/>
  <c r="H15" i="4"/>
  <c r="G15" i="4"/>
  <c r="F15" i="4"/>
  <c r="E15" i="4"/>
  <c r="D15" i="4"/>
  <c r="C15" i="4"/>
  <c r="B15" i="4"/>
  <c r="A15" i="4"/>
  <c r="AM14" i="4"/>
  <c r="AL14" i="4"/>
  <c r="AG14" i="4"/>
  <c r="AF14" i="4"/>
  <c r="AC14" i="4"/>
  <c r="AB14" i="4"/>
  <c r="AA14" i="4"/>
  <c r="Z14" i="4"/>
  <c r="Y14" i="4"/>
  <c r="X14" i="4"/>
  <c r="W14" i="4"/>
  <c r="T14" i="4"/>
  <c r="O14" i="4"/>
  <c r="N14" i="4"/>
  <c r="M14" i="4"/>
  <c r="K14" i="4"/>
  <c r="J14" i="4"/>
  <c r="I14" i="4"/>
  <c r="H14" i="4"/>
  <c r="G14" i="4"/>
  <c r="F14" i="4"/>
  <c r="E14" i="4"/>
  <c r="D14" i="4"/>
  <c r="C14" i="4"/>
  <c r="B14" i="4"/>
  <c r="A14" i="4"/>
  <c r="AM13" i="4"/>
  <c r="AL13" i="4"/>
  <c r="AL135" i="4" s="1"/>
  <c r="AG13" i="4"/>
  <c r="AG135" i="4" s="1"/>
  <c r="AF13" i="4"/>
  <c r="AF135" i="4" s="1"/>
  <c r="AC13" i="4"/>
  <c r="AB13" i="4"/>
  <c r="AB135" i="4" s="1"/>
  <c r="AA13" i="4"/>
  <c r="Z13" i="4"/>
  <c r="Y13" i="4"/>
  <c r="X13" i="4"/>
  <c r="W13" i="4"/>
  <c r="T13" i="4"/>
  <c r="O13" i="4"/>
  <c r="N13" i="4"/>
  <c r="M13" i="4"/>
  <c r="M135" i="4" s="1"/>
  <c r="K13" i="4"/>
  <c r="K135" i="4" s="1"/>
  <c r="J13" i="4"/>
  <c r="I13" i="4"/>
  <c r="I135" i="4" s="1"/>
  <c r="H13" i="4"/>
  <c r="G13" i="4"/>
  <c r="F13" i="4"/>
  <c r="E13" i="4"/>
  <c r="D13" i="4"/>
  <c r="C13" i="4"/>
  <c r="B13" i="4"/>
  <c r="A13" i="4"/>
  <c r="AM12" i="4"/>
  <c r="AL12" i="4"/>
  <c r="AG12" i="4"/>
  <c r="AF12" i="4"/>
  <c r="AC12" i="4"/>
  <c r="AB12" i="4"/>
  <c r="AA12" i="4"/>
  <c r="Z12" i="4"/>
  <c r="Y12" i="4"/>
  <c r="X12" i="4"/>
  <c r="W12" i="4"/>
  <c r="T12" i="4"/>
  <c r="O12" i="4"/>
  <c r="N12" i="4"/>
  <c r="M12" i="4"/>
  <c r="K12" i="4"/>
  <c r="J12" i="4"/>
  <c r="I12" i="4"/>
  <c r="H12" i="4"/>
  <c r="G12" i="4"/>
  <c r="F12" i="4"/>
  <c r="E12" i="4"/>
  <c r="D12" i="4"/>
  <c r="C12" i="4"/>
  <c r="B12" i="4"/>
  <c r="A12" i="4"/>
  <c r="AM11" i="4"/>
  <c r="AL11" i="4"/>
  <c r="AG11" i="4"/>
  <c r="AG134" i="4" s="1"/>
  <c r="AF11" i="4"/>
  <c r="AF134" i="4" s="1"/>
  <c r="AC11" i="4"/>
  <c r="AC134" i="4" s="1"/>
  <c r="AB11" i="4"/>
  <c r="AB134" i="4" s="1"/>
  <c r="AA11" i="4"/>
  <c r="Z11" i="4"/>
  <c r="Y11" i="4"/>
  <c r="X11" i="4"/>
  <c r="W11" i="4"/>
  <c r="T11" i="4"/>
  <c r="O11" i="4"/>
  <c r="N11" i="4"/>
  <c r="M11" i="4"/>
  <c r="M134" i="4" s="1"/>
  <c r="K11" i="4"/>
  <c r="K134" i="4" s="1"/>
  <c r="J11" i="4"/>
  <c r="J134" i="4" s="1"/>
  <c r="I11" i="4"/>
  <c r="I134" i="4" s="1"/>
  <c r="H11" i="4"/>
  <c r="G11" i="4"/>
  <c r="F11" i="4"/>
  <c r="E11" i="4"/>
  <c r="D11" i="4"/>
  <c r="C11" i="4"/>
  <c r="B11" i="4"/>
  <c r="A11" i="4"/>
  <c r="AM10" i="4"/>
  <c r="AL10" i="4"/>
  <c r="AG10" i="4"/>
  <c r="AF10" i="4"/>
  <c r="AC10" i="4"/>
  <c r="AB10" i="4"/>
  <c r="AA10" i="4"/>
  <c r="Z10" i="4"/>
  <c r="Y10" i="4"/>
  <c r="X10" i="4"/>
  <c r="W10" i="4"/>
  <c r="T10" i="4"/>
  <c r="O10" i="4"/>
  <c r="N10" i="4"/>
  <c r="M10" i="4"/>
  <c r="K10" i="4"/>
  <c r="J10" i="4"/>
  <c r="I10" i="4"/>
  <c r="H10" i="4"/>
  <c r="G10" i="4"/>
  <c r="F10" i="4"/>
  <c r="E10" i="4"/>
  <c r="D10" i="4"/>
  <c r="C10" i="4"/>
  <c r="B10" i="4"/>
  <c r="A10" i="4"/>
  <c r="AM9" i="4"/>
  <c r="AL9" i="4"/>
  <c r="AG9" i="4"/>
  <c r="AF9" i="4"/>
  <c r="AC9" i="4"/>
  <c r="AB9" i="4"/>
  <c r="AA9" i="4"/>
  <c r="Z9" i="4"/>
  <c r="Y9" i="4"/>
  <c r="X9" i="4"/>
  <c r="W9" i="4"/>
  <c r="T9" i="4"/>
  <c r="O9" i="4"/>
  <c r="N9" i="4"/>
  <c r="M9" i="4"/>
  <c r="K9" i="4"/>
  <c r="J9" i="4"/>
  <c r="I9" i="4"/>
  <c r="H9" i="4"/>
  <c r="G9" i="4"/>
  <c r="F9" i="4"/>
  <c r="E9" i="4"/>
  <c r="D9" i="4"/>
  <c r="C9" i="4"/>
  <c r="B9" i="4"/>
  <c r="A9" i="4"/>
  <c r="AM8" i="4"/>
  <c r="AL8" i="4"/>
  <c r="AG8" i="4"/>
  <c r="AF8" i="4"/>
  <c r="AC8" i="4"/>
  <c r="AB8" i="4"/>
  <c r="AA8" i="4"/>
  <c r="Z8" i="4"/>
  <c r="Y8" i="4"/>
  <c r="X8" i="4"/>
  <c r="W8" i="4"/>
  <c r="T8" i="4"/>
  <c r="O8" i="4"/>
  <c r="N8" i="4"/>
  <c r="M8" i="4"/>
  <c r="K8" i="4"/>
  <c r="J8" i="4"/>
  <c r="I8" i="4"/>
  <c r="H8" i="4"/>
  <c r="G8" i="4"/>
  <c r="F8" i="4"/>
  <c r="E8" i="4"/>
  <c r="D8" i="4"/>
  <c r="C8" i="4"/>
  <c r="B8" i="4"/>
  <c r="A8" i="4"/>
  <c r="AM7" i="4"/>
  <c r="AL7" i="4"/>
  <c r="AG7" i="4"/>
  <c r="AF7" i="4"/>
  <c r="AC7" i="4"/>
  <c r="AB7" i="4"/>
  <c r="AA7" i="4"/>
  <c r="Z7" i="4"/>
  <c r="Y7" i="4"/>
  <c r="X7" i="4"/>
  <c r="W7" i="4"/>
  <c r="T7" i="4"/>
  <c r="O7" i="4"/>
  <c r="N7" i="4"/>
  <c r="M7" i="4"/>
  <c r="K7" i="4"/>
  <c r="J7" i="4"/>
  <c r="I7" i="4"/>
  <c r="H7" i="4"/>
  <c r="G7" i="4"/>
  <c r="F7" i="4"/>
  <c r="E7" i="4"/>
  <c r="D7" i="4"/>
  <c r="C7" i="4"/>
  <c r="B7" i="4"/>
  <c r="A7" i="4"/>
  <c r="AM6" i="4"/>
  <c r="AL6" i="4"/>
  <c r="AG6" i="4"/>
  <c r="AF6" i="4"/>
  <c r="AC6" i="4"/>
  <c r="AB6" i="4"/>
  <c r="AA6" i="4"/>
  <c r="Z6" i="4"/>
  <c r="Y6" i="4"/>
  <c r="X6" i="4"/>
  <c r="W6" i="4"/>
  <c r="T6" i="4"/>
  <c r="O6" i="4"/>
  <c r="N6" i="4"/>
  <c r="M6" i="4"/>
  <c r="K6" i="4"/>
  <c r="J6" i="4"/>
  <c r="I6" i="4"/>
  <c r="H6" i="4"/>
  <c r="G6" i="4"/>
  <c r="F6" i="4"/>
  <c r="E6" i="4"/>
  <c r="D6" i="4"/>
  <c r="C6" i="4"/>
  <c r="B6" i="4"/>
  <c r="A6" i="4"/>
  <c r="AM5" i="4"/>
  <c r="AL5" i="4"/>
  <c r="AG5" i="4"/>
  <c r="AF5" i="4"/>
  <c r="AC5" i="4"/>
  <c r="AB5" i="4"/>
  <c r="AA5" i="4"/>
  <c r="Z5" i="4"/>
  <c r="Y5" i="4"/>
  <c r="X5" i="4"/>
  <c r="W5" i="4"/>
  <c r="T5" i="4"/>
  <c r="O5" i="4"/>
  <c r="N5" i="4"/>
  <c r="M5" i="4"/>
  <c r="K5" i="4"/>
  <c r="J5" i="4"/>
  <c r="I5" i="4"/>
  <c r="H5" i="4"/>
  <c r="G5" i="4"/>
  <c r="F5" i="4"/>
  <c r="E5" i="4"/>
  <c r="D5" i="4"/>
  <c r="C5" i="4"/>
  <c r="B5" i="4"/>
  <c r="A5" i="4"/>
  <c r="AM4" i="4"/>
  <c r="AL4" i="4"/>
  <c r="AL137" i="4" s="1"/>
  <c r="AG4" i="4"/>
  <c r="AG133" i="4" s="1"/>
  <c r="AF4" i="4"/>
  <c r="AF137" i="4" s="1"/>
  <c r="AC4" i="4"/>
  <c r="AB4" i="4"/>
  <c r="AB133" i="4" s="1"/>
  <c r="AA4" i="4"/>
  <c r="Z4" i="4"/>
  <c r="Y4" i="4"/>
  <c r="X4" i="4"/>
  <c r="W4" i="4"/>
  <c r="T4" i="4"/>
  <c r="O4" i="4"/>
  <c r="N4" i="4"/>
  <c r="M4" i="4"/>
  <c r="K4" i="4"/>
  <c r="K137" i="4" s="1"/>
  <c r="J4" i="4"/>
  <c r="J133" i="4" s="1"/>
  <c r="I4" i="4"/>
  <c r="I137" i="4" s="1"/>
  <c r="H4" i="4"/>
  <c r="G4" i="4"/>
  <c r="F4" i="4"/>
  <c r="E4" i="4"/>
  <c r="D4" i="4"/>
  <c r="C4" i="4"/>
  <c r="B4" i="4"/>
  <c r="A4" i="4"/>
  <c r="C136" i="3"/>
  <c r="C133" i="3"/>
  <c r="AM132" i="3"/>
  <c r="AL132" i="3"/>
  <c r="AG132" i="3"/>
  <c r="AF132" i="3"/>
  <c r="AC132" i="3"/>
  <c r="AB132" i="3"/>
  <c r="AA132" i="3"/>
  <c r="Z132" i="3"/>
  <c r="Y132" i="3"/>
  <c r="X132" i="3"/>
  <c r="W132" i="3"/>
  <c r="T132" i="3"/>
  <c r="O132" i="3"/>
  <c r="N132" i="3"/>
  <c r="M132" i="3"/>
  <c r="K132" i="3"/>
  <c r="J132" i="3"/>
  <c r="I132" i="3"/>
  <c r="H132" i="3"/>
  <c r="G132" i="3"/>
  <c r="F132" i="3"/>
  <c r="E132" i="3"/>
  <c r="D132" i="3"/>
  <c r="C132" i="3"/>
  <c r="B132" i="3"/>
  <c r="A132" i="3"/>
  <c r="AM131" i="3"/>
  <c r="AL131" i="3"/>
  <c r="AG131" i="3"/>
  <c r="AF131" i="3"/>
  <c r="AC131" i="3"/>
  <c r="AB131" i="3"/>
  <c r="AA131" i="3"/>
  <c r="Z131" i="3"/>
  <c r="Y131" i="3"/>
  <c r="X131" i="3"/>
  <c r="W131" i="3"/>
  <c r="T131" i="3"/>
  <c r="O131" i="3"/>
  <c r="N131" i="3"/>
  <c r="M131" i="3"/>
  <c r="K131" i="3"/>
  <c r="J131" i="3"/>
  <c r="I131" i="3"/>
  <c r="H131" i="3"/>
  <c r="G131" i="3"/>
  <c r="F131" i="3"/>
  <c r="E131" i="3"/>
  <c r="D131" i="3"/>
  <c r="C131" i="3"/>
  <c r="B131" i="3"/>
  <c r="A131" i="3"/>
  <c r="AM130" i="3"/>
  <c r="AL130" i="3"/>
  <c r="AG130" i="3"/>
  <c r="AF130" i="3"/>
  <c r="AC130" i="3"/>
  <c r="AB130" i="3"/>
  <c r="AA130" i="3"/>
  <c r="Z130" i="3"/>
  <c r="Y130" i="3"/>
  <c r="X130" i="3"/>
  <c r="W130" i="3"/>
  <c r="T130" i="3"/>
  <c r="O130" i="3"/>
  <c r="N130" i="3"/>
  <c r="M130" i="3"/>
  <c r="K130" i="3"/>
  <c r="J130" i="3"/>
  <c r="I130" i="3"/>
  <c r="H130" i="3"/>
  <c r="G130" i="3"/>
  <c r="F130" i="3"/>
  <c r="E130" i="3"/>
  <c r="D130" i="3"/>
  <c r="C130" i="3"/>
  <c r="B130" i="3"/>
  <c r="A130" i="3"/>
  <c r="AM129" i="3"/>
  <c r="AL129" i="3"/>
  <c r="AG129" i="3"/>
  <c r="AF129" i="3"/>
  <c r="AC129" i="3"/>
  <c r="AB129" i="3"/>
  <c r="AA129" i="3"/>
  <c r="Z129" i="3"/>
  <c r="Y129" i="3"/>
  <c r="X129" i="3"/>
  <c r="W129" i="3"/>
  <c r="T129" i="3"/>
  <c r="O129" i="3"/>
  <c r="N129" i="3"/>
  <c r="M129" i="3"/>
  <c r="K129" i="3"/>
  <c r="J129" i="3"/>
  <c r="I129" i="3"/>
  <c r="H129" i="3"/>
  <c r="G129" i="3"/>
  <c r="F129" i="3"/>
  <c r="E129" i="3"/>
  <c r="D129" i="3"/>
  <c r="C129" i="3"/>
  <c r="B129" i="3"/>
  <c r="A129" i="3"/>
  <c r="AM128" i="3"/>
  <c r="AL128" i="3"/>
  <c r="AG128" i="3"/>
  <c r="AF128" i="3"/>
  <c r="AC128" i="3"/>
  <c r="AB128" i="3"/>
  <c r="AA128" i="3"/>
  <c r="Z128" i="3"/>
  <c r="Y128" i="3"/>
  <c r="X128" i="3"/>
  <c r="W128" i="3"/>
  <c r="T128" i="3"/>
  <c r="O128" i="3"/>
  <c r="N128" i="3"/>
  <c r="M128" i="3"/>
  <c r="K128" i="3"/>
  <c r="J128" i="3"/>
  <c r="I128" i="3"/>
  <c r="H128" i="3"/>
  <c r="G128" i="3"/>
  <c r="F128" i="3"/>
  <c r="E128" i="3"/>
  <c r="D128" i="3"/>
  <c r="C128" i="3"/>
  <c r="B128" i="3"/>
  <c r="A128" i="3"/>
  <c r="AM127" i="3"/>
  <c r="AL127" i="3"/>
  <c r="AG127" i="3"/>
  <c r="AF127" i="3"/>
  <c r="AC127" i="3"/>
  <c r="AB127" i="3"/>
  <c r="AA127" i="3"/>
  <c r="Z127" i="3"/>
  <c r="Y127" i="3"/>
  <c r="X127" i="3"/>
  <c r="W127" i="3"/>
  <c r="T127" i="3"/>
  <c r="O127" i="3"/>
  <c r="N127" i="3"/>
  <c r="M127" i="3"/>
  <c r="K127" i="3"/>
  <c r="J127" i="3"/>
  <c r="I127" i="3"/>
  <c r="H127" i="3"/>
  <c r="G127" i="3"/>
  <c r="F127" i="3"/>
  <c r="E127" i="3"/>
  <c r="D127" i="3"/>
  <c r="C127" i="3"/>
  <c r="B127" i="3"/>
  <c r="A127" i="3"/>
  <c r="AM126" i="3"/>
  <c r="AL126" i="3"/>
  <c r="AG126" i="3"/>
  <c r="AF126" i="3"/>
  <c r="AC126" i="3"/>
  <c r="AB126" i="3"/>
  <c r="AA126" i="3"/>
  <c r="Z126" i="3"/>
  <c r="Y126" i="3"/>
  <c r="X126" i="3"/>
  <c r="W126" i="3"/>
  <c r="T126" i="3"/>
  <c r="O126" i="3"/>
  <c r="N126" i="3"/>
  <c r="M126" i="3"/>
  <c r="K126" i="3"/>
  <c r="J126" i="3"/>
  <c r="I126" i="3"/>
  <c r="H126" i="3"/>
  <c r="G126" i="3"/>
  <c r="F126" i="3"/>
  <c r="E126" i="3"/>
  <c r="D126" i="3"/>
  <c r="C126" i="3"/>
  <c r="B126" i="3"/>
  <c r="A126" i="3"/>
  <c r="AM125" i="3"/>
  <c r="AL125" i="3"/>
  <c r="AG125" i="3"/>
  <c r="AF125" i="3"/>
  <c r="AC125" i="3"/>
  <c r="AB125" i="3"/>
  <c r="AA125" i="3"/>
  <c r="Z125" i="3"/>
  <c r="Y125" i="3"/>
  <c r="X125" i="3"/>
  <c r="W125" i="3"/>
  <c r="T125" i="3"/>
  <c r="O125" i="3"/>
  <c r="N125" i="3"/>
  <c r="M125" i="3"/>
  <c r="K125" i="3"/>
  <c r="J125" i="3"/>
  <c r="I125" i="3"/>
  <c r="H125" i="3"/>
  <c r="G125" i="3"/>
  <c r="F125" i="3"/>
  <c r="E125" i="3"/>
  <c r="D125" i="3"/>
  <c r="C125" i="3"/>
  <c r="B125" i="3"/>
  <c r="A125" i="3"/>
  <c r="AM124" i="3"/>
  <c r="AL124" i="3"/>
  <c r="AG124" i="3"/>
  <c r="AF124" i="3"/>
  <c r="AC124" i="3"/>
  <c r="AB124" i="3"/>
  <c r="AA124" i="3"/>
  <c r="Z124" i="3"/>
  <c r="Y124" i="3"/>
  <c r="X124" i="3"/>
  <c r="W124" i="3"/>
  <c r="T124" i="3"/>
  <c r="O124" i="3"/>
  <c r="N124" i="3"/>
  <c r="M124" i="3"/>
  <c r="K124" i="3"/>
  <c r="J124" i="3"/>
  <c r="I124" i="3"/>
  <c r="H124" i="3"/>
  <c r="G124" i="3"/>
  <c r="F124" i="3"/>
  <c r="E124" i="3"/>
  <c r="D124" i="3"/>
  <c r="C124" i="3"/>
  <c r="B124" i="3"/>
  <c r="A124" i="3"/>
  <c r="AM123" i="3"/>
  <c r="AL123" i="3"/>
  <c r="AG123" i="3"/>
  <c r="AF123" i="3"/>
  <c r="AC123" i="3"/>
  <c r="AB123" i="3"/>
  <c r="AA123" i="3"/>
  <c r="Z123" i="3"/>
  <c r="Y123" i="3"/>
  <c r="X123" i="3"/>
  <c r="W123" i="3"/>
  <c r="T123" i="3"/>
  <c r="O123" i="3"/>
  <c r="N123" i="3"/>
  <c r="M123" i="3"/>
  <c r="K123" i="3"/>
  <c r="J123" i="3"/>
  <c r="I123" i="3"/>
  <c r="H123" i="3"/>
  <c r="G123" i="3"/>
  <c r="F123" i="3"/>
  <c r="E123" i="3"/>
  <c r="D123" i="3"/>
  <c r="C123" i="3"/>
  <c r="B123" i="3"/>
  <c r="A123" i="3"/>
  <c r="AM122" i="3"/>
  <c r="AL122" i="3"/>
  <c r="AG122" i="3"/>
  <c r="AF122" i="3"/>
  <c r="AC122" i="3"/>
  <c r="AB122" i="3"/>
  <c r="AA122" i="3"/>
  <c r="Z122" i="3"/>
  <c r="Y122" i="3"/>
  <c r="X122" i="3"/>
  <c r="W122" i="3"/>
  <c r="T122" i="3"/>
  <c r="O122" i="3"/>
  <c r="N122" i="3"/>
  <c r="M122" i="3"/>
  <c r="K122" i="3"/>
  <c r="J122" i="3"/>
  <c r="I122" i="3"/>
  <c r="H122" i="3"/>
  <c r="G122" i="3"/>
  <c r="F122" i="3"/>
  <c r="E122" i="3"/>
  <c r="D122" i="3"/>
  <c r="C122" i="3"/>
  <c r="B122" i="3"/>
  <c r="A122" i="3"/>
  <c r="AM121" i="3"/>
  <c r="AL121" i="3"/>
  <c r="AG121" i="3"/>
  <c r="AF121" i="3"/>
  <c r="AC121" i="3"/>
  <c r="AB121" i="3"/>
  <c r="AA121" i="3"/>
  <c r="Z121" i="3"/>
  <c r="Y121" i="3"/>
  <c r="X121" i="3"/>
  <c r="W121" i="3"/>
  <c r="T121" i="3"/>
  <c r="O121" i="3"/>
  <c r="N121" i="3"/>
  <c r="M121" i="3"/>
  <c r="K121" i="3"/>
  <c r="J121" i="3"/>
  <c r="I121" i="3"/>
  <c r="H121" i="3"/>
  <c r="G121" i="3"/>
  <c r="F121" i="3"/>
  <c r="E121" i="3"/>
  <c r="D121" i="3"/>
  <c r="C121" i="3"/>
  <c r="B121" i="3"/>
  <c r="A121" i="3"/>
  <c r="AM120" i="3"/>
  <c r="AL120" i="3"/>
  <c r="AG120" i="3"/>
  <c r="AF120" i="3"/>
  <c r="AC120" i="3"/>
  <c r="AB120" i="3"/>
  <c r="AA120" i="3"/>
  <c r="Z120" i="3"/>
  <c r="Y120" i="3"/>
  <c r="X120" i="3"/>
  <c r="W120" i="3"/>
  <c r="T120" i="3"/>
  <c r="O120" i="3"/>
  <c r="N120" i="3"/>
  <c r="M120" i="3"/>
  <c r="K120" i="3"/>
  <c r="J120" i="3"/>
  <c r="I120" i="3"/>
  <c r="H120" i="3"/>
  <c r="G120" i="3"/>
  <c r="F120" i="3"/>
  <c r="E120" i="3"/>
  <c r="D120" i="3"/>
  <c r="C120" i="3"/>
  <c r="B120" i="3"/>
  <c r="A120" i="3"/>
  <c r="AM119" i="3"/>
  <c r="AL119" i="3"/>
  <c r="AG119" i="3"/>
  <c r="AF119" i="3"/>
  <c r="AC119" i="3"/>
  <c r="AB119" i="3"/>
  <c r="AA119" i="3"/>
  <c r="Z119" i="3"/>
  <c r="Y119" i="3"/>
  <c r="X119" i="3"/>
  <c r="W119" i="3"/>
  <c r="T119" i="3"/>
  <c r="O119" i="3"/>
  <c r="N119" i="3"/>
  <c r="M119" i="3"/>
  <c r="K119" i="3"/>
  <c r="J119" i="3"/>
  <c r="I119" i="3"/>
  <c r="H119" i="3"/>
  <c r="G119" i="3"/>
  <c r="F119" i="3"/>
  <c r="E119" i="3"/>
  <c r="D119" i="3"/>
  <c r="C119" i="3"/>
  <c r="B119" i="3"/>
  <c r="A119" i="3"/>
  <c r="AM118" i="3"/>
  <c r="AL118" i="3"/>
  <c r="AG118" i="3"/>
  <c r="AF118" i="3"/>
  <c r="AC118" i="3"/>
  <c r="AB118" i="3"/>
  <c r="AA118" i="3"/>
  <c r="Z118" i="3"/>
  <c r="Y118" i="3"/>
  <c r="X118" i="3"/>
  <c r="W118" i="3"/>
  <c r="T118" i="3"/>
  <c r="O118" i="3"/>
  <c r="N118" i="3"/>
  <c r="M118" i="3"/>
  <c r="K118" i="3"/>
  <c r="J118" i="3"/>
  <c r="I118" i="3"/>
  <c r="H118" i="3"/>
  <c r="G118" i="3"/>
  <c r="F118" i="3"/>
  <c r="E118" i="3"/>
  <c r="D118" i="3"/>
  <c r="C118" i="3"/>
  <c r="B118" i="3"/>
  <c r="A118" i="3"/>
  <c r="AM117" i="3"/>
  <c r="AL117" i="3"/>
  <c r="AG117" i="3"/>
  <c r="AF117" i="3"/>
  <c r="AC117" i="3"/>
  <c r="AB117" i="3"/>
  <c r="AA117" i="3"/>
  <c r="Z117" i="3"/>
  <c r="Y117" i="3"/>
  <c r="X117" i="3"/>
  <c r="W117" i="3"/>
  <c r="T117" i="3"/>
  <c r="O117" i="3"/>
  <c r="N117" i="3"/>
  <c r="M117" i="3"/>
  <c r="K117" i="3"/>
  <c r="J117" i="3"/>
  <c r="I117" i="3"/>
  <c r="H117" i="3"/>
  <c r="G117" i="3"/>
  <c r="F117" i="3"/>
  <c r="E117" i="3"/>
  <c r="D117" i="3"/>
  <c r="C117" i="3"/>
  <c r="B117" i="3"/>
  <c r="A117" i="3"/>
  <c r="AM116" i="3"/>
  <c r="AL116" i="3"/>
  <c r="AG116" i="3"/>
  <c r="AF116" i="3"/>
  <c r="AC116" i="3"/>
  <c r="AB116" i="3"/>
  <c r="AA116" i="3"/>
  <c r="Z116" i="3"/>
  <c r="Y116" i="3"/>
  <c r="X116" i="3"/>
  <c r="W116" i="3"/>
  <c r="T116" i="3"/>
  <c r="O116" i="3"/>
  <c r="N116" i="3"/>
  <c r="M116" i="3"/>
  <c r="K116" i="3"/>
  <c r="J116" i="3"/>
  <c r="I116" i="3"/>
  <c r="H116" i="3"/>
  <c r="G116" i="3"/>
  <c r="F116" i="3"/>
  <c r="E116" i="3"/>
  <c r="D116" i="3"/>
  <c r="C116" i="3"/>
  <c r="B116" i="3"/>
  <c r="A116" i="3"/>
  <c r="AM115" i="3"/>
  <c r="AL115" i="3"/>
  <c r="AG115" i="3"/>
  <c r="AF115" i="3"/>
  <c r="AC115" i="3"/>
  <c r="AB115" i="3"/>
  <c r="AA115" i="3"/>
  <c r="Z115" i="3"/>
  <c r="Y115" i="3"/>
  <c r="X115" i="3"/>
  <c r="W115" i="3"/>
  <c r="T115" i="3"/>
  <c r="O115" i="3"/>
  <c r="N115" i="3"/>
  <c r="M115" i="3"/>
  <c r="K115" i="3"/>
  <c r="J115" i="3"/>
  <c r="I115" i="3"/>
  <c r="H115" i="3"/>
  <c r="G115" i="3"/>
  <c r="F115" i="3"/>
  <c r="E115" i="3"/>
  <c r="D115" i="3"/>
  <c r="C115" i="3"/>
  <c r="B115" i="3"/>
  <c r="A115" i="3"/>
  <c r="AM114" i="3"/>
  <c r="AL114" i="3"/>
  <c r="AG114" i="3"/>
  <c r="AF114" i="3"/>
  <c r="AC114" i="3"/>
  <c r="AB114" i="3"/>
  <c r="AA114" i="3"/>
  <c r="Z114" i="3"/>
  <c r="Y114" i="3"/>
  <c r="X114" i="3"/>
  <c r="W114" i="3"/>
  <c r="T114" i="3"/>
  <c r="O114" i="3"/>
  <c r="N114" i="3"/>
  <c r="M114" i="3"/>
  <c r="K114" i="3"/>
  <c r="J114" i="3"/>
  <c r="I114" i="3"/>
  <c r="H114" i="3"/>
  <c r="G114" i="3"/>
  <c r="F114" i="3"/>
  <c r="E114" i="3"/>
  <c r="D114" i="3"/>
  <c r="C114" i="3"/>
  <c r="B114" i="3"/>
  <c r="A114" i="3"/>
  <c r="AM113" i="3"/>
  <c r="AL113" i="3"/>
  <c r="AG113" i="3"/>
  <c r="AF113" i="3"/>
  <c r="AC113" i="3"/>
  <c r="AB113" i="3"/>
  <c r="AA113" i="3"/>
  <c r="Z113" i="3"/>
  <c r="Y113" i="3"/>
  <c r="X113" i="3"/>
  <c r="W113" i="3"/>
  <c r="T113" i="3"/>
  <c r="O113" i="3"/>
  <c r="N113" i="3"/>
  <c r="M113" i="3"/>
  <c r="K113" i="3"/>
  <c r="J113" i="3"/>
  <c r="I113" i="3"/>
  <c r="H113" i="3"/>
  <c r="G113" i="3"/>
  <c r="F113" i="3"/>
  <c r="E113" i="3"/>
  <c r="D113" i="3"/>
  <c r="C113" i="3"/>
  <c r="B113" i="3"/>
  <c r="A113" i="3"/>
  <c r="AM112" i="3"/>
  <c r="AL112" i="3"/>
  <c r="AG112" i="3"/>
  <c r="AF112" i="3"/>
  <c r="AC112" i="3"/>
  <c r="AB112" i="3"/>
  <c r="AA112" i="3"/>
  <c r="Z112" i="3"/>
  <c r="Y112" i="3"/>
  <c r="X112" i="3"/>
  <c r="W112" i="3"/>
  <c r="T112" i="3"/>
  <c r="O112" i="3"/>
  <c r="N112" i="3"/>
  <c r="M112" i="3"/>
  <c r="K112" i="3"/>
  <c r="J112" i="3"/>
  <c r="I112" i="3"/>
  <c r="H112" i="3"/>
  <c r="G112" i="3"/>
  <c r="F112" i="3"/>
  <c r="E112" i="3"/>
  <c r="D112" i="3"/>
  <c r="C112" i="3"/>
  <c r="B112" i="3"/>
  <c r="A112" i="3"/>
  <c r="AM111" i="3"/>
  <c r="AL111" i="3"/>
  <c r="AG111" i="3"/>
  <c r="AF111" i="3"/>
  <c r="AC111" i="3"/>
  <c r="AB111" i="3"/>
  <c r="AA111" i="3"/>
  <c r="Z111" i="3"/>
  <c r="Y111" i="3"/>
  <c r="X111" i="3"/>
  <c r="W111" i="3"/>
  <c r="T111" i="3"/>
  <c r="O111" i="3"/>
  <c r="N111" i="3"/>
  <c r="M111" i="3"/>
  <c r="K111" i="3"/>
  <c r="J111" i="3"/>
  <c r="I111" i="3"/>
  <c r="H111" i="3"/>
  <c r="G111" i="3"/>
  <c r="F111" i="3"/>
  <c r="E111" i="3"/>
  <c r="D111" i="3"/>
  <c r="C111" i="3"/>
  <c r="B111" i="3"/>
  <c r="A111" i="3"/>
  <c r="AM110" i="3"/>
  <c r="AL110" i="3"/>
  <c r="AG110" i="3"/>
  <c r="AF110" i="3"/>
  <c r="AC110" i="3"/>
  <c r="AB110" i="3"/>
  <c r="AA110" i="3"/>
  <c r="Z110" i="3"/>
  <c r="Y110" i="3"/>
  <c r="X110" i="3"/>
  <c r="W110" i="3"/>
  <c r="T110" i="3"/>
  <c r="O110" i="3"/>
  <c r="N110" i="3"/>
  <c r="M110" i="3"/>
  <c r="K110" i="3"/>
  <c r="J110" i="3"/>
  <c r="I110" i="3"/>
  <c r="H110" i="3"/>
  <c r="G110" i="3"/>
  <c r="F110" i="3"/>
  <c r="E110" i="3"/>
  <c r="D110" i="3"/>
  <c r="C110" i="3"/>
  <c r="B110" i="3"/>
  <c r="A110" i="3"/>
  <c r="AM109" i="3"/>
  <c r="AL109" i="3"/>
  <c r="AG109" i="3"/>
  <c r="AF109" i="3"/>
  <c r="AC109" i="3"/>
  <c r="AB109" i="3"/>
  <c r="AA109" i="3"/>
  <c r="Z109" i="3"/>
  <c r="Y109" i="3"/>
  <c r="X109" i="3"/>
  <c r="W109" i="3"/>
  <c r="T109" i="3"/>
  <c r="O109" i="3"/>
  <c r="N109" i="3"/>
  <c r="M109" i="3"/>
  <c r="K109" i="3"/>
  <c r="J109" i="3"/>
  <c r="I109" i="3"/>
  <c r="H109" i="3"/>
  <c r="G109" i="3"/>
  <c r="F109" i="3"/>
  <c r="E109" i="3"/>
  <c r="D109" i="3"/>
  <c r="C109" i="3"/>
  <c r="B109" i="3"/>
  <c r="A109" i="3"/>
  <c r="AM108" i="3"/>
  <c r="AL108" i="3"/>
  <c r="AG108" i="3"/>
  <c r="AF108" i="3"/>
  <c r="AC108" i="3"/>
  <c r="AB108" i="3"/>
  <c r="AA108" i="3"/>
  <c r="Z108" i="3"/>
  <c r="Y108" i="3"/>
  <c r="X108" i="3"/>
  <c r="W108" i="3"/>
  <c r="T108" i="3"/>
  <c r="O108" i="3"/>
  <c r="N108" i="3"/>
  <c r="M108" i="3"/>
  <c r="K108" i="3"/>
  <c r="J108" i="3"/>
  <c r="I108" i="3"/>
  <c r="H108" i="3"/>
  <c r="G108" i="3"/>
  <c r="F108" i="3"/>
  <c r="E108" i="3"/>
  <c r="D108" i="3"/>
  <c r="C108" i="3"/>
  <c r="B108" i="3"/>
  <c r="A108" i="3"/>
  <c r="AM107" i="3"/>
  <c r="AL107" i="3"/>
  <c r="AG107" i="3"/>
  <c r="AF107" i="3"/>
  <c r="AC107" i="3"/>
  <c r="AB107" i="3"/>
  <c r="AA107" i="3"/>
  <c r="Z107" i="3"/>
  <c r="Y107" i="3"/>
  <c r="X107" i="3"/>
  <c r="W107" i="3"/>
  <c r="T107" i="3"/>
  <c r="O107" i="3"/>
  <c r="N107" i="3"/>
  <c r="M107" i="3"/>
  <c r="K107" i="3"/>
  <c r="J107" i="3"/>
  <c r="I107" i="3"/>
  <c r="H107" i="3"/>
  <c r="G107" i="3"/>
  <c r="F107" i="3"/>
  <c r="E107" i="3"/>
  <c r="D107" i="3"/>
  <c r="C107" i="3"/>
  <c r="B107" i="3"/>
  <c r="A107" i="3"/>
  <c r="AM106" i="3"/>
  <c r="AL106" i="3"/>
  <c r="AG106" i="3"/>
  <c r="AF106" i="3"/>
  <c r="AC106" i="3"/>
  <c r="AB106" i="3"/>
  <c r="AA106" i="3"/>
  <c r="Z106" i="3"/>
  <c r="Y106" i="3"/>
  <c r="X106" i="3"/>
  <c r="W106" i="3"/>
  <c r="T106" i="3"/>
  <c r="O106" i="3"/>
  <c r="N106" i="3"/>
  <c r="M106" i="3"/>
  <c r="K106" i="3"/>
  <c r="J106" i="3"/>
  <c r="I106" i="3"/>
  <c r="H106" i="3"/>
  <c r="G106" i="3"/>
  <c r="F106" i="3"/>
  <c r="E106" i="3"/>
  <c r="D106" i="3"/>
  <c r="C106" i="3"/>
  <c r="B106" i="3"/>
  <c r="A106" i="3"/>
  <c r="AM105" i="3"/>
  <c r="AL105" i="3"/>
  <c r="AG105" i="3"/>
  <c r="AF105" i="3"/>
  <c r="AC105" i="3"/>
  <c r="AB105" i="3"/>
  <c r="AA105" i="3"/>
  <c r="Z105" i="3"/>
  <c r="Y105" i="3"/>
  <c r="X105" i="3"/>
  <c r="W105" i="3"/>
  <c r="T105" i="3"/>
  <c r="O105" i="3"/>
  <c r="N105" i="3"/>
  <c r="M105" i="3"/>
  <c r="K105" i="3"/>
  <c r="J105" i="3"/>
  <c r="I105" i="3"/>
  <c r="H105" i="3"/>
  <c r="G105" i="3"/>
  <c r="F105" i="3"/>
  <c r="E105" i="3"/>
  <c r="D105" i="3"/>
  <c r="C105" i="3"/>
  <c r="B105" i="3"/>
  <c r="A105" i="3"/>
  <c r="AM104" i="3"/>
  <c r="AL104" i="3"/>
  <c r="AG104" i="3"/>
  <c r="AF104" i="3"/>
  <c r="AC104" i="3"/>
  <c r="AB104" i="3"/>
  <c r="AA104" i="3"/>
  <c r="Z104" i="3"/>
  <c r="Y104" i="3"/>
  <c r="X104" i="3"/>
  <c r="W104" i="3"/>
  <c r="T104" i="3"/>
  <c r="O104" i="3"/>
  <c r="N104" i="3"/>
  <c r="M104" i="3"/>
  <c r="K104" i="3"/>
  <c r="J104" i="3"/>
  <c r="I104" i="3"/>
  <c r="H104" i="3"/>
  <c r="G104" i="3"/>
  <c r="F104" i="3"/>
  <c r="E104" i="3"/>
  <c r="D104" i="3"/>
  <c r="C104" i="3"/>
  <c r="B104" i="3"/>
  <c r="A104" i="3"/>
  <c r="AM103" i="3"/>
  <c r="AL103" i="3"/>
  <c r="AG103" i="3"/>
  <c r="AF103" i="3"/>
  <c r="AC103" i="3"/>
  <c r="AB103" i="3"/>
  <c r="AA103" i="3"/>
  <c r="Z103" i="3"/>
  <c r="Y103" i="3"/>
  <c r="X103" i="3"/>
  <c r="W103" i="3"/>
  <c r="T103" i="3"/>
  <c r="O103" i="3"/>
  <c r="N103" i="3"/>
  <c r="M103" i="3"/>
  <c r="K103" i="3"/>
  <c r="J103" i="3"/>
  <c r="I103" i="3"/>
  <c r="H103" i="3"/>
  <c r="G103" i="3"/>
  <c r="F103" i="3"/>
  <c r="E103" i="3"/>
  <c r="D103" i="3"/>
  <c r="C103" i="3"/>
  <c r="B103" i="3"/>
  <c r="A103" i="3"/>
  <c r="AM102" i="3"/>
  <c r="AL102" i="3"/>
  <c r="AG102" i="3"/>
  <c r="AF102" i="3"/>
  <c r="AC102" i="3"/>
  <c r="AB102" i="3"/>
  <c r="AA102" i="3"/>
  <c r="Z102" i="3"/>
  <c r="Y102" i="3"/>
  <c r="X102" i="3"/>
  <c r="W102" i="3"/>
  <c r="T102" i="3"/>
  <c r="O102" i="3"/>
  <c r="N102" i="3"/>
  <c r="M102" i="3"/>
  <c r="K102" i="3"/>
  <c r="J102" i="3"/>
  <c r="I102" i="3"/>
  <c r="H102" i="3"/>
  <c r="G102" i="3"/>
  <c r="F102" i="3"/>
  <c r="E102" i="3"/>
  <c r="D102" i="3"/>
  <c r="C102" i="3"/>
  <c r="B102" i="3"/>
  <c r="A102" i="3"/>
  <c r="AM101" i="3"/>
  <c r="AL101" i="3"/>
  <c r="AG101" i="3"/>
  <c r="AF101" i="3"/>
  <c r="AC101" i="3"/>
  <c r="AB101" i="3"/>
  <c r="AA101" i="3"/>
  <c r="Z101" i="3"/>
  <c r="Y101" i="3"/>
  <c r="X101" i="3"/>
  <c r="W101" i="3"/>
  <c r="T101" i="3"/>
  <c r="O101" i="3"/>
  <c r="N101" i="3"/>
  <c r="M101" i="3"/>
  <c r="K101" i="3"/>
  <c r="J101" i="3"/>
  <c r="I101" i="3"/>
  <c r="H101" i="3"/>
  <c r="G101" i="3"/>
  <c r="F101" i="3"/>
  <c r="E101" i="3"/>
  <c r="D101" i="3"/>
  <c r="C101" i="3"/>
  <c r="B101" i="3"/>
  <c r="A101" i="3"/>
  <c r="AM100" i="3"/>
  <c r="AL100" i="3"/>
  <c r="AG100" i="3"/>
  <c r="AF100" i="3"/>
  <c r="AC100" i="3"/>
  <c r="AB100" i="3"/>
  <c r="AA100" i="3"/>
  <c r="Z100" i="3"/>
  <c r="Y100" i="3"/>
  <c r="X100" i="3"/>
  <c r="W100" i="3"/>
  <c r="T100" i="3"/>
  <c r="O100" i="3"/>
  <c r="N100" i="3"/>
  <c r="M100" i="3"/>
  <c r="K100" i="3"/>
  <c r="J100" i="3"/>
  <c r="I100" i="3"/>
  <c r="H100" i="3"/>
  <c r="G100" i="3"/>
  <c r="F100" i="3"/>
  <c r="E100" i="3"/>
  <c r="D100" i="3"/>
  <c r="C100" i="3"/>
  <c r="B100" i="3"/>
  <c r="A100" i="3"/>
  <c r="AM99" i="3"/>
  <c r="AL99" i="3"/>
  <c r="AG99" i="3"/>
  <c r="AF99" i="3"/>
  <c r="AC99" i="3"/>
  <c r="AB99" i="3"/>
  <c r="AA99" i="3"/>
  <c r="Z99" i="3"/>
  <c r="Y99" i="3"/>
  <c r="X99" i="3"/>
  <c r="W99" i="3"/>
  <c r="T99" i="3"/>
  <c r="O99" i="3"/>
  <c r="N99" i="3"/>
  <c r="M99" i="3"/>
  <c r="K99" i="3"/>
  <c r="J99" i="3"/>
  <c r="I99" i="3"/>
  <c r="H99" i="3"/>
  <c r="G99" i="3"/>
  <c r="F99" i="3"/>
  <c r="E99" i="3"/>
  <c r="D99" i="3"/>
  <c r="C99" i="3"/>
  <c r="B99" i="3"/>
  <c r="A99" i="3"/>
  <c r="AM98" i="3"/>
  <c r="AL98" i="3"/>
  <c r="AG98" i="3"/>
  <c r="AF98" i="3"/>
  <c r="AC98" i="3"/>
  <c r="AB98" i="3"/>
  <c r="AA98" i="3"/>
  <c r="Z98" i="3"/>
  <c r="Y98" i="3"/>
  <c r="X98" i="3"/>
  <c r="W98" i="3"/>
  <c r="T98" i="3"/>
  <c r="O98" i="3"/>
  <c r="N98" i="3"/>
  <c r="M98" i="3"/>
  <c r="K98" i="3"/>
  <c r="J98" i="3"/>
  <c r="I98" i="3"/>
  <c r="H98" i="3"/>
  <c r="G98" i="3"/>
  <c r="F98" i="3"/>
  <c r="E98" i="3"/>
  <c r="D98" i="3"/>
  <c r="C98" i="3"/>
  <c r="B98" i="3"/>
  <c r="A98" i="3"/>
  <c r="AM97" i="3"/>
  <c r="AL97" i="3"/>
  <c r="AG97" i="3"/>
  <c r="AF97" i="3"/>
  <c r="AC97" i="3"/>
  <c r="AB97" i="3"/>
  <c r="AA97" i="3"/>
  <c r="Z97" i="3"/>
  <c r="Y97" i="3"/>
  <c r="X97" i="3"/>
  <c r="W97" i="3"/>
  <c r="T97" i="3"/>
  <c r="O97" i="3"/>
  <c r="N97" i="3"/>
  <c r="M97" i="3"/>
  <c r="K97" i="3"/>
  <c r="J97" i="3"/>
  <c r="I97" i="3"/>
  <c r="H97" i="3"/>
  <c r="G97" i="3"/>
  <c r="F97" i="3"/>
  <c r="E97" i="3"/>
  <c r="D97" i="3"/>
  <c r="C97" i="3"/>
  <c r="B97" i="3"/>
  <c r="A97" i="3"/>
  <c r="AM96" i="3"/>
  <c r="AL96" i="3"/>
  <c r="AG96" i="3"/>
  <c r="AF96" i="3"/>
  <c r="AB96" i="3"/>
  <c r="AA96" i="3"/>
  <c r="Z96" i="3"/>
  <c r="Y96" i="3"/>
  <c r="X96" i="3"/>
  <c r="W96" i="3"/>
  <c r="T96" i="3"/>
  <c r="O96" i="3"/>
  <c r="N96" i="3"/>
  <c r="M96" i="3"/>
  <c r="K96" i="3"/>
  <c r="J96" i="3"/>
  <c r="I96" i="3"/>
  <c r="H96" i="3"/>
  <c r="G96" i="3"/>
  <c r="F96" i="3"/>
  <c r="E96" i="3"/>
  <c r="D96" i="3"/>
  <c r="C96" i="3"/>
  <c r="B96" i="3"/>
  <c r="A96" i="3"/>
  <c r="AM95" i="3"/>
  <c r="AL95" i="3"/>
  <c r="AG95" i="3"/>
  <c r="AF95" i="3"/>
  <c r="AC95" i="3"/>
  <c r="AB95" i="3"/>
  <c r="AA95" i="3"/>
  <c r="Z95" i="3"/>
  <c r="Y95" i="3"/>
  <c r="X95" i="3"/>
  <c r="W95" i="3"/>
  <c r="T95" i="3"/>
  <c r="O95" i="3"/>
  <c r="N95" i="3"/>
  <c r="M95" i="3"/>
  <c r="K95" i="3"/>
  <c r="J95" i="3"/>
  <c r="I95" i="3"/>
  <c r="H95" i="3"/>
  <c r="G95" i="3"/>
  <c r="F95" i="3"/>
  <c r="E95" i="3"/>
  <c r="D95" i="3"/>
  <c r="C95" i="3"/>
  <c r="B95" i="3"/>
  <c r="A95" i="3"/>
  <c r="AM94" i="3"/>
  <c r="AL94" i="3"/>
  <c r="AG94" i="3"/>
  <c r="AF94" i="3"/>
  <c r="AC94" i="3"/>
  <c r="AB94" i="3"/>
  <c r="AA94" i="3"/>
  <c r="Z94" i="3"/>
  <c r="Y94" i="3"/>
  <c r="X94" i="3"/>
  <c r="W94" i="3"/>
  <c r="T94" i="3"/>
  <c r="O94" i="3"/>
  <c r="N94" i="3"/>
  <c r="M94" i="3"/>
  <c r="K94" i="3"/>
  <c r="J94" i="3"/>
  <c r="I94" i="3"/>
  <c r="H94" i="3"/>
  <c r="G94" i="3"/>
  <c r="F94" i="3"/>
  <c r="E94" i="3"/>
  <c r="D94" i="3"/>
  <c r="C94" i="3"/>
  <c r="B94" i="3"/>
  <c r="A94" i="3"/>
  <c r="AM93" i="3"/>
  <c r="AL93" i="3"/>
  <c r="AG93" i="3"/>
  <c r="AF93" i="3"/>
  <c r="AC93" i="3"/>
  <c r="AB93" i="3"/>
  <c r="AA93" i="3"/>
  <c r="Z93" i="3"/>
  <c r="Y93" i="3"/>
  <c r="X93" i="3"/>
  <c r="W93" i="3"/>
  <c r="T93" i="3"/>
  <c r="O93" i="3"/>
  <c r="N93" i="3"/>
  <c r="M93" i="3"/>
  <c r="K93" i="3"/>
  <c r="J93" i="3"/>
  <c r="I93" i="3"/>
  <c r="H93" i="3"/>
  <c r="G93" i="3"/>
  <c r="F93" i="3"/>
  <c r="E93" i="3"/>
  <c r="D93" i="3"/>
  <c r="C93" i="3"/>
  <c r="B93" i="3"/>
  <c r="A93" i="3"/>
  <c r="AM92" i="3"/>
  <c r="AL92" i="3"/>
  <c r="AG92" i="3"/>
  <c r="AF92" i="3"/>
  <c r="AC92" i="3"/>
  <c r="AB92" i="3"/>
  <c r="AA92" i="3"/>
  <c r="Z92" i="3"/>
  <c r="Y92" i="3"/>
  <c r="X92" i="3"/>
  <c r="W92" i="3"/>
  <c r="T92" i="3"/>
  <c r="O92" i="3"/>
  <c r="N92" i="3"/>
  <c r="M92" i="3"/>
  <c r="K92" i="3"/>
  <c r="J92" i="3"/>
  <c r="I92" i="3"/>
  <c r="H92" i="3"/>
  <c r="G92" i="3"/>
  <c r="F92" i="3"/>
  <c r="E92" i="3"/>
  <c r="D92" i="3"/>
  <c r="C92" i="3"/>
  <c r="B92" i="3"/>
  <c r="A92" i="3"/>
  <c r="AM91" i="3"/>
  <c r="AL91" i="3"/>
  <c r="AG91" i="3"/>
  <c r="AF91" i="3"/>
  <c r="AC91" i="3"/>
  <c r="AB91" i="3"/>
  <c r="AA91" i="3"/>
  <c r="Z91" i="3"/>
  <c r="Y91" i="3"/>
  <c r="X91" i="3"/>
  <c r="W91" i="3"/>
  <c r="T91" i="3"/>
  <c r="O91" i="3"/>
  <c r="N91" i="3"/>
  <c r="M91" i="3"/>
  <c r="K91" i="3"/>
  <c r="J91" i="3"/>
  <c r="I91" i="3"/>
  <c r="H91" i="3"/>
  <c r="G91" i="3"/>
  <c r="F91" i="3"/>
  <c r="E91" i="3"/>
  <c r="D91" i="3"/>
  <c r="C91" i="3"/>
  <c r="B91" i="3"/>
  <c r="A91" i="3"/>
  <c r="AM90" i="3"/>
  <c r="AL90" i="3"/>
  <c r="AG90" i="3"/>
  <c r="AF90" i="3"/>
  <c r="AC90" i="3"/>
  <c r="AB90" i="3"/>
  <c r="AA90" i="3"/>
  <c r="Z90" i="3"/>
  <c r="Y90" i="3"/>
  <c r="X90" i="3"/>
  <c r="W90" i="3"/>
  <c r="T90" i="3"/>
  <c r="O90" i="3"/>
  <c r="N90" i="3"/>
  <c r="M90" i="3"/>
  <c r="K90" i="3"/>
  <c r="J90" i="3"/>
  <c r="I90" i="3"/>
  <c r="H90" i="3"/>
  <c r="G90" i="3"/>
  <c r="F90" i="3"/>
  <c r="E90" i="3"/>
  <c r="D90" i="3"/>
  <c r="C90" i="3"/>
  <c r="B90" i="3"/>
  <c r="A90" i="3"/>
  <c r="AM89" i="3"/>
  <c r="AL89" i="3"/>
  <c r="AG89" i="3"/>
  <c r="AF89" i="3"/>
  <c r="AC89" i="3"/>
  <c r="AB89" i="3"/>
  <c r="AA89" i="3"/>
  <c r="Z89" i="3"/>
  <c r="Y89" i="3"/>
  <c r="X89" i="3"/>
  <c r="W89" i="3"/>
  <c r="T89" i="3"/>
  <c r="O89" i="3"/>
  <c r="N89" i="3"/>
  <c r="M89" i="3"/>
  <c r="K89" i="3"/>
  <c r="J89" i="3"/>
  <c r="I89" i="3"/>
  <c r="H89" i="3"/>
  <c r="G89" i="3"/>
  <c r="F89" i="3"/>
  <c r="E89" i="3"/>
  <c r="D89" i="3"/>
  <c r="C89" i="3"/>
  <c r="B89" i="3"/>
  <c r="A89" i="3"/>
  <c r="AM88" i="3"/>
  <c r="AL88" i="3"/>
  <c r="AG88" i="3"/>
  <c r="AF88" i="3"/>
  <c r="AC88" i="3"/>
  <c r="AB88" i="3"/>
  <c r="AA88" i="3"/>
  <c r="Z88" i="3"/>
  <c r="Y88" i="3"/>
  <c r="X88" i="3"/>
  <c r="W88" i="3"/>
  <c r="T88" i="3"/>
  <c r="O88" i="3"/>
  <c r="N88" i="3"/>
  <c r="M88" i="3"/>
  <c r="K88" i="3"/>
  <c r="J88" i="3"/>
  <c r="I88" i="3"/>
  <c r="H88" i="3"/>
  <c r="G88" i="3"/>
  <c r="F88" i="3"/>
  <c r="E88" i="3"/>
  <c r="D88" i="3"/>
  <c r="C88" i="3"/>
  <c r="B88" i="3"/>
  <c r="A88" i="3"/>
  <c r="AM87" i="3"/>
  <c r="AL87" i="3"/>
  <c r="AG87" i="3"/>
  <c r="AF87" i="3"/>
  <c r="AC87" i="3"/>
  <c r="AB87" i="3"/>
  <c r="AA87" i="3"/>
  <c r="Z87" i="3"/>
  <c r="Y87" i="3"/>
  <c r="X87" i="3"/>
  <c r="W87" i="3"/>
  <c r="T87" i="3"/>
  <c r="O87" i="3"/>
  <c r="N87" i="3"/>
  <c r="M87" i="3"/>
  <c r="K87" i="3"/>
  <c r="J87" i="3"/>
  <c r="I87" i="3"/>
  <c r="H87" i="3"/>
  <c r="G87" i="3"/>
  <c r="F87" i="3"/>
  <c r="E87" i="3"/>
  <c r="D87" i="3"/>
  <c r="C87" i="3"/>
  <c r="B87" i="3"/>
  <c r="A87" i="3"/>
  <c r="AM86" i="3"/>
  <c r="AL86" i="3"/>
  <c r="AG86" i="3"/>
  <c r="AF86" i="3"/>
  <c r="AC86" i="3"/>
  <c r="AB86" i="3"/>
  <c r="AA86" i="3"/>
  <c r="Z86" i="3"/>
  <c r="Y86" i="3"/>
  <c r="X86" i="3"/>
  <c r="W86" i="3"/>
  <c r="T86" i="3"/>
  <c r="O86" i="3"/>
  <c r="N86" i="3"/>
  <c r="M86" i="3"/>
  <c r="K86" i="3"/>
  <c r="J86" i="3"/>
  <c r="I86" i="3"/>
  <c r="H86" i="3"/>
  <c r="G86" i="3"/>
  <c r="F86" i="3"/>
  <c r="E86" i="3"/>
  <c r="D86" i="3"/>
  <c r="C86" i="3"/>
  <c r="B86" i="3"/>
  <c r="A86" i="3"/>
  <c r="AM85" i="3"/>
  <c r="AL85" i="3"/>
  <c r="AG85" i="3"/>
  <c r="AF85" i="3"/>
  <c r="AC85" i="3"/>
  <c r="AB85" i="3"/>
  <c r="AA85" i="3"/>
  <c r="Z85" i="3"/>
  <c r="Y85" i="3"/>
  <c r="X85" i="3"/>
  <c r="W85" i="3"/>
  <c r="T85" i="3"/>
  <c r="O85" i="3"/>
  <c r="N85" i="3"/>
  <c r="M85" i="3"/>
  <c r="K85" i="3"/>
  <c r="J85" i="3"/>
  <c r="I85" i="3"/>
  <c r="H85" i="3"/>
  <c r="G85" i="3"/>
  <c r="F85" i="3"/>
  <c r="E85" i="3"/>
  <c r="D85" i="3"/>
  <c r="C85" i="3"/>
  <c r="B85" i="3"/>
  <c r="A85" i="3"/>
  <c r="AM84" i="3"/>
  <c r="AL84" i="3"/>
  <c r="AG84" i="3"/>
  <c r="AF84" i="3"/>
  <c r="AC84" i="3"/>
  <c r="AB84" i="3"/>
  <c r="AA84" i="3"/>
  <c r="Z84" i="3"/>
  <c r="Y84" i="3"/>
  <c r="X84" i="3"/>
  <c r="W84" i="3"/>
  <c r="T84" i="3"/>
  <c r="O84" i="3"/>
  <c r="N84" i="3"/>
  <c r="M84" i="3"/>
  <c r="K84" i="3"/>
  <c r="J84" i="3"/>
  <c r="I84" i="3"/>
  <c r="H84" i="3"/>
  <c r="G84" i="3"/>
  <c r="F84" i="3"/>
  <c r="E84" i="3"/>
  <c r="D84" i="3"/>
  <c r="C84" i="3"/>
  <c r="B84" i="3"/>
  <c r="A84" i="3"/>
  <c r="AM83" i="3"/>
  <c r="AL83" i="3"/>
  <c r="AG83" i="3"/>
  <c r="AF83" i="3"/>
  <c r="AC83" i="3"/>
  <c r="AB83" i="3"/>
  <c r="AA83" i="3"/>
  <c r="Z83" i="3"/>
  <c r="Y83" i="3"/>
  <c r="X83" i="3"/>
  <c r="W83" i="3"/>
  <c r="T83" i="3"/>
  <c r="O83" i="3"/>
  <c r="N83" i="3"/>
  <c r="M83" i="3"/>
  <c r="K83" i="3"/>
  <c r="J83" i="3"/>
  <c r="I83" i="3"/>
  <c r="H83" i="3"/>
  <c r="G83" i="3"/>
  <c r="F83" i="3"/>
  <c r="E83" i="3"/>
  <c r="D83" i="3"/>
  <c r="C83" i="3"/>
  <c r="B83" i="3"/>
  <c r="A83" i="3"/>
  <c r="AM82" i="3"/>
  <c r="AL82" i="3"/>
  <c r="AG82" i="3"/>
  <c r="AF82" i="3"/>
  <c r="AC82" i="3"/>
  <c r="AB82" i="3"/>
  <c r="AA82" i="3"/>
  <c r="Z82" i="3"/>
  <c r="Y82" i="3"/>
  <c r="X82" i="3"/>
  <c r="W82" i="3"/>
  <c r="T82" i="3"/>
  <c r="O82" i="3"/>
  <c r="N82" i="3"/>
  <c r="M82" i="3"/>
  <c r="K82" i="3"/>
  <c r="J82" i="3"/>
  <c r="I82" i="3"/>
  <c r="H82" i="3"/>
  <c r="G82" i="3"/>
  <c r="F82" i="3"/>
  <c r="E82" i="3"/>
  <c r="D82" i="3"/>
  <c r="C82" i="3"/>
  <c r="B82" i="3"/>
  <c r="A82" i="3"/>
  <c r="AM81" i="3"/>
  <c r="AL81" i="3"/>
  <c r="AG81" i="3"/>
  <c r="AF81" i="3"/>
  <c r="AC81" i="3"/>
  <c r="AB81" i="3"/>
  <c r="AA81" i="3"/>
  <c r="Z81" i="3"/>
  <c r="Y81" i="3"/>
  <c r="X81" i="3"/>
  <c r="W81" i="3"/>
  <c r="T81" i="3"/>
  <c r="O81" i="3"/>
  <c r="N81" i="3"/>
  <c r="M81" i="3"/>
  <c r="K81" i="3"/>
  <c r="J81" i="3"/>
  <c r="I81" i="3"/>
  <c r="H81" i="3"/>
  <c r="G81" i="3"/>
  <c r="F81" i="3"/>
  <c r="E81" i="3"/>
  <c r="D81" i="3"/>
  <c r="C81" i="3"/>
  <c r="B81" i="3"/>
  <c r="A81" i="3"/>
  <c r="AM80" i="3"/>
  <c r="AL80" i="3"/>
  <c r="AG80" i="3"/>
  <c r="AF80" i="3"/>
  <c r="AC80" i="3"/>
  <c r="AB80" i="3"/>
  <c r="AA80" i="3"/>
  <c r="Z80" i="3"/>
  <c r="Y80" i="3"/>
  <c r="X80" i="3"/>
  <c r="W80" i="3"/>
  <c r="T80" i="3"/>
  <c r="O80" i="3"/>
  <c r="N80" i="3"/>
  <c r="M80" i="3"/>
  <c r="K80" i="3"/>
  <c r="J80" i="3"/>
  <c r="I80" i="3"/>
  <c r="H80" i="3"/>
  <c r="G80" i="3"/>
  <c r="F80" i="3"/>
  <c r="E80" i="3"/>
  <c r="D80" i="3"/>
  <c r="C80" i="3"/>
  <c r="B80" i="3"/>
  <c r="A80" i="3"/>
  <c r="AM79" i="3"/>
  <c r="AL79" i="3"/>
  <c r="AG79" i="3"/>
  <c r="AF79" i="3"/>
  <c r="AC79" i="3"/>
  <c r="AB79" i="3"/>
  <c r="AA79" i="3"/>
  <c r="Z79" i="3"/>
  <c r="Y79" i="3"/>
  <c r="X79" i="3"/>
  <c r="W79" i="3"/>
  <c r="T79" i="3"/>
  <c r="O79" i="3"/>
  <c r="N79" i="3"/>
  <c r="M79" i="3"/>
  <c r="K79" i="3"/>
  <c r="J79" i="3"/>
  <c r="I79" i="3"/>
  <c r="H79" i="3"/>
  <c r="G79" i="3"/>
  <c r="F79" i="3"/>
  <c r="E79" i="3"/>
  <c r="D79" i="3"/>
  <c r="C79" i="3"/>
  <c r="B79" i="3"/>
  <c r="A79" i="3"/>
  <c r="AM78" i="3"/>
  <c r="AL78" i="3"/>
  <c r="AG78" i="3"/>
  <c r="AF78" i="3"/>
  <c r="AC78" i="3"/>
  <c r="AB78" i="3"/>
  <c r="AA78" i="3"/>
  <c r="Z78" i="3"/>
  <c r="Y78" i="3"/>
  <c r="X78" i="3"/>
  <c r="W78" i="3"/>
  <c r="T78" i="3"/>
  <c r="O78" i="3"/>
  <c r="N78" i="3"/>
  <c r="M78" i="3"/>
  <c r="K78" i="3"/>
  <c r="J78" i="3"/>
  <c r="I78" i="3"/>
  <c r="H78" i="3"/>
  <c r="G78" i="3"/>
  <c r="F78" i="3"/>
  <c r="E78" i="3"/>
  <c r="D78" i="3"/>
  <c r="C78" i="3"/>
  <c r="B78" i="3"/>
  <c r="A78" i="3"/>
  <c r="AM77" i="3"/>
  <c r="AL77" i="3"/>
  <c r="AG77" i="3"/>
  <c r="AF77" i="3"/>
  <c r="AC77" i="3"/>
  <c r="AB77" i="3"/>
  <c r="AA77" i="3"/>
  <c r="Z77" i="3"/>
  <c r="Y77" i="3"/>
  <c r="X77" i="3"/>
  <c r="W77" i="3"/>
  <c r="T77" i="3"/>
  <c r="O77" i="3"/>
  <c r="N77" i="3"/>
  <c r="M77" i="3"/>
  <c r="K77" i="3"/>
  <c r="J77" i="3"/>
  <c r="I77" i="3"/>
  <c r="H77" i="3"/>
  <c r="G77" i="3"/>
  <c r="F77" i="3"/>
  <c r="E77" i="3"/>
  <c r="D77" i="3"/>
  <c r="C77" i="3"/>
  <c r="B77" i="3"/>
  <c r="A77" i="3"/>
  <c r="AM76" i="3"/>
  <c r="AL76" i="3"/>
  <c r="AG76" i="3"/>
  <c r="AF76" i="3"/>
  <c r="AC76" i="3"/>
  <c r="AB76" i="3"/>
  <c r="AA76" i="3"/>
  <c r="Z76" i="3"/>
  <c r="Y76" i="3"/>
  <c r="X76" i="3"/>
  <c r="W76" i="3"/>
  <c r="T76" i="3"/>
  <c r="O76" i="3"/>
  <c r="N76" i="3"/>
  <c r="M76" i="3"/>
  <c r="K76" i="3"/>
  <c r="J76" i="3"/>
  <c r="I76" i="3"/>
  <c r="H76" i="3"/>
  <c r="G76" i="3"/>
  <c r="F76" i="3"/>
  <c r="E76" i="3"/>
  <c r="D76" i="3"/>
  <c r="C76" i="3"/>
  <c r="B76" i="3"/>
  <c r="A76" i="3"/>
  <c r="AM75" i="3"/>
  <c r="AL75" i="3"/>
  <c r="AG75" i="3"/>
  <c r="AF75" i="3"/>
  <c r="AC75" i="3"/>
  <c r="AB75" i="3"/>
  <c r="AA75" i="3"/>
  <c r="Z75" i="3"/>
  <c r="Y75" i="3"/>
  <c r="X75" i="3"/>
  <c r="W75" i="3"/>
  <c r="T75" i="3"/>
  <c r="O75" i="3"/>
  <c r="N75" i="3"/>
  <c r="M75" i="3"/>
  <c r="K75" i="3"/>
  <c r="J75" i="3"/>
  <c r="I75" i="3"/>
  <c r="H75" i="3"/>
  <c r="G75" i="3"/>
  <c r="F75" i="3"/>
  <c r="E75" i="3"/>
  <c r="D75" i="3"/>
  <c r="C75" i="3"/>
  <c r="B75" i="3"/>
  <c r="A75" i="3"/>
  <c r="AM74" i="3"/>
  <c r="AL74" i="3"/>
  <c r="AG74" i="3"/>
  <c r="AF74" i="3"/>
  <c r="AC74" i="3"/>
  <c r="AB74" i="3"/>
  <c r="AA74" i="3"/>
  <c r="Z74" i="3"/>
  <c r="Y74" i="3"/>
  <c r="X74" i="3"/>
  <c r="W74" i="3"/>
  <c r="T74" i="3"/>
  <c r="O74" i="3"/>
  <c r="N74" i="3"/>
  <c r="M74" i="3"/>
  <c r="K74" i="3"/>
  <c r="J74" i="3"/>
  <c r="I74" i="3"/>
  <c r="H74" i="3"/>
  <c r="G74" i="3"/>
  <c r="F74" i="3"/>
  <c r="E74" i="3"/>
  <c r="D74" i="3"/>
  <c r="C74" i="3"/>
  <c r="B74" i="3"/>
  <c r="A74" i="3"/>
  <c r="AM73" i="3"/>
  <c r="AL73" i="3"/>
  <c r="AG73" i="3"/>
  <c r="AF73" i="3"/>
  <c r="AC73" i="3"/>
  <c r="AB73" i="3"/>
  <c r="AA73" i="3"/>
  <c r="Z73" i="3"/>
  <c r="Y73" i="3"/>
  <c r="X73" i="3"/>
  <c r="W73" i="3"/>
  <c r="T73" i="3"/>
  <c r="O73" i="3"/>
  <c r="N73" i="3"/>
  <c r="M73" i="3"/>
  <c r="K73" i="3"/>
  <c r="J73" i="3"/>
  <c r="I73" i="3"/>
  <c r="H73" i="3"/>
  <c r="G73" i="3"/>
  <c r="F73" i="3"/>
  <c r="E73" i="3"/>
  <c r="D73" i="3"/>
  <c r="C73" i="3"/>
  <c r="B73" i="3"/>
  <c r="A73" i="3"/>
  <c r="AM72" i="3"/>
  <c r="AL72" i="3"/>
  <c r="AG72" i="3"/>
  <c r="AF72" i="3"/>
  <c r="AC72" i="3"/>
  <c r="AB72" i="3"/>
  <c r="AA72" i="3"/>
  <c r="Z72" i="3"/>
  <c r="Y72" i="3"/>
  <c r="X72" i="3"/>
  <c r="W72" i="3"/>
  <c r="T72" i="3"/>
  <c r="O72" i="3"/>
  <c r="N72" i="3"/>
  <c r="M72" i="3"/>
  <c r="K72" i="3"/>
  <c r="J72" i="3"/>
  <c r="I72" i="3"/>
  <c r="H72" i="3"/>
  <c r="G72" i="3"/>
  <c r="F72" i="3"/>
  <c r="E72" i="3"/>
  <c r="D72" i="3"/>
  <c r="C72" i="3"/>
  <c r="B72" i="3"/>
  <c r="A72" i="3"/>
  <c r="AM71" i="3"/>
  <c r="AL71" i="3"/>
  <c r="AG71" i="3"/>
  <c r="AF71" i="3"/>
  <c r="AC71" i="3"/>
  <c r="AB71" i="3"/>
  <c r="AA71" i="3"/>
  <c r="Z71" i="3"/>
  <c r="Y71" i="3"/>
  <c r="X71" i="3"/>
  <c r="W71" i="3"/>
  <c r="T71" i="3"/>
  <c r="O71" i="3"/>
  <c r="N71" i="3"/>
  <c r="M71" i="3"/>
  <c r="K71" i="3"/>
  <c r="J71" i="3"/>
  <c r="I71" i="3"/>
  <c r="H71" i="3"/>
  <c r="G71" i="3"/>
  <c r="F71" i="3"/>
  <c r="E71" i="3"/>
  <c r="D71" i="3"/>
  <c r="C71" i="3"/>
  <c r="B71" i="3"/>
  <c r="A71" i="3"/>
  <c r="AM70" i="3"/>
  <c r="AL70" i="3"/>
  <c r="AG70" i="3"/>
  <c r="AF70" i="3"/>
  <c r="AC70" i="3"/>
  <c r="AB70" i="3"/>
  <c r="AA70" i="3"/>
  <c r="Z70" i="3"/>
  <c r="Y70" i="3"/>
  <c r="X70" i="3"/>
  <c r="W70" i="3"/>
  <c r="T70" i="3"/>
  <c r="O70" i="3"/>
  <c r="N70" i="3"/>
  <c r="M70" i="3"/>
  <c r="K70" i="3"/>
  <c r="J70" i="3"/>
  <c r="I70" i="3"/>
  <c r="H70" i="3"/>
  <c r="G70" i="3"/>
  <c r="F70" i="3"/>
  <c r="E70" i="3"/>
  <c r="D70" i="3"/>
  <c r="C70" i="3"/>
  <c r="B70" i="3"/>
  <c r="A70" i="3"/>
  <c r="AM69" i="3"/>
  <c r="AL69" i="3"/>
  <c r="AG69" i="3"/>
  <c r="AF69" i="3"/>
  <c r="AC69" i="3"/>
  <c r="AB69" i="3"/>
  <c r="AA69" i="3"/>
  <c r="Z69" i="3"/>
  <c r="Y69" i="3"/>
  <c r="X69" i="3"/>
  <c r="W69" i="3"/>
  <c r="T69" i="3"/>
  <c r="O69" i="3"/>
  <c r="N69" i="3"/>
  <c r="M69" i="3"/>
  <c r="K69" i="3"/>
  <c r="J69" i="3"/>
  <c r="I69" i="3"/>
  <c r="H69" i="3"/>
  <c r="G69" i="3"/>
  <c r="F69" i="3"/>
  <c r="E69" i="3"/>
  <c r="D69" i="3"/>
  <c r="C69" i="3"/>
  <c r="B69" i="3"/>
  <c r="A69" i="3"/>
  <c r="AM68" i="3"/>
  <c r="AL68" i="3"/>
  <c r="AG68" i="3"/>
  <c r="AF68" i="3"/>
  <c r="AC68" i="3"/>
  <c r="AB68" i="3"/>
  <c r="AA68" i="3"/>
  <c r="Z68" i="3"/>
  <c r="Y68" i="3"/>
  <c r="X68" i="3"/>
  <c r="W68" i="3"/>
  <c r="T68" i="3"/>
  <c r="O68" i="3"/>
  <c r="N68" i="3"/>
  <c r="M68" i="3"/>
  <c r="K68" i="3"/>
  <c r="J68" i="3"/>
  <c r="I68" i="3"/>
  <c r="H68" i="3"/>
  <c r="G68" i="3"/>
  <c r="F68" i="3"/>
  <c r="E68" i="3"/>
  <c r="D68" i="3"/>
  <c r="C68" i="3"/>
  <c r="B68" i="3"/>
  <c r="A68" i="3"/>
  <c r="AM67" i="3"/>
  <c r="AL67" i="3"/>
  <c r="AG67" i="3"/>
  <c r="AF67" i="3"/>
  <c r="AC67" i="3"/>
  <c r="AB67" i="3"/>
  <c r="AA67" i="3"/>
  <c r="Z67" i="3"/>
  <c r="Y67" i="3"/>
  <c r="X67" i="3"/>
  <c r="W67" i="3"/>
  <c r="T67" i="3"/>
  <c r="O67" i="3"/>
  <c r="N67" i="3"/>
  <c r="M67" i="3"/>
  <c r="K67" i="3"/>
  <c r="J67" i="3"/>
  <c r="I67" i="3"/>
  <c r="H67" i="3"/>
  <c r="G67" i="3"/>
  <c r="F67" i="3"/>
  <c r="E67" i="3"/>
  <c r="D67" i="3"/>
  <c r="C67" i="3"/>
  <c r="B67" i="3"/>
  <c r="A67" i="3"/>
  <c r="AM66" i="3"/>
  <c r="AL66" i="3"/>
  <c r="AG66" i="3"/>
  <c r="AF66" i="3"/>
  <c r="AC66" i="3"/>
  <c r="AB66" i="3"/>
  <c r="AA66" i="3"/>
  <c r="Z66" i="3"/>
  <c r="Y66" i="3"/>
  <c r="X66" i="3"/>
  <c r="W66" i="3"/>
  <c r="T66" i="3"/>
  <c r="O66" i="3"/>
  <c r="N66" i="3"/>
  <c r="M66" i="3"/>
  <c r="K66" i="3"/>
  <c r="J66" i="3"/>
  <c r="I66" i="3"/>
  <c r="H66" i="3"/>
  <c r="G66" i="3"/>
  <c r="F66" i="3"/>
  <c r="E66" i="3"/>
  <c r="D66" i="3"/>
  <c r="C66" i="3"/>
  <c r="B66" i="3"/>
  <c r="A66" i="3"/>
  <c r="AM65" i="3"/>
  <c r="AL65" i="3"/>
  <c r="AG65" i="3"/>
  <c r="AF65" i="3"/>
  <c r="AC65" i="3"/>
  <c r="AB65" i="3"/>
  <c r="AA65" i="3"/>
  <c r="Z65" i="3"/>
  <c r="Y65" i="3"/>
  <c r="X65" i="3"/>
  <c r="W65" i="3"/>
  <c r="T65" i="3"/>
  <c r="O65" i="3"/>
  <c r="N65" i="3"/>
  <c r="M65" i="3"/>
  <c r="K65" i="3"/>
  <c r="J65" i="3"/>
  <c r="I65" i="3"/>
  <c r="H65" i="3"/>
  <c r="G65" i="3"/>
  <c r="F65" i="3"/>
  <c r="E65" i="3"/>
  <c r="D65" i="3"/>
  <c r="C65" i="3"/>
  <c r="B65" i="3"/>
  <c r="A65" i="3"/>
  <c r="AM64" i="3"/>
  <c r="AL64" i="3"/>
  <c r="AG64" i="3"/>
  <c r="AF64" i="3"/>
  <c r="AC64" i="3"/>
  <c r="AB64" i="3"/>
  <c r="AA64" i="3"/>
  <c r="Z64" i="3"/>
  <c r="Y64" i="3"/>
  <c r="X64" i="3"/>
  <c r="W64" i="3"/>
  <c r="T64" i="3"/>
  <c r="O64" i="3"/>
  <c r="N64" i="3"/>
  <c r="M64" i="3"/>
  <c r="K64" i="3"/>
  <c r="J64" i="3"/>
  <c r="I64" i="3"/>
  <c r="H64" i="3"/>
  <c r="G64" i="3"/>
  <c r="F64" i="3"/>
  <c r="E64" i="3"/>
  <c r="D64" i="3"/>
  <c r="C64" i="3"/>
  <c r="B64" i="3"/>
  <c r="A64" i="3"/>
  <c r="AM63" i="3"/>
  <c r="AL63" i="3"/>
  <c r="AG63" i="3"/>
  <c r="AF63" i="3"/>
  <c r="AC63" i="3"/>
  <c r="AB63" i="3"/>
  <c r="AA63" i="3"/>
  <c r="Z63" i="3"/>
  <c r="Y63" i="3"/>
  <c r="X63" i="3"/>
  <c r="W63" i="3"/>
  <c r="T63" i="3"/>
  <c r="O63" i="3"/>
  <c r="N63" i="3"/>
  <c r="M63" i="3"/>
  <c r="K63" i="3"/>
  <c r="J63" i="3"/>
  <c r="I63" i="3"/>
  <c r="H63" i="3"/>
  <c r="G63" i="3"/>
  <c r="F63" i="3"/>
  <c r="E63" i="3"/>
  <c r="D63" i="3"/>
  <c r="C63" i="3"/>
  <c r="B63" i="3"/>
  <c r="A63" i="3"/>
  <c r="AM62" i="3"/>
  <c r="AL62" i="3"/>
  <c r="AG62" i="3"/>
  <c r="AF62" i="3"/>
  <c r="AC62" i="3"/>
  <c r="AB62" i="3"/>
  <c r="AA62" i="3"/>
  <c r="Z62" i="3"/>
  <c r="Y62" i="3"/>
  <c r="X62" i="3"/>
  <c r="W62" i="3"/>
  <c r="T62" i="3"/>
  <c r="O62" i="3"/>
  <c r="N62" i="3"/>
  <c r="M62" i="3"/>
  <c r="K62" i="3"/>
  <c r="J62" i="3"/>
  <c r="I62" i="3"/>
  <c r="H62" i="3"/>
  <c r="G62" i="3"/>
  <c r="F62" i="3"/>
  <c r="E62" i="3"/>
  <c r="D62" i="3"/>
  <c r="C62" i="3"/>
  <c r="B62" i="3"/>
  <c r="A62" i="3"/>
  <c r="AM61" i="3"/>
  <c r="AL61" i="3"/>
  <c r="AG61" i="3"/>
  <c r="AF61" i="3"/>
  <c r="AC61" i="3"/>
  <c r="AB61" i="3"/>
  <c r="AA61" i="3"/>
  <c r="Z61" i="3"/>
  <c r="Y61" i="3"/>
  <c r="X61" i="3"/>
  <c r="W61" i="3"/>
  <c r="T61" i="3"/>
  <c r="O61" i="3"/>
  <c r="N61" i="3"/>
  <c r="M61" i="3"/>
  <c r="K61" i="3"/>
  <c r="J61" i="3"/>
  <c r="I61" i="3"/>
  <c r="H61" i="3"/>
  <c r="G61" i="3"/>
  <c r="F61" i="3"/>
  <c r="E61" i="3"/>
  <c r="D61" i="3"/>
  <c r="C61" i="3"/>
  <c r="B61" i="3"/>
  <c r="A61" i="3"/>
  <c r="AM60" i="3"/>
  <c r="AL60" i="3"/>
  <c r="AG60" i="3"/>
  <c r="AF60" i="3"/>
  <c r="AC60" i="3"/>
  <c r="AB60" i="3"/>
  <c r="AA60" i="3"/>
  <c r="Z60" i="3"/>
  <c r="Y60" i="3"/>
  <c r="X60" i="3"/>
  <c r="W60" i="3"/>
  <c r="T60" i="3"/>
  <c r="O60" i="3"/>
  <c r="N60" i="3"/>
  <c r="M60" i="3"/>
  <c r="K60" i="3"/>
  <c r="J60" i="3"/>
  <c r="I60" i="3"/>
  <c r="H60" i="3"/>
  <c r="G60" i="3"/>
  <c r="F60" i="3"/>
  <c r="E60" i="3"/>
  <c r="D60" i="3"/>
  <c r="C60" i="3"/>
  <c r="B60" i="3"/>
  <c r="A60" i="3"/>
  <c r="AM59" i="3"/>
  <c r="AL59" i="3"/>
  <c r="AG59" i="3"/>
  <c r="AF59" i="3"/>
  <c r="AC59" i="3"/>
  <c r="AB59" i="3"/>
  <c r="AA59" i="3"/>
  <c r="Z59" i="3"/>
  <c r="Y59" i="3"/>
  <c r="X59" i="3"/>
  <c r="W59" i="3"/>
  <c r="T59" i="3"/>
  <c r="O59" i="3"/>
  <c r="N59" i="3"/>
  <c r="M59" i="3"/>
  <c r="K59" i="3"/>
  <c r="J59" i="3"/>
  <c r="I59" i="3"/>
  <c r="H59" i="3"/>
  <c r="G59" i="3"/>
  <c r="F59" i="3"/>
  <c r="E59" i="3"/>
  <c r="D59" i="3"/>
  <c r="C59" i="3"/>
  <c r="B59" i="3"/>
  <c r="A59" i="3"/>
  <c r="AM58" i="3"/>
  <c r="AL58" i="3"/>
  <c r="AG58" i="3"/>
  <c r="AF58" i="3"/>
  <c r="AC58" i="3"/>
  <c r="AB58" i="3"/>
  <c r="AA58" i="3"/>
  <c r="Z58" i="3"/>
  <c r="Y58" i="3"/>
  <c r="X58" i="3"/>
  <c r="W58" i="3"/>
  <c r="T58" i="3"/>
  <c r="O58" i="3"/>
  <c r="N58" i="3"/>
  <c r="M58" i="3"/>
  <c r="K58" i="3"/>
  <c r="J58" i="3"/>
  <c r="I58" i="3"/>
  <c r="H58" i="3"/>
  <c r="G58" i="3"/>
  <c r="F58" i="3"/>
  <c r="E58" i="3"/>
  <c r="D58" i="3"/>
  <c r="C58" i="3"/>
  <c r="B58" i="3"/>
  <c r="A58" i="3"/>
  <c r="AM57" i="3"/>
  <c r="AL57" i="3"/>
  <c r="AG57" i="3"/>
  <c r="AF57" i="3"/>
  <c r="AC57" i="3"/>
  <c r="AB57" i="3"/>
  <c r="AA57" i="3"/>
  <c r="Z57" i="3"/>
  <c r="Y57" i="3"/>
  <c r="X57" i="3"/>
  <c r="W57" i="3"/>
  <c r="T57" i="3"/>
  <c r="O57" i="3"/>
  <c r="N57" i="3"/>
  <c r="M57" i="3"/>
  <c r="K57" i="3"/>
  <c r="J57" i="3"/>
  <c r="I57" i="3"/>
  <c r="H57" i="3"/>
  <c r="G57" i="3"/>
  <c r="F57" i="3"/>
  <c r="E57" i="3"/>
  <c r="D57" i="3"/>
  <c r="C57" i="3"/>
  <c r="B57" i="3"/>
  <c r="A57" i="3"/>
  <c r="AM56" i="3"/>
  <c r="AL56" i="3"/>
  <c r="AG56" i="3"/>
  <c r="AF56" i="3"/>
  <c r="AC56" i="3"/>
  <c r="AB56" i="3"/>
  <c r="AA56" i="3"/>
  <c r="Z56" i="3"/>
  <c r="Y56" i="3"/>
  <c r="X56" i="3"/>
  <c r="W56" i="3"/>
  <c r="T56" i="3"/>
  <c r="O56" i="3"/>
  <c r="N56" i="3"/>
  <c r="M56" i="3"/>
  <c r="K56" i="3"/>
  <c r="J56" i="3"/>
  <c r="I56" i="3"/>
  <c r="H56" i="3"/>
  <c r="G56" i="3"/>
  <c r="F56" i="3"/>
  <c r="E56" i="3"/>
  <c r="D56" i="3"/>
  <c r="C56" i="3"/>
  <c r="B56" i="3"/>
  <c r="A56" i="3"/>
  <c r="AM55" i="3"/>
  <c r="AL55" i="3"/>
  <c r="AG55" i="3"/>
  <c r="AF55" i="3"/>
  <c r="AC55" i="3"/>
  <c r="AB55" i="3"/>
  <c r="AA55" i="3"/>
  <c r="Z55" i="3"/>
  <c r="Y55" i="3"/>
  <c r="X55" i="3"/>
  <c r="W55" i="3"/>
  <c r="T55" i="3"/>
  <c r="N55" i="3"/>
  <c r="M55" i="3"/>
  <c r="K55" i="3"/>
  <c r="J55" i="3"/>
  <c r="I55" i="3"/>
  <c r="H55" i="3"/>
  <c r="G55" i="3"/>
  <c r="F55" i="3"/>
  <c r="E55" i="3"/>
  <c r="D55" i="3"/>
  <c r="C55" i="3"/>
  <c r="B55" i="3"/>
  <c r="A55" i="3"/>
  <c r="AM54" i="3"/>
  <c r="AL54" i="3"/>
  <c r="AG54" i="3"/>
  <c r="AF54" i="3"/>
  <c r="AC54" i="3"/>
  <c r="AB54" i="3"/>
  <c r="AA54" i="3"/>
  <c r="Z54" i="3"/>
  <c r="Y54" i="3"/>
  <c r="X54" i="3"/>
  <c r="W54" i="3"/>
  <c r="T54" i="3"/>
  <c r="O54" i="3"/>
  <c r="N54" i="3"/>
  <c r="M54" i="3"/>
  <c r="K54" i="3"/>
  <c r="J54" i="3"/>
  <c r="I54" i="3"/>
  <c r="H54" i="3"/>
  <c r="G54" i="3"/>
  <c r="F54" i="3"/>
  <c r="E54" i="3"/>
  <c r="D54" i="3"/>
  <c r="C54" i="3"/>
  <c r="B54" i="3"/>
  <c r="A54" i="3"/>
  <c r="AM53" i="3"/>
  <c r="AL53" i="3"/>
  <c r="AG53" i="3"/>
  <c r="AF53" i="3"/>
  <c r="AC53" i="3"/>
  <c r="AB53" i="3"/>
  <c r="AA53" i="3"/>
  <c r="Z53" i="3"/>
  <c r="Y53" i="3"/>
  <c r="X53" i="3"/>
  <c r="W53" i="3"/>
  <c r="T53" i="3"/>
  <c r="O53" i="3"/>
  <c r="N53" i="3"/>
  <c r="M53" i="3"/>
  <c r="K53" i="3"/>
  <c r="J53" i="3"/>
  <c r="I53" i="3"/>
  <c r="H53" i="3"/>
  <c r="G53" i="3"/>
  <c r="F53" i="3"/>
  <c r="E53" i="3"/>
  <c r="D53" i="3"/>
  <c r="C53" i="3"/>
  <c r="B53" i="3"/>
  <c r="A53" i="3"/>
  <c r="AM52" i="3"/>
  <c r="AL52" i="3"/>
  <c r="AG52" i="3"/>
  <c r="AF52" i="3"/>
  <c r="AC52" i="3"/>
  <c r="AB52" i="3"/>
  <c r="AA52" i="3"/>
  <c r="Z52" i="3"/>
  <c r="Y52" i="3"/>
  <c r="X52" i="3"/>
  <c r="W52" i="3"/>
  <c r="T52" i="3"/>
  <c r="O52" i="3"/>
  <c r="N52" i="3"/>
  <c r="M52" i="3"/>
  <c r="K52" i="3"/>
  <c r="J52" i="3"/>
  <c r="I52" i="3"/>
  <c r="H52" i="3"/>
  <c r="G52" i="3"/>
  <c r="F52" i="3"/>
  <c r="E52" i="3"/>
  <c r="D52" i="3"/>
  <c r="C52" i="3"/>
  <c r="B52" i="3"/>
  <c r="A52" i="3"/>
  <c r="AM51" i="3"/>
  <c r="AL51" i="3"/>
  <c r="AG51" i="3"/>
  <c r="AF51" i="3"/>
  <c r="AC51" i="3"/>
  <c r="AB51" i="3"/>
  <c r="AA51" i="3"/>
  <c r="Z51" i="3"/>
  <c r="Y51" i="3"/>
  <c r="X51" i="3"/>
  <c r="W51" i="3"/>
  <c r="T51" i="3"/>
  <c r="O51" i="3"/>
  <c r="N51" i="3"/>
  <c r="M51" i="3"/>
  <c r="K51" i="3"/>
  <c r="J51" i="3"/>
  <c r="I51" i="3"/>
  <c r="H51" i="3"/>
  <c r="G51" i="3"/>
  <c r="F51" i="3"/>
  <c r="E51" i="3"/>
  <c r="D51" i="3"/>
  <c r="C51" i="3"/>
  <c r="B51" i="3"/>
  <c r="A51" i="3"/>
  <c r="AM50" i="3"/>
  <c r="AL50" i="3"/>
  <c r="AG50" i="3"/>
  <c r="AF50" i="3"/>
  <c r="AC50" i="3"/>
  <c r="AB50" i="3"/>
  <c r="AA50" i="3"/>
  <c r="Z50" i="3"/>
  <c r="Y50" i="3"/>
  <c r="X50" i="3"/>
  <c r="W50" i="3"/>
  <c r="T50" i="3"/>
  <c r="O50" i="3"/>
  <c r="N50" i="3"/>
  <c r="M50" i="3"/>
  <c r="K50" i="3"/>
  <c r="J50" i="3"/>
  <c r="I50" i="3"/>
  <c r="H50" i="3"/>
  <c r="G50" i="3"/>
  <c r="F50" i="3"/>
  <c r="E50" i="3"/>
  <c r="D50" i="3"/>
  <c r="C50" i="3"/>
  <c r="B50" i="3"/>
  <c r="A50" i="3"/>
  <c r="AM49" i="3"/>
  <c r="AL49" i="3"/>
  <c r="AG49" i="3"/>
  <c r="AF49" i="3"/>
  <c r="AC49" i="3"/>
  <c r="AB49" i="3"/>
  <c r="AA49" i="3"/>
  <c r="Z49" i="3"/>
  <c r="Y49" i="3"/>
  <c r="X49" i="3"/>
  <c r="W49" i="3"/>
  <c r="T49" i="3"/>
  <c r="O49" i="3"/>
  <c r="N49" i="3"/>
  <c r="M49" i="3"/>
  <c r="K49" i="3"/>
  <c r="J49" i="3"/>
  <c r="I49" i="3"/>
  <c r="H49" i="3"/>
  <c r="G49" i="3"/>
  <c r="F49" i="3"/>
  <c r="E49" i="3"/>
  <c r="D49" i="3"/>
  <c r="C49" i="3"/>
  <c r="B49" i="3"/>
  <c r="A49" i="3"/>
  <c r="AM48" i="3"/>
  <c r="AL48" i="3"/>
  <c r="AG48" i="3"/>
  <c r="AF48" i="3"/>
  <c r="AC48" i="3"/>
  <c r="AB48" i="3"/>
  <c r="AA48" i="3"/>
  <c r="Z48" i="3"/>
  <c r="Y48" i="3"/>
  <c r="X48" i="3"/>
  <c r="W48" i="3"/>
  <c r="T48" i="3"/>
  <c r="O48" i="3"/>
  <c r="N48" i="3"/>
  <c r="M48" i="3"/>
  <c r="K48" i="3"/>
  <c r="J48" i="3"/>
  <c r="I48" i="3"/>
  <c r="H48" i="3"/>
  <c r="G48" i="3"/>
  <c r="F48" i="3"/>
  <c r="E48" i="3"/>
  <c r="D48" i="3"/>
  <c r="C48" i="3"/>
  <c r="B48" i="3"/>
  <c r="A48" i="3"/>
  <c r="AM47" i="3"/>
  <c r="AL47" i="3"/>
  <c r="AG47" i="3"/>
  <c r="AF47" i="3"/>
  <c r="AC47" i="3"/>
  <c r="AB47" i="3"/>
  <c r="AA47" i="3"/>
  <c r="Z47" i="3"/>
  <c r="Y47" i="3"/>
  <c r="X47" i="3"/>
  <c r="W47" i="3"/>
  <c r="T47" i="3"/>
  <c r="O47" i="3"/>
  <c r="N47" i="3"/>
  <c r="M47" i="3"/>
  <c r="K47" i="3"/>
  <c r="J47" i="3"/>
  <c r="I47" i="3"/>
  <c r="H47" i="3"/>
  <c r="G47" i="3"/>
  <c r="F47" i="3"/>
  <c r="E47" i="3"/>
  <c r="D47" i="3"/>
  <c r="C47" i="3"/>
  <c r="B47" i="3"/>
  <c r="A47" i="3"/>
  <c r="AM46" i="3"/>
  <c r="AL46" i="3"/>
  <c r="AG46" i="3"/>
  <c r="AF46" i="3"/>
  <c r="AC46" i="3"/>
  <c r="AB46" i="3"/>
  <c r="AA46" i="3"/>
  <c r="Z46" i="3"/>
  <c r="Y46" i="3"/>
  <c r="X46" i="3"/>
  <c r="W46" i="3"/>
  <c r="T46" i="3"/>
  <c r="O46" i="3"/>
  <c r="N46" i="3"/>
  <c r="M46" i="3"/>
  <c r="K46" i="3"/>
  <c r="J46" i="3"/>
  <c r="I46" i="3"/>
  <c r="H46" i="3"/>
  <c r="G46" i="3"/>
  <c r="F46" i="3"/>
  <c r="E46" i="3"/>
  <c r="D46" i="3"/>
  <c r="C46" i="3"/>
  <c r="B46" i="3"/>
  <c r="A46" i="3"/>
  <c r="AM45" i="3"/>
  <c r="AL45" i="3"/>
  <c r="AG45" i="3"/>
  <c r="AF45" i="3"/>
  <c r="AC45" i="3"/>
  <c r="AB45" i="3"/>
  <c r="AA45" i="3"/>
  <c r="Z45" i="3"/>
  <c r="Y45" i="3"/>
  <c r="X45" i="3"/>
  <c r="T45" i="3"/>
  <c r="O45" i="3"/>
  <c r="N45" i="3"/>
  <c r="M45" i="3"/>
  <c r="K45" i="3"/>
  <c r="J45" i="3"/>
  <c r="I45" i="3"/>
  <c r="H45" i="3"/>
  <c r="G45" i="3"/>
  <c r="F45" i="3"/>
  <c r="E45" i="3"/>
  <c r="D45" i="3"/>
  <c r="C45" i="3"/>
  <c r="B45" i="3"/>
  <c r="A45" i="3"/>
  <c r="AM44" i="3"/>
  <c r="AL44" i="3"/>
  <c r="AG44" i="3"/>
  <c r="AF44" i="3"/>
  <c r="AC44" i="3"/>
  <c r="AB44" i="3"/>
  <c r="AA44" i="3"/>
  <c r="Z44" i="3"/>
  <c r="Y44" i="3"/>
  <c r="X44" i="3"/>
  <c r="W44" i="3"/>
  <c r="T44" i="3"/>
  <c r="O44" i="3"/>
  <c r="N44" i="3"/>
  <c r="M44" i="3"/>
  <c r="K44" i="3"/>
  <c r="J44" i="3"/>
  <c r="I44" i="3"/>
  <c r="H44" i="3"/>
  <c r="G44" i="3"/>
  <c r="F44" i="3"/>
  <c r="E44" i="3"/>
  <c r="D44" i="3"/>
  <c r="C44" i="3"/>
  <c r="B44" i="3"/>
  <c r="A44" i="3"/>
  <c r="AM43" i="3"/>
  <c r="AL43" i="3"/>
  <c r="AG43" i="3"/>
  <c r="AF43" i="3"/>
  <c r="AC43" i="3"/>
  <c r="AB43" i="3"/>
  <c r="AA43" i="3"/>
  <c r="Z43" i="3"/>
  <c r="Y43" i="3"/>
  <c r="X43" i="3"/>
  <c r="W43" i="3"/>
  <c r="T43" i="3"/>
  <c r="O43" i="3"/>
  <c r="N43" i="3"/>
  <c r="M43" i="3"/>
  <c r="K43" i="3"/>
  <c r="J43" i="3"/>
  <c r="I43" i="3"/>
  <c r="H43" i="3"/>
  <c r="G43" i="3"/>
  <c r="F43" i="3"/>
  <c r="E43" i="3"/>
  <c r="D43" i="3"/>
  <c r="C43" i="3"/>
  <c r="B43" i="3"/>
  <c r="A43" i="3"/>
  <c r="AM42" i="3"/>
  <c r="AL42" i="3"/>
  <c r="AG42" i="3"/>
  <c r="AF42" i="3"/>
  <c r="AC42" i="3"/>
  <c r="AB42" i="3"/>
  <c r="AA42" i="3"/>
  <c r="Z42" i="3"/>
  <c r="Y42" i="3"/>
  <c r="X42" i="3"/>
  <c r="W42" i="3"/>
  <c r="T42" i="3"/>
  <c r="O42" i="3"/>
  <c r="N42" i="3"/>
  <c r="M42" i="3"/>
  <c r="K42" i="3"/>
  <c r="J42" i="3"/>
  <c r="I42" i="3"/>
  <c r="H42" i="3"/>
  <c r="G42" i="3"/>
  <c r="F42" i="3"/>
  <c r="E42" i="3"/>
  <c r="D42" i="3"/>
  <c r="C42" i="3"/>
  <c r="B42" i="3"/>
  <c r="A42" i="3"/>
  <c r="AM41" i="3"/>
  <c r="AL41" i="3"/>
  <c r="AG41" i="3"/>
  <c r="AF41" i="3"/>
  <c r="AC41" i="3"/>
  <c r="AB41" i="3"/>
  <c r="AA41" i="3"/>
  <c r="Z41" i="3"/>
  <c r="Y41" i="3"/>
  <c r="X41" i="3"/>
  <c r="W41" i="3"/>
  <c r="T41" i="3"/>
  <c r="O41" i="3"/>
  <c r="N41" i="3"/>
  <c r="M41" i="3"/>
  <c r="K41" i="3"/>
  <c r="J41" i="3"/>
  <c r="I41" i="3"/>
  <c r="H41" i="3"/>
  <c r="G41" i="3"/>
  <c r="F41" i="3"/>
  <c r="E41" i="3"/>
  <c r="D41" i="3"/>
  <c r="C41" i="3"/>
  <c r="B41" i="3"/>
  <c r="A41" i="3"/>
  <c r="AM40" i="3"/>
  <c r="AL40" i="3"/>
  <c r="AG40" i="3"/>
  <c r="AF40" i="3"/>
  <c r="AC40" i="3"/>
  <c r="AB40" i="3"/>
  <c r="AA40" i="3"/>
  <c r="Z40" i="3"/>
  <c r="Y40" i="3"/>
  <c r="X40" i="3"/>
  <c r="W40" i="3"/>
  <c r="T40" i="3"/>
  <c r="O40" i="3"/>
  <c r="N40" i="3"/>
  <c r="M40" i="3"/>
  <c r="K40" i="3"/>
  <c r="J40" i="3"/>
  <c r="I40" i="3"/>
  <c r="H40" i="3"/>
  <c r="G40" i="3"/>
  <c r="F40" i="3"/>
  <c r="E40" i="3"/>
  <c r="D40" i="3"/>
  <c r="C40" i="3"/>
  <c r="B40" i="3"/>
  <c r="A40" i="3"/>
  <c r="AM39" i="3"/>
  <c r="AL39" i="3"/>
  <c r="AG39" i="3"/>
  <c r="AF39" i="3"/>
  <c r="AC39" i="3"/>
  <c r="AB39" i="3"/>
  <c r="AA39" i="3"/>
  <c r="Z39" i="3"/>
  <c r="Y39" i="3"/>
  <c r="X39" i="3"/>
  <c r="W39" i="3"/>
  <c r="T39" i="3"/>
  <c r="O39" i="3"/>
  <c r="N39" i="3"/>
  <c r="M39" i="3"/>
  <c r="K39" i="3"/>
  <c r="J39" i="3"/>
  <c r="I39" i="3"/>
  <c r="H39" i="3"/>
  <c r="G39" i="3"/>
  <c r="F39" i="3"/>
  <c r="E39" i="3"/>
  <c r="D39" i="3"/>
  <c r="C39" i="3"/>
  <c r="B39" i="3"/>
  <c r="A39" i="3"/>
  <c r="AM38" i="3"/>
  <c r="AL38" i="3"/>
  <c r="AG38" i="3"/>
  <c r="AF38" i="3"/>
  <c r="AC38" i="3"/>
  <c r="AB38" i="3"/>
  <c r="AA38" i="3"/>
  <c r="Z38" i="3"/>
  <c r="Y38" i="3"/>
  <c r="X38" i="3"/>
  <c r="W38" i="3"/>
  <c r="T38" i="3"/>
  <c r="O38" i="3"/>
  <c r="N38" i="3"/>
  <c r="M38" i="3"/>
  <c r="K38" i="3"/>
  <c r="J38" i="3"/>
  <c r="I38" i="3"/>
  <c r="H38" i="3"/>
  <c r="G38" i="3"/>
  <c r="F38" i="3"/>
  <c r="E38" i="3"/>
  <c r="D38" i="3"/>
  <c r="C38" i="3"/>
  <c r="B38" i="3"/>
  <c r="A38" i="3"/>
  <c r="AM37" i="3"/>
  <c r="AL37" i="3"/>
  <c r="AG37" i="3"/>
  <c r="AF37" i="3"/>
  <c r="AC37" i="3"/>
  <c r="AB37" i="3"/>
  <c r="AA37" i="3"/>
  <c r="Z37" i="3"/>
  <c r="Y37" i="3"/>
  <c r="X37" i="3"/>
  <c r="W37" i="3"/>
  <c r="T37" i="3"/>
  <c r="O37" i="3"/>
  <c r="N37" i="3"/>
  <c r="M37" i="3"/>
  <c r="K37" i="3"/>
  <c r="J37" i="3"/>
  <c r="I37" i="3"/>
  <c r="H37" i="3"/>
  <c r="G37" i="3"/>
  <c r="F37" i="3"/>
  <c r="E37" i="3"/>
  <c r="D37" i="3"/>
  <c r="C37" i="3"/>
  <c r="B37" i="3"/>
  <c r="A37" i="3"/>
  <c r="AM36" i="3"/>
  <c r="AL36" i="3"/>
  <c r="AG36" i="3"/>
  <c r="AF36" i="3"/>
  <c r="AC36" i="3"/>
  <c r="AB36" i="3"/>
  <c r="AA36" i="3"/>
  <c r="Z36" i="3"/>
  <c r="Y36" i="3"/>
  <c r="X36" i="3"/>
  <c r="W36" i="3"/>
  <c r="T36" i="3"/>
  <c r="O36" i="3"/>
  <c r="N36" i="3"/>
  <c r="M36" i="3"/>
  <c r="K36" i="3"/>
  <c r="J36" i="3"/>
  <c r="I36" i="3"/>
  <c r="H36" i="3"/>
  <c r="G36" i="3"/>
  <c r="F36" i="3"/>
  <c r="E36" i="3"/>
  <c r="D36" i="3"/>
  <c r="C36" i="3"/>
  <c r="B36" i="3"/>
  <c r="A36" i="3"/>
  <c r="AM35" i="3"/>
  <c r="AL35" i="3"/>
  <c r="AG35" i="3"/>
  <c r="AF35" i="3"/>
  <c r="AC35" i="3"/>
  <c r="AB35" i="3"/>
  <c r="AA35" i="3"/>
  <c r="Z35" i="3"/>
  <c r="Y35" i="3"/>
  <c r="X35" i="3"/>
  <c r="W35" i="3"/>
  <c r="T35" i="3"/>
  <c r="O35" i="3"/>
  <c r="N35" i="3"/>
  <c r="M35" i="3"/>
  <c r="K35" i="3"/>
  <c r="J35" i="3"/>
  <c r="I35" i="3"/>
  <c r="H35" i="3"/>
  <c r="G35" i="3"/>
  <c r="F35" i="3"/>
  <c r="E35" i="3"/>
  <c r="D35" i="3"/>
  <c r="C35" i="3"/>
  <c r="B35" i="3"/>
  <c r="A35" i="3"/>
  <c r="AM34" i="3"/>
  <c r="AL34" i="3"/>
  <c r="AG34" i="3"/>
  <c r="AF34" i="3"/>
  <c r="AC34" i="3"/>
  <c r="AB34" i="3"/>
  <c r="AA34" i="3"/>
  <c r="Z34" i="3"/>
  <c r="Y34" i="3"/>
  <c r="X34" i="3"/>
  <c r="W34" i="3"/>
  <c r="T34" i="3"/>
  <c r="O34" i="3"/>
  <c r="N34" i="3"/>
  <c r="M34" i="3"/>
  <c r="K34" i="3"/>
  <c r="J34" i="3"/>
  <c r="I34" i="3"/>
  <c r="H34" i="3"/>
  <c r="G34" i="3"/>
  <c r="F34" i="3"/>
  <c r="E34" i="3"/>
  <c r="D34" i="3"/>
  <c r="C34" i="3"/>
  <c r="B34" i="3"/>
  <c r="A34" i="3"/>
  <c r="AM33" i="3"/>
  <c r="AL33" i="3"/>
  <c r="AG33" i="3"/>
  <c r="AF33" i="3"/>
  <c r="AC33" i="3"/>
  <c r="AB33" i="3"/>
  <c r="AA33" i="3"/>
  <c r="Z33" i="3"/>
  <c r="Y33" i="3"/>
  <c r="X33" i="3"/>
  <c r="W33" i="3"/>
  <c r="T33" i="3"/>
  <c r="O33" i="3"/>
  <c r="N33" i="3"/>
  <c r="M33" i="3"/>
  <c r="K33" i="3"/>
  <c r="J33" i="3"/>
  <c r="I33" i="3"/>
  <c r="H33" i="3"/>
  <c r="G33" i="3"/>
  <c r="F33" i="3"/>
  <c r="E33" i="3"/>
  <c r="D33" i="3"/>
  <c r="C33" i="3"/>
  <c r="B33" i="3"/>
  <c r="A33" i="3"/>
  <c r="AM32" i="3"/>
  <c r="AL32" i="3"/>
  <c r="AG32" i="3"/>
  <c r="AF32" i="3"/>
  <c r="AC32" i="3"/>
  <c r="AB32" i="3"/>
  <c r="AA32" i="3"/>
  <c r="Z32" i="3"/>
  <c r="Y32" i="3"/>
  <c r="X32" i="3"/>
  <c r="W32" i="3"/>
  <c r="T32" i="3"/>
  <c r="O32" i="3"/>
  <c r="N32" i="3"/>
  <c r="M32" i="3"/>
  <c r="K32" i="3"/>
  <c r="J32" i="3"/>
  <c r="I32" i="3"/>
  <c r="H32" i="3"/>
  <c r="G32" i="3"/>
  <c r="F32" i="3"/>
  <c r="E32" i="3"/>
  <c r="D32" i="3"/>
  <c r="C32" i="3"/>
  <c r="B32" i="3"/>
  <c r="A32" i="3"/>
  <c r="AM31" i="3"/>
  <c r="AL31" i="3"/>
  <c r="AG31" i="3"/>
  <c r="AF31" i="3"/>
  <c r="AC31" i="3"/>
  <c r="AB31" i="3"/>
  <c r="AA31" i="3"/>
  <c r="Z31" i="3"/>
  <c r="Y31" i="3"/>
  <c r="X31" i="3"/>
  <c r="W31" i="3"/>
  <c r="T31" i="3"/>
  <c r="O31" i="3"/>
  <c r="N31" i="3"/>
  <c r="M31" i="3"/>
  <c r="K31" i="3"/>
  <c r="J31" i="3"/>
  <c r="I31" i="3"/>
  <c r="H31" i="3"/>
  <c r="G31" i="3"/>
  <c r="F31" i="3"/>
  <c r="E31" i="3"/>
  <c r="D31" i="3"/>
  <c r="C31" i="3"/>
  <c r="B31" i="3"/>
  <c r="A31" i="3"/>
  <c r="AM30" i="3"/>
  <c r="AL30" i="3"/>
  <c r="AG30" i="3"/>
  <c r="AF30" i="3"/>
  <c r="AC30" i="3"/>
  <c r="AB30" i="3"/>
  <c r="AA30" i="3"/>
  <c r="Z30" i="3"/>
  <c r="Y30" i="3"/>
  <c r="X30" i="3"/>
  <c r="W30" i="3"/>
  <c r="T30" i="3"/>
  <c r="O30" i="3"/>
  <c r="N30" i="3"/>
  <c r="M30" i="3"/>
  <c r="K30" i="3"/>
  <c r="J30" i="3"/>
  <c r="I30" i="3"/>
  <c r="H30" i="3"/>
  <c r="G30" i="3"/>
  <c r="F30" i="3"/>
  <c r="E30" i="3"/>
  <c r="D30" i="3"/>
  <c r="C30" i="3"/>
  <c r="B30" i="3"/>
  <c r="A30" i="3"/>
  <c r="AM29" i="3"/>
  <c r="AL29" i="3"/>
  <c r="AG29" i="3"/>
  <c r="AF29" i="3"/>
  <c r="AC29" i="3"/>
  <c r="AB29" i="3"/>
  <c r="AA29" i="3"/>
  <c r="Z29" i="3"/>
  <c r="Y29" i="3"/>
  <c r="X29" i="3"/>
  <c r="W29" i="3"/>
  <c r="T29" i="3"/>
  <c r="O29" i="3"/>
  <c r="N29" i="3"/>
  <c r="M29" i="3"/>
  <c r="K29" i="3"/>
  <c r="J29" i="3"/>
  <c r="I29" i="3"/>
  <c r="H29" i="3"/>
  <c r="G29" i="3"/>
  <c r="F29" i="3"/>
  <c r="E29" i="3"/>
  <c r="D29" i="3"/>
  <c r="C29" i="3"/>
  <c r="B29" i="3"/>
  <c r="A29" i="3"/>
  <c r="AM28" i="3"/>
  <c r="AL28" i="3"/>
  <c r="AG28" i="3"/>
  <c r="AF28" i="3"/>
  <c r="AC28" i="3"/>
  <c r="AB28" i="3"/>
  <c r="AA28" i="3"/>
  <c r="Z28" i="3"/>
  <c r="Y28" i="3"/>
  <c r="X28" i="3"/>
  <c r="W28" i="3"/>
  <c r="T28" i="3"/>
  <c r="O28" i="3"/>
  <c r="N28" i="3"/>
  <c r="M28" i="3"/>
  <c r="K28" i="3"/>
  <c r="J28" i="3"/>
  <c r="I28" i="3"/>
  <c r="H28" i="3"/>
  <c r="G28" i="3"/>
  <c r="F28" i="3"/>
  <c r="E28" i="3"/>
  <c r="D28" i="3"/>
  <c r="C28" i="3"/>
  <c r="B28" i="3"/>
  <c r="A28" i="3"/>
  <c r="AM27" i="3"/>
  <c r="AL27" i="3"/>
  <c r="AG27" i="3"/>
  <c r="AF27" i="3"/>
  <c r="AC27" i="3"/>
  <c r="AB27" i="3"/>
  <c r="AA27" i="3"/>
  <c r="Z27" i="3"/>
  <c r="Y27" i="3"/>
  <c r="X27" i="3"/>
  <c r="W27" i="3"/>
  <c r="T27" i="3"/>
  <c r="O27" i="3"/>
  <c r="N27" i="3"/>
  <c r="M27" i="3"/>
  <c r="K27" i="3"/>
  <c r="J27" i="3"/>
  <c r="I27" i="3"/>
  <c r="H27" i="3"/>
  <c r="G27" i="3"/>
  <c r="F27" i="3"/>
  <c r="E27" i="3"/>
  <c r="D27" i="3"/>
  <c r="C27" i="3"/>
  <c r="B27" i="3"/>
  <c r="A27" i="3"/>
  <c r="AM26" i="3"/>
  <c r="AL26" i="3"/>
  <c r="AG26" i="3"/>
  <c r="AF26" i="3"/>
  <c r="AC26" i="3"/>
  <c r="AB26" i="3"/>
  <c r="AA26" i="3"/>
  <c r="Z26" i="3"/>
  <c r="Y26" i="3"/>
  <c r="X26" i="3"/>
  <c r="W26" i="3"/>
  <c r="T26" i="3"/>
  <c r="O26" i="3"/>
  <c r="N26" i="3"/>
  <c r="M26" i="3"/>
  <c r="K26" i="3"/>
  <c r="J26" i="3"/>
  <c r="I26" i="3"/>
  <c r="H26" i="3"/>
  <c r="G26" i="3"/>
  <c r="F26" i="3"/>
  <c r="E26" i="3"/>
  <c r="D26" i="3"/>
  <c r="C26" i="3"/>
  <c r="B26" i="3"/>
  <c r="A26" i="3"/>
  <c r="AM25" i="3"/>
  <c r="AL25" i="3"/>
  <c r="AG25" i="3"/>
  <c r="AF25" i="3"/>
  <c r="AC25" i="3"/>
  <c r="AB25" i="3"/>
  <c r="AA25" i="3"/>
  <c r="Z25" i="3"/>
  <c r="Y25" i="3"/>
  <c r="X25" i="3"/>
  <c r="W25" i="3"/>
  <c r="T25" i="3"/>
  <c r="O25" i="3"/>
  <c r="N25" i="3"/>
  <c r="M25" i="3"/>
  <c r="K25" i="3"/>
  <c r="J25" i="3"/>
  <c r="I25" i="3"/>
  <c r="H25" i="3"/>
  <c r="G25" i="3"/>
  <c r="F25" i="3"/>
  <c r="E25" i="3"/>
  <c r="D25" i="3"/>
  <c r="C25" i="3"/>
  <c r="B25" i="3"/>
  <c r="A25" i="3"/>
  <c r="AM24" i="3"/>
  <c r="AL24" i="3"/>
  <c r="AG24" i="3"/>
  <c r="AF24" i="3"/>
  <c r="AC24" i="3"/>
  <c r="AB24" i="3"/>
  <c r="AA24" i="3"/>
  <c r="Z24" i="3"/>
  <c r="Y24" i="3"/>
  <c r="X24" i="3"/>
  <c r="W24" i="3"/>
  <c r="T24" i="3"/>
  <c r="O24" i="3"/>
  <c r="N24" i="3"/>
  <c r="M24" i="3"/>
  <c r="K24" i="3"/>
  <c r="J24" i="3"/>
  <c r="I24" i="3"/>
  <c r="H24" i="3"/>
  <c r="G24" i="3"/>
  <c r="F24" i="3"/>
  <c r="E24" i="3"/>
  <c r="D24" i="3"/>
  <c r="C24" i="3"/>
  <c r="B24" i="3"/>
  <c r="A24" i="3"/>
  <c r="AM23" i="3"/>
  <c r="AL23" i="3"/>
  <c r="AG23" i="3"/>
  <c r="AG136" i="3" s="1"/>
  <c r="AF23" i="3"/>
  <c r="AF136" i="3" s="1"/>
  <c r="AC23" i="3"/>
  <c r="AC136" i="3" s="1"/>
  <c r="AB23" i="3"/>
  <c r="AB136" i="3" s="1"/>
  <c r="AA23" i="3"/>
  <c r="Z23" i="3"/>
  <c r="Y23" i="3"/>
  <c r="X23" i="3"/>
  <c r="W23" i="3"/>
  <c r="T23" i="3"/>
  <c r="O23" i="3"/>
  <c r="N23" i="3"/>
  <c r="M23" i="3"/>
  <c r="M136" i="3" s="1"/>
  <c r="K23" i="3"/>
  <c r="K136" i="3" s="1"/>
  <c r="J23" i="3"/>
  <c r="J136" i="3" s="1"/>
  <c r="I23" i="3"/>
  <c r="I136" i="3" s="1"/>
  <c r="H23" i="3"/>
  <c r="G23" i="3"/>
  <c r="F23" i="3"/>
  <c r="E23" i="3"/>
  <c r="D23" i="3"/>
  <c r="C23" i="3"/>
  <c r="B23" i="3"/>
  <c r="B136" i="3" s="1"/>
  <c r="A23" i="3"/>
  <c r="AM22" i="3"/>
  <c r="AL22" i="3"/>
  <c r="AG22" i="3"/>
  <c r="AF22" i="3"/>
  <c r="AC22" i="3"/>
  <c r="AB22" i="3"/>
  <c r="AA22" i="3"/>
  <c r="Z22" i="3"/>
  <c r="Y22" i="3"/>
  <c r="X22" i="3"/>
  <c r="W22" i="3"/>
  <c r="T22" i="3"/>
  <c r="O22" i="3"/>
  <c r="N22" i="3"/>
  <c r="M22" i="3"/>
  <c r="K22" i="3"/>
  <c r="J22" i="3"/>
  <c r="I22" i="3"/>
  <c r="H22" i="3"/>
  <c r="G22" i="3"/>
  <c r="F22" i="3"/>
  <c r="E22" i="3"/>
  <c r="D22" i="3"/>
  <c r="C22" i="3"/>
  <c r="B22" i="3"/>
  <c r="A22" i="3"/>
  <c r="AM21" i="3"/>
  <c r="AL21" i="3"/>
  <c r="AG21" i="3"/>
  <c r="AF21" i="3"/>
  <c r="AC21" i="3"/>
  <c r="AB21" i="3"/>
  <c r="AA21" i="3"/>
  <c r="Z21" i="3"/>
  <c r="Y21" i="3"/>
  <c r="X21" i="3"/>
  <c r="W21" i="3"/>
  <c r="T21" i="3"/>
  <c r="O21" i="3"/>
  <c r="N21" i="3"/>
  <c r="M21" i="3"/>
  <c r="K21" i="3"/>
  <c r="J21" i="3"/>
  <c r="I21" i="3"/>
  <c r="H21" i="3"/>
  <c r="G21" i="3"/>
  <c r="F21" i="3"/>
  <c r="E21" i="3"/>
  <c r="D21" i="3"/>
  <c r="C21" i="3"/>
  <c r="B21" i="3"/>
  <c r="A21" i="3"/>
  <c r="AM20" i="3"/>
  <c r="AL20" i="3"/>
  <c r="AG20" i="3"/>
  <c r="AF20" i="3"/>
  <c r="AC20" i="3"/>
  <c r="AB20" i="3"/>
  <c r="AA20" i="3"/>
  <c r="Z20" i="3"/>
  <c r="Y20" i="3"/>
  <c r="X20" i="3"/>
  <c r="W20" i="3"/>
  <c r="T20" i="3"/>
  <c r="O20" i="3"/>
  <c r="N20" i="3"/>
  <c r="M20" i="3"/>
  <c r="K20" i="3"/>
  <c r="J20" i="3"/>
  <c r="I20" i="3"/>
  <c r="H20" i="3"/>
  <c r="G20" i="3"/>
  <c r="F20" i="3"/>
  <c r="E20" i="3"/>
  <c r="D20" i="3"/>
  <c r="C20" i="3"/>
  <c r="B20" i="3"/>
  <c r="A20" i="3"/>
  <c r="AM19" i="3"/>
  <c r="AL19" i="3"/>
  <c r="AG19" i="3"/>
  <c r="AF19" i="3"/>
  <c r="AC19" i="3"/>
  <c r="AB19" i="3"/>
  <c r="AA19" i="3"/>
  <c r="Z19" i="3"/>
  <c r="Y19" i="3"/>
  <c r="X19" i="3"/>
  <c r="W19" i="3"/>
  <c r="T19" i="3"/>
  <c r="O19" i="3"/>
  <c r="N19" i="3"/>
  <c r="M19" i="3"/>
  <c r="K19" i="3"/>
  <c r="J19" i="3"/>
  <c r="I19" i="3"/>
  <c r="H19" i="3"/>
  <c r="G19" i="3"/>
  <c r="F19" i="3"/>
  <c r="E19" i="3"/>
  <c r="D19" i="3"/>
  <c r="C19" i="3"/>
  <c r="B19" i="3"/>
  <c r="A19" i="3"/>
  <c r="AM18" i="3"/>
  <c r="AL18" i="3"/>
  <c r="AG18" i="3"/>
  <c r="AF18" i="3"/>
  <c r="AC18" i="3"/>
  <c r="AB18" i="3"/>
  <c r="AA18" i="3"/>
  <c r="Z18" i="3"/>
  <c r="Y18" i="3"/>
  <c r="X18" i="3"/>
  <c r="W18" i="3"/>
  <c r="T18" i="3"/>
  <c r="O18" i="3"/>
  <c r="N18" i="3"/>
  <c r="M18" i="3"/>
  <c r="K18" i="3"/>
  <c r="J18" i="3"/>
  <c r="I18" i="3"/>
  <c r="H18" i="3"/>
  <c r="G18" i="3"/>
  <c r="F18" i="3"/>
  <c r="E18" i="3"/>
  <c r="D18" i="3"/>
  <c r="C18" i="3"/>
  <c r="B18" i="3"/>
  <c r="A18" i="3"/>
  <c r="AM17" i="3"/>
  <c r="AL17" i="3"/>
  <c r="AG17" i="3"/>
  <c r="AF17" i="3"/>
  <c r="AC17" i="3"/>
  <c r="AB17" i="3"/>
  <c r="AA17" i="3"/>
  <c r="Z17" i="3"/>
  <c r="Y17" i="3"/>
  <c r="X17" i="3"/>
  <c r="W17" i="3"/>
  <c r="T17" i="3"/>
  <c r="O17" i="3"/>
  <c r="N17" i="3"/>
  <c r="M17" i="3"/>
  <c r="K17" i="3"/>
  <c r="J17" i="3"/>
  <c r="I17" i="3"/>
  <c r="H17" i="3"/>
  <c r="G17" i="3"/>
  <c r="F17" i="3"/>
  <c r="E17" i="3"/>
  <c r="D17" i="3"/>
  <c r="C17" i="3"/>
  <c r="B17" i="3"/>
  <c r="A17" i="3"/>
  <c r="AM16" i="3"/>
  <c r="AL16" i="3"/>
  <c r="AG16" i="3"/>
  <c r="AF16" i="3"/>
  <c r="AC16" i="3"/>
  <c r="AB16" i="3"/>
  <c r="AA16" i="3"/>
  <c r="Z16" i="3"/>
  <c r="Y16" i="3"/>
  <c r="X16" i="3"/>
  <c r="W16" i="3"/>
  <c r="T16" i="3"/>
  <c r="O16" i="3"/>
  <c r="N16" i="3"/>
  <c r="M16" i="3"/>
  <c r="K16" i="3"/>
  <c r="J16" i="3"/>
  <c r="I16" i="3"/>
  <c r="H16" i="3"/>
  <c r="G16" i="3"/>
  <c r="F16" i="3"/>
  <c r="E16" i="3"/>
  <c r="D16" i="3"/>
  <c r="C16" i="3"/>
  <c r="B16" i="3"/>
  <c r="A16" i="3"/>
  <c r="AM15" i="3"/>
  <c r="AL15" i="3"/>
  <c r="AG15" i="3"/>
  <c r="AF15" i="3"/>
  <c r="AC15" i="3"/>
  <c r="AB15" i="3"/>
  <c r="AA15" i="3"/>
  <c r="Z15" i="3"/>
  <c r="Y15" i="3"/>
  <c r="X15" i="3"/>
  <c r="W15" i="3"/>
  <c r="T15" i="3"/>
  <c r="O15" i="3"/>
  <c r="N15" i="3"/>
  <c r="M15" i="3"/>
  <c r="K15" i="3"/>
  <c r="J15" i="3"/>
  <c r="I15" i="3"/>
  <c r="H15" i="3"/>
  <c r="G15" i="3"/>
  <c r="F15" i="3"/>
  <c r="E15" i="3"/>
  <c r="D15" i="3"/>
  <c r="C15" i="3"/>
  <c r="B15" i="3"/>
  <c r="A15" i="3"/>
  <c r="AM14" i="3"/>
  <c r="AL14" i="3"/>
  <c r="AG14" i="3"/>
  <c r="AF14" i="3"/>
  <c r="AC14" i="3"/>
  <c r="AB14" i="3"/>
  <c r="AA14" i="3"/>
  <c r="Z14" i="3"/>
  <c r="Y14" i="3"/>
  <c r="X14" i="3"/>
  <c r="W14" i="3"/>
  <c r="T14" i="3"/>
  <c r="O14" i="3"/>
  <c r="N14" i="3"/>
  <c r="M14" i="3"/>
  <c r="K14" i="3"/>
  <c r="J14" i="3"/>
  <c r="I14" i="3"/>
  <c r="H14" i="3"/>
  <c r="G14" i="3"/>
  <c r="F14" i="3"/>
  <c r="E14" i="3"/>
  <c r="D14" i="3"/>
  <c r="C14" i="3"/>
  <c r="B14" i="3"/>
  <c r="A14" i="3"/>
  <c r="AM13" i="3"/>
  <c r="AL13" i="3"/>
  <c r="AG13" i="3"/>
  <c r="AG135" i="3" s="1"/>
  <c r="AF13" i="3"/>
  <c r="AF135" i="3" s="1"/>
  <c r="AC13" i="3"/>
  <c r="AC135" i="3" s="1"/>
  <c r="AB13" i="3"/>
  <c r="AB135" i="3" s="1"/>
  <c r="AA13" i="3"/>
  <c r="Z13" i="3"/>
  <c r="Y13" i="3"/>
  <c r="X13" i="3"/>
  <c r="W13" i="3"/>
  <c r="T13" i="3"/>
  <c r="O13" i="3"/>
  <c r="N13" i="3"/>
  <c r="M13" i="3"/>
  <c r="M135" i="3" s="1"/>
  <c r="K13" i="3"/>
  <c r="K135" i="3" s="1"/>
  <c r="J13" i="3"/>
  <c r="J135" i="3" s="1"/>
  <c r="I13" i="3"/>
  <c r="I135" i="3" s="1"/>
  <c r="H13" i="3"/>
  <c r="G13" i="3"/>
  <c r="F13" i="3"/>
  <c r="E13" i="3"/>
  <c r="D13" i="3"/>
  <c r="C13" i="3"/>
  <c r="B13" i="3"/>
  <c r="B135" i="3" s="1"/>
  <c r="A13" i="3"/>
  <c r="AM12" i="3"/>
  <c r="AL12" i="3"/>
  <c r="AG12" i="3"/>
  <c r="AF12" i="3"/>
  <c r="AC12" i="3"/>
  <c r="AB12" i="3"/>
  <c r="AA12" i="3"/>
  <c r="Z12" i="3"/>
  <c r="Y12" i="3"/>
  <c r="X12" i="3"/>
  <c r="W12" i="3"/>
  <c r="T12" i="3"/>
  <c r="O12" i="3"/>
  <c r="N12" i="3"/>
  <c r="M12" i="3"/>
  <c r="K12" i="3"/>
  <c r="J12" i="3"/>
  <c r="I12" i="3"/>
  <c r="H12" i="3"/>
  <c r="G12" i="3"/>
  <c r="F12" i="3"/>
  <c r="E12" i="3"/>
  <c r="D12" i="3"/>
  <c r="C12" i="3"/>
  <c r="B12" i="3"/>
  <c r="A12" i="3"/>
  <c r="AM11" i="3"/>
  <c r="AL11" i="3"/>
  <c r="AG11" i="3"/>
  <c r="AG134" i="3" s="1"/>
  <c r="AF11" i="3"/>
  <c r="AF134" i="3" s="1"/>
  <c r="AC11" i="3"/>
  <c r="AC134" i="3" s="1"/>
  <c r="AB11" i="3"/>
  <c r="AA11" i="3"/>
  <c r="Z11" i="3"/>
  <c r="Y11" i="3"/>
  <c r="X11" i="3"/>
  <c r="W11" i="3"/>
  <c r="T11" i="3"/>
  <c r="O11" i="3"/>
  <c r="N11" i="3"/>
  <c r="M11" i="3"/>
  <c r="M134" i="3" s="1"/>
  <c r="K11" i="3"/>
  <c r="K134" i="3" s="1"/>
  <c r="J11" i="3"/>
  <c r="J134" i="3" s="1"/>
  <c r="I11" i="3"/>
  <c r="H11" i="3"/>
  <c r="G11" i="3"/>
  <c r="F11" i="3"/>
  <c r="E11" i="3"/>
  <c r="D11" i="3"/>
  <c r="C11" i="3"/>
  <c r="B11" i="3"/>
  <c r="B134" i="3" s="1"/>
  <c r="A11" i="3"/>
  <c r="AM10" i="3"/>
  <c r="AL10" i="3"/>
  <c r="AG10" i="3"/>
  <c r="AF10" i="3"/>
  <c r="AC10" i="3"/>
  <c r="AB10" i="3"/>
  <c r="AA10" i="3"/>
  <c r="Z10" i="3"/>
  <c r="Y10" i="3"/>
  <c r="X10" i="3"/>
  <c r="W10" i="3"/>
  <c r="T10" i="3"/>
  <c r="O10" i="3"/>
  <c r="N10" i="3"/>
  <c r="M10" i="3"/>
  <c r="K10" i="3"/>
  <c r="J10" i="3"/>
  <c r="I10" i="3"/>
  <c r="H10" i="3"/>
  <c r="G10" i="3"/>
  <c r="F10" i="3"/>
  <c r="E10" i="3"/>
  <c r="D10" i="3"/>
  <c r="C10" i="3"/>
  <c r="B10" i="3"/>
  <c r="A10" i="3"/>
  <c r="AM9" i="3"/>
  <c r="AL9" i="3"/>
  <c r="AG9" i="3"/>
  <c r="AF9" i="3"/>
  <c r="AC9" i="3"/>
  <c r="AB9" i="3"/>
  <c r="AA9" i="3"/>
  <c r="Z9" i="3"/>
  <c r="Y9" i="3"/>
  <c r="X9" i="3"/>
  <c r="W9" i="3"/>
  <c r="T9" i="3"/>
  <c r="O9" i="3"/>
  <c r="N9" i="3"/>
  <c r="M9" i="3"/>
  <c r="K9" i="3"/>
  <c r="J9" i="3"/>
  <c r="I9" i="3"/>
  <c r="H9" i="3"/>
  <c r="G9" i="3"/>
  <c r="F9" i="3"/>
  <c r="E9" i="3"/>
  <c r="D9" i="3"/>
  <c r="C9" i="3"/>
  <c r="B9" i="3"/>
  <c r="A9" i="3"/>
  <c r="AM8" i="3"/>
  <c r="AL8" i="3"/>
  <c r="AG8" i="3"/>
  <c r="AF8" i="3"/>
  <c r="AC8" i="3"/>
  <c r="AB8" i="3"/>
  <c r="AA8" i="3"/>
  <c r="Z8" i="3"/>
  <c r="Y8" i="3"/>
  <c r="X8" i="3"/>
  <c r="W8" i="3"/>
  <c r="T8" i="3"/>
  <c r="O8" i="3"/>
  <c r="N8" i="3"/>
  <c r="M8" i="3"/>
  <c r="K8" i="3"/>
  <c r="J8" i="3"/>
  <c r="I8" i="3"/>
  <c r="H8" i="3"/>
  <c r="G8" i="3"/>
  <c r="F8" i="3"/>
  <c r="E8" i="3"/>
  <c r="D8" i="3"/>
  <c r="C8" i="3"/>
  <c r="B8" i="3"/>
  <c r="A8" i="3"/>
  <c r="AM7" i="3"/>
  <c r="AL7" i="3"/>
  <c r="AG7" i="3"/>
  <c r="AF7" i="3"/>
  <c r="AC7" i="3"/>
  <c r="AB7" i="3"/>
  <c r="AA7" i="3"/>
  <c r="Z7" i="3"/>
  <c r="Y7" i="3"/>
  <c r="X7" i="3"/>
  <c r="W7" i="3"/>
  <c r="T7" i="3"/>
  <c r="O7" i="3"/>
  <c r="N7" i="3"/>
  <c r="M7" i="3"/>
  <c r="K7" i="3"/>
  <c r="J7" i="3"/>
  <c r="I7" i="3"/>
  <c r="H7" i="3"/>
  <c r="G7" i="3"/>
  <c r="F7" i="3"/>
  <c r="E7" i="3"/>
  <c r="D7" i="3"/>
  <c r="C7" i="3"/>
  <c r="B7" i="3"/>
  <c r="A7" i="3"/>
  <c r="AM6" i="3"/>
  <c r="AL6" i="3"/>
  <c r="AG6" i="3"/>
  <c r="AF6" i="3"/>
  <c r="AC6" i="3"/>
  <c r="AB6" i="3"/>
  <c r="AA6" i="3"/>
  <c r="Z6" i="3"/>
  <c r="Y6" i="3"/>
  <c r="X6" i="3"/>
  <c r="W6" i="3"/>
  <c r="T6" i="3"/>
  <c r="O6" i="3"/>
  <c r="N6" i="3"/>
  <c r="M6" i="3"/>
  <c r="K6" i="3"/>
  <c r="J6" i="3"/>
  <c r="I6" i="3"/>
  <c r="H6" i="3"/>
  <c r="G6" i="3"/>
  <c r="F6" i="3"/>
  <c r="E6" i="3"/>
  <c r="D6" i="3"/>
  <c r="C6" i="3"/>
  <c r="B6" i="3"/>
  <c r="A6" i="3"/>
  <c r="AM5" i="3"/>
  <c r="AL5" i="3"/>
  <c r="AG5" i="3"/>
  <c r="AF5" i="3"/>
  <c r="AC5" i="3"/>
  <c r="AB5" i="3"/>
  <c r="AA5" i="3"/>
  <c r="Z5" i="3"/>
  <c r="Y5" i="3"/>
  <c r="X5" i="3"/>
  <c r="W5" i="3"/>
  <c r="T5" i="3"/>
  <c r="O5" i="3"/>
  <c r="N5" i="3"/>
  <c r="M5" i="3"/>
  <c r="K5" i="3"/>
  <c r="J5" i="3"/>
  <c r="I5" i="3"/>
  <c r="H5" i="3"/>
  <c r="G5" i="3"/>
  <c r="F5" i="3"/>
  <c r="E5" i="3"/>
  <c r="D5" i="3"/>
  <c r="C5" i="3"/>
  <c r="B5" i="3"/>
  <c r="A5" i="3"/>
  <c r="AM4" i="3"/>
  <c r="AL4" i="3"/>
  <c r="AG4" i="3"/>
  <c r="AG133" i="3" s="1"/>
  <c r="AF4" i="3"/>
  <c r="AC4" i="3"/>
  <c r="AB4" i="3"/>
  <c r="AB133" i="3" s="1"/>
  <c r="AA4" i="3"/>
  <c r="Z4" i="3"/>
  <c r="Y4" i="3"/>
  <c r="X4" i="3"/>
  <c r="W4" i="3"/>
  <c r="T4" i="3"/>
  <c r="O4" i="3"/>
  <c r="N4" i="3"/>
  <c r="M4" i="3"/>
  <c r="M137" i="3" s="1"/>
  <c r="K4" i="3"/>
  <c r="J4" i="3"/>
  <c r="J133" i="3" s="1"/>
  <c r="I4" i="3"/>
  <c r="H4" i="3"/>
  <c r="G4" i="3"/>
  <c r="F4" i="3"/>
  <c r="E4" i="3"/>
  <c r="D4" i="3"/>
  <c r="C4" i="3"/>
  <c r="B4" i="3"/>
  <c r="B137" i="3" s="1"/>
  <c r="A4" i="3"/>
  <c r="AM132" i="2"/>
  <c r="AL132" i="2"/>
  <c r="AG132" i="2"/>
  <c r="AF132" i="2"/>
  <c r="AC132" i="2"/>
  <c r="AB132" i="2"/>
  <c r="AA132" i="2"/>
  <c r="Z132" i="2"/>
  <c r="Y132" i="2"/>
  <c r="X132" i="2"/>
  <c r="W132" i="2"/>
  <c r="T132" i="2"/>
  <c r="O132" i="2"/>
  <c r="N132" i="2"/>
  <c r="M132" i="2"/>
  <c r="K132" i="2"/>
  <c r="J132" i="2"/>
  <c r="I132" i="2"/>
  <c r="H132" i="2"/>
  <c r="G132" i="2"/>
  <c r="F132" i="2"/>
  <c r="E132" i="2"/>
  <c r="D132" i="2"/>
  <c r="C132" i="2"/>
  <c r="B132" i="2"/>
  <c r="A132" i="2"/>
  <c r="AM131" i="2"/>
  <c r="AL131" i="2"/>
  <c r="AG131" i="2"/>
  <c r="AF131" i="2"/>
  <c r="AC131" i="2"/>
  <c r="AB131" i="2"/>
  <c r="AA131" i="2"/>
  <c r="Z131" i="2"/>
  <c r="Y131" i="2"/>
  <c r="X131" i="2"/>
  <c r="W131" i="2"/>
  <c r="T131" i="2"/>
  <c r="O131" i="2"/>
  <c r="N131" i="2"/>
  <c r="M131" i="2"/>
  <c r="K131" i="2"/>
  <c r="J131" i="2"/>
  <c r="I131" i="2"/>
  <c r="H131" i="2"/>
  <c r="G131" i="2"/>
  <c r="F131" i="2"/>
  <c r="E131" i="2"/>
  <c r="D131" i="2"/>
  <c r="C131" i="2"/>
  <c r="B131" i="2"/>
  <c r="A131" i="2"/>
  <c r="AM130" i="2"/>
  <c r="AL130" i="2"/>
  <c r="AG130" i="2"/>
  <c r="AF130" i="2"/>
  <c r="AC130" i="2"/>
  <c r="AB130" i="2"/>
  <c r="AA130" i="2"/>
  <c r="Z130" i="2"/>
  <c r="Y130" i="2"/>
  <c r="X130" i="2"/>
  <c r="W130" i="2"/>
  <c r="T130" i="2"/>
  <c r="O130" i="2"/>
  <c r="N130" i="2"/>
  <c r="M130" i="2"/>
  <c r="K130" i="2"/>
  <c r="J130" i="2"/>
  <c r="I130" i="2"/>
  <c r="H130" i="2"/>
  <c r="G130" i="2"/>
  <c r="F130" i="2"/>
  <c r="E130" i="2"/>
  <c r="D130" i="2"/>
  <c r="C130" i="2"/>
  <c r="B130" i="2"/>
  <c r="A130" i="2"/>
  <c r="AM129" i="2"/>
  <c r="AL129" i="2"/>
  <c r="AG129" i="2"/>
  <c r="AF129" i="2"/>
  <c r="AC129" i="2"/>
  <c r="AB129" i="2"/>
  <c r="AA129" i="2"/>
  <c r="Z129" i="2"/>
  <c r="Y129" i="2"/>
  <c r="X129" i="2"/>
  <c r="W129" i="2"/>
  <c r="T129" i="2"/>
  <c r="O129" i="2"/>
  <c r="N129" i="2"/>
  <c r="M129" i="2"/>
  <c r="K129" i="2"/>
  <c r="J129" i="2"/>
  <c r="I129" i="2"/>
  <c r="H129" i="2"/>
  <c r="G129" i="2"/>
  <c r="F129" i="2"/>
  <c r="E129" i="2"/>
  <c r="D129" i="2"/>
  <c r="C129" i="2"/>
  <c r="B129" i="2"/>
  <c r="A129" i="2"/>
  <c r="AM128" i="2"/>
  <c r="AL128" i="2"/>
  <c r="AG128" i="2"/>
  <c r="AF128" i="2"/>
  <c r="AC128" i="2"/>
  <c r="AB128" i="2"/>
  <c r="AA128" i="2"/>
  <c r="Z128" i="2"/>
  <c r="Y128" i="2"/>
  <c r="X128" i="2"/>
  <c r="W128" i="2"/>
  <c r="T128" i="2"/>
  <c r="O128" i="2"/>
  <c r="N128" i="2"/>
  <c r="M128" i="2"/>
  <c r="K128" i="2"/>
  <c r="J128" i="2"/>
  <c r="I128" i="2"/>
  <c r="H128" i="2"/>
  <c r="G128" i="2"/>
  <c r="F128" i="2"/>
  <c r="E128" i="2"/>
  <c r="D128" i="2"/>
  <c r="C128" i="2"/>
  <c r="B128" i="2"/>
  <c r="A128" i="2"/>
  <c r="AM127" i="2"/>
  <c r="AL127" i="2"/>
  <c r="AG127" i="2"/>
  <c r="AF127" i="2"/>
  <c r="AC127" i="2"/>
  <c r="AB127" i="2"/>
  <c r="AA127" i="2"/>
  <c r="Z127" i="2"/>
  <c r="Y127" i="2"/>
  <c r="X127" i="2"/>
  <c r="W127" i="2"/>
  <c r="T127" i="2"/>
  <c r="O127" i="2"/>
  <c r="N127" i="2"/>
  <c r="M127" i="2"/>
  <c r="K127" i="2"/>
  <c r="J127" i="2"/>
  <c r="I127" i="2"/>
  <c r="H127" i="2"/>
  <c r="G127" i="2"/>
  <c r="F127" i="2"/>
  <c r="E127" i="2"/>
  <c r="D127" i="2"/>
  <c r="C127" i="2"/>
  <c r="B127" i="2"/>
  <c r="A127" i="2"/>
  <c r="AM126" i="2"/>
  <c r="AL126" i="2"/>
  <c r="AG126" i="2"/>
  <c r="AF126" i="2"/>
  <c r="AC126" i="2"/>
  <c r="AB126" i="2"/>
  <c r="AA126" i="2"/>
  <c r="Z126" i="2"/>
  <c r="Y126" i="2"/>
  <c r="X126" i="2"/>
  <c r="W126" i="2"/>
  <c r="T126" i="2"/>
  <c r="O126" i="2"/>
  <c r="N126" i="2"/>
  <c r="M126" i="2"/>
  <c r="K126" i="2"/>
  <c r="J126" i="2"/>
  <c r="I126" i="2"/>
  <c r="H126" i="2"/>
  <c r="G126" i="2"/>
  <c r="F126" i="2"/>
  <c r="E126" i="2"/>
  <c r="D126" i="2"/>
  <c r="C126" i="2"/>
  <c r="B126" i="2"/>
  <c r="A126" i="2"/>
  <c r="AM125" i="2"/>
  <c r="AL125" i="2"/>
  <c r="AG125" i="2"/>
  <c r="AF125" i="2"/>
  <c r="AC125" i="2"/>
  <c r="AB125" i="2"/>
  <c r="AA125" i="2"/>
  <c r="Z125" i="2"/>
  <c r="Y125" i="2"/>
  <c r="X125" i="2"/>
  <c r="W125" i="2"/>
  <c r="T125" i="2"/>
  <c r="O125" i="2"/>
  <c r="N125" i="2"/>
  <c r="M125" i="2"/>
  <c r="K125" i="2"/>
  <c r="J125" i="2"/>
  <c r="I125" i="2"/>
  <c r="H125" i="2"/>
  <c r="G125" i="2"/>
  <c r="F125" i="2"/>
  <c r="E125" i="2"/>
  <c r="D125" i="2"/>
  <c r="C125" i="2"/>
  <c r="B125" i="2"/>
  <c r="A125" i="2"/>
  <c r="AM124" i="2"/>
  <c r="AL124" i="2"/>
  <c r="AG124" i="2"/>
  <c r="AF124" i="2"/>
  <c r="AC124" i="2"/>
  <c r="AB124" i="2"/>
  <c r="AA124" i="2"/>
  <c r="Z124" i="2"/>
  <c r="Y124" i="2"/>
  <c r="X124" i="2"/>
  <c r="W124" i="2"/>
  <c r="T124" i="2"/>
  <c r="O124" i="2"/>
  <c r="N124" i="2"/>
  <c r="M124" i="2"/>
  <c r="K124" i="2"/>
  <c r="J124" i="2"/>
  <c r="I124" i="2"/>
  <c r="H124" i="2"/>
  <c r="G124" i="2"/>
  <c r="F124" i="2"/>
  <c r="E124" i="2"/>
  <c r="D124" i="2"/>
  <c r="C124" i="2"/>
  <c r="B124" i="2"/>
  <c r="A124" i="2"/>
  <c r="AM123" i="2"/>
  <c r="AL123" i="2"/>
  <c r="AG123" i="2"/>
  <c r="AF123" i="2"/>
  <c r="AC123" i="2"/>
  <c r="AB123" i="2"/>
  <c r="AA123" i="2"/>
  <c r="Z123" i="2"/>
  <c r="Y123" i="2"/>
  <c r="X123" i="2"/>
  <c r="W123" i="2"/>
  <c r="T123" i="2"/>
  <c r="O123" i="2"/>
  <c r="N123" i="2"/>
  <c r="M123" i="2"/>
  <c r="K123" i="2"/>
  <c r="J123" i="2"/>
  <c r="I123" i="2"/>
  <c r="H123" i="2"/>
  <c r="G123" i="2"/>
  <c r="F123" i="2"/>
  <c r="E123" i="2"/>
  <c r="D123" i="2"/>
  <c r="C123" i="2"/>
  <c r="B123" i="2"/>
  <c r="A123" i="2"/>
  <c r="AM122" i="2"/>
  <c r="AL122" i="2"/>
  <c r="AG122" i="2"/>
  <c r="AF122" i="2"/>
  <c r="AC122" i="2"/>
  <c r="AB122" i="2"/>
  <c r="AA122" i="2"/>
  <c r="Z122" i="2"/>
  <c r="Y122" i="2"/>
  <c r="X122" i="2"/>
  <c r="W122" i="2"/>
  <c r="T122" i="2"/>
  <c r="O122" i="2"/>
  <c r="N122" i="2"/>
  <c r="M122" i="2"/>
  <c r="K122" i="2"/>
  <c r="J122" i="2"/>
  <c r="I122" i="2"/>
  <c r="H122" i="2"/>
  <c r="G122" i="2"/>
  <c r="F122" i="2"/>
  <c r="E122" i="2"/>
  <c r="D122" i="2"/>
  <c r="C122" i="2"/>
  <c r="B122" i="2"/>
  <c r="A122" i="2"/>
  <c r="AM121" i="2"/>
  <c r="AL121" i="2"/>
  <c r="AG121" i="2"/>
  <c r="AF121" i="2"/>
  <c r="AC121" i="2"/>
  <c r="AB121" i="2"/>
  <c r="AA121" i="2"/>
  <c r="Z121" i="2"/>
  <c r="Y121" i="2"/>
  <c r="X121" i="2"/>
  <c r="W121" i="2"/>
  <c r="T121" i="2"/>
  <c r="O121" i="2"/>
  <c r="N121" i="2"/>
  <c r="M121" i="2"/>
  <c r="K121" i="2"/>
  <c r="J121" i="2"/>
  <c r="I121" i="2"/>
  <c r="H121" i="2"/>
  <c r="G121" i="2"/>
  <c r="F121" i="2"/>
  <c r="E121" i="2"/>
  <c r="D121" i="2"/>
  <c r="C121" i="2"/>
  <c r="B121" i="2"/>
  <c r="A121" i="2"/>
  <c r="AM120" i="2"/>
  <c r="AL120" i="2"/>
  <c r="AG120" i="2"/>
  <c r="AF120" i="2"/>
  <c r="AC120" i="2"/>
  <c r="AB120" i="2"/>
  <c r="AA120" i="2"/>
  <c r="Z120" i="2"/>
  <c r="Y120" i="2"/>
  <c r="X120" i="2"/>
  <c r="W120" i="2"/>
  <c r="T120" i="2"/>
  <c r="O120" i="2"/>
  <c r="N120" i="2"/>
  <c r="M120" i="2"/>
  <c r="K120" i="2"/>
  <c r="J120" i="2"/>
  <c r="I120" i="2"/>
  <c r="H120" i="2"/>
  <c r="G120" i="2"/>
  <c r="F120" i="2"/>
  <c r="E120" i="2"/>
  <c r="D120" i="2"/>
  <c r="C120" i="2"/>
  <c r="B120" i="2"/>
  <c r="A120" i="2"/>
  <c r="AM119" i="2"/>
  <c r="AL119" i="2"/>
  <c r="AG119" i="2"/>
  <c r="AF119" i="2"/>
  <c r="AC119" i="2"/>
  <c r="AB119" i="2"/>
  <c r="AA119" i="2"/>
  <c r="Z119" i="2"/>
  <c r="Y119" i="2"/>
  <c r="X119" i="2"/>
  <c r="W119" i="2"/>
  <c r="T119" i="2"/>
  <c r="O119" i="2"/>
  <c r="N119" i="2"/>
  <c r="M119" i="2"/>
  <c r="K119" i="2"/>
  <c r="J119" i="2"/>
  <c r="I119" i="2"/>
  <c r="H119" i="2"/>
  <c r="G119" i="2"/>
  <c r="F119" i="2"/>
  <c r="E119" i="2"/>
  <c r="D119" i="2"/>
  <c r="C119" i="2"/>
  <c r="B119" i="2"/>
  <c r="A119" i="2"/>
  <c r="AM118" i="2"/>
  <c r="AL118" i="2"/>
  <c r="AG118" i="2"/>
  <c r="AF118" i="2"/>
  <c r="AC118" i="2"/>
  <c r="AB118" i="2"/>
  <c r="AA118" i="2"/>
  <c r="Z118" i="2"/>
  <c r="Y118" i="2"/>
  <c r="X118" i="2"/>
  <c r="W118" i="2"/>
  <c r="T118" i="2"/>
  <c r="O118" i="2"/>
  <c r="N118" i="2"/>
  <c r="M118" i="2"/>
  <c r="K118" i="2"/>
  <c r="J118" i="2"/>
  <c r="I118" i="2"/>
  <c r="H118" i="2"/>
  <c r="G118" i="2"/>
  <c r="F118" i="2"/>
  <c r="E118" i="2"/>
  <c r="D118" i="2"/>
  <c r="C118" i="2"/>
  <c r="B118" i="2"/>
  <c r="A118" i="2"/>
  <c r="AM117" i="2"/>
  <c r="AL117" i="2"/>
  <c r="AG117" i="2"/>
  <c r="AF117" i="2"/>
  <c r="AC117" i="2"/>
  <c r="AB117" i="2"/>
  <c r="AA117" i="2"/>
  <c r="Z117" i="2"/>
  <c r="Y117" i="2"/>
  <c r="X117" i="2"/>
  <c r="W117" i="2"/>
  <c r="T117" i="2"/>
  <c r="O117" i="2"/>
  <c r="N117" i="2"/>
  <c r="M117" i="2"/>
  <c r="K117" i="2"/>
  <c r="J117" i="2"/>
  <c r="I117" i="2"/>
  <c r="H117" i="2"/>
  <c r="G117" i="2"/>
  <c r="F117" i="2"/>
  <c r="E117" i="2"/>
  <c r="D117" i="2"/>
  <c r="C117" i="2"/>
  <c r="B117" i="2"/>
  <c r="A117" i="2"/>
  <c r="AM116" i="2"/>
  <c r="AL116" i="2"/>
  <c r="AG116" i="2"/>
  <c r="AF116" i="2"/>
  <c r="AC116" i="2"/>
  <c r="AB116" i="2"/>
  <c r="AA116" i="2"/>
  <c r="Z116" i="2"/>
  <c r="Y116" i="2"/>
  <c r="X116" i="2"/>
  <c r="W116" i="2"/>
  <c r="T116" i="2"/>
  <c r="O116" i="2"/>
  <c r="N116" i="2"/>
  <c r="M116" i="2"/>
  <c r="K116" i="2"/>
  <c r="J116" i="2"/>
  <c r="I116" i="2"/>
  <c r="H116" i="2"/>
  <c r="G116" i="2"/>
  <c r="F116" i="2"/>
  <c r="E116" i="2"/>
  <c r="D116" i="2"/>
  <c r="C116" i="2"/>
  <c r="B116" i="2"/>
  <c r="A116" i="2"/>
  <c r="AM115" i="2"/>
  <c r="AL115" i="2"/>
  <c r="AG115" i="2"/>
  <c r="AF115" i="2"/>
  <c r="AC115" i="2"/>
  <c r="AB115" i="2"/>
  <c r="AA115" i="2"/>
  <c r="Z115" i="2"/>
  <c r="Y115" i="2"/>
  <c r="X115" i="2"/>
  <c r="W115" i="2"/>
  <c r="T115" i="2"/>
  <c r="O115" i="2"/>
  <c r="N115" i="2"/>
  <c r="M115" i="2"/>
  <c r="K115" i="2"/>
  <c r="J115" i="2"/>
  <c r="I115" i="2"/>
  <c r="H115" i="2"/>
  <c r="G115" i="2"/>
  <c r="F115" i="2"/>
  <c r="E115" i="2"/>
  <c r="D115" i="2"/>
  <c r="C115" i="2"/>
  <c r="B115" i="2"/>
  <c r="A115" i="2"/>
  <c r="AM114" i="2"/>
  <c r="AL114" i="2"/>
  <c r="AG114" i="2"/>
  <c r="AF114" i="2"/>
  <c r="AC114" i="2"/>
  <c r="AB114" i="2"/>
  <c r="AA114" i="2"/>
  <c r="Z114" i="2"/>
  <c r="Y114" i="2"/>
  <c r="X114" i="2"/>
  <c r="W114" i="2"/>
  <c r="T114" i="2"/>
  <c r="O114" i="2"/>
  <c r="N114" i="2"/>
  <c r="M114" i="2"/>
  <c r="K114" i="2"/>
  <c r="J114" i="2"/>
  <c r="I114" i="2"/>
  <c r="H114" i="2"/>
  <c r="G114" i="2"/>
  <c r="F114" i="2"/>
  <c r="E114" i="2"/>
  <c r="D114" i="2"/>
  <c r="C114" i="2"/>
  <c r="B114" i="2"/>
  <c r="A114" i="2"/>
  <c r="AM113" i="2"/>
  <c r="AL113" i="2"/>
  <c r="AG113" i="2"/>
  <c r="AF113" i="2"/>
  <c r="AC113" i="2"/>
  <c r="AB113" i="2"/>
  <c r="AA113" i="2"/>
  <c r="Z113" i="2"/>
  <c r="Y113" i="2"/>
  <c r="X113" i="2"/>
  <c r="W113" i="2"/>
  <c r="T113" i="2"/>
  <c r="O113" i="2"/>
  <c r="N113" i="2"/>
  <c r="M113" i="2"/>
  <c r="K113" i="2"/>
  <c r="J113" i="2"/>
  <c r="I113" i="2"/>
  <c r="H113" i="2"/>
  <c r="G113" i="2"/>
  <c r="F113" i="2"/>
  <c r="E113" i="2"/>
  <c r="D113" i="2"/>
  <c r="C113" i="2"/>
  <c r="B113" i="2"/>
  <c r="A113" i="2"/>
  <c r="AM112" i="2"/>
  <c r="AL112" i="2"/>
  <c r="AG112" i="2"/>
  <c r="AF112" i="2"/>
  <c r="AC112" i="2"/>
  <c r="AB112" i="2"/>
  <c r="AA112" i="2"/>
  <c r="Z112" i="2"/>
  <c r="Y112" i="2"/>
  <c r="X112" i="2"/>
  <c r="W112" i="2"/>
  <c r="T112" i="2"/>
  <c r="O112" i="2"/>
  <c r="N112" i="2"/>
  <c r="M112" i="2"/>
  <c r="K112" i="2"/>
  <c r="J112" i="2"/>
  <c r="I112" i="2"/>
  <c r="H112" i="2"/>
  <c r="G112" i="2"/>
  <c r="F112" i="2"/>
  <c r="E112" i="2"/>
  <c r="D112" i="2"/>
  <c r="C112" i="2"/>
  <c r="B112" i="2"/>
  <c r="A112" i="2"/>
  <c r="AM111" i="2"/>
  <c r="AL111" i="2"/>
  <c r="AG111" i="2"/>
  <c r="AF111" i="2"/>
  <c r="AC111" i="2"/>
  <c r="AB111" i="2"/>
  <c r="AA111" i="2"/>
  <c r="Z111" i="2"/>
  <c r="Y111" i="2"/>
  <c r="X111" i="2"/>
  <c r="W111" i="2"/>
  <c r="T111" i="2"/>
  <c r="O111" i="2"/>
  <c r="N111" i="2"/>
  <c r="M111" i="2"/>
  <c r="K111" i="2"/>
  <c r="J111" i="2"/>
  <c r="I111" i="2"/>
  <c r="H111" i="2"/>
  <c r="G111" i="2"/>
  <c r="F111" i="2"/>
  <c r="E111" i="2"/>
  <c r="D111" i="2"/>
  <c r="C111" i="2"/>
  <c r="B111" i="2"/>
  <c r="A111" i="2"/>
  <c r="AM110" i="2"/>
  <c r="AL110" i="2"/>
  <c r="AG110" i="2"/>
  <c r="AF110" i="2"/>
  <c r="AC110" i="2"/>
  <c r="AB110" i="2"/>
  <c r="AA110" i="2"/>
  <c r="Z110" i="2"/>
  <c r="Y110" i="2"/>
  <c r="X110" i="2"/>
  <c r="W110" i="2"/>
  <c r="T110" i="2"/>
  <c r="O110" i="2"/>
  <c r="N110" i="2"/>
  <c r="M110" i="2"/>
  <c r="K110" i="2"/>
  <c r="J110" i="2"/>
  <c r="I110" i="2"/>
  <c r="H110" i="2"/>
  <c r="G110" i="2"/>
  <c r="F110" i="2"/>
  <c r="E110" i="2"/>
  <c r="D110" i="2"/>
  <c r="C110" i="2"/>
  <c r="B110" i="2"/>
  <c r="A110" i="2"/>
  <c r="AM109" i="2"/>
  <c r="AL109" i="2"/>
  <c r="AG109" i="2"/>
  <c r="AF109" i="2"/>
  <c r="AC109" i="2"/>
  <c r="AB109" i="2"/>
  <c r="AA109" i="2"/>
  <c r="Z109" i="2"/>
  <c r="Y109" i="2"/>
  <c r="X109" i="2"/>
  <c r="W109" i="2"/>
  <c r="T109" i="2"/>
  <c r="O109" i="2"/>
  <c r="N109" i="2"/>
  <c r="M109" i="2"/>
  <c r="K109" i="2"/>
  <c r="J109" i="2"/>
  <c r="I109" i="2"/>
  <c r="H109" i="2"/>
  <c r="G109" i="2"/>
  <c r="F109" i="2"/>
  <c r="E109" i="2"/>
  <c r="D109" i="2"/>
  <c r="C109" i="2"/>
  <c r="B109" i="2"/>
  <c r="A109" i="2"/>
  <c r="AM108" i="2"/>
  <c r="AL108" i="2"/>
  <c r="AG108" i="2"/>
  <c r="AF108" i="2"/>
  <c r="AC108" i="2"/>
  <c r="AB108" i="2"/>
  <c r="AA108" i="2"/>
  <c r="Z108" i="2"/>
  <c r="Y108" i="2"/>
  <c r="X108" i="2"/>
  <c r="W108" i="2"/>
  <c r="T108" i="2"/>
  <c r="O108" i="2"/>
  <c r="N108" i="2"/>
  <c r="M108" i="2"/>
  <c r="K108" i="2"/>
  <c r="J108" i="2"/>
  <c r="I108" i="2"/>
  <c r="H108" i="2"/>
  <c r="G108" i="2"/>
  <c r="F108" i="2"/>
  <c r="E108" i="2"/>
  <c r="D108" i="2"/>
  <c r="C108" i="2"/>
  <c r="B108" i="2"/>
  <c r="A108" i="2"/>
  <c r="AM107" i="2"/>
  <c r="AL107" i="2"/>
  <c r="AG107" i="2"/>
  <c r="AF107" i="2"/>
  <c r="AC107" i="2"/>
  <c r="AB107" i="2"/>
  <c r="AA107" i="2"/>
  <c r="Z107" i="2"/>
  <c r="Y107" i="2"/>
  <c r="X107" i="2"/>
  <c r="W107" i="2"/>
  <c r="T107" i="2"/>
  <c r="O107" i="2"/>
  <c r="N107" i="2"/>
  <c r="M107" i="2"/>
  <c r="K107" i="2"/>
  <c r="J107" i="2"/>
  <c r="I107" i="2"/>
  <c r="H107" i="2"/>
  <c r="G107" i="2"/>
  <c r="F107" i="2"/>
  <c r="E107" i="2"/>
  <c r="D107" i="2"/>
  <c r="C107" i="2"/>
  <c r="B107" i="2"/>
  <c r="A107" i="2"/>
  <c r="AM106" i="2"/>
  <c r="AL106" i="2"/>
  <c r="AG106" i="2"/>
  <c r="AF106" i="2"/>
  <c r="AC106" i="2"/>
  <c r="AB106" i="2"/>
  <c r="AA106" i="2"/>
  <c r="Z106" i="2"/>
  <c r="Y106" i="2"/>
  <c r="X106" i="2"/>
  <c r="W106" i="2"/>
  <c r="T106" i="2"/>
  <c r="O106" i="2"/>
  <c r="N106" i="2"/>
  <c r="M106" i="2"/>
  <c r="K106" i="2"/>
  <c r="J106" i="2"/>
  <c r="I106" i="2"/>
  <c r="H106" i="2"/>
  <c r="G106" i="2"/>
  <c r="F106" i="2"/>
  <c r="E106" i="2"/>
  <c r="D106" i="2"/>
  <c r="C106" i="2"/>
  <c r="B106" i="2"/>
  <c r="A106" i="2"/>
  <c r="AM105" i="2"/>
  <c r="AL105" i="2"/>
  <c r="AG105" i="2"/>
  <c r="AF105" i="2"/>
  <c r="AC105" i="2"/>
  <c r="AB105" i="2"/>
  <c r="AA105" i="2"/>
  <c r="Z105" i="2"/>
  <c r="Y105" i="2"/>
  <c r="X105" i="2"/>
  <c r="W105" i="2"/>
  <c r="T105" i="2"/>
  <c r="O105" i="2"/>
  <c r="N105" i="2"/>
  <c r="M105" i="2"/>
  <c r="K105" i="2"/>
  <c r="J105" i="2"/>
  <c r="I105" i="2"/>
  <c r="H105" i="2"/>
  <c r="G105" i="2"/>
  <c r="F105" i="2"/>
  <c r="E105" i="2"/>
  <c r="D105" i="2"/>
  <c r="C105" i="2"/>
  <c r="B105" i="2"/>
  <c r="A105" i="2"/>
  <c r="AM104" i="2"/>
  <c r="AL104" i="2"/>
  <c r="AG104" i="2"/>
  <c r="AF104" i="2"/>
  <c r="AC104" i="2"/>
  <c r="AB104" i="2"/>
  <c r="AA104" i="2"/>
  <c r="Z104" i="2"/>
  <c r="Y104" i="2"/>
  <c r="X104" i="2"/>
  <c r="W104" i="2"/>
  <c r="T104" i="2"/>
  <c r="O104" i="2"/>
  <c r="N104" i="2"/>
  <c r="M104" i="2"/>
  <c r="K104" i="2"/>
  <c r="J104" i="2"/>
  <c r="I104" i="2"/>
  <c r="H104" i="2"/>
  <c r="G104" i="2"/>
  <c r="F104" i="2"/>
  <c r="E104" i="2"/>
  <c r="D104" i="2"/>
  <c r="C104" i="2"/>
  <c r="B104" i="2"/>
  <c r="A104" i="2"/>
  <c r="AM103" i="2"/>
  <c r="AL103" i="2"/>
  <c r="AG103" i="2"/>
  <c r="AF103" i="2"/>
  <c r="AC103" i="2"/>
  <c r="AB103" i="2"/>
  <c r="AA103" i="2"/>
  <c r="Z103" i="2"/>
  <c r="Y103" i="2"/>
  <c r="X103" i="2"/>
  <c r="W103" i="2"/>
  <c r="T103" i="2"/>
  <c r="O103" i="2"/>
  <c r="N103" i="2"/>
  <c r="M103" i="2"/>
  <c r="K103" i="2"/>
  <c r="J103" i="2"/>
  <c r="I103" i="2"/>
  <c r="H103" i="2"/>
  <c r="G103" i="2"/>
  <c r="F103" i="2"/>
  <c r="E103" i="2"/>
  <c r="D103" i="2"/>
  <c r="C103" i="2"/>
  <c r="B103" i="2"/>
  <c r="A103" i="2"/>
  <c r="AM102" i="2"/>
  <c r="AL102" i="2"/>
  <c r="AG102" i="2"/>
  <c r="AF102" i="2"/>
  <c r="AC102" i="2"/>
  <c r="AB102" i="2"/>
  <c r="AA102" i="2"/>
  <c r="Z102" i="2"/>
  <c r="Y102" i="2"/>
  <c r="X102" i="2"/>
  <c r="W102" i="2"/>
  <c r="T102" i="2"/>
  <c r="O102" i="2"/>
  <c r="N102" i="2"/>
  <c r="M102" i="2"/>
  <c r="K102" i="2"/>
  <c r="J102" i="2"/>
  <c r="I102" i="2"/>
  <c r="H102" i="2"/>
  <c r="G102" i="2"/>
  <c r="F102" i="2"/>
  <c r="E102" i="2"/>
  <c r="D102" i="2"/>
  <c r="C102" i="2"/>
  <c r="B102" i="2"/>
  <c r="A102" i="2"/>
  <c r="AM101" i="2"/>
  <c r="AL101" i="2"/>
  <c r="AG101" i="2"/>
  <c r="AF101" i="2"/>
  <c r="AC101" i="2"/>
  <c r="AB101" i="2"/>
  <c r="AA101" i="2"/>
  <c r="Z101" i="2"/>
  <c r="Y101" i="2"/>
  <c r="X101" i="2"/>
  <c r="W101" i="2"/>
  <c r="T101" i="2"/>
  <c r="O101" i="2"/>
  <c r="N101" i="2"/>
  <c r="M101" i="2"/>
  <c r="K101" i="2"/>
  <c r="J101" i="2"/>
  <c r="I101" i="2"/>
  <c r="H101" i="2"/>
  <c r="G101" i="2"/>
  <c r="F101" i="2"/>
  <c r="E101" i="2"/>
  <c r="D101" i="2"/>
  <c r="C101" i="2"/>
  <c r="B101" i="2"/>
  <c r="A101" i="2"/>
  <c r="AM100" i="2"/>
  <c r="AL100" i="2"/>
  <c r="AG100" i="2"/>
  <c r="AF100" i="2"/>
  <c r="AC100" i="2"/>
  <c r="AB100" i="2"/>
  <c r="AA100" i="2"/>
  <c r="Z100" i="2"/>
  <c r="Y100" i="2"/>
  <c r="X100" i="2"/>
  <c r="W100" i="2"/>
  <c r="T100" i="2"/>
  <c r="O100" i="2"/>
  <c r="N100" i="2"/>
  <c r="M100" i="2"/>
  <c r="K100" i="2"/>
  <c r="J100" i="2"/>
  <c r="I100" i="2"/>
  <c r="H100" i="2"/>
  <c r="G100" i="2"/>
  <c r="F100" i="2"/>
  <c r="E100" i="2"/>
  <c r="D100" i="2"/>
  <c r="C100" i="2"/>
  <c r="B100" i="2"/>
  <c r="A100" i="2"/>
  <c r="AM99" i="2"/>
  <c r="AL99" i="2"/>
  <c r="AG99" i="2"/>
  <c r="AF99" i="2"/>
  <c r="AC99" i="2"/>
  <c r="AB99" i="2"/>
  <c r="AA99" i="2"/>
  <c r="Z99" i="2"/>
  <c r="Y99" i="2"/>
  <c r="X99" i="2"/>
  <c r="W99" i="2"/>
  <c r="T99" i="2"/>
  <c r="O99" i="2"/>
  <c r="N99" i="2"/>
  <c r="M99" i="2"/>
  <c r="K99" i="2"/>
  <c r="J99" i="2"/>
  <c r="I99" i="2"/>
  <c r="H99" i="2"/>
  <c r="G99" i="2"/>
  <c r="F99" i="2"/>
  <c r="E99" i="2"/>
  <c r="D99" i="2"/>
  <c r="C99" i="2"/>
  <c r="B99" i="2"/>
  <c r="A99" i="2"/>
  <c r="AM98" i="2"/>
  <c r="AL98" i="2"/>
  <c r="AG98" i="2"/>
  <c r="AF98" i="2"/>
  <c r="AC98" i="2"/>
  <c r="AB98" i="2"/>
  <c r="AA98" i="2"/>
  <c r="Z98" i="2"/>
  <c r="Y98" i="2"/>
  <c r="X98" i="2"/>
  <c r="W98" i="2"/>
  <c r="T98" i="2"/>
  <c r="O98" i="2"/>
  <c r="N98" i="2"/>
  <c r="M98" i="2"/>
  <c r="K98" i="2"/>
  <c r="J98" i="2"/>
  <c r="I98" i="2"/>
  <c r="H98" i="2"/>
  <c r="G98" i="2"/>
  <c r="F98" i="2"/>
  <c r="E98" i="2"/>
  <c r="D98" i="2"/>
  <c r="C98" i="2"/>
  <c r="B98" i="2"/>
  <c r="A98" i="2"/>
  <c r="AM97" i="2"/>
  <c r="AL97" i="2"/>
  <c r="AG97" i="2"/>
  <c r="AF97" i="2"/>
  <c r="AC97" i="2"/>
  <c r="AB97" i="2"/>
  <c r="AA97" i="2"/>
  <c r="Z97" i="2"/>
  <c r="Y97" i="2"/>
  <c r="X97" i="2"/>
  <c r="W97" i="2"/>
  <c r="T97" i="2"/>
  <c r="O97" i="2"/>
  <c r="N97" i="2"/>
  <c r="M97" i="2"/>
  <c r="K97" i="2"/>
  <c r="J97" i="2"/>
  <c r="I97" i="2"/>
  <c r="H97" i="2"/>
  <c r="G97" i="2"/>
  <c r="F97" i="2"/>
  <c r="E97" i="2"/>
  <c r="D97" i="2"/>
  <c r="C97" i="2"/>
  <c r="B97" i="2"/>
  <c r="A97" i="2"/>
  <c r="AM96" i="2"/>
  <c r="AL96" i="2"/>
  <c r="AG96" i="2"/>
  <c r="AF96" i="2"/>
  <c r="AB96" i="2"/>
  <c r="AA96" i="2"/>
  <c r="Z96" i="2"/>
  <c r="Y96" i="2"/>
  <c r="X96" i="2"/>
  <c r="W96" i="2"/>
  <c r="T96" i="2"/>
  <c r="O96" i="2"/>
  <c r="N96" i="2"/>
  <c r="M96" i="2"/>
  <c r="K96" i="2"/>
  <c r="J96" i="2"/>
  <c r="I96" i="2"/>
  <c r="H96" i="2"/>
  <c r="G96" i="2"/>
  <c r="F96" i="2"/>
  <c r="E96" i="2"/>
  <c r="D96" i="2"/>
  <c r="C96" i="2"/>
  <c r="B96" i="2"/>
  <c r="A96" i="2"/>
  <c r="AM95" i="2"/>
  <c r="AL95" i="2"/>
  <c r="AG95" i="2"/>
  <c r="AF95" i="2"/>
  <c r="AC95" i="2"/>
  <c r="AB95" i="2"/>
  <c r="AA95" i="2"/>
  <c r="Z95" i="2"/>
  <c r="Y95" i="2"/>
  <c r="X95" i="2"/>
  <c r="W95" i="2"/>
  <c r="T95" i="2"/>
  <c r="O95" i="2"/>
  <c r="N95" i="2"/>
  <c r="M95" i="2"/>
  <c r="K95" i="2"/>
  <c r="J95" i="2"/>
  <c r="I95" i="2"/>
  <c r="H95" i="2"/>
  <c r="G95" i="2"/>
  <c r="F95" i="2"/>
  <c r="E95" i="2"/>
  <c r="D95" i="2"/>
  <c r="C95" i="2"/>
  <c r="B95" i="2"/>
  <c r="A95" i="2"/>
  <c r="AM94" i="2"/>
  <c r="AL94" i="2"/>
  <c r="AG94" i="2"/>
  <c r="AF94" i="2"/>
  <c r="AC94" i="2"/>
  <c r="AB94" i="2"/>
  <c r="AA94" i="2"/>
  <c r="Z94" i="2"/>
  <c r="Y94" i="2"/>
  <c r="X94" i="2"/>
  <c r="W94" i="2"/>
  <c r="T94" i="2"/>
  <c r="O94" i="2"/>
  <c r="N94" i="2"/>
  <c r="M94" i="2"/>
  <c r="K94" i="2"/>
  <c r="J94" i="2"/>
  <c r="I94" i="2"/>
  <c r="H94" i="2"/>
  <c r="G94" i="2"/>
  <c r="F94" i="2"/>
  <c r="E94" i="2"/>
  <c r="D94" i="2"/>
  <c r="C94" i="2"/>
  <c r="B94" i="2"/>
  <c r="A94" i="2"/>
  <c r="AM93" i="2"/>
  <c r="AL93" i="2"/>
  <c r="AG93" i="2"/>
  <c r="AF93" i="2"/>
  <c r="AC93" i="2"/>
  <c r="AB93" i="2"/>
  <c r="AA93" i="2"/>
  <c r="Z93" i="2"/>
  <c r="Y93" i="2"/>
  <c r="X93" i="2"/>
  <c r="W93" i="2"/>
  <c r="T93" i="2"/>
  <c r="O93" i="2"/>
  <c r="N93" i="2"/>
  <c r="M93" i="2"/>
  <c r="K93" i="2"/>
  <c r="J93" i="2"/>
  <c r="I93" i="2"/>
  <c r="H93" i="2"/>
  <c r="G93" i="2"/>
  <c r="F93" i="2"/>
  <c r="E93" i="2"/>
  <c r="D93" i="2"/>
  <c r="C93" i="2"/>
  <c r="B93" i="2"/>
  <c r="A93" i="2"/>
  <c r="AM92" i="2"/>
  <c r="AL92" i="2"/>
  <c r="AG92" i="2"/>
  <c r="AF92" i="2"/>
  <c r="AC92" i="2"/>
  <c r="AB92" i="2"/>
  <c r="AA92" i="2"/>
  <c r="Z92" i="2"/>
  <c r="Y92" i="2"/>
  <c r="X92" i="2"/>
  <c r="W92" i="2"/>
  <c r="T92" i="2"/>
  <c r="O92" i="2"/>
  <c r="N92" i="2"/>
  <c r="M92" i="2"/>
  <c r="K92" i="2"/>
  <c r="J92" i="2"/>
  <c r="I92" i="2"/>
  <c r="H92" i="2"/>
  <c r="G92" i="2"/>
  <c r="F92" i="2"/>
  <c r="E92" i="2"/>
  <c r="D92" i="2"/>
  <c r="C92" i="2"/>
  <c r="B92" i="2"/>
  <c r="A92" i="2"/>
  <c r="AM91" i="2"/>
  <c r="AL91" i="2"/>
  <c r="AG91" i="2"/>
  <c r="AF91" i="2"/>
  <c r="AC91" i="2"/>
  <c r="AB91" i="2"/>
  <c r="AA91" i="2"/>
  <c r="Z91" i="2"/>
  <c r="Y91" i="2"/>
  <c r="X91" i="2"/>
  <c r="W91" i="2"/>
  <c r="T91" i="2"/>
  <c r="O91" i="2"/>
  <c r="N91" i="2"/>
  <c r="M91" i="2"/>
  <c r="K91" i="2"/>
  <c r="J91" i="2"/>
  <c r="I91" i="2"/>
  <c r="H91" i="2"/>
  <c r="G91" i="2"/>
  <c r="F91" i="2"/>
  <c r="E91" i="2"/>
  <c r="D91" i="2"/>
  <c r="C91" i="2"/>
  <c r="B91" i="2"/>
  <c r="A91" i="2"/>
  <c r="AM90" i="2"/>
  <c r="AL90" i="2"/>
  <c r="AG90" i="2"/>
  <c r="AF90" i="2"/>
  <c r="AC90" i="2"/>
  <c r="AB90" i="2"/>
  <c r="AA90" i="2"/>
  <c r="Z90" i="2"/>
  <c r="Y90" i="2"/>
  <c r="X90" i="2"/>
  <c r="W90" i="2"/>
  <c r="T90" i="2"/>
  <c r="O90" i="2"/>
  <c r="N90" i="2"/>
  <c r="M90" i="2"/>
  <c r="K90" i="2"/>
  <c r="J90" i="2"/>
  <c r="I90" i="2"/>
  <c r="H90" i="2"/>
  <c r="G90" i="2"/>
  <c r="F90" i="2"/>
  <c r="E90" i="2"/>
  <c r="D90" i="2"/>
  <c r="C90" i="2"/>
  <c r="B90" i="2"/>
  <c r="A90" i="2"/>
  <c r="AM89" i="2"/>
  <c r="AL89" i="2"/>
  <c r="AG89" i="2"/>
  <c r="AF89" i="2"/>
  <c r="AC89" i="2"/>
  <c r="AB89" i="2"/>
  <c r="AA89" i="2"/>
  <c r="Z89" i="2"/>
  <c r="Y89" i="2"/>
  <c r="X89" i="2"/>
  <c r="W89" i="2"/>
  <c r="T89" i="2"/>
  <c r="O89" i="2"/>
  <c r="N89" i="2"/>
  <c r="M89" i="2"/>
  <c r="K89" i="2"/>
  <c r="J89" i="2"/>
  <c r="I89" i="2"/>
  <c r="H89" i="2"/>
  <c r="G89" i="2"/>
  <c r="F89" i="2"/>
  <c r="E89" i="2"/>
  <c r="D89" i="2"/>
  <c r="C89" i="2"/>
  <c r="B89" i="2"/>
  <c r="A89" i="2"/>
  <c r="AM88" i="2"/>
  <c r="AL88" i="2"/>
  <c r="AG88" i="2"/>
  <c r="AF88" i="2"/>
  <c r="AC88" i="2"/>
  <c r="AB88" i="2"/>
  <c r="AA88" i="2"/>
  <c r="Z88" i="2"/>
  <c r="Y88" i="2"/>
  <c r="X88" i="2"/>
  <c r="W88" i="2"/>
  <c r="T88" i="2"/>
  <c r="O88" i="2"/>
  <c r="N88" i="2"/>
  <c r="M88" i="2"/>
  <c r="K88" i="2"/>
  <c r="J88" i="2"/>
  <c r="I88" i="2"/>
  <c r="H88" i="2"/>
  <c r="G88" i="2"/>
  <c r="F88" i="2"/>
  <c r="E88" i="2"/>
  <c r="D88" i="2"/>
  <c r="C88" i="2"/>
  <c r="B88" i="2"/>
  <c r="A88" i="2"/>
  <c r="AM87" i="2"/>
  <c r="AL87" i="2"/>
  <c r="AG87" i="2"/>
  <c r="AF87" i="2"/>
  <c r="AC87" i="2"/>
  <c r="AB87" i="2"/>
  <c r="AA87" i="2"/>
  <c r="Z87" i="2"/>
  <c r="Y87" i="2"/>
  <c r="X87" i="2"/>
  <c r="W87" i="2"/>
  <c r="T87" i="2"/>
  <c r="O87" i="2"/>
  <c r="N87" i="2"/>
  <c r="M87" i="2"/>
  <c r="K87" i="2"/>
  <c r="J87" i="2"/>
  <c r="I87" i="2"/>
  <c r="H87" i="2"/>
  <c r="G87" i="2"/>
  <c r="F87" i="2"/>
  <c r="E87" i="2"/>
  <c r="D87" i="2"/>
  <c r="C87" i="2"/>
  <c r="B87" i="2"/>
  <c r="A87" i="2"/>
  <c r="AM86" i="2"/>
  <c r="AL86" i="2"/>
  <c r="AG86" i="2"/>
  <c r="AF86" i="2"/>
  <c r="AC86" i="2"/>
  <c r="AB86" i="2"/>
  <c r="AA86" i="2"/>
  <c r="Z86" i="2"/>
  <c r="Y86" i="2"/>
  <c r="X86" i="2"/>
  <c r="W86" i="2"/>
  <c r="T86" i="2"/>
  <c r="O86" i="2"/>
  <c r="N86" i="2"/>
  <c r="M86" i="2"/>
  <c r="K86" i="2"/>
  <c r="J86" i="2"/>
  <c r="I86" i="2"/>
  <c r="H86" i="2"/>
  <c r="G86" i="2"/>
  <c r="F86" i="2"/>
  <c r="E86" i="2"/>
  <c r="D86" i="2"/>
  <c r="C86" i="2"/>
  <c r="B86" i="2"/>
  <c r="A86" i="2"/>
  <c r="AM85" i="2"/>
  <c r="AL85" i="2"/>
  <c r="AG85" i="2"/>
  <c r="AF85" i="2"/>
  <c r="AC85" i="2"/>
  <c r="AB85" i="2"/>
  <c r="AA85" i="2"/>
  <c r="Z85" i="2"/>
  <c r="Y85" i="2"/>
  <c r="X85" i="2"/>
  <c r="W85" i="2"/>
  <c r="T85" i="2"/>
  <c r="O85" i="2"/>
  <c r="N85" i="2"/>
  <c r="M85" i="2"/>
  <c r="K85" i="2"/>
  <c r="J85" i="2"/>
  <c r="I85" i="2"/>
  <c r="H85" i="2"/>
  <c r="G85" i="2"/>
  <c r="F85" i="2"/>
  <c r="E85" i="2"/>
  <c r="D85" i="2"/>
  <c r="C85" i="2"/>
  <c r="B85" i="2"/>
  <c r="A85" i="2"/>
  <c r="AM84" i="2"/>
  <c r="AL84" i="2"/>
  <c r="AG84" i="2"/>
  <c r="AF84" i="2"/>
  <c r="AC84" i="2"/>
  <c r="AB84" i="2"/>
  <c r="AA84" i="2"/>
  <c r="Z84" i="2"/>
  <c r="Y84" i="2"/>
  <c r="X84" i="2"/>
  <c r="W84" i="2"/>
  <c r="T84" i="2"/>
  <c r="O84" i="2"/>
  <c r="N84" i="2"/>
  <c r="M84" i="2"/>
  <c r="K84" i="2"/>
  <c r="J84" i="2"/>
  <c r="I84" i="2"/>
  <c r="H84" i="2"/>
  <c r="G84" i="2"/>
  <c r="F84" i="2"/>
  <c r="E84" i="2"/>
  <c r="D84" i="2"/>
  <c r="C84" i="2"/>
  <c r="B84" i="2"/>
  <c r="A84" i="2"/>
  <c r="AM83" i="2"/>
  <c r="AL83" i="2"/>
  <c r="AG83" i="2"/>
  <c r="AF83" i="2"/>
  <c r="AC83" i="2"/>
  <c r="AB83" i="2"/>
  <c r="AA83" i="2"/>
  <c r="Z83" i="2"/>
  <c r="Y83" i="2"/>
  <c r="X83" i="2"/>
  <c r="W83" i="2"/>
  <c r="T83" i="2"/>
  <c r="O83" i="2"/>
  <c r="N83" i="2"/>
  <c r="M83" i="2"/>
  <c r="K83" i="2"/>
  <c r="J83" i="2"/>
  <c r="I83" i="2"/>
  <c r="H83" i="2"/>
  <c r="G83" i="2"/>
  <c r="F83" i="2"/>
  <c r="E83" i="2"/>
  <c r="D83" i="2"/>
  <c r="C83" i="2"/>
  <c r="B83" i="2"/>
  <c r="A83" i="2"/>
  <c r="AM82" i="2"/>
  <c r="AL82" i="2"/>
  <c r="AG82" i="2"/>
  <c r="AF82" i="2"/>
  <c r="AC82" i="2"/>
  <c r="AB82" i="2"/>
  <c r="AA82" i="2"/>
  <c r="Z82" i="2"/>
  <c r="Y82" i="2"/>
  <c r="X82" i="2"/>
  <c r="W82" i="2"/>
  <c r="T82" i="2"/>
  <c r="O82" i="2"/>
  <c r="N82" i="2"/>
  <c r="M82" i="2"/>
  <c r="K82" i="2"/>
  <c r="J82" i="2"/>
  <c r="I82" i="2"/>
  <c r="H82" i="2"/>
  <c r="G82" i="2"/>
  <c r="F82" i="2"/>
  <c r="E82" i="2"/>
  <c r="D82" i="2"/>
  <c r="C82" i="2"/>
  <c r="B82" i="2"/>
  <c r="A82" i="2"/>
  <c r="AM81" i="2"/>
  <c r="AL81" i="2"/>
  <c r="AG81" i="2"/>
  <c r="AF81" i="2"/>
  <c r="AC81" i="2"/>
  <c r="AB81" i="2"/>
  <c r="AA81" i="2"/>
  <c r="Z81" i="2"/>
  <c r="Y81" i="2"/>
  <c r="X81" i="2"/>
  <c r="W81" i="2"/>
  <c r="T81" i="2"/>
  <c r="O81" i="2"/>
  <c r="N81" i="2"/>
  <c r="M81" i="2"/>
  <c r="K81" i="2"/>
  <c r="J81" i="2"/>
  <c r="I81" i="2"/>
  <c r="H81" i="2"/>
  <c r="G81" i="2"/>
  <c r="F81" i="2"/>
  <c r="E81" i="2"/>
  <c r="D81" i="2"/>
  <c r="C81" i="2"/>
  <c r="B81" i="2"/>
  <c r="A81" i="2"/>
  <c r="AM80" i="2"/>
  <c r="AL80" i="2"/>
  <c r="AG80" i="2"/>
  <c r="AF80" i="2"/>
  <c r="AC80" i="2"/>
  <c r="AB80" i="2"/>
  <c r="AA80" i="2"/>
  <c r="Z80" i="2"/>
  <c r="Y80" i="2"/>
  <c r="X80" i="2"/>
  <c r="W80" i="2"/>
  <c r="T80" i="2"/>
  <c r="O80" i="2"/>
  <c r="N80" i="2"/>
  <c r="M80" i="2"/>
  <c r="K80" i="2"/>
  <c r="J80" i="2"/>
  <c r="I80" i="2"/>
  <c r="H80" i="2"/>
  <c r="G80" i="2"/>
  <c r="F80" i="2"/>
  <c r="E80" i="2"/>
  <c r="D80" i="2"/>
  <c r="C80" i="2"/>
  <c r="B80" i="2"/>
  <c r="A80" i="2"/>
  <c r="AM79" i="2"/>
  <c r="AL79" i="2"/>
  <c r="AG79" i="2"/>
  <c r="AF79" i="2"/>
  <c r="AC79" i="2"/>
  <c r="AB79" i="2"/>
  <c r="AA79" i="2"/>
  <c r="Z79" i="2"/>
  <c r="Y79" i="2"/>
  <c r="X79" i="2"/>
  <c r="W79" i="2"/>
  <c r="T79" i="2"/>
  <c r="O79" i="2"/>
  <c r="N79" i="2"/>
  <c r="M79" i="2"/>
  <c r="K79" i="2"/>
  <c r="J79" i="2"/>
  <c r="I79" i="2"/>
  <c r="H79" i="2"/>
  <c r="G79" i="2"/>
  <c r="F79" i="2"/>
  <c r="E79" i="2"/>
  <c r="D79" i="2"/>
  <c r="C79" i="2"/>
  <c r="B79" i="2"/>
  <c r="A79" i="2"/>
  <c r="AM78" i="2"/>
  <c r="AL78" i="2"/>
  <c r="AG78" i="2"/>
  <c r="AF78" i="2"/>
  <c r="AC78" i="2"/>
  <c r="AB78" i="2"/>
  <c r="AA78" i="2"/>
  <c r="Z78" i="2"/>
  <c r="Y78" i="2"/>
  <c r="X78" i="2"/>
  <c r="W78" i="2"/>
  <c r="T78" i="2"/>
  <c r="O78" i="2"/>
  <c r="N78" i="2"/>
  <c r="M78" i="2"/>
  <c r="K78" i="2"/>
  <c r="J78" i="2"/>
  <c r="I78" i="2"/>
  <c r="H78" i="2"/>
  <c r="G78" i="2"/>
  <c r="F78" i="2"/>
  <c r="E78" i="2"/>
  <c r="D78" i="2"/>
  <c r="C78" i="2"/>
  <c r="B78" i="2"/>
  <c r="A78" i="2"/>
  <c r="AM77" i="2"/>
  <c r="AL77" i="2"/>
  <c r="AG77" i="2"/>
  <c r="AF77" i="2"/>
  <c r="AC77" i="2"/>
  <c r="AB77" i="2"/>
  <c r="AA77" i="2"/>
  <c r="Z77" i="2"/>
  <c r="Y77" i="2"/>
  <c r="X77" i="2"/>
  <c r="W77" i="2"/>
  <c r="T77" i="2"/>
  <c r="O77" i="2"/>
  <c r="N77" i="2"/>
  <c r="M77" i="2"/>
  <c r="K77" i="2"/>
  <c r="J77" i="2"/>
  <c r="I77" i="2"/>
  <c r="H77" i="2"/>
  <c r="G77" i="2"/>
  <c r="F77" i="2"/>
  <c r="E77" i="2"/>
  <c r="D77" i="2"/>
  <c r="C77" i="2"/>
  <c r="B77" i="2"/>
  <c r="A77" i="2"/>
  <c r="AM76" i="2"/>
  <c r="AL76" i="2"/>
  <c r="AG76" i="2"/>
  <c r="AF76" i="2"/>
  <c r="AC76" i="2"/>
  <c r="AB76" i="2"/>
  <c r="AA76" i="2"/>
  <c r="Z76" i="2"/>
  <c r="Y76" i="2"/>
  <c r="X76" i="2"/>
  <c r="W76" i="2"/>
  <c r="T76" i="2"/>
  <c r="O76" i="2"/>
  <c r="N76" i="2"/>
  <c r="M76" i="2"/>
  <c r="K76" i="2"/>
  <c r="J76" i="2"/>
  <c r="I76" i="2"/>
  <c r="H76" i="2"/>
  <c r="G76" i="2"/>
  <c r="F76" i="2"/>
  <c r="E76" i="2"/>
  <c r="D76" i="2"/>
  <c r="C76" i="2"/>
  <c r="B76" i="2"/>
  <c r="A76" i="2"/>
  <c r="AM75" i="2"/>
  <c r="AL75" i="2"/>
  <c r="AG75" i="2"/>
  <c r="AF75" i="2"/>
  <c r="AC75" i="2"/>
  <c r="AB75" i="2"/>
  <c r="AA75" i="2"/>
  <c r="Z75" i="2"/>
  <c r="Y75" i="2"/>
  <c r="X75" i="2"/>
  <c r="W75" i="2"/>
  <c r="T75" i="2"/>
  <c r="O75" i="2"/>
  <c r="N75" i="2"/>
  <c r="M75" i="2"/>
  <c r="K75" i="2"/>
  <c r="J75" i="2"/>
  <c r="I75" i="2"/>
  <c r="H75" i="2"/>
  <c r="G75" i="2"/>
  <c r="F75" i="2"/>
  <c r="E75" i="2"/>
  <c r="D75" i="2"/>
  <c r="C75" i="2"/>
  <c r="B75" i="2"/>
  <c r="A75" i="2"/>
  <c r="AM74" i="2"/>
  <c r="AL74" i="2"/>
  <c r="AG74" i="2"/>
  <c r="AF74" i="2"/>
  <c r="AC74" i="2"/>
  <c r="AB74" i="2"/>
  <c r="AA74" i="2"/>
  <c r="Z74" i="2"/>
  <c r="Y74" i="2"/>
  <c r="X74" i="2"/>
  <c r="W74" i="2"/>
  <c r="T74" i="2"/>
  <c r="O74" i="2"/>
  <c r="N74" i="2"/>
  <c r="M74" i="2"/>
  <c r="K74" i="2"/>
  <c r="J74" i="2"/>
  <c r="I74" i="2"/>
  <c r="H74" i="2"/>
  <c r="G74" i="2"/>
  <c r="F74" i="2"/>
  <c r="E74" i="2"/>
  <c r="D74" i="2"/>
  <c r="C74" i="2"/>
  <c r="B74" i="2"/>
  <c r="A74" i="2"/>
  <c r="AM73" i="2"/>
  <c r="AL73" i="2"/>
  <c r="AG73" i="2"/>
  <c r="AF73" i="2"/>
  <c r="AC73" i="2"/>
  <c r="AB73" i="2"/>
  <c r="AA73" i="2"/>
  <c r="Z73" i="2"/>
  <c r="Y73" i="2"/>
  <c r="X73" i="2"/>
  <c r="W73" i="2"/>
  <c r="T73" i="2"/>
  <c r="O73" i="2"/>
  <c r="N73" i="2"/>
  <c r="M73" i="2"/>
  <c r="K73" i="2"/>
  <c r="J73" i="2"/>
  <c r="I73" i="2"/>
  <c r="H73" i="2"/>
  <c r="G73" i="2"/>
  <c r="F73" i="2"/>
  <c r="E73" i="2"/>
  <c r="D73" i="2"/>
  <c r="C73" i="2"/>
  <c r="B73" i="2"/>
  <c r="A73" i="2"/>
  <c r="AM72" i="2"/>
  <c r="AL72" i="2"/>
  <c r="AG72" i="2"/>
  <c r="AF72" i="2"/>
  <c r="AC72" i="2"/>
  <c r="AB72" i="2"/>
  <c r="AA72" i="2"/>
  <c r="Z72" i="2"/>
  <c r="Y72" i="2"/>
  <c r="X72" i="2"/>
  <c r="W72" i="2"/>
  <c r="T72" i="2"/>
  <c r="O72" i="2"/>
  <c r="N72" i="2"/>
  <c r="M72" i="2"/>
  <c r="K72" i="2"/>
  <c r="J72" i="2"/>
  <c r="I72" i="2"/>
  <c r="H72" i="2"/>
  <c r="G72" i="2"/>
  <c r="F72" i="2"/>
  <c r="E72" i="2"/>
  <c r="D72" i="2"/>
  <c r="C72" i="2"/>
  <c r="B72" i="2"/>
  <c r="A72" i="2"/>
  <c r="AM71" i="2"/>
  <c r="AL71" i="2"/>
  <c r="AG71" i="2"/>
  <c r="AF71" i="2"/>
  <c r="AC71" i="2"/>
  <c r="AB71" i="2"/>
  <c r="AA71" i="2"/>
  <c r="Z71" i="2"/>
  <c r="Y71" i="2"/>
  <c r="X71" i="2"/>
  <c r="W71" i="2"/>
  <c r="T71" i="2"/>
  <c r="O71" i="2"/>
  <c r="N71" i="2"/>
  <c r="M71" i="2"/>
  <c r="K71" i="2"/>
  <c r="J71" i="2"/>
  <c r="I71" i="2"/>
  <c r="H71" i="2"/>
  <c r="G71" i="2"/>
  <c r="F71" i="2"/>
  <c r="E71" i="2"/>
  <c r="D71" i="2"/>
  <c r="C71" i="2"/>
  <c r="B71" i="2"/>
  <c r="A71" i="2"/>
  <c r="AM70" i="2"/>
  <c r="AL70" i="2"/>
  <c r="AG70" i="2"/>
  <c r="AF70" i="2"/>
  <c r="AC70" i="2"/>
  <c r="AB70" i="2"/>
  <c r="AA70" i="2"/>
  <c r="Z70" i="2"/>
  <c r="Y70" i="2"/>
  <c r="X70" i="2"/>
  <c r="W70" i="2"/>
  <c r="T70" i="2"/>
  <c r="O70" i="2"/>
  <c r="N70" i="2"/>
  <c r="M70" i="2"/>
  <c r="K70" i="2"/>
  <c r="J70" i="2"/>
  <c r="I70" i="2"/>
  <c r="H70" i="2"/>
  <c r="G70" i="2"/>
  <c r="F70" i="2"/>
  <c r="E70" i="2"/>
  <c r="D70" i="2"/>
  <c r="C70" i="2"/>
  <c r="B70" i="2"/>
  <c r="A70" i="2"/>
  <c r="AM69" i="2"/>
  <c r="AL69" i="2"/>
  <c r="AG69" i="2"/>
  <c r="AF69" i="2"/>
  <c r="AC69" i="2"/>
  <c r="AB69" i="2"/>
  <c r="AA69" i="2"/>
  <c r="Z69" i="2"/>
  <c r="Y69" i="2"/>
  <c r="X69" i="2"/>
  <c r="W69" i="2"/>
  <c r="T69" i="2"/>
  <c r="O69" i="2"/>
  <c r="N69" i="2"/>
  <c r="M69" i="2"/>
  <c r="K69" i="2"/>
  <c r="J69" i="2"/>
  <c r="I69" i="2"/>
  <c r="H69" i="2"/>
  <c r="G69" i="2"/>
  <c r="F69" i="2"/>
  <c r="E69" i="2"/>
  <c r="D69" i="2"/>
  <c r="C69" i="2"/>
  <c r="B69" i="2"/>
  <c r="A69" i="2"/>
  <c r="AM68" i="2"/>
  <c r="AL68" i="2"/>
  <c r="AG68" i="2"/>
  <c r="AF68" i="2"/>
  <c r="AC68" i="2"/>
  <c r="AB68" i="2"/>
  <c r="AA68" i="2"/>
  <c r="Z68" i="2"/>
  <c r="Y68" i="2"/>
  <c r="X68" i="2"/>
  <c r="W68" i="2"/>
  <c r="T68" i="2"/>
  <c r="O68" i="2"/>
  <c r="N68" i="2"/>
  <c r="M68" i="2"/>
  <c r="K68" i="2"/>
  <c r="J68" i="2"/>
  <c r="I68" i="2"/>
  <c r="H68" i="2"/>
  <c r="G68" i="2"/>
  <c r="F68" i="2"/>
  <c r="E68" i="2"/>
  <c r="D68" i="2"/>
  <c r="C68" i="2"/>
  <c r="B68" i="2"/>
  <c r="A68" i="2"/>
  <c r="AM67" i="2"/>
  <c r="AL67" i="2"/>
  <c r="AG67" i="2"/>
  <c r="AF67" i="2"/>
  <c r="AC67" i="2"/>
  <c r="AB67" i="2"/>
  <c r="AA67" i="2"/>
  <c r="Z67" i="2"/>
  <c r="Y67" i="2"/>
  <c r="X67" i="2"/>
  <c r="W67" i="2"/>
  <c r="T67" i="2"/>
  <c r="O67" i="2"/>
  <c r="N67" i="2"/>
  <c r="M67" i="2"/>
  <c r="K67" i="2"/>
  <c r="J67" i="2"/>
  <c r="I67" i="2"/>
  <c r="H67" i="2"/>
  <c r="G67" i="2"/>
  <c r="F67" i="2"/>
  <c r="E67" i="2"/>
  <c r="D67" i="2"/>
  <c r="C67" i="2"/>
  <c r="B67" i="2"/>
  <c r="A67" i="2"/>
  <c r="AM66" i="2"/>
  <c r="AL66" i="2"/>
  <c r="AG66" i="2"/>
  <c r="AF66" i="2"/>
  <c r="AC66" i="2"/>
  <c r="AB66" i="2"/>
  <c r="AA66" i="2"/>
  <c r="Z66" i="2"/>
  <c r="Y66" i="2"/>
  <c r="X66" i="2"/>
  <c r="W66" i="2"/>
  <c r="T66" i="2"/>
  <c r="O66" i="2"/>
  <c r="N66" i="2"/>
  <c r="M66" i="2"/>
  <c r="K66" i="2"/>
  <c r="J66" i="2"/>
  <c r="I66" i="2"/>
  <c r="H66" i="2"/>
  <c r="G66" i="2"/>
  <c r="F66" i="2"/>
  <c r="E66" i="2"/>
  <c r="D66" i="2"/>
  <c r="C66" i="2"/>
  <c r="B66" i="2"/>
  <c r="A66" i="2"/>
  <c r="AM65" i="2"/>
  <c r="AL65" i="2"/>
  <c r="AG65" i="2"/>
  <c r="AF65" i="2"/>
  <c r="AC65" i="2"/>
  <c r="AB65" i="2"/>
  <c r="AA65" i="2"/>
  <c r="Z65" i="2"/>
  <c r="Y65" i="2"/>
  <c r="X65" i="2"/>
  <c r="W65" i="2"/>
  <c r="T65" i="2"/>
  <c r="O65" i="2"/>
  <c r="N65" i="2"/>
  <c r="M65" i="2"/>
  <c r="K65" i="2"/>
  <c r="J65" i="2"/>
  <c r="I65" i="2"/>
  <c r="H65" i="2"/>
  <c r="G65" i="2"/>
  <c r="F65" i="2"/>
  <c r="E65" i="2"/>
  <c r="D65" i="2"/>
  <c r="C65" i="2"/>
  <c r="B65" i="2"/>
  <c r="A65" i="2"/>
  <c r="AM64" i="2"/>
  <c r="AL64" i="2"/>
  <c r="AG64" i="2"/>
  <c r="AF64" i="2"/>
  <c r="AC64" i="2"/>
  <c r="AB64" i="2"/>
  <c r="AA64" i="2"/>
  <c r="Z64" i="2"/>
  <c r="Y64" i="2"/>
  <c r="X64" i="2"/>
  <c r="W64" i="2"/>
  <c r="T64" i="2"/>
  <c r="O64" i="2"/>
  <c r="N64" i="2"/>
  <c r="M64" i="2"/>
  <c r="K64" i="2"/>
  <c r="J64" i="2"/>
  <c r="I64" i="2"/>
  <c r="H64" i="2"/>
  <c r="G64" i="2"/>
  <c r="F64" i="2"/>
  <c r="E64" i="2"/>
  <c r="D64" i="2"/>
  <c r="C64" i="2"/>
  <c r="B64" i="2"/>
  <c r="A64" i="2"/>
  <c r="AM63" i="2"/>
  <c r="AL63" i="2"/>
  <c r="AG63" i="2"/>
  <c r="AF63" i="2"/>
  <c r="AC63" i="2"/>
  <c r="AB63" i="2"/>
  <c r="AA63" i="2"/>
  <c r="Z63" i="2"/>
  <c r="Y63" i="2"/>
  <c r="X63" i="2"/>
  <c r="W63" i="2"/>
  <c r="T63" i="2"/>
  <c r="O63" i="2"/>
  <c r="N63" i="2"/>
  <c r="M63" i="2"/>
  <c r="K63" i="2"/>
  <c r="J63" i="2"/>
  <c r="I63" i="2"/>
  <c r="H63" i="2"/>
  <c r="G63" i="2"/>
  <c r="F63" i="2"/>
  <c r="E63" i="2"/>
  <c r="D63" i="2"/>
  <c r="C63" i="2"/>
  <c r="B63" i="2"/>
  <c r="A63" i="2"/>
  <c r="AM62" i="2"/>
  <c r="AL62" i="2"/>
  <c r="AG62" i="2"/>
  <c r="AF62" i="2"/>
  <c r="AC62" i="2"/>
  <c r="AB62" i="2"/>
  <c r="AA62" i="2"/>
  <c r="Z62" i="2"/>
  <c r="Y62" i="2"/>
  <c r="X62" i="2"/>
  <c r="W62" i="2"/>
  <c r="T62" i="2"/>
  <c r="O62" i="2"/>
  <c r="N62" i="2"/>
  <c r="M62" i="2"/>
  <c r="K62" i="2"/>
  <c r="J62" i="2"/>
  <c r="I62" i="2"/>
  <c r="H62" i="2"/>
  <c r="G62" i="2"/>
  <c r="F62" i="2"/>
  <c r="E62" i="2"/>
  <c r="D62" i="2"/>
  <c r="C62" i="2"/>
  <c r="B62" i="2"/>
  <c r="A62" i="2"/>
  <c r="AM61" i="2"/>
  <c r="AL61" i="2"/>
  <c r="AG61" i="2"/>
  <c r="AF61" i="2"/>
  <c r="AC61" i="2"/>
  <c r="AB61" i="2"/>
  <c r="AA61" i="2"/>
  <c r="Z61" i="2"/>
  <c r="Y61" i="2"/>
  <c r="X61" i="2"/>
  <c r="W61" i="2"/>
  <c r="T61" i="2"/>
  <c r="O61" i="2"/>
  <c r="N61" i="2"/>
  <c r="M61" i="2"/>
  <c r="K61" i="2"/>
  <c r="J61" i="2"/>
  <c r="I61" i="2"/>
  <c r="H61" i="2"/>
  <c r="G61" i="2"/>
  <c r="F61" i="2"/>
  <c r="E61" i="2"/>
  <c r="D61" i="2"/>
  <c r="C61" i="2"/>
  <c r="B61" i="2"/>
  <c r="A61" i="2"/>
  <c r="AM60" i="2"/>
  <c r="AL60" i="2"/>
  <c r="AG60" i="2"/>
  <c r="AF60" i="2"/>
  <c r="AC60" i="2"/>
  <c r="AB60" i="2"/>
  <c r="AA60" i="2"/>
  <c r="Z60" i="2"/>
  <c r="Y60" i="2"/>
  <c r="X60" i="2"/>
  <c r="W60" i="2"/>
  <c r="T60" i="2"/>
  <c r="O60" i="2"/>
  <c r="N60" i="2"/>
  <c r="M60" i="2"/>
  <c r="K60" i="2"/>
  <c r="J60" i="2"/>
  <c r="I60" i="2"/>
  <c r="H60" i="2"/>
  <c r="G60" i="2"/>
  <c r="F60" i="2"/>
  <c r="E60" i="2"/>
  <c r="D60" i="2"/>
  <c r="C60" i="2"/>
  <c r="B60" i="2"/>
  <c r="A60" i="2"/>
  <c r="AM59" i="2"/>
  <c r="AL59" i="2"/>
  <c r="AG59" i="2"/>
  <c r="AF59" i="2"/>
  <c r="AC59" i="2"/>
  <c r="AB59" i="2"/>
  <c r="AA59" i="2"/>
  <c r="Z59" i="2"/>
  <c r="Y59" i="2"/>
  <c r="X59" i="2"/>
  <c r="W59" i="2"/>
  <c r="T59" i="2"/>
  <c r="O59" i="2"/>
  <c r="N59" i="2"/>
  <c r="M59" i="2"/>
  <c r="K59" i="2"/>
  <c r="J59" i="2"/>
  <c r="I59" i="2"/>
  <c r="H59" i="2"/>
  <c r="G59" i="2"/>
  <c r="F59" i="2"/>
  <c r="E59" i="2"/>
  <c r="D59" i="2"/>
  <c r="C59" i="2"/>
  <c r="B59" i="2"/>
  <c r="A59" i="2"/>
  <c r="AM58" i="2"/>
  <c r="AL58" i="2"/>
  <c r="AG58" i="2"/>
  <c r="AF58" i="2"/>
  <c r="AC58" i="2"/>
  <c r="AB58" i="2"/>
  <c r="AA58" i="2"/>
  <c r="Z58" i="2"/>
  <c r="Y58" i="2"/>
  <c r="X58" i="2"/>
  <c r="W58" i="2"/>
  <c r="T58" i="2"/>
  <c r="O58" i="2"/>
  <c r="N58" i="2"/>
  <c r="M58" i="2"/>
  <c r="K58" i="2"/>
  <c r="J58" i="2"/>
  <c r="I58" i="2"/>
  <c r="H58" i="2"/>
  <c r="G58" i="2"/>
  <c r="F58" i="2"/>
  <c r="E58" i="2"/>
  <c r="D58" i="2"/>
  <c r="C58" i="2"/>
  <c r="B58" i="2"/>
  <c r="A58" i="2"/>
  <c r="AM57" i="2"/>
  <c r="AL57" i="2"/>
  <c r="AG57" i="2"/>
  <c r="AF57" i="2"/>
  <c r="AC57" i="2"/>
  <c r="AB57" i="2"/>
  <c r="AA57" i="2"/>
  <c r="Z57" i="2"/>
  <c r="Y57" i="2"/>
  <c r="X57" i="2"/>
  <c r="W57" i="2"/>
  <c r="T57" i="2"/>
  <c r="O57" i="2"/>
  <c r="N57" i="2"/>
  <c r="M57" i="2"/>
  <c r="K57" i="2"/>
  <c r="J57" i="2"/>
  <c r="I57" i="2"/>
  <c r="H57" i="2"/>
  <c r="G57" i="2"/>
  <c r="F57" i="2"/>
  <c r="E57" i="2"/>
  <c r="D57" i="2"/>
  <c r="C57" i="2"/>
  <c r="B57" i="2"/>
  <c r="A57" i="2"/>
  <c r="AM56" i="2"/>
  <c r="AL56" i="2"/>
  <c r="AG56" i="2"/>
  <c r="AF56" i="2"/>
  <c r="AC56" i="2"/>
  <c r="AB56" i="2"/>
  <c r="AA56" i="2"/>
  <c r="Z56" i="2"/>
  <c r="Y56" i="2"/>
  <c r="X56" i="2"/>
  <c r="W56" i="2"/>
  <c r="T56" i="2"/>
  <c r="O56" i="2"/>
  <c r="N56" i="2"/>
  <c r="M56" i="2"/>
  <c r="K56" i="2"/>
  <c r="J56" i="2"/>
  <c r="I56" i="2"/>
  <c r="H56" i="2"/>
  <c r="G56" i="2"/>
  <c r="F56" i="2"/>
  <c r="E56" i="2"/>
  <c r="D56" i="2"/>
  <c r="C56" i="2"/>
  <c r="B56" i="2"/>
  <c r="A56" i="2"/>
  <c r="AM55" i="2"/>
  <c r="AL55" i="2"/>
  <c r="AG55" i="2"/>
  <c r="AF55" i="2"/>
  <c r="AC55" i="2"/>
  <c r="AB55" i="2"/>
  <c r="AA55" i="2"/>
  <c r="Z55" i="2"/>
  <c r="Y55" i="2"/>
  <c r="X55" i="2"/>
  <c r="W55" i="2"/>
  <c r="T55" i="2"/>
  <c r="N55" i="2"/>
  <c r="M55" i="2"/>
  <c r="K55" i="2"/>
  <c r="J55" i="2"/>
  <c r="I55" i="2"/>
  <c r="H55" i="2"/>
  <c r="G55" i="2"/>
  <c r="F55" i="2"/>
  <c r="E55" i="2"/>
  <c r="D55" i="2"/>
  <c r="C55" i="2"/>
  <c r="B55" i="2"/>
  <c r="A55" i="2"/>
  <c r="AM54" i="2"/>
  <c r="AL54" i="2"/>
  <c r="AG54" i="2"/>
  <c r="AF54" i="2"/>
  <c r="AC54" i="2"/>
  <c r="AB54" i="2"/>
  <c r="AA54" i="2"/>
  <c r="Z54" i="2"/>
  <c r="Y54" i="2"/>
  <c r="X54" i="2"/>
  <c r="W54" i="2"/>
  <c r="T54" i="2"/>
  <c r="O54" i="2"/>
  <c r="N54" i="2"/>
  <c r="M54" i="2"/>
  <c r="K54" i="2"/>
  <c r="J54" i="2"/>
  <c r="I54" i="2"/>
  <c r="H54" i="2"/>
  <c r="G54" i="2"/>
  <c r="F54" i="2"/>
  <c r="E54" i="2"/>
  <c r="D54" i="2"/>
  <c r="C54" i="2"/>
  <c r="B54" i="2"/>
  <c r="A54" i="2"/>
  <c r="AM53" i="2"/>
  <c r="AL53" i="2"/>
  <c r="AG53" i="2"/>
  <c r="AF53" i="2"/>
  <c r="AC53" i="2"/>
  <c r="AB53" i="2"/>
  <c r="AA53" i="2"/>
  <c r="Z53" i="2"/>
  <c r="Y53" i="2"/>
  <c r="X53" i="2"/>
  <c r="W53" i="2"/>
  <c r="T53" i="2"/>
  <c r="O53" i="2"/>
  <c r="N53" i="2"/>
  <c r="M53" i="2"/>
  <c r="K53" i="2"/>
  <c r="J53" i="2"/>
  <c r="I53" i="2"/>
  <c r="H53" i="2"/>
  <c r="G53" i="2"/>
  <c r="F53" i="2"/>
  <c r="E53" i="2"/>
  <c r="D53" i="2"/>
  <c r="C53" i="2"/>
  <c r="B53" i="2"/>
  <c r="A53" i="2"/>
  <c r="AM52" i="2"/>
  <c r="AL52" i="2"/>
  <c r="AG52" i="2"/>
  <c r="AF52" i="2"/>
  <c r="AC52" i="2"/>
  <c r="AB52" i="2"/>
  <c r="AA52" i="2"/>
  <c r="Z52" i="2"/>
  <c r="Y52" i="2"/>
  <c r="X52" i="2"/>
  <c r="W52" i="2"/>
  <c r="T52" i="2"/>
  <c r="O52" i="2"/>
  <c r="N52" i="2"/>
  <c r="M52" i="2"/>
  <c r="K52" i="2"/>
  <c r="J52" i="2"/>
  <c r="I52" i="2"/>
  <c r="H52" i="2"/>
  <c r="G52" i="2"/>
  <c r="F52" i="2"/>
  <c r="E52" i="2"/>
  <c r="D52" i="2"/>
  <c r="C52" i="2"/>
  <c r="B52" i="2"/>
  <c r="A52" i="2"/>
  <c r="AM51" i="2"/>
  <c r="AL51" i="2"/>
  <c r="AG51" i="2"/>
  <c r="AF51" i="2"/>
  <c r="AC51" i="2"/>
  <c r="AB51" i="2"/>
  <c r="AA51" i="2"/>
  <c r="Z51" i="2"/>
  <c r="Y51" i="2"/>
  <c r="X51" i="2"/>
  <c r="W51" i="2"/>
  <c r="T51" i="2"/>
  <c r="O51" i="2"/>
  <c r="N51" i="2"/>
  <c r="M51" i="2"/>
  <c r="K51" i="2"/>
  <c r="J51" i="2"/>
  <c r="I51" i="2"/>
  <c r="H51" i="2"/>
  <c r="G51" i="2"/>
  <c r="F51" i="2"/>
  <c r="E51" i="2"/>
  <c r="D51" i="2"/>
  <c r="C51" i="2"/>
  <c r="B51" i="2"/>
  <c r="A51" i="2"/>
  <c r="AM50" i="2"/>
  <c r="AL50" i="2"/>
  <c r="AG50" i="2"/>
  <c r="AF50" i="2"/>
  <c r="AC50" i="2"/>
  <c r="AB50" i="2"/>
  <c r="AA50" i="2"/>
  <c r="Z50" i="2"/>
  <c r="Y50" i="2"/>
  <c r="X50" i="2"/>
  <c r="W50" i="2"/>
  <c r="T50" i="2"/>
  <c r="O50" i="2"/>
  <c r="N50" i="2"/>
  <c r="M50" i="2"/>
  <c r="K50" i="2"/>
  <c r="J50" i="2"/>
  <c r="I50" i="2"/>
  <c r="H50" i="2"/>
  <c r="G50" i="2"/>
  <c r="F50" i="2"/>
  <c r="E50" i="2"/>
  <c r="D50" i="2"/>
  <c r="C50" i="2"/>
  <c r="B50" i="2"/>
  <c r="A50" i="2"/>
  <c r="AM49" i="2"/>
  <c r="AL49" i="2"/>
  <c r="AG49" i="2"/>
  <c r="AF49" i="2"/>
  <c r="AC49" i="2"/>
  <c r="AB49" i="2"/>
  <c r="AA49" i="2"/>
  <c r="Z49" i="2"/>
  <c r="Y49" i="2"/>
  <c r="X49" i="2"/>
  <c r="W49" i="2"/>
  <c r="T49" i="2"/>
  <c r="O49" i="2"/>
  <c r="N49" i="2"/>
  <c r="M49" i="2"/>
  <c r="K49" i="2"/>
  <c r="J49" i="2"/>
  <c r="I49" i="2"/>
  <c r="H49" i="2"/>
  <c r="G49" i="2"/>
  <c r="F49" i="2"/>
  <c r="E49" i="2"/>
  <c r="D49" i="2"/>
  <c r="C49" i="2"/>
  <c r="B49" i="2"/>
  <c r="A49" i="2"/>
  <c r="AM48" i="2"/>
  <c r="AL48" i="2"/>
  <c r="AG48" i="2"/>
  <c r="AF48" i="2"/>
  <c r="AC48" i="2"/>
  <c r="AB48" i="2"/>
  <c r="AA48" i="2"/>
  <c r="Z48" i="2"/>
  <c r="Y48" i="2"/>
  <c r="X48" i="2"/>
  <c r="W48" i="2"/>
  <c r="T48" i="2"/>
  <c r="O48" i="2"/>
  <c r="N48" i="2"/>
  <c r="M48" i="2"/>
  <c r="K48" i="2"/>
  <c r="J48" i="2"/>
  <c r="I48" i="2"/>
  <c r="H48" i="2"/>
  <c r="G48" i="2"/>
  <c r="F48" i="2"/>
  <c r="E48" i="2"/>
  <c r="D48" i="2"/>
  <c r="C48" i="2"/>
  <c r="B48" i="2"/>
  <c r="A48" i="2"/>
  <c r="AM47" i="2"/>
  <c r="AL47" i="2"/>
  <c r="AG47" i="2"/>
  <c r="AF47" i="2"/>
  <c r="AC47" i="2"/>
  <c r="AB47" i="2"/>
  <c r="AA47" i="2"/>
  <c r="Z47" i="2"/>
  <c r="Y47" i="2"/>
  <c r="X47" i="2"/>
  <c r="W47" i="2"/>
  <c r="T47" i="2"/>
  <c r="O47" i="2"/>
  <c r="N47" i="2"/>
  <c r="M47" i="2"/>
  <c r="K47" i="2"/>
  <c r="J47" i="2"/>
  <c r="I47" i="2"/>
  <c r="H47" i="2"/>
  <c r="G47" i="2"/>
  <c r="F47" i="2"/>
  <c r="E47" i="2"/>
  <c r="D47" i="2"/>
  <c r="C47" i="2"/>
  <c r="B47" i="2"/>
  <c r="A47" i="2"/>
  <c r="AM46" i="2"/>
  <c r="AL46" i="2"/>
  <c r="AG46" i="2"/>
  <c r="AF46" i="2"/>
  <c r="AC46" i="2"/>
  <c r="AB46" i="2"/>
  <c r="AA46" i="2"/>
  <c r="Z46" i="2"/>
  <c r="Y46" i="2"/>
  <c r="X46" i="2"/>
  <c r="W46" i="2"/>
  <c r="T46" i="2"/>
  <c r="O46" i="2"/>
  <c r="N46" i="2"/>
  <c r="M46" i="2"/>
  <c r="K46" i="2"/>
  <c r="J46" i="2"/>
  <c r="I46" i="2"/>
  <c r="H46" i="2"/>
  <c r="G46" i="2"/>
  <c r="F46" i="2"/>
  <c r="E46" i="2"/>
  <c r="D46" i="2"/>
  <c r="C46" i="2"/>
  <c r="B46" i="2"/>
  <c r="B137" i="2" s="1"/>
  <c r="A46" i="2"/>
  <c r="AM45" i="2"/>
  <c r="AL45" i="2"/>
  <c r="AG45" i="2"/>
  <c r="AF45" i="2"/>
  <c r="AC45" i="2"/>
  <c r="AB45" i="2"/>
  <c r="AA45" i="2"/>
  <c r="Z45" i="2"/>
  <c r="Y45" i="2"/>
  <c r="X45" i="2"/>
  <c r="T45" i="2"/>
  <c r="O45" i="2"/>
  <c r="N45" i="2"/>
  <c r="M45" i="2"/>
  <c r="K45" i="2"/>
  <c r="J45" i="2"/>
  <c r="I45" i="2"/>
  <c r="H45" i="2"/>
  <c r="G45" i="2"/>
  <c r="F45" i="2"/>
  <c r="E45" i="2"/>
  <c r="D45" i="2"/>
  <c r="C45" i="2"/>
  <c r="B45" i="2"/>
  <c r="A45" i="2"/>
  <c r="AM44" i="2"/>
  <c r="AL44" i="2"/>
  <c r="AG44" i="2"/>
  <c r="AF44" i="2"/>
  <c r="AC44" i="2"/>
  <c r="AB44" i="2"/>
  <c r="AA44" i="2"/>
  <c r="Z44" i="2"/>
  <c r="Y44" i="2"/>
  <c r="X44" i="2"/>
  <c r="W44" i="2"/>
  <c r="T44" i="2"/>
  <c r="O44" i="2"/>
  <c r="N44" i="2"/>
  <c r="M44" i="2"/>
  <c r="K44" i="2"/>
  <c r="J44" i="2"/>
  <c r="I44" i="2"/>
  <c r="H44" i="2"/>
  <c r="G44" i="2"/>
  <c r="F44" i="2"/>
  <c r="E44" i="2"/>
  <c r="D44" i="2"/>
  <c r="C44" i="2"/>
  <c r="B44" i="2"/>
  <c r="A44" i="2"/>
  <c r="AM43" i="2"/>
  <c r="AL43" i="2"/>
  <c r="AG43" i="2"/>
  <c r="AF43" i="2"/>
  <c r="AC43" i="2"/>
  <c r="AB43" i="2"/>
  <c r="AA43" i="2"/>
  <c r="Z43" i="2"/>
  <c r="Y43" i="2"/>
  <c r="X43" i="2"/>
  <c r="W43" i="2"/>
  <c r="T43" i="2"/>
  <c r="O43" i="2"/>
  <c r="N43" i="2"/>
  <c r="M43" i="2"/>
  <c r="K43" i="2"/>
  <c r="J43" i="2"/>
  <c r="I43" i="2"/>
  <c r="H43" i="2"/>
  <c r="G43" i="2"/>
  <c r="F43" i="2"/>
  <c r="E43" i="2"/>
  <c r="D43" i="2"/>
  <c r="C43" i="2"/>
  <c r="B43" i="2"/>
  <c r="A43" i="2"/>
  <c r="AM42" i="2"/>
  <c r="AL42" i="2"/>
  <c r="AG42" i="2"/>
  <c r="AF42" i="2"/>
  <c r="AC42" i="2"/>
  <c r="AB42" i="2"/>
  <c r="AA42" i="2"/>
  <c r="Z42" i="2"/>
  <c r="Y42" i="2"/>
  <c r="X42" i="2"/>
  <c r="W42" i="2"/>
  <c r="T42" i="2"/>
  <c r="O42" i="2"/>
  <c r="N42" i="2"/>
  <c r="M42" i="2"/>
  <c r="K42" i="2"/>
  <c r="J42" i="2"/>
  <c r="I42" i="2"/>
  <c r="H42" i="2"/>
  <c r="G42" i="2"/>
  <c r="F42" i="2"/>
  <c r="E42" i="2"/>
  <c r="D42" i="2"/>
  <c r="C42" i="2"/>
  <c r="B42" i="2"/>
  <c r="A42" i="2"/>
  <c r="AM41" i="2"/>
  <c r="AL41" i="2"/>
  <c r="AG41" i="2"/>
  <c r="AF41" i="2"/>
  <c r="AC41" i="2"/>
  <c r="AB41" i="2"/>
  <c r="AA41" i="2"/>
  <c r="Z41" i="2"/>
  <c r="Y41" i="2"/>
  <c r="X41" i="2"/>
  <c r="W41" i="2"/>
  <c r="T41" i="2"/>
  <c r="O41" i="2"/>
  <c r="N41" i="2"/>
  <c r="M41" i="2"/>
  <c r="K41" i="2"/>
  <c r="J41" i="2"/>
  <c r="I41" i="2"/>
  <c r="H41" i="2"/>
  <c r="G41" i="2"/>
  <c r="F41" i="2"/>
  <c r="E41" i="2"/>
  <c r="D41" i="2"/>
  <c r="C41" i="2"/>
  <c r="B41" i="2"/>
  <c r="A41" i="2"/>
  <c r="AM40" i="2"/>
  <c r="AL40" i="2"/>
  <c r="AG40" i="2"/>
  <c r="AF40" i="2"/>
  <c r="AC40" i="2"/>
  <c r="AB40" i="2"/>
  <c r="AA40" i="2"/>
  <c r="Z40" i="2"/>
  <c r="Y40" i="2"/>
  <c r="X40" i="2"/>
  <c r="W40" i="2"/>
  <c r="T40" i="2"/>
  <c r="O40" i="2"/>
  <c r="N40" i="2"/>
  <c r="M40" i="2"/>
  <c r="K40" i="2"/>
  <c r="J40" i="2"/>
  <c r="I40" i="2"/>
  <c r="H40" i="2"/>
  <c r="G40" i="2"/>
  <c r="F40" i="2"/>
  <c r="E40" i="2"/>
  <c r="D40" i="2"/>
  <c r="C40" i="2"/>
  <c r="B40" i="2"/>
  <c r="A40" i="2"/>
  <c r="AM39" i="2"/>
  <c r="AL39" i="2"/>
  <c r="AG39" i="2"/>
  <c r="AF39" i="2"/>
  <c r="AC39" i="2"/>
  <c r="AB39" i="2"/>
  <c r="AA39" i="2"/>
  <c r="Z39" i="2"/>
  <c r="Y39" i="2"/>
  <c r="X39" i="2"/>
  <c r="W39" i="2"/>
  <c r="T39" i="2"/>
  <c r="O39" i="2"/>
  <c r="N39" i="2"/>
  <c r="M39" i="2"/>
  <c r="K39" i="2"/>
  <c r="J39" i="2"/>
  <c r="I39" i="2"/>
  <c r="H39" i="2"/>
  <c r="G39" i="2"/>
  <c r="F39" i="2"/>
  <c r="E39" i="2"/>
  <c r="D39" i="2"/>
  <c r="C39" i="2"/>
  <c r="B39" i="2"/>
  <c r="A39" i="2"/>
  <c r="AM38" i="2"/>
  <c r="AL38" i="2"/>
  <c r="AG38" i="2"/>
  <c r="AF38" i="2"/>
  <c r="AC38" i="2"/>
  <c r="AB38" i="2"/>
  <c r="AA38" i="2"/>
  <c r="Z38" i="2"/>
  <c r="Y38" i="2"/>
  <c r="X38" i="2"/>
  <c r="W38" i="2"/>
  <c r="T38" i="2"/>
  <c r="O38" i="2"/>
  <c r="N38" i="2"/>
  <c r="M38" i="2"/>
  <c r="K38" i="2"/>
  <c r="J38" i="2"/>
  <c r="I38" i="2"/>
  <c r="H38" i="2"/>
  <c r="G38" i="2"/>
  <c r="F38" i="2"/>
  <c r="E38" i="2"/>
  <c r="D38" i="2"/>
  <c r="C38" i="2"/>
  <c r="B38" i="2"/>
  <c r="A38" i="2"/>
  <c r="AM37" i="2"/>
  <c r="AL37" i="2"/>
  <c r="AG37" i="2"/>
  <c r="AF37" i="2"/>
  <c r="AC37" i="2"/>
  <c r="AB37" i="2"/>
  <c r="AA37" i="2"/>
  <c r="Z37" i="2"/>
  <c r="Y37" i="2"/>
  <c r="X37" i="2"/>
  <c r="W37" i="2"/>
  <c r="T37" i="2"/>
  <c r="O37" i="2"/>
  <c r="N37" i="2"/>
  <c r="M37" i="2"/>
  <c r="K37" i="2"/>
  <c r="J37" i="2"/>
  <c r="I37" i="2"/>
  <c r="H37" i="2"/>
  <c r="G37" i="2"/>
  <c r="F37" i="2"/>
  <c r="E37" i="2"/>
  <c r="D37" i="2"/>
  <c r="C37" i="2"/>
  <c r="B37" i="2"/>
  <c r="A37" i="2"/>
  <c r="AM36" i="2"/>
  <c r="AL36" i="2"/>
  <c r="AG36" i="2"/>
  <c r="AF36" i="2"/>
  <c r="AC36" i="2"/>
  <c r="AB36" i="2"/>
  <c r="AA36" i="2"/>
  <c r="Z36" i="2"/>
  <c r="Y36" i="2"/>
  <c r="X36" i="2"/>
  <c r="W36" i="2"/>
  <c r="T36" i="2"/>
  <c r="O36" i="2"/>
  <c r="N36" i="2"/>
  <c r="M36" i="2"/>
  <c r="K36" i="2"/>
  <c r="J36" i="2"/>
  <c r="I36" i="2"/>
  <c r="H36" i="2"/>
  <c r="G36" i="2"/>
  <c r="F36" i="2"/>
  <c r="E36" i="2"/>
  <c r="D36" i="2"/>
  <c r="C36" i="2"/>
  <c r="B36" i="2"/>
  <c r="A36" i="2"/>
  <c r="AM35" i="2"/>
  <c r="AL35" i="2"/>
  <c r="AG35" i="2"/>
  <c r="AF35" i="2"/>
  <c r="AC35" i="2"/>
  <c r="AB35" i="2"/>
  <c r="AA35" i="2"/>
  <c r="Z35" i="2"/>
  <c r="Y35" i="2"/>
  <c r="X35" i="2"/>
  <c r="W35" i="2"/>
  <c r="T35" i="2"/>
  <c r="O35" i="2"/>
  <c r="N35" i="2"/>
  <c r="M35" i="2"/>
  <c r="K35" i="2"/>
  <c r="J35" i="2"/>
  <c r="I35" i="2"/>
  <c r="H35" i="2"/>
  <c r="G35" i="2"/>
  <c r="F35" i="2"/>
  <c r="E35" i="2"/>
  <c r="D35" i="2"/>
  <c r="C35" i="2"/>
  <c r="B35" i="2"/>
  <c r="A35" i="2"/>
  <c r="AM34" i="2"/>
  <c r="AL34" i="2"/>
  <c r="AG34" i="2"/>
  <c r="AF34" i="2"/>
  <c r="AC34" i="2"/>
  <c r="AB34" i="2"/>
  <c r="AA34" i="2"/>
  <c r="Z34" i="2"/>
  <c r="Y34" i="2"/>
  <c r="X34" i="2"/>
  <c r="W34" i="2"/>
  <c r="T34" i="2"/>
  <c r="O34" i="2"/>
  <c r="N34" i="2"/>
  <c r="M34" i="2"/>
  <c r="K34" i="2"/>
  <c r="J34" i="2"/>
  <c r="I34" i="2"/>
  <c r="H34" i="2"/>
  <c r="G34" i="2"/>
  <c r="F34" i="2"/>
  <c r="E34" i="2"/>
  <c r="D34" i="2"/>
  <c r="C34" i="2"/>
  <c r="B34" i="2"/>
  <c r="A34" i="2"/>
  <c r="AM33" i="2"/>
  <c r="AL33" i="2"/>
  <c r="AG33" i="2"/>
  <c r="AF33" i="2"/>
  <c r="AC33" i="2"/>
  <c r="AB33" i="2"/>
  <c r="AA33" i="2"/>
  <c r="Z33" i="2"/>
  <c r="Y33" i="2"/>
  <c r="X33" i="2"/>
  <c r="W33" i="2"/>
  <c r="T33" i="2"/>
  <c r="O33" i="2"/>
  <c r="N33" i="2"/>
  <c r="M33" i="2"/>
  <c r="K33" i="2"/>
  <c r="J33" i="2"/>
  <c r="I33" i="2"/>
  <c r="H33" i="2"/>
  <c r="G33" i="2"/>
  <c r="F33" i="2"/>
  <c r="E33" i="2"/>
  <c r="D33" i="2"/>
  <c r="C33" i="2"/>
  <c r="B33" i="2"/>
  <c r="A33" i="2"/>
  <c r="AM32" i="2"/>
  <c r="AL32" i="2"/>
  <c r="AG32" i="2"/>
  <c r="AF32" i="2"/>
  <c r="AC32" i="2"/>
  <c r="AB32" i="2"/>
  <c r="AA32" i="2"/>
  <c r="Z32" i="2"/>
  <c r="Y32" i="2"/>
  <c r="X32" i="2"/>
  <c r="W32" i="2"/>
  <c r="T32" i="2"/>
  <c r="O32" i="2"/>
  <c r="N32" i="2"/>
  <c r="M32" i="2"/>
  <c r="K32" i="2"/>
  <c r="J32" i="2"/>
  <c r="I32" i="2"/>
  <c r="H32" i="2"/>
  <c r="G32" i="2"/>
  <c r="F32" i="2"/>
  <c r="E32" i="2"/>
  <c r="D32" i="2"/>
  <c r="C32" i="2"/>
  <c r="B32" i="2"/>
  <c r="A32" i="2"/>
  <c r="AM31" i="2"/>
  <c r="AL31" i="2"/>
  <c r="AG31" i="2"/>
  <c r="AF31" i="2"/>
  <c r="AC31" i="2"/>
  <c r="AB31" i="2"/>
  <c r="AA31" i="2"/>
  <c r="Z31" i="2"/>
  <c r="Y31" i="2"/>
  <c r="X31" i="2"/>
  <c r="W31" i="2"/>
  <c r="T31" i="2"/>
  <c r="O31" i="2"/>
  <c r="N31" i="2"/>
  <c r="M31" i="2"/>
  <c r="K31" i="2"/>
  <c r="J31" i="2"/>
  <c r="I31" i="2"/>
  <c r="H31" i="2"/>
  <c r="G31" i="2"/>
  <c r="F31" i="2"/>
  <c r="E31" i="2"/>
  <c r="D31" i="2"/>
  <c r="C31" i="2"/>
  <c r="B31" i="2"/>
  <c r="A31" i="2"/>
  <c r="AM30" i="2"/>
  <c r="AL30" i="2"/>
  <c r="AG30" i="2"/>
  <c r="AF30" i="2"/>
  <c r="AC30" i="2"/>
  <c r="AB30" i="2"/>
  <c r="AA30" i="2"/>
  <c r="Z30" i="2"/>
  <c r="Y30" i="2"/>
  <c r="X30" i="2"/>
  <c r="W30" i="2"/>
  <c r="T30" i="2"/>
  <c r="O30" i="2"/>
  <c r="N30" i="2"/>
  <c r="M30" i="2"/>
  <c r="K30" i="2"/>
  <c r="J30" i="2"/>
  <c r="I30" i="2"/>
  <c r="H30" i="2"/>
  <c r="G30" i="2"/>
  <c r="F30" i="2"/>
  <c r="E30" i="2"/>
  <c r="D30" i="2"/>
  <c r="C30" i="2"/>
  <c r="B30" i="2"/>
  <c r="A30" i="2"/>
  <c r="AM29" i="2"/>
  <c r="AL29" i="2"/>
  <c r="AG29" i="2"/>
  <c r="AF29" i="2"/>
  <c r="AC29" i="2"/>
  <c r="AB29" i="2"/>
  <c r="AA29" i="2"/>
  <c r="Z29" i="2"/>
  <c r="Y29" i="2"/>
  <c r="X29" i="2"/>
  <c r="W29" i="2"/>
  <c r="T29" i="2"/>
  <c r="O29" i="2"/>
  <c r="N29" i="2"/>
  <c r="M29" i="2"/>
  <c r="K29" i="2"/>
  <c r="J29" i="2"/>
  <c r="I29" i="2"/>
  <c r="H29" i="2"/>
  <c r="G29" i="2"/>
  <c r="F29" i="2"/>
  <c r="E29" i="2"/>
  <c r="D29" i="2"/>
  <c r="C29" i="2"/>
  <c r="B29" i="2"/>
  <c r="A29" i="2"/>
  <c r="AM28" i="2"/>
  <c r="AL28" i="2"/>
  <c r="AG28" i="2"/>
  <c r="AF28" i="2"/>
  <c r="AC28" i="2"/>
  <c r="AB28" i="2"/>
  <c r="AA28" i="2"/>
  <c r="Z28" i="2"/>
  <c r="Y28" i="2"/>
  <c r="X28" i="2"/>
  <c r="W28" i="2"/>
  <c r="T28" i="2"/>
  <c r="O28" i="2"/>
  <c r="N28" i="2"/>
  <c r="M28" i="2"/>
  <c r="K28" i="2"/>
  <c r="J28" i="2"/>
  <c r="I28" i="2"/>
  <c r="H28" i="2"/>
  <c r="G28" i="2"/>
  <c r="F28" i="2"/>
  <c r="E28" i="2"/>
  <c r="D28" i="2"/>
  <c r="C28" i="2"/>
  <c r="B28" i="2"/>
  <c r="A28" i="2"/>
  <c r="AM27" i="2"/>
  <c r="AL27" i="2"/>
  <c r="AG27" i="2"/>
  <c r="AF27" i="2"/>
  <c r="AC27" i="2"/>
  <c r="AB27" i="2"/>
  <c r="AA27" i="2"/>
  <c r="Z27" i="2"/>
  <c r="Y27" i="2"/>
  <c r="X27" i="2"/>
  <c r="W27" i="2"/>
  <c r="T27" i="2"/>
  <c r="O27" i="2"/>
  <c r="N27" i="2"/>
  <c r="M27" i="2"/>
  <c r="K27" i="2"/>
  <c r="J27" i="2"/>
  <c r="I27" i="2"/>
  <c r="H27" i="2"/>
  <c r="G27" i="2"/>
  <c r="F27" i="2"/>
  <c r="E27" i="2"/>
  <c r="D27" i="2"/>
  <c r="C27" i="2"/>
  <c r="B27" i="2"/>
  <c r="A27" i="2"/>
  <c r="AM26" i="2"/>
  <c r="AL26" i="2"/>
  <c r="AG26" i="2"/>
  <c r="AF26" i="2"/>
  <c r="AC26" i="2"/>
  <c r="AB26" i="2"/>
  <c r="AA26" i="2"/>
  <c r="Z26" i="2"/>
  <c r="Y26" i="2"/>
  <c r="X26" i="2"/>
  <c r="W26" i="2"/>
  <c r="T26" i="2"/>
  <c r="O26" i="2"/>
  <c r="N26" i="2"/>
  <c r="M26" i="2"/>
  <c r="K26" i="2"/>
  <c r="J26" i="2"/>
  <c r="I26" i="2"/>
  <c r="H26" i="2"/>
  <c r="G26" i="2"/>
  <c r="F26" i="2"/>
  <c r="E26" i="2"/>
  <c r="D26" i="2"/>
  <c r="C26" i="2"/>
  <c r="B26" i="2"/>
  <c r="A26" i="2"/>
  <c r="AM25" i="2"/>
  <c r="AL25" i="2"/>
  <c r="AG25" i="2"/>
  <c r="AF25" i="2"/>
  <c r="AC25" i="2"/>
  <c r="AB25" i="2"/>
  <c r="AA25" i="2"/>
  <c r="Z25" i="2"/>
  <c r="Y25" i="2"/>
  <c r="X25" i="2"/>
  <c r="W25" i="2"/>
  <c r="T25" i="2"/>
  <c r="O25" i="2"/>
  <c r="N25" i="2"/>
  <c r="M25" i="2"/>
  <c r="K25" i="2"/>
  <c r="J25" i="2"/>
  <c r="I25" i="2"/>
  <c r="H25" i="2"/>
  <c r="G25" i="2"/>
  <c r="F25" i="2"/>
  <c r="E25" i="2"/>
  <c r="D25" i="2"/>
  <c r="C25" i="2"/>
  <c r="B25" i="2"/>
  <c r="A25" i="2"/>
  <c r="AM24" i="2"/>
  <c r="AL24" i="2"/>
  <c r="AG24" i="2"/>
  <c r="AF24" i="2"/>
  <c r="AC24" i="2"/>
  <c r="AB24" i="2"/>
  <c r="AA24" i="2"/>
  <c r="Z24" i="2"/>
  <c r="Y24" i="2"/>
  <c r="X24" i="2"/>
  <c r="W24" i="2"/>
  <c r="T24" i="2"/>
  <c r="O24" i="2"/>
  <c r="N24" i="2"/>
  <c r="M24" i="2"/>
  <c r="K24" i="2"/>
  <c r="J24" i="2"/>
  <c r="I24" i="2"/>
  <c r="H24" i="2"/>
  <c r="G24" i="2"/>
  <c r="F24" i="2"/>
  <c r="E24" i="2"/>
  <c r="D24" i="2"/>
  <c r="C24" i="2"/>
  <c r="B24" i="2"/>
  <c r="A24" i="2"/>
  <c r="AM23" i="2"/>
  <c r="AL23" i="2"/>
  <c r="AG23" i="2"/>
  <c r="AF23" i="2"/>
  <c r="AC23" i="2"/>
  <c r="AB23" i="2"/>
  <c r="AA23" i="2"/>
  <c r="Z23" i="2"/>
  <c r="Y23" i="2"/>
  <c r="X23" i="2"/>
  <c r="W23" i="2"/>
  <c r="T23" i="2"/>
  <c r="O23" i="2"/>
  <c r="N23" i="2"/>
  <c r="M23" i="2"/>
  <c r="K23" i="2"/>
  <c r="J23" i="2"/>
  <c r="I23" i="2"/>
  <c r="H23" i="2"/>
  <c r="G23" i="2"/>
  <c r="F23" i="2"/>
  <c r="E23" i="2"/>
  <c r="D23" i="2"/>
  <c r="C23" i="2"/>
  <c r="B23" i="2"/>
  <c r="A23" i="2"/>
  <c r="AM22" i="2"/>
  <c r="AL22" i="2"/>
  <c r="AG22" i="2"/>
  <c r="AF22" i="2"/>
  <c r="AC22" i="2"/>
  <c r="AB22" i="2"/>
  <c r="AA22" i="2"/>
  <c r="Z22" i="2"/>
  <c r="Y22" i="2"/>
  <c r="X22" i="2"/>
  <c r="W22" i="2"/>
  <c r="T22" i="2"/>
  <c r="O22" i="2"/>
  <c r="N22" i="2"/>
  <c r="M22" i="2"/>
  <c r="K22" i="2"/>
  <c r="J22" i="2"/>
  <c r="I22" i="2"/>
  <c r="H22" i="2"/>
  <c r="G22" i="2"/>
  <c r="F22" i="2"/>
  <c r="E22" i="2"/>
  <c r="D22" i="2"/>
  <c r="C22" i="2"/>
  <c r="B22" i="2"/>
  <c r="A22" i="2"/>
  <c r="AM21" i="2"/>
  <c r="AL21" i="2"/>
  <c r="AG21" i="2"/>
  <c r="AF21" i="2"/>
  <c r="AC21" i="2"/>
  <c r="AB21" i="2"/>
  <c r="AA21" i="2"/>
  <c r="Z21" i="2"/>
  <c r="Y21" i="2"/>
  <c r="X21" i="2"/>
  <c r="W21" i="2"/>
  <c r="T21" i="2"/>
  <c r="O21" i="2"/>
  <c r="N21" i="2"/>
  <c r="M21" i="2"/>
  <c r="K21" i="2"/>
  <c r="J21" i="2"/>
  <c r="I21" i="2"/>
  <c r="H21" i="2"/>
  <c r="G21" i="2"/>
  <c r="F21" i="2"/>
  <c r="E21" i="2"/>
  <c r="D21" i="2"/>
  <c r="C21" i="2"/>
  <c r="B21" i="2"/>
  <c r="A21" i="2"/>
  <c r="AM20" i="2"/>
  <c r="AL20" i="2"/>
  <c r="AG20" i="2"/>
  <c r="AF20" i="2"/>
  <c r="AC20" i="2"/>
  <c r="AB20" i="2"/>
  <c r="AA20" i="2"/>
  <c r="Z20" i="2"/>
  <c r="Y20" i="2"/>
  <c r="X20" i="2"/>
  <c r="W20" i="2"/>
  <c r="T20" i="2"/>
  <c r="O20" i="2"/>
  <c r="N20" i="2"/>
  <c r="M20" i="2"/>
  <c r="K20" i="2"/>
  <c r="J20" i="2"/>
  <c r="I20" i="2"/>
  <c r="H20" i="2"/>
  <c r="G20" i="2"/>
  <c r="F20" i="2"/>
  <c r="E20" i="2"/>
  <c r="D20" i="2"/>
  <c r="C20" i="2"/>
  <c r="B20" i="2"/>
  <c r="A20" i="2"/>
  <c r="AM19" i="2"/>
  <c r="AL19" i="2"/>
  <c r="AG19" i="2"/>
  <c r="AF19" i="2"/>
  <c r="AC19" i="2"/>
  <c r="AB19" i="2"/>
  <c r="AA19" i="2"/>
  <c r="Z19" i="2"/>
  <c r="Y19" i="2"/>
  <c r="X19" i="2"/>
  <c r="W19" i="2"/>
  <c r="T19" i="2"/>
  <c r="O19" i="2"/>
  <c r="N19" i="2"/>
  <c r="M19" i="2"/>
  <c r="K19" i="2"/>
  <c r="J19" i="2"/>
  <c r="I19" i="2"/>
  <c r="H19" i="2"/>
  <c r="G19" i="2"/>
  <c r="F19" i="2"/>
  <c r="E19" i="2"/>
  <c r="D19" i="2"/>
  <c r="C19" i="2"/>
  <c r="B19" i="2"/>
  <c r="A19" i="2"/>
  <c r="AM18" i="2"/>
  <c r="AL18" i="2"/>
  <c r="AG18" i="2"/>
  <c r="AF18" i="2"/>
  <c r="AC18" i="2"/>
  <c r="AB18" i="2"/>
  <c r="AA18" i="2"/>
  <c r="Z18" i="2"/>
  <c r="Y18" i="2"/>
  <c r="X18" i="2"/>
  <c r="W18" i="2"/>
  <c r="T18" i="2"/>
  <c r="O18" i="2"/>
  <c r="N18" i="2"/>
  <c r="M18" i="2"/>
  <c r="K18" i="2"/>
  <c r="J18" i="2"/>
  <c r="I18" i="2"/>
  <c r="H18" i="2"/>
  <c r="G18" i="2"/>
  <c r="F18" i="2"/>
  <c r="E18" i="2"/>
  <c r="D18" i="2"/>
  <c r="C18" i="2"/>
  <c r="B18" i="2"/>
  <c r="A18" i="2"/>
  <c r="AM17" i="2"/>
  <c r="AL17" i="2"/>
  <c r="AG17" i="2"/>
  <c r="AF17" i="2"/>
  <c r="AC17" i="2"/>
  <c r="AB17" i="2"/>
  <c r="AA17" i="2"/>
  <c r="Z17" i="2"/>
  <c r="Y17" i="2"/>
  <c r="X17" i="2"/>
  <c r="W17" i="2"/>
  <c r="T17" i="2"/>
  <c r="O17" i="2"/>
  <c r="N17" i="2"/>
  <c r="M17" i="2"/>
  <c r="K17" i="2"/>
  <c r="J17" i="2"/>
  <c r="I17" i="2"/>
  <c r="H17" i="2"/>
  <c r="G17" i="2"/>
  <c r="F17" i="2"/>
  <c r="E17" i="2"/>
  <c r="D17" i="2"/>
  <c r="C17" i="2"/>
  <c r="B17" i="2"/>
  <c r="A17" i="2"/>
  <c r="AM16" i="2"/>
  <c r="AL16" i="2"/>
  <c r="AG16" i="2"/>
  <c r="AF16" i="2"/>
  <c r="AC16" i="2"/>
  <c r="AB16" i="2"/>
  <c r="AA16" i="2"/>
  <c r="Z16" i="2"/>
  <c r="Y16" i="2"/>
  <c r="X16" i="2"/>
  <c r="W16" i="2"/>
  <c r="T16" i="2"/>
  <c r="O16" i="2"/>
  <c r="N16" i="2"/>
  <c r="M16" i="2"/>
  <c r="K16" i="2"/>
  <c r="J16" i="2"/>
  <c r="I16" i="2"/>
  <c r="H16" i="2"/>
  <c r="G16" i="2"/>
  <c r="F16" i="2"/>
  <c r="E16" i="2"/>
  <c r="D16" i="2"/>
  <c r="C16" i="2"/>
  <c r="B16" i="2"/>
  <c r="A16" i="2"/>
  <c r="AM15" i="2"/>
  <c r="AL15" i="2"/>
  <c r="AG15" i="2"/>
  <c r="AF15" i="2"/>
  <c r="AC15" i="2"/>
  <c r="AB15" i="2"/>
  <c r="AA15" i="2"/>
  <c r="Z15" i="2"/>
  <c r="Y15" i="2"/>
  <c r="X15" i="2"/>
  <c r="W15" i="2"/>
  <c r="T15" i="2"/>
  <c r="O15" i="2"/>
  <c r="N15" i="2"/>
  <c r="M15" i="2"/>
  <c r="K15" i="2"/>
  <c r="J15" i="2"/>
  <c r="I15" i="2"/>
  <c r="H15" i="2"/>
  <c r="G15" i="2"/>
  <c r="F15" i="2"/>
  <c r="E15" i="2"/>
  <c r="D15" i="2"/>
  <c r="C15" i="2"/>
  <c r="B15" i="2"/>
  <c r="A15" i="2"/>
  <c r="AM14" i="2"/>
  <c r="AL14" i="2"/>
  <c r="AG14" i="2"/>
  <c r="AF14" i="2"/>
  <c r="AC14" i="2"/>
  <c r="AB14" i="2"/>
  <c r="AA14" i="2"/>
  <c r="Z14" i="2"/>
  <c r="Y14" i="2"/>
  <c r="X14" i="2"/>
  <c r="W14" i="2"/>
  <c r="T14" i="2"/>
  <c r="O14" i="2"/>
  <c r="N14" i="2"/>
  <c r="M14" i="2"/>
  <c r="K14" i="2"/>
  <c r="J14" i="2"/>
  <c r="I14" i="2"/>
  <c r="H14" i="2"/>
  <c r="G14" i="2"/>
  <c r="F14" i="2"/>
  <c r="E14" i="2"/>
  <c r="D14" i="2"/>
  <c r="C14" i="2"/>
  <c r="B14" i="2"/>
  <c r="A14" i="2"/>
  <c r="AM13" i="2"/>
  <c r="AL13" i="2"/>
  <c r="AG13" i="2"/>
  <c r="AF13" i="2"/>
  <c r="AF135" i="2" s="1"/>
  <c r="AC13" i="2"/>
  <c r="AB13" i="2"/>
  <c r="AB135" i="2" s="1"/>
  <c r="AA13" i="2"/>
  <c r="Z13" i="2"/>
  <c r="Y13" i="2"/>
  <c r="X13" i="2"/>
  <c r="W13" i="2"/>
  <c r="T13" i="2"/>
  <c r="O13" i="2"/>
  <c r="N13" i="2"/>
  <c r="M13" i="2"/>
  <c r="K13" i="2"/>
  <c r="J13" i="2"/>
  <c r="I13" i="2"/>
  <c r="H13" i="2"/>
  <c r="G13" i="2"/>
  <c r="F13" i="2"/>
  <c r="E13" i="2"/>
  <c r="D13" i="2"/>
  <c r="C13" i="2"/>
  <c r="B13" i="2"/>
  <c r="A13" i="2"/>
  <c r="AM12" i="2"/>
  <c r="AL12" i="2"/>
  <c r="AG12" i="2"/>
  <c r="AF12" i="2"/>
  <c r="AC12" i="2"/>
  <c r="AB12" i="2"/>
  <c r="AA12" i="2"/>
  <c r="Z12" i="2"/>
  <c r="Y12" i="2"/>
  <c r="X12" i="2"/>
  <c r="W12" i="2"/>
  <c r="T12" i="2"/>
  <c r="O12" i="2"/>
  <c r="N12" i="2"/>
  <c r="M12" i="2"/>
  <c r="K12" i="2"/>
  <c r="J12" i="2"/>
  <c r="I12" i="2"/>
  <c r="H12" i="2"/>
  <c r="G12" i="2"/>
  <c r="F12" i="2"/>
  <c r="E12" i="2"/>
  <c r="D12" i="2"/>
  <c r="C12" i="2"/>
  <c r="B12" i="2"/>
  <c r="A12" i="2"/>
  <c r="AM11" i="2"/>
  <c r="AL11" i="2"/>
  <c r="AG11" i="2"/>
  <c r="AF11" i="2"/>
  <c r="AC11" i="2"/>
  <c r="AB11" i="2"/>
  <c r="AA11" i="2"/>
  <c r="Z11" i="2"/>
  <c r="Y11" i="2"/>
  <c r="X11" i="2"/>
  <c r="W11" i="2"/>
  <c r="T11" i="2"/>
  <c r="O11" i="2"/>
  <c r="N11" i="2"/>
  <c r="M11" i="2"/>
  <c r="K11" i="2"/>
  <c r="J11" i="2"/>
  <c r="J134" i="2" s="1"/>
  <c r="I11" i="2"/>
  <c r="H11" i="2"/>
  <c r="G11" i="2"/>
  <c r="F11" i="2"/>
  <c r="E11" i="2"/>
  <c r="D11" i="2"/>
  <c r="C11" i="2"/>
  <c r="B11" i="2"/>
  <c r="A11" i="2"/>
  <c r="AM10" i="2"/>
  <c r="AL10" i="2"/>
  <c r="AG10" i="2"/>
  <c r="AF10" i="2"/>
  <c r="AC10" i="2"/>
  <c r="AB10" i="2"/>
  <c r="AA10" i="2"/>
  <c r="Z10" i="2"/>
  <c r="Y10" i="2"/>
  <c r="X10" i="2"/>
  <c r="W10" i="2"/>
  <c r="T10" i="2"/>
  <c r="O10" i="2"/>
  <c r="N10" i="2"/>
  <c r="M10" i="2"/>
  <c r="K10" i="2"/>
  <c r="J10" i="2"/>
  <c r="I10" i="2"/>
  <c r="H10" i="2"/>
  <c r="G10" i="2"/>
  <c r="F10" i="2"/>
  <c r="E10" i="2"/>
  <c r="D10" i="2"/>
  <c r="C10" i="2"/>
  <c r="B10" i="2"/>
  <c r="A10" i="2"/>
  <c r="AM9" i="2"/>
  <c r="AL9" i="2"/>
  <c r="AG9" i="2"/>
  <c r="AF9" i="2"/>
  <c r="AC9" i="2"/>
  <c r="AB9" i="2"/>
  <c r="AA9" i="2"/>
  <c r="Z9" i="2"/>
  <c r="Y9" i="2"/>
  <c r="X9" i="2"/>
  <c r="W9" i="2"/>
  <c r="T9" i="2"/>
  <c r="O9" i="2"/>
  <c r="N9" i="2"/>
  <c r="M9" i="2"/>
  <c r="K9" i="2"/>
  <c r="J9" i="2"/>
  <c r="I9" i="2"/>
  <c r="H9" i="2"/>
  <c r="G9" i="2"/>
  <c r="F9" i="2"/>
  <c r="E9" i="2"/>
  <c r="D9" i="2"/>
  <c r="C9" i="2"/>
  <c r="B9" i="2"/>
  <c r="A9" i="2"/>
  <c r="AM8" i="2"/>
  <c r="AL8" i="2"/>
  <c r="AG8" i="2"/>
  <c r="AF8" i="2"/>
  <c r="AC8" i="2"/>
  <c r="AB8" i="2"/>
  <c r="AA8" i="2"/>
  <c r="Z8" i="2"/>
  <c r="Y8" i="2"/>
  <c r="X8" i="2"/>
  <c r="W8" i="2"/>
  <c r="T8" i="2"/>
  <c r="O8" i="2"/>
  <c r="N8" i="2"/>
  <c r="M8" i="2"/>
  <c r="K8" i="2"/>
  <c r="J8" i="2"/>
  <c r="I8" i="2"/>
  <c r="H8" i="2"/>
  <c r="G8" i="2"/>
  <c r="F8" i="2"/>
  <c r="E8" i="2"/>
  <c r="D8" i="2"/>
  <c r="C8" i="2"/>
  <c r="B8" i="2"/>
  <c r="A8" i="2"/>
  <c r="AM7" i="2"/>
  <c r="AL7" i="2"/>
  <c r="AG7" i="2"/>
  <c r="AF7" i="2"/>
  <c r="AC7" i="2"/>
  <c r="AB7" i="2"/>
  <c r="AA7" i="2"/>
  <c r="Z7" i="2"/>
  <c r="Y7" i="2"/>
  <c r="X7" i="2"/>
  <c r="W7" i="2"/>
  <c r="T7" i="2"/>
  <c r="O7" i="2"/>
  <c r="N7" i="2"/>
  <c r="M7" i="2"/>
  <c r="K7" i="2"/>
  <c r="J7" i="2"/>
  <c r="I7" i="2"/>
  <c r="H7" i="2"/>
  <c r="G7" i="2"/>
  <c r="F7" i="2"/>
  <c r="E7" i="2"/>
  <c r="D7" i="2"/>
  <c r="C7" i="2"/>
  <c r="B7" i="2"/>
  <c r="A7" i="2"/>
  <c r="AM6" i="2"/>
  <c r="AL6" i="2"/>
  <c r="AG6" i="2"/>
  <c r="AF6" i="2"/>
  <c r="AC6" i="2"/>
  <c r="AB6" i="2"/>
  <c r="AA6" i="2"/>
  <c r="Z6" i="2"/>
  <c r="Y6" i="2"/>
  <c r="X6" i="2"/>
  <c r="W6" i="2"/>
  <c r="T6" i="2"/>
  <c r="O6" i="2"/>
  <c r="N6" i="2"/>
  <c r="M6" i="2"/>
  <c r="K6" i="2"/>
  <c r="J6" i="2"/>
  <c r="I6" i="2"/>
  <c r="H6" i="2"/>
  <c r="G6" i="2"/>
  <c r="F6" i="2"/>
  <c r="E6" i="2"/>
  <c r="D6" i="2"/>
  <c r="C6" i="2"/>
  <c r="B6" i="2"/>
  <c r="A6" i="2"/>
  <c r="AM5" i="2"/>
  <c r="AL5" i="2"/>
  <c r="AG5" i="2"/>
  <c r="AG137" i="2" s="1"/>
  <c r="AF5" i="2"/>
  <c r="AC5" i="2"/>
  <c r="AB5" i="2"/>
  <c r="AA5" i="2"/>
  <c r="Z5" i="2"/>
  <c r="Y5" i="2"/>
  <c r="X5" i="2"/>
  <c r="W5" i="2"/>
  <c r="T5" i="2"/>
  <c r="O5" i="2"/>
  <c r="N5" i="2"/>
  <c r="M5" i="2"/>
  <c r="K5" i="2"/>
  <c r="J5" i="2"/>
  <c r="I5" i="2"/>
  <c r="H5" i="2"/>
  <c r="G5" i="2"/>
  <c r="F5" i="2"/>
  <c r="E5" i="2"/>
  <c r="D5" i="2"/>
  <c r="C5" i="2"/>
  <c r="B5" i="2"/>
  <c r="A5" i="2"/>
  <c r="AM4" i="2"/>
  <c r="AL4" i="2"/>
  <c r="AG4" i="2"/>
  <c r="AF4" i="2"/>
  <c r="AF133" i="2" s="1"/>
  <c r="AC4" i="2"/>
  <c r="AB4" i="2"/>
  <c r="AB137" i="2" s="1"/>
  <c r="AA4" i="2"/>
  <c r="Z4" i="2"/>
  <c r="Y4" i="2"/>
  <c r="X4" i="2"/>
  <c r="W4" i="2"/>
  <c r="T4" i="2"/>
  <c r="O4" i="2"/>
  <c r="N4" i="2"/>
  <c r="M4" i="2"/>
  <c r="K4" i="2"/>
  <c r="K137" i="2" s="1"/>
  <c r="J4" i="2"/>
  <c r="I4" i="2"/>
  <c r="I137" i="2" s="1"/>
  <c r="H4" i="2"/>
  <c r="G4" i="2"/>
  <c r="F4" i="2"/>
  <c r="E4" i="2"/>
  <c r="D4" i="2"/>
  <c r="C4" i="2"/>
  <c r="B4" i="2"/>
  <c r="B133" i="2" s="1"/>
  <c r="A4" i="2"/>
  <c r="M137" i="2"/>
  <c r="AG136" i="2"/>
  <c r="AF136" i="2"/>
  <c r="AB136" i="2"/>
  <c r="M136" i="2"/>
  <c r="K136" i="2"/>
  <c r="J136" i="2"/>
  <c r="I136" i="2"/>
  <c r="C136" i="2"/>
  <c r="AG135" i="2"/>
  <c r="AC135" i="2"/>
  <c r="M135" i="2"/>
  <c r="K135" i="2"/>
  <c r="J135" i="2"/>
  <c r="I135" i="2"/>
  <c r="AG134" i="2"/>
  <c r="AF134" i="2"/>
  <c r="AC134" i="2"/>
  <c r="AB134" i="2"/>
  <c r="M134" i="2"/>
  <c r="K134" i="2"/>
  <c r="I134" i="2"/>
  <c r="C134" i="2"/>
  <c r="AC133" i="2"/>
  <c r="I133" i="2"/>
  <c r="C133" i="2"/>
  <c r="AH136" i="2"/>
  <c r="AD136" i="2"/>
  <c r="L136" i="2"/>
  <c r="AH135" i="2"/>
  <c r="AD135" i="2"/>
  <c r="L135" i="2"/>
  <c r="AH134" i="2"/>
  <c r="AD134" i="2"/>
  <c r="L134" i="2"/>
  <c r="AL133" i="1"/>
  <c r="AL137" i="2" l="1"/>
  <c r="AL133" i="2"/>
  <c r="K133" i="2"/>
  <c r="J137" i="2"/>
  <c r="I137" i="3"/>
  <c r="AL137" i="3"/>
  <c r="B137" i="4"/>
  <c r="B137" i="5"/>
  <c r="J133" i="5"/>
  <c r="M136" i="5"/>
  <c r="AG136" i="5"/>
  <c r="M133" i="2"/>
  <c r="AG133" i="2"/>
  <c r="B134" i="2"/>
  <c r="B135" i="2"/>
  <c r="B136" i="2"/>
  <c r="K137" i="3"/>
  <c r="AF137" i="3"/>
  <c r="I134" i="3"/>
  <c r="AB134" i="3"/>
  <c r="AL134" i="3"/>
  <c r="M137" i="4"/>
  <c r="B134" i="4"/>
  <c r="B135" i="4"/>
  <c r="J135" i="4"/>
  <c r="AC135" i="4"/>
  <c r="B136" i="4"/>
  <c r="M137" i="5"/>
  <c r="B134" i="5"/>
  <c r="B135" i="5"/>
  <c r="B136" i="5"/>
  <c r="J136" i="5"/>
  <c r="J133" i="2"/>
  <c r="AF137" i="2"/>
  <c r="B133" i="5"/>
  <c r="I133" i="5"/>
  <c r="K133" i="5"/>
  <c r="M133" i="5"/>
  <c r="AC133" i="5"/>
  <c r="AF133" i="5"/>
  <c r="J137" i="5"/>
  <c r="AB137" i="5"/>
  <c r="AG137" i="5"/>
  <c r="AL133" i="5"/>
  <c r="B133" i="4"/>
  <c r="I133" i="4"/>
  <c r="K133" i="4"/>
  <c r="M133" i="4"/>
  <c r="AC133" i="4"/>
  <c r="AF133" i="4"/>
  <c r="J137" i="4"/>
  <c r="AB137" i="4"/>
  <c r="AG137" i="4"/>
  <c r="AL133" i="4"/>
  <c r="B133" i="3"/>
  <c r="I133" i="3"/>
  <c r="K133" i="3"/>
  <c r="M133" i="3"/>
  <c r="AC133" i="3"/>
  <c r="AF133" i="3"/>
  <c r="J137" i="3"/>
  <c r="AB137" i="3"/>
  <c r="AG137" i="3"/>
  <c r="AL133" i="3"/>
  <c r="AB133" i="2"/>
  <c r="AC136" i="2"/>
  <c r="AL137" i="1"/>
  <c r="C136" i="1"/>
  <c r="C134" i="1"/>
  <c r="C133" i="1"/>
  <c r="AG134" i="1"/>
  <c r="AF134" i="1"/>
  <c r="AC134" i="1"/>
  <c r="AB134" i="1"/>
  <c r="M134" i="1"/>
  <c r="K134" i="1"/>
  <c r="J134" i="1"/>
  <c r="I134" i="1"/>
  <c r="B134" i="1"/>
  <c r="AG135" i="1"/>
  <c r="AF135" i="1"/>
  <c r="AC135" i="1"/>
  <c r="AB135" i="1"/>
  <c r="M135" i="1"/>
  <c r="K135" i="1"/>
  <c r="J135" i="1"/>
  <c r="I135" i="1"/>
  <c r="B135" i="1"/>
  <c r="AG136" i="1"/>
  <c r="AF136" i="1"/>
  <c r="AB136" i="1"/>
  <c r="M136" i="1"/>
  <c r="K136" i="1"/>
  <c r="J136" i="1"/>
  <c r="I136" i="1"/>
  <c r="B136" i="1"/>
  <c r="AG133" i="1"/>
  <c r="AF133" i="1"/>
  <c r="AC133" i="1"/>
  <c r="AB133" i="1"/>
  <c r="M133" i="1"/>
  <c r="K133" i="1"/>
  <c r="J133" i="1"/>
  <c r="I133" i="1"/>
  <c r="B133" i="1"/>
  <c r="I137" i="1"/>
  <c r="B137" i="1"/>
  <c r="K137" i="1"/>
  <c r="J137" i="1"/>
  <c r="M137" i="1"/>
  <c r="AG137" i="1"/>
  <c r="AF137" i="1"/>
  <c r="AB137" i="1"/>
  <c r="AC96"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W45"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R4" i="1"/>
  <c r="O55" i="1"/>
  <c r="AJ130" i="1"/>
  <c r="AH130" i="1"/>
  <c r="AE130" i="1"/>
  <c r="AD130" i="1"/>
  <c r="U130" i="1"/>
  <c r="Q130" i="1"/>
  <c r="P130" i="1"/>
  <c r="L130" i="1"/>
  <c r="AJ129" i="1"/>
  <c r="AH129" i="1"/>
  <c r="AE129" i="1"/>
  <c r="AD129" i="1"/>
  <c r="U129" i="1"/>
  <c r="Q129" i="1"/>
  <c r="P129" i="1"/>
  <c r="L129" i="1"/>
  <c r="AJ128" i="1"/>
  <c r="AH128" i="1"/>
  <c r="AE128" i="1"/>
  <c r="AD128" i="1"/>
  <c r="U128" i="1"/>
  <c r="Q128" i="1"/>
  <c r="P128" i="1"/>
  <c r="L128" i="1"/>
  <c r="AJ127" i="1"/>
  <c r="AH127" i="1"/>
  <c r="AE127" i="1"/>
  <c r="AD127" i="1"/>
  <c r="U127" i="1"/>
  <c r="Q127" i="1"/>
  <c r="P127" i="1"/>
  <c r="L127" i="1"/>
  <c r="AJ126" i="1"/>
  <c r="AH126" i="1"/>
  <c r="AE126" i="1"/>
  <c r="AD126" i="1"/>
  <c r="U126" i="1"/>
  <c r="Q126" i="1"/>
  <c r="P126" i="1"/>
  <c r="L126" i="1"/>
  <c r="AJ125" i="1"/>
  <c r="AH125" i="1"/>
  <c r="AE125" i="1"/>
  <c r="AD125" i="1"/>
  <c r="U125" i="1"/>
  <c r="Q125" i="1"/>
  <c r="P125" i="1"/>
  <c r="L125" i="1"/>
  <c r="AJ124" i="1"/>
  <c r="AH124" i="1"/>
  <c r="AE124" i="1"/>
  <c r="AD124" i="1"/>
  <c r="U124" i="1"/>
  <c r="Q124" i="1"/>
  <c r="P124" i="1"/>
  <c r="L124" i="1"/>
  <c r="AJ123" i="1"/>
  <c r="AH123" i="1"/>
  <c r="AE123" i="1"/>
  <c r="AD123" i="1"/>
  <c r="U123" i="1"/>
  <c r="Q123" i="1"/>
  <c r="P123" i="1"/>
  <c r="L123" i="1"/>
  <c r="AJ122" i="1"/>
  <c r="AH122" i="1"/>
  <c r="AE122" i="1"/>
  <c r="AD122" i="1"/>
  <c r="U122" i="1"/>
  <c r="Q122" i="1"/>
  <c r="P122" i="1"/>
  <c r="L122" i="1"/>
  <c r="AJ121" i="1"/>
  <c r="AH121" i="1"/>
  <c r="AE121" i="1"/>
  <c r="AD121" i="1"/>
  <c r="U121" i="1"/>
  <c r="Q121" i="1"/>
  <c r="P121" i="1"/>
  <c r="L121" i="1"/>
  <c r="AJ120" i="1"/>
  <c r="AH120" i="1"/>
  <c r="AE120" i="1"/>
  <c r="AD120" i="1"/>
  <c r="U120" i="1"/>
  <c r="Q120" i="1"/>
  <c r="P120" i="1"/>
  <c r="L120" i="1"/>
  <c r="AJ119" i="1"/>
  <c r="AH119" i="1"/>
  <c r="AE119" i="1"/>
  <c r="AD119" i="1"/>
  <c r="U119" i="1"/>
  <c r="Q119" i="1"/>
  <c r="P119" i="1"/>
  <c r="L119" i="1"/>
  <c r="AJ118" i="1"/>
  <c r="AH118" i="1"/>
  <c r="AE118" i="1"/>
  <c r="AD118" i="1"/>
  <c r="U118" i="1"/>
  <c r="Q118" i="1"/>
  <c r="P118" i="1"/>
  <c r="L118" i="1"/>
  <c r="AJ117" i="1"/>
  <c r="AH117" i="1"/>
  <c r="AE117" i="1"/>
  <c r="AD117" i="1"/>
  <c r="U117" i="1"/>
  <c r="Q117" i="1"/>
  <c r="P117" i="1"/>
  <c r="L117" i="1"/>
  <c r="AJ116" i="1"/>
  <c r="AH116" i="1"/>
  <c r="AE116" i="1"/>
  <c r="AD116" i="1"/>
  <c r="U116" i="1"/>
  <c r="Q116" i="1"/>
  <c r="P116" i="1"/>
  <c r="L116" i="1"/>
  <c r="AJ115" i="1"/>
  <c r="AH115" i="1"/>
  <c r="AE115" i="1"/>
  <c r="AD115" i="1"/>
  <c r="U115" i="1"/>
  <c r="Q115" i="1"/>
  <c r="P115" i="1"/>
  <c r="L115" i="1"/>
  <c r="AJ114" i="1"/>
  <c r="AH114" i="1"/>
  <c r="AE114" i="1"/>
  <c r="AD114" i="1"/>
  <c r="U114" i="1"/>
  <c r="Q114" i="1"/>
  <c r="P114" i="1"/>
  <c r="L114" i="1"/>
  <c r="AJ113" i="1"/>
  <c r="AH113" i="1"/>
  <c r="AE113" i="1"/>
  <c r="AD113" i="1"/>
  <c r="U113" i="1"/>
  <c r="Q113" i="1"/>
  <c r="P113" i="1"/>
  <c r="L113" i="1"/>
  <c r="AJ112" i="1"/>
  <c r="AH112" i="1"/>
  <c r="AE112" i="1"/>
  <c r="AD112" i="1"/>
  <c r="U112" i="1"/>
  <c r="Q112" i="1"/>
  <c r="P112" i="1"/>
  <c r="L112" i="1"/>
  <c r="AJ111" i="1"/>
  <c r="AH111" i="1"/>
  <c r="AE111" i="1"/>
  <c r="AD111" i="1"/>
  <c r="U111" i="1"/>
  <c r="Q111" i="1"/>
  <c r="P111" i="1"/>
  <c r="L111" i="1"/>
  <c r="AJ110" i="1"/>
  <c r="AH110" i="1"/>
  <c r="AE110" i="1"/>
  <c r="AD110" i="1"/>
  <c r="U110" i="1"/>
  <c r="Q110" i="1"/>
  <c r="P110" i="1"/>
  <c r="L110" i="1"/>
  <c r="AJ109" i="1"/>
  <c r="AH109" i="1"/>
  <c r="AE109" i="1"/>
  <c r="AD109" i="1"/>
  <c r="U109" i="1"/>
  <c r="Q109" i="1"/>
  <c r="P109" i="1"/>
  <c r="L109" i="1"/>
  <c r="AJ49" i="1"/>
  <c r="AH49" i="1"/>
  <c r="AE49" i="1"/>
  <c r="AD49" i="1"/>
  <c r="U49" i="1"/>
  <c r="Q49" i="1"/>
  <c r="P49" i="1"/>
  <c r="L49" i="1"/>
  <c r="AJ48" i="1"/>
  <c r="AH48" i="1"/>
  <c r="AE48" i="1"/>
  <c r="AD48" i="1"/>
  <c r="U48" i="1"/>
  <c r="Q48" i="1"/>
  <c r="P48" i="1"/>
  <c r="L48" i="1"/>
  <c r="AJ47" i="1"/>
  <c r="AH47" i="1"/>
  <c r="AE47" i="1"/>
  <c r="AD47" i="1"/>
  <c r="U47" i="1"/>
  <c r="Q47" i="1"/>
  <c r="P47" i="1"/>
  <c r="L47" i="1"/>
  <c r="AJ46" i="1"/>
  <c r="AH46" i="1"/>
  <c r="AE46" i="1"/>
  <c r="AD46" i="1"/>
  <c r="U46" i="1"/>
  <c r="Q46" i="1"/>
  <c r="P46" i="1"/>
  <c r="L46" i="1"/>
  <c r="AH45" i="1"/>
  <c r="AE45" i="1"/>
  <c r="AD45" i="1"/>
  <c r="U45" i="1"/>
  <c r="Q45" i="1"/>
  <c r="P45" i="1"/>
  <c r="L45" i="1"/>
  <c r="AJ44" i="1"/>
  <c r="AH44" i="1"/>
  <c r="AE44" i="1"/>
  <c r="AD44" i="1"/>
  <c r="U44" i="1"/>
  <c r="Q44" i="1"/>
  <c r="P44" i="1"/>
  <c r="L44" i="1"/>
  <c r="AJ43" i="1"/>
  <c r="AH43" i="1"/>
  <c r="AE43" i="1"/>
  <c r="AD43" i="1"/>
  <c r="U43" i="1"/>
  <c r="Q43" i="1"/>
  <c r="P43" i="1"/>
  <c r="L43" i="1"/>
  <c r="AJ42" i="1"/>
  <c r="AH42" i="1"/>
  <c r="AE42" i="1"/>
  <c r="AD42" i="1"/>
  <c r="U42" i="1"/>
  <c r="Q42" i="1"/>
  <c r="P42" i="1"/>
  <c r="L42" i="1"/>
  <c r="AJ41" i="1"/>
  <c r="AH41" i="1"/>
  <c r="AE41" i="1"/>
  <c r="AD41" i="1"/>
  <c r="U41" i="1"/>
  <c r="Q41" i="1"/>
  <c r="P41" i="1"/>
  <c r="L41" i="1"/>
  <c r="AJ40" i="1"/>
  <c r="AH40" i="1"/>
  <c r="AE40" i="1"/>
  <c r="AD40" i="1"/>
  <c r="U40" i="1"/>
  <c r="Q40" i="1"/>
  <c r="P40" i="1"/>
  <c r="L40" i="1"/>
  <c r="AJ39" i="1"/>
  <c r="AH39" i="1"/>
  <c r="AE39" i="1"/>
  <c r="AD39" i="1"/>
  <c r="U39" i="1"/>
  <c r="Q39" i="1"/>
  <c r="P39" i="1"/>
  <c r="L39" i="1"/>
  <c r="AJ38" i="1"/>
  <c r="AH38" i="1"/>
  <c r="AE38" i="1"/>
  <c r="AD38" i="1"/>
  <c r="U38" i="1"/>
  <c r="Q38" i="1"/>
  <c r="P38" i="1"/>
  <c r="L38" i="1"/>
  <c r="AJ37" i="1"/>
  <c r="AH37" i="1"/>
  <c r="AE37" i="1"/>
  <c r="AD37" i="1"/>
  <c r="U37" i="1"/>
  <c r="Q37" i="1"/>
  <c r="P37" i="1"/>
  <c r="L37" i="1"/>
  <c r="AJ36" i="1"/>
  <c r="AH36" i="1"/>
  <c r="AE36" i="1"/>
  <c r="AD36" i="1"/>
  <c r="U36" i="1"/>
  <c r="Q36" i="1"/>
  <c r="P36" i="1"/>
  <c r="L36" i="1"/>
  <c r="AJ35" i="1"/>
  <c r="AH35" i="1"/>
  <c r="AE35" i="1"/>
  <c r="AD35" i="1"/>
  <c r="U35" i="1"/>
  <c r="Q35" i="1"/>
  <c r="P35" i="1"/>
  <c r="L35" i="1"/>
  <c r="AJ34" i="1"/>
  <c r="AH34" i="1"/>
  <c r="AE34" i="1"/>
  <c r="AD34" i="1"/>
  <c r="U34" i="1"/>
  <c r="Q34" i="1"/>
  <c r="P34" i="1"/>
  <c r="L34" i="1"/>
  <c r="AJ33" i="1"/>
  <c r="AH33" i="1"/>
  <c r="AE33" i="1"/>
  <c r="AD33" i="1"/>
  <c r="U33" i="1"/>
  <c r="Q33" i="1"/>
  <c r="P33" i="1"/>
  <c r="L33" i="1"/>
  <c r="AJ32" i="1"/>
  <c r="AH32" i="1"/>
  <c r="AE32" i="1"/>
  <c r="AD32" i="1"/>
  <c r="U32" i="1"/>
  <c r="Q32" i="1"/>
  <c r="P32" i="1"/>
  <c r="L32" i="1"/>
  <c r="AJ31" i="1"/>
  <c r="AH31" i="1"/>
  <c r="AE31" i="1"/>
  <c r="AD31" i="1"/>
  <c r="U31" i="1"/>
  <c r="Q31" i="1"/>
  <c r="P31" i="1"/>
  <c r="L31" i="1"/>
  <c r="AJ30" i="1"/>
  <c r="AH30" i="1"/>
  <c r="AE30" i="1"/>
  <c r="AD30" i="1"/>
  <c r="U30" i="1"/>
  <c r="Q30" i="1"/>
  <c r="P30" i="1"/>
  <c r="L30" i="1"/>
  <c r="AJ29" i="1"/>
  <c r="AH29" i="1"/>
  <c r="AE29" i="1"/>
  <c r="AD29" i="1"/>
  <c r="U29" i="1"/>
  <c r="Q29" i="1"/>
  <c r="P29" i="1"/>
  <c r="L29" i="1"/>
  <c r="AJ28" i="1"/>
  <c r="AH28" i="1"/>
  <c r="AE28" i="1"/>
  <c r="AD28" i="1"/>
  <c r="U28" i="1"/>
  <c r="Q28" i="1"/>
  <c r="P28" i="1"/>
  <c r="L28" i="1"/>
  <c r="AJ27" i="1"/>
  <c r="AH27" i="1"/>
  <c r="AE27" i="1"/>
  <c r="AD27" i="1"/>
  <c r="U27" i="1"/>
  <c r="Q27" i="1"/>
  <c r="P27" i="1"/>
  <c r="L27" i="1"/>
  <c r="AJ26" i="1"/>
  <c r="AH26" i="1"/>
  <c r="AE26" i="1"/>
  <c r="AD26" i="1"/>
  <c r="U26" i="1"/>
  <c r="Q26" i="1"/>
  <c r="P26" i="1"/>
  <c r="L26" i="1"/>
  <c r="AJ25" i="1"/>
  <c r="AH25" i="1"/>
  <c r="AE25" i="1"/>
  <c r="AD25" i="1"/>
  <c r="U25" i="1"/>
  <c r="Q25" i="1"/>
  <c r="P25" i="1"/>
  <c r="L25" i="1"/>
  <c r="AJ24" i="1"/>
  <c r="AH24" i="1"/>
  <c r="AE24" i="1"/>
  <c r="AD24" i="1"/>
  <c r="U24" i="1"/>
  <c r="Q24" i="1"/>
  <c r="P24" i="1"/>
  <c r="L24" i="1"/>
  <c r="AJ23" i="1"/>
  <c r="AH23" i="1"/>
  <c r="AE23" i="1"/>
  <c r="AD23" i="1"/>
  <c r="U23" i="1"/>
  <c r="Q23" i="1"/>
  <c r="P23" i="1"/>
  <c r="L23" i="1"/>
  <c r="AJ76" i="1"/>
  <c r="AH76" i="1"/>
  <c r="AE76" i="1"/>
  <c r="AD76" i="1"/>
  <c r="U76" i="1"/>
  <c r="Q76" i="1"/>
  <c r="P76" i="1"/>
  <c r="L76" i="1"/>
  <c r="AJ75" i="1"/>
  <c r="AH75" i="1"/>
  <c r="AE75" i="1"/>
  <c r="AD75" i="1"/>
  <c r="U75" i="1"/>
  <c r="Q75" i="1"/>
  <c r="P75" i="1"/>
  <c r="L75" i="1"/>
  <c r="AJ74" i="1"/>
  <c r="AH74" i="1"/>
  <c r="AE74" i="1"/>
  <c r="AD74" i="1"/>
  <c r="U74" i="1"/>
  <c r="Q74" i="1"/>
  <c r="P74" i="1"/>
  <c r="L74" i="1"/>
  <c r="AJ73" i="1"/>
  <c r="AH73" i="1"/>
  <c r="AE73" i="1"/>
  <c r="AD73" i="1"/>
  <c r="U73" i="1"/>
  <c r="Q73" i="1"/>
  <c r="P73" i="1"/>
  <c r="L73" i="1"/>
  <c r="AJ72" i="1"/>
  <c r="AH72" i="1"/>
  <c r="AE72" i="1"/>
  <c r="AD72" i="1"/>
  <c r="U72" i="1"/>
  <c r="Q72" i="1"/>
  <c r="P72" i="1"/>
  <c r="L72" i="1"/>
  <c r="AJ71" i="1"/>
  <c r="AH71" i="1"/>
  <c r="AE71" i="1"/>
  <c r="AD71" i="1"/>
  <c r="U71" i="1"/>
  <c r="Q71" i="1"/>
  <c r="P71" i="1"/>
  <c r="L71" i="1"/>
  <c r="AJ70" i="1"/>
  <c r="AH70" i="1"/>
  <c r="AE70" i="1"/>
  <c r="AD70" i="1"/>
  <c r="U70" i="1"/>
  <c r="Q70" i="1"/>
  <c r="P70" i="1"/>
  <c r="L70" i="1"/>
  <c r="AJ69" i="1"/>
  <c r="AH69" i="1"/>
  <c r="AE69" i="1"/>
  <c r="AD69" i="1"/>
  <c r="U69" i="1"/>
  <c r="Q69" i="1"/>
  <c r="P69" i="1"/>
  <c r="L69" i="1"/>
  <c r="AJ68" i="1"/>
  <c r="AH68" i="1"/>
  <c r="AE68" i="1"/>
  <c r="AD68" i="1"/>
  <c r="U68" i="1"/>
  <c r="Q68" i="1"/>
  <c r="P68" i="1"/>
  <c r="L68" i="1"/>
  <c r="AJ67" i="1"/>
  <c r="AH67" i="1"/>
  <c r="AE67" i="1"/>
  <c r="AD67" i="1"/>
  <c r="U67" i="1"/>
  <c r="Q67" i="1"/>
  <c r="P67" i="1"/>
  <c r="L67" i="1"/>
  <c r="AJ66" i="1"/>
  <c r="AH66" i="1"/>
  <c r="AE66" i="1"/>
  <c r="AD66" i="1"/>
  <c r="U66" i="1"/>
  <c r="Q66" i="1"/>
  <c r="P66" i="1"/>
  <c r="L66" i="1"/>
  <c r="AJ65" i="1"/>
  <c r="AH65" i="1"/>
  <c r="AE65" i="1"/>
  <c r="AD65" i="1"/>
  <c r="U65" i="1"/>
  <c r="Q65" i="1"/>
  <c r="P65" i="1"/>
  <c r="L65" i="1"/>
  <c r="AJ64" i="1"/>
  <c r="AH64" i="1"/>
  <c r="AE64" i="1"/>
  <c r="AD64" i="1"/>
  <c r="U64" i="1"/>
  <c r="Q64" i="1"/>
  <c r="P64" i="1"/>
  <c r="L64" i="1"/>
  <c r="AJ63" i="1"/>
  <c r="AH63" i="1"/>
  <c r="AE63" i="1"/>
  <c r="AD63" i="1"/>
  <c r="U63" i="1"/>
  <c r="Q63" i="1"/>
  <c r="P63" i="1"/>
  <c r="L63" i="1"/>
  <c r="AJ62" i="1"/>
  <c r="AH62" i="1"/>
  <c r="AE62" i="1"/>
  <c r="AD62" i="1"/>
  <c r="U62" i="1"/>
  <c r="Q62" i="1"/>
  <c r="P62" i="1"/>
  <c r="L62" i="1"/>
  <c r="AJ61" i="1"/>
  <c r="AH61" i="1"/>
  <c r="AE61" i="1"/>
  <c r="AD61" i="1"/>
  <c r="U61" i="1"/>
  <c r="Q61" i="1"/>
  <c r="P61" i="1"/>
  <c r="L61" i="1"/>
  <c r="AJ60" i="1"/>
  <c r="AH60" i="1"/>
  <c r="AE60" i="1"/>
  <c r="AD60" i="1"/>
  <c r="U60" i="1"/>
  <c r="Q60" i="1"/>
  <c r="P60" i="1"/>
  <c r="L60" i="1"/>
  <c r="AJ59" i="1"/>
  <c r="AH59" i="1"/>
  <c r="AE59" i="1"/>
  <c r="AD59" i="1"/>
  <c r="U59" i="1"/>
  <c r="Q59" i="1"/>
  <c r="P59" i="1"/>
  <c r="L59" i="1"/>
  <c r="AJ58" i="1"/>
  <c r="AH58" i="1"/>
  <c r="AE58" i="1"/>
  <c r="AD58" i="1"/>
  <c r="U58" i="1"/>
  <c r="Q58" i="1"/>
  <c r="P58" i="1"/>
  <c r="L58" i="1"/>
  <c r="AJ57" i="1"/>
  <c r="AH57" i="1"/>
  <c r="AE57" i="1"/>
  <c r="AD57" i="1"/>
  <c r="U57" i="1"/>
  <c r="Q57" i="1"/>
  <c r="P57" i="1"/>
  <c r="L57" i="1"/>
  <c r="AJ56" i="1"/>
  <c r="AH56" i="1"/>
  <c r="AE56" i="1"/>
  <c r="AD56" i="1"/>
  <c r="U56" i="1"/>
  <c r="Q56" i="1"/>
  <c r="P56" i="1"/>
  <c r="L56" i="1"/>
  <c r="AJ55" i="1"/>
  <c r="AH55" i="1"/>
  <c r="AE55" i="1"/>
  <c r="AD55" i="1"/>
  <c r="U55" i="1"/>
  <c r="Q55" i="1"/>
  <c r="P55" i="1"/>
  <c r="L55" i="1"/>
  <c r="AJ54" i="1"/>
  <c r="AH54" i="1"/>
  <c r="AE54" i="1"/>
  <c r="AD54" i="1"/>
  <c r="U54" i="1"/>
  <c r="Q54" i="1"/>
  <c r="P54" i="1"/>
  <c r="L54" i="1"/>
  <c r="AJ53" i="1"/>
  <c r="AH53" i="1"/>
  <c r="AE53" i="1"/>
  <c r="AD53" i="1"/>
  <c r="U53" i="1"/>
  <c r="Q53" i="1"/>
  <c r="P53" i="1"/>
  <c r="L53" i="1"/>
  <c r="AJ52" i="1"/>
  <c r="AH52" i="1"/>
  <c r="AE52" i="1"/>
  <c r="AD52" i="1"/>
  <c r="U52" i="1"/>
  <c r="Q52" i="1"/>
  <c r="P52" i="1"/>
  <c r="L52" i="1"/>
  <c r="AJ51" i="1"/>
  <c r="AH51" i="1"/>
  <c r="AE51" i="1"/>
  <c r="AD51" i="1"/>
  <c r="U51" i="1"/>
  <c r="Q51" i="1"/>
  <c r="P51" i="1"/>
  <c r="L51" i="1"/>
  <c r="AJ50" i="1"/>
  <c r="AH50" i="1"/>
  <c r="AE50" i="1"/>
  <c r="AD50" i="1"/>
  <c r="U50" i="1"/>
  <c r="Q50" i="1"/>
  <c r="P50" i="1"/>
  <c r="L50" i="1"/>
  <c r="AJ103" i="1"/>
  <c r="AH103" i="1"/>
  <c r="AE103" i="1"/>
  <c r="AD103" i="1"/>
  <c r="U103" i="1"/>
  <c r="Q103" i="1"/>
  <c r="P103" i="1"/>
  <c r="L103" i="1"/>
  <c r="AJ102" i="1"/>
  <c r="AH102" i="1"/>
  <c r="AE102" i="1"/>
  <c r="AD102" i="1"/>
  <c r="U102" i="1"/>
  <c r="Q102" i="1"/>
  <c r="P102" i="1"/>
  <c r="L102" i="1"/>
  <c r="AJ101" i="1"/>
  <c r="AH101" i="1"/>
  <c r="AE101" i="1"/>
  <c r="AD101" i="1"/>
  <c r="U101" i="1"/>
  <c r="Q101" i="1"/>
  <c r="P101" i="1"/>
  <c r="L101" i="1"/>
  <c r="AJ100" i="1"/>
  <c r="AH100" i="1"/>
  <c r="AE100" i="1"/>
  <c r="AD100" i="1"/>
  <c r="U100" i="1"/>
  <c r="Q100" i="1"/>
  <c r="P100" i="1"/>
  <c r="L100" i="1"/>
  <c r="AJ99" i="1"/>
  <c r="AH99" i="1"/>
  <c r="AE99" i="1"/>
  <c r="AD99" i="1"/>
  <c r="U99" i="1"/>
  <c r="Q99" i="1"/>
  <c r="P99" i="1"/>
  <c r="L99" i="1"/>
  <c r="AJ98" i="1"/>
  <c r="AH98" i="1"/>
  <c r="AE98" i="1"/>
  <c r="AD98" i="1"/>
  <c r="U98" i="1"/>
  <c r="Q98" i="1"/>
  <c r="P98" i="1"/>
  <c r="L98" i="1"/>
  <c r="AJ97" i="1"/>
  <c r="AH97" i="1"/>
  <c r="AE97" i="1"/>
  <c r="AD97" i="1"/>
  <c r="U97" i="1"/>
  <c r="Q97" i="1"/>
  <c r="P97" i="1"/>
  <c r="L97" i="1"/>
  <c r="AJ96" i="1"/>
  <c r="AH96" i="1"/>
  <c r="AE96" i="1"/>
  <c r="AD96" i="1"/>
  <c r="U96" i="1"/>
  <c r="Q96" i="1"/>
  <c r="P96" i="1"/>
  <c r="L96" i="1"/>
  <c r="AJ95" i="1"/>
  <c r="AH95" i="1"/>
  <c r="AE95" i="1"/>
  <c r="AD95" i="1"/>
  <c r="U95" i="1"/>
  <c r="Q95" i="1"/>
  <c r="P95" i="1"/>
  <c r="L95" i="1"/>
  <c r="AJ94" i="1"/>
  <c r="AH94" i="1"/>
  <c r="AE94" i="1"/>
  <c r="AD94" i="1"/>
  <c r="U94" i="1"/>
  <c r="Q94" i="1"/>
  <c r="P94" i="1"/>
  <c r="L94" i="1"/>
  <c r="AJ93" i="1"/>
  <c r="AH93" i="1"/>
  <c r="AE93" i="1"/>
  <c r="AD93" i="1"/>
  <c r="U93" i="1"/>
  <c r="Q93" i="1"/>
  <c r="P93" i="1"/>
  <c r="L93" i="1"/>
  <c r="AJ92" i="1"/>
  <c r="AH92" i="1"/>
  <c r="AE92" i="1"/>
  <c r="AD92" i="1"/>
  <c r="U92" i="1"/>
  <c r="Q92" i="1"/>
  <c r="P92" i="1"/>
  <c r="L92" i="1"/>
  <c r="AJ91" i="1"/>
  <c r="AH91" i="1"/>
  <c r="AE91" i="1"/>
  <c r="AD91" i="1"/>
  <c r="U91" i="1"/>
  <c r="Q91" i="1"/>
  <c r="P91" i="1"/>
  <c r="L91" i="1"/>
  <c r="AJ90" i="1"/>
  <c r="AH90" i="1"/>
  <c r="AE90" i="1"/>
  <c r="AD90" i="1"/>
  <c r="U90" i="1"/>
  <c r="Q90" i="1"/>
  <c r="P90" i="1"/>
  <c r="L90" i="1"/>
  <c r="AJ89" i="1"/>
  <c r="AH89" i="1"/>
  <c r="AE89" i="1"/>
  <c r="AD89" i="1"/>
  <c r="U89" i="1"/>
  <c r="Q89" i="1"/>
  <c r="P89" i="1"/>
  <c r="L89" i="1"/>
  <c r="AJ88" i="1"/>
  <c r="AH88" i="1"/>
  <c r="AE88" i="1"/>
  <c r="AD88" i="1"/>
  <c r="U88" i="1"/>
  <c r="Q88" i="1"/>
  <c r="P88" i="1"/>
  <c r="L88" i="1"/>
  <c r="AJ87" i="1"/>
  <c r="AH87" i="1"/>
  <c r="AE87" i="1"/>
  <c r="AD87" i="1"/>
  <c r="U87" i="1"/>
  <c r="Q87" i="1"/>
  <c r="P87" i="1"/>
  <c r="L87" i="1"/>
  <c r="AJ86" i="1"/>
  <c r="AH86" i="1"/>
  <c r="AE86" i="1"/>
  <c r="AD86" i="1"/>
  <c r="U86" i="1"/>
  <c r="Q86" i="1"/>
  <c r="P86" i="1"/>
  <c r="L86" i="1"/>
  <c r="AJ85" i="1"/>
  <c r="AH85" i="1"/>
  <c r="AE85" i="1"/>
  <c r="AD85" i="1"/>
  <c r="U85" i="1"/>
  <c r="Q85" i="1"/>
  <c r="P85" i="1"/>
  <c r="L85" i="1"/>
  <c r="AJ84" i="1"/>
  <c r="AH84" i="1"/>
  <c r="AE84" i="1"/>
  <c r="AD84" i="1"/>
  <c r="U84" i="1"/>
  <c r="Q84" i="1"/>
  <c r="P84" i="1"/>
  <c r="L84" i="1"/>
  <c r="AJ83" i="1"/>
  <c r="AH83" i="1"/>
  <c r="AE83" i="1"/>
  <c r="AD83" i="1"/>
  <c r="U83" i="1"/>
  <c r="Q83" i="1"/>
  <c r="P83" i="1"/>
  <c r="L83" i="1"/>
  <c r="AJ82" i="1"/>
  <c r="AH82" i="1"/>
  <c r="AE82" i="1"/>
  <c r="AD82" i="1"/>
  <c r="U82" i="1"/>
  <c r="Q82" i="1"/>
  <c r="P82" i="1"/>
  <c r="L82" i="1"/>
  <c r="AJ81" i="1"/>
  <c r="AH81" i="1"/>
  <c r="AE81" i="1"/>
  <c r="AD81" i="1"/>
  <c r="U81" i="1"/>
  <c r="Q81" i="1"/>
  <c r="P81" i="1"/>
  <c r="L81" i="1"/>
  <c r="AJ80" i="1"/>
  <c r="AH80" i="1"/>
  <c r="AE80" i="1"/>
  <c r="AD80" i="1"/>
  <c r="U80" i="1"/>
  <c r="Q80" i="1"/>
  <c r="P80" i="1"/>
  <c r="L80" i="1"/>
  <c r="AJ79" i="1"/>
  <c r="AH79" i="1"/>
  <c r="AE79" i="1"/>
  <c r="AD79" i="1"/>
  <c r="U79" i="1"/>
  <c r="Q79" i="1"/>
  <c r="P79" i="1"/>
  <c r="L79" i="1"/>
  <c r="AJ78" i="1"/>
  <c r="AH78" i="1"/>
  <c r="AE78" i="1"/>
  <c r="AD78" i="1"/>
  <c r="U78" i="1"/>
  <c r="Q78" i="1"/>
  <c r="P78" i="1"/>
  <c r="L78" i="1"/>
  <c r="AJ77" i="1"/>
  <c r="AH77" i="1"/>
  <c r="AE77" i="1"/>
  <c r="AD77" i="1"/>
  <c r="U77" i="1"/>
  <c r="Q77" i="1"/>
  <c r="P77" i="1"/>
  <c r="L77" i="1"/>
  <c r="L11" i="1"/>
  <c r="L12" i="1"/>
  <c r="AJ132" i="1"/>
  <c r="AH132" i="1"/>
  <c r="AJ131" i="1"/>
  <c r="AH131" i="1"/>
  <c r="AJ108" i="1"/>
  <c r="AH108" i="1"/>
  <c r="AJ107" i="1"/>
  <c r="AH107" i="1"/>
  <c r="AJ106" i="1"/>
  <c r="AH106" i="1"/>
  <c r="AJ105" i="1"/>
  <c r="AH105" i="1"/>
  <c r="AJ104" i="1"/>
  <c r="AH104" i="1"/>
  <c r="AJ22" i="1"/>
  <c r="AH22" i="1"/>
  <c r="AJ21" i="1"/>
  <c r="AH21" i="1"/>
  <c r="AJ20" i="1"/>
  <c r="AH20" i="1"/>
  <c r="AJ19" i="1"/>
  <c r="AH19" i="1"/>
  <c r="AJ18" i="1"/>
  <c r="AH18" i="1"/>
  <c r="AJ17" i="1"/>
  <c r="AH17" i="1"/>
  <c r="AJ16" i="1"/>
  <c r="AH16" i="1"/>
  <c r="AJ15" i="1"/>
  <c r="AH15" i="1"/>
  <c r="AJ14" i="1"/>
  <c r="AH14" i="1"/>
  <c r="AJ13" i="1"/>
  <c r="AH13" i="1"/>
  <c r="AJ12" i="1"/>
  <c r="AH12" i="1"/>
  <c r="AJ11" i="1"/>
  <c r="AH11" i="1"/>
  <c r="AE132" i="1"/>
  <c r="AD132" i="1"/>
  <c r="AE131" i="1"/>
  <c r="AD131" i="1"/>
  <c r="AE108" i="1"/>
  <c r="AD108" i="1"/>
  <c r="AE107" i="1"/>
  <c r="AD107" i="1"/>
  <c r="AE106" i="1"/>
  <c r="AD106" i="1"/>
  <c r="AE105" i="1"/>
  <c r="AD105" i="1"/>
  <c r="AE104" i="1"/>
  <c r="AD104" i="1"/>
  <c r="AE22" i="1"/>
  <c r="AD22" i="1"/>
  <c r="AE21" i="1"/>
  <c r="AD21" i="1"/>
  <c r="AE20" i="1"/>
  <c r="AD20" i="1"/>
  <c r="AE19" i="1"/>
  <c r="AD19" i="1"/>
  <c r="AE18" i="1"/>
  <c r="AD18" i="1"/>
  <c r="AE17" i="1"/>
  <c r="AD17" i="1"/>
  <c r="AE16" i="1"/>
  <c r="AD16" i="1"/>
  <c r="AE15" i="1"/>
  <c r="AD15" i="1"/>
  <c r="AE14" i="1"/>
  <c r="AD14" i="1"/>
  <c r="AE13" i="1"/>
  <c r="AD13" i="1"/>
  <c r="AE12" i="1"/>
  <c r="AD12" i="1"/>
  <c r="AE11" i="1"/>
  <c r="AD11" i="1"/>
  <c r="U132" i="1"/>
  <c r="U131" i="1"/>
  <c r="U108" i="1"/>
  <c r="U107" i="1"/>
  <c r="U106" i="1"/>
  <c r="U105" i="1"/>
  <c r="U104" i="1"/>
  <c r="U22" i="1"/>
  <c r="U21" i="1"/>
  <c r="U20" i="1"/>
  <c r="U19" i="1"/>
  <c r="U18" i="1"/>
  <c r="U17" i="1"/>
  <c r="U16" i="1"/>
  <c r="U15" i="1"/>
  <c r="U14" i="1"/>
  <c r="U13" i="1"/>
  <c r="U12" i="1"/>
  <c r="U11" i="1"/>
  <c r="Q132" i="1"/>
  <c r="P132" i="1"/>
  <c r="Q131" i="1"/>
  <c r="P131" i="1"/>
  <c r="Q108" i="1"/>
  <c r="P108" i="1"/>
  <c r="Q107" i="1"/>
  <c r="P107" i="1"/>
  <c r="Q106" i="1"/>
  <c r="P106" i="1"/>
  <c r="Q105" i="1"/>
  <c r="P105" i="1"/>
  <c r="Q104" i="1"/>
  <c r="P104" i="1"/>
  <c r="Q22" i="1"/>
  <c r="P22" i="1"/>
  <c r="Q21" i="1"/>
  <c r="P21" i="1"/>
  <c r="Q20" i="1"/>
  <c r="P20" i="1"/>
  <c r="Q19" i="1"/>
  <c r="P19" i="1"/>
  <c r="Q18" i="1"/>
  <c r="P18" i="1"/>
  <c r="Q17" i="1"/>
  <c r="P17" i="1"/>
  <c r="Q16" i="1"/>
  <c r="P16" i="1"/>
  <c r="Q15" i="1"/>
  <c r="P15" i="1"/>
  <c r="Q14" i="1"/>
  <c r="P14" i="1"/>
  <c r="Q13" i="1"/>
  <c r="P13" i="1"/>
  <c r="Q12" i="1"/>
  <c r="P12" i="1"/>
  <c r="Q11" i="1"/>
  <c r="P11" i="1"/>
  <c r="L132" i="1"/>
  <c r="L131" i="1"/>
  <c r="L108" i="1"/>
  <c r="L107" i="1"/>
  <c r="L106" i="1"/>
  <c r="L105" i="1"/>
  <c r="L104" i="1"/>
  <c r="L22" i="1"/>
  <c r="L21" i="1"/>
  <c r="L20" i="1"/>
  <c r="L19" i="1"/>
  <c r="L18" i="1"/>
  <c r="L17" i="1"/>
  <c r="L16" i="1"/>
  <c r="L15" i="1"/>
  <c r="L14" i="1"/>
  <c r="L13" i="1"/>
  <c r="AJ10" i="1"/>
  <c r="AH10" i="1"/>
  <c r="AE10" i="1"/>
  <c r="AD10" i="1"/>
  <c r="U10" i="1"/>
  <c r="Q10" i="1"/>
  <c r="P10" i="1"/>
  <c r="L10" i="1"/>
  <c r="AJ9" i="1"/>
  <c r="AH9" i="1"/>
  <c r="AE9" i="1"/>
  <c r="AD9" i="1"/>
  <c r="U9" i="1"/>
  <c r="Q9" i="1"/>
  <c r="P9" i="1"/>
  <c r="L9" i="1"/>
  <c r="AJ8" i="1"/>
  <c r="AH8" i="1"/>
  <c r="AE8" i="1"/>
  <c r="AD8" i="1"/>
  <c r="U8" i="1"/>
  <c r="Q8" i="1"/>
  <c r="P8" i="1"/>
  <c r="L8" i="1"/>
  <c r="AJ7" i="1"/>
  <c r="AH7" i="1"/>
  <c r="AE7" i="1"/>
  <c r="AD7" i="1"/>
  <c r="U7" i="1"/>
  <c r="Q7" i="1"/>
  <c r="P7" i="1"/>
  <c r="L7" i="1"/>
  <c r="AJ6" i="1"/>
  <c r="AH6" i="1"/>
  <c r="AE6" i="1"/>
  <c r="AD6" i="1"/>
  <c r="U6" i="1"/>
  <c r="Q6" i="1"/>
  <c r="P6" i="1"/>
  <c r="L6" i="1"/>
  <c r="AJ5" i="1"/>
  <c r="AH5" i="1"/>
  <c r="AE5" i="1"/>
  <c r="AD5" i="1"/>
  <c r="U5" i="1"/>
  <c r="Q5" i="1"/>
  <c r="P5" i="1"/>
  <c r="L5" i="1"/>
  <c r="AJ4" i="1"/>
  <c r="AH4" i="1"/>
  <c r="AE4" i="1"/>
  <c r="AD4" i="1"/>
  <c r="U4" i="1"/>
  <c r="Q4" i="1"/>
  <c r="P4" i="1"/>
  <c r="L4" i="1"/>
  <c r="AC96" i="5" l="1"/>
  <c r="AC96" i="4"/>
  <c r="AC137" i="4" s="1"/>
  <c r="AC96" i="2"/>
  <c r="AC137" i="2" s="1"/>
  <c r="AC96" i="3"/>
  <c r="AC137" i="3" s="1"/>
  <c r="AC136" i="1"/>
  <c r="O55" i="3"/>
  <c r="O55" i="2"/>
  <c r="O55" i="5"/>
  <c r="O55" i="4"/>
  <c r="AC137" i="1"/>
  <c r="V4" i="1"/>
  <c r="P4" i="5"/>
  <c r="P4" i="4"/>
  <c r="P4" i="3"/>
  <c r="P4" i="2"/>
  <c r="U4" i="5"/>
  <c r="U4" i="4"/>
  <c r="U4" i="3"/>
  <c r="U4" i="2"/>
  <c r="AE4" i="5"/>
  <c r="AE4" i="4"/>
  <c r="AE4" i="3"/>
  <c r="AE4" i="2"/>
  <c r="V5" i="1"/>
  <c r="P5" i="5"/>
  <c r="P5" i="4"/>
  <c r="P5" i="3"/>
  <c r="P5" i="2"/>
  <c r="AJ5" i="5"/>
  <c r="AJ5" i="4"/>
  <c r="AJ5" i="3"/>
  <c r="AJ5" i="2"/>
  <c r="U6" i="5"/>
  <c r="U6" i="4"/>
  <c r="U6" i="3"/>
  <c r="U6" i="2"/>
  <c r="AJ6" i="5"/>
  <c r="AJ6" i="4"/>
  <c r="AJ6" i="3"/>
  <c r="AJ6" i="2"/>
  <c r="U7" i="5"/>
  <c r="U7" i="4"/>
  <c r="U7" i="3"/>
  <c r="U7" i="2"/>
  <c r="AE7" i="5"/>
  <c r="AE7" i="4"/>
  <c r="AE7" i="3"/>
  <c r="AE7" i="2"/>
  <c r="V8" i="1"/>
  <c r="P8" i="5"/>
  <c r="P8" i="4"/>
  <c r="P8" i="3"/>
  <c r="P8" i="2"/>
  <c r="AJ8" i="5"/>
  <c r="AJ8" i="4"/>
  <c r="AJ8" i="3"/>
  <c r="AJ8" i="2"/>
  <c r="U9" i="5"/>
  <c r="U9" i="4"/>
  <c r="U9" i="3"/>
  <c r="U9" i="2"/>
  <c r="AE9" i="5"/>
  <c r="AE9" i="4"/>
  <c r="AE9" i="3"/>
  <c r="AE9" i="2"/>
  <c r="V10" i="1"/>
  <c r="P10" i="5"/>
  <c r="P10" i="4"/>
  <c r="P10" i="3"/>
  <c r="P10" i="2"/>
  <c r="U10" i="5"/>
  <c r="U10" i="4"/>
  <c r="U10" i="3"/>
  <c r="U10" i="2"/>
  <c r="AE10" i="5"/>
  <c r="AE10" i="4"/>
  <c r="AE10" i="3"/>
  <c r="AE10" i="2"/>
  <c r="L14" i="5"/>
  <c r="L14" i="4"/>
  <c r="L14" i="3"/>
  <c r="L14" i="2"/>
  <c r="L18" i="5"/>
  <c r="L18" i="4"/>
  <c r="L18" i="3"/>
  <c r="L18" i="2"/>
  <c r="L22" i="5"/>
  <c r="L22" i="4"/>
  <c r="L22" i="3"/>
  <c r="L22" i="2"/>
  <c r="L107" i="5"/>
  <c r="L107" i="4"/>
  <c r="L107" i="3"/>
  <c r="L107" i="2"/>
  <c r="V11" i="1"/>
  <c r="P11" i="5"/>
  <c r="P11" i="4"/>
  <c r="P11" i="3"/>
  <c r="P11" i="2"/>
  <c r="V13" i="1"/>
  <c r="P13" i="5"/>
  <c r="P13" i="4"/>
  <c r="P13" i="3"/>
  <c r="P13" i="2"/>
  <c r="V14" i="1"/>
  <c r="P14" i="5"/>
  <c r="P14" i="4"/>
  <c r="P14" i="3"/>
  <c r="P14" i="2"/>
  <c r="V16" i="1"/>
  <c r="P16" i="5"/>
  <c r="P16" i="4"/>
  <c r="P16" i="3"/>
  <c r="P16" i="2"/>
  <c r="V17" i="1"/>
  <c r="P17" i="5"/>
  <c r="P17" i="4"/>
  <c r="P17" i="3"/>
  <c r="P17" i="2"/>
  <c r="V20" i="1"/>
  <c r="P20" i="5"/>
  <c r="P20" i="4"/>
  <c r="P20" i="3"/>
  <c r="P20" i="2"/>
  <c r="V104" i="1"/>
  <c r="P104" i="5"/>
  <c r="P104" i="4"/>
  <c r="P104" i="3"/>
  <c r="P104" i="2"/>
  <c r="L4" i="5"/>
  <c r="L4" i="4"/>
  <c r="L4" i="3"/>
  <c r="L4" i="2"/>
  <c r="Q4" i="5"/>
  <c r="Q4" i="4"/>
  <c r="Q4" i="3"/>
  <c r="Q4" i="2"/>
  <c r="AD4" i="5"/>
  <c r="AD4" i="4"/>
  <c r="AD4" i="3"/>
  <c r="AD4" i="2"/>
  <c r="AH4" i="5"/>
  <c r="AH4" i="4"/>
  <c r="AH4" i="3"/>
  <c r="AH4" i="2"/>
  <c r="L5" i="5"/>
  <c r="L5" i="4"/>
  <c r="L5" i="3"/>
  <c r="L5" i="2"/>
  <c r="Q5" i="5"/>
  <c r="Q5" i="4"/>
  <c r="Q5" i="3"/>
  <c r="Q5" i="2"/>
  <c r="AD5" i="5"/>
  <c r="AD5" i="4"/>
  <c r="AD5" i="3"/>
  <c r="AD5" i="2"/>
  <c r="AH5" i="5"/>
  <c r="AH5" i="4"/>
  <c r="AH5" i="3"/>
  <c r="AH5" i="2"/>
  <c r="L6" i="5"/>
  <c r="L6" i="4"/>
  <c r="L6" i="3"/>
  <c r="L6" i="2"/>
  <c r="Q6" i="5"/>
  <c r="Q6" i="4"/>
  <c r="Q6" i="3"/>
  <c r="Q6" i="2"/>
  <c r="AD6" i="5"/>
  <c r="AD6" i="4"/>
  <c r="AD6" i="3"/>
  <c r="AD6" i="2"/>
  <c r="AH6" i="5"/>
  <c r="AH6" i="4"/>
  <c r="AH6" i="3"/>
  <c r="AH6" i="2"/>
  <c r="L7" i="5"/>
  <c r="L7" i="4"/>
  <c r="L7" i="3"/>
  <c r="L7" i="2"/>
  <c r="Q7" i="5"/>
  <c r="Q7" i="4"/>
  <c r="Q7" i="3"/>
  <c r="Q7" i="2"/>
  <c r="AD7" i="5"/>
  <c r="AD7" i="4"/>
  <c r="AD7" i="3"/>
  <c r="AD7" i="2"/>
  <c r="AH7" i="5"/>
  <c r="AH7" i="4"/>
  <c r="AH7" i="3"/>
  <c r="AH7" i="2"/>
  <c r="L8" i="5"/>
  <c r="L8" i="4"/>
  <c r="L8" i="3"/>
  <c r="L8" i="2"/>
  <c r="Q8" i="5"/>
  <c r="Q8" i="4"/>
  <c r="Q8" i="3"/>
  <c r="Q8" i="2"/>
  <c r="AD8" i="5"/>
  <c r="AD8" i="4"/>
  <c r="AD8" i="3"/>
  <c r="AD8" i="2"/>
  <c r="AH8" i="5"/>
  <c r="AH8" i="4"/>
  <c r="AH8" i="3"/>
  <c r="AH8" i="2"/>
  <c r="L9" i="5"/>
  <c r="L9" i="4"/>
  <c r="L9" i="3"/>
  <c r="L9" i="2"/>
  <c r="Q9" i="5"/>
  <c r="Q9" i="4"/>
  <c r="Q9" i="3"/>
  <c r="Q9" i="2"/>
  <c r="AD9" i="5"/>
  <c r="AD9" i="4"/>
  <c r="AD9" i="3"/>
  <c r="AD9" i="2"/>
  <c r="AH9" i="5"/>
  <c r="AH9" i="4"/>
  <c r="AH9" i="3"/>
  <c r="AH9" i="2"/>
  <c r="L10" i="5"/>
  <c r="L10" i="4"/>
  <c r="L10" i="3"/>
  <c r="L10" i="2"/>
  <c r="Q10" i="5"/>
  <c r="Q10" i="4"/>
  <c r="Q10" i="3"/>
  <c r="Q10" i="2"/>
  <c r="AD10" i="5"/>
  <c r="AD10" i="4"/>
  <c r="AD10" i="3"/>
  <c r="AD10" i="2"/>
  <c r="AH10" i="5"/>
  <c r="AH10" i="4"/>
  <c r="AH10" i="3"/>
  <c r="AH10" i="2"/>
  <c r="L13" i="5"/>
  <c r="L135" i="5" s="1"/>
  <c r="L13" i="4"/>
  <c r="L13" i="3"/>
  <c r="L135" i="3" s="1"/>
  <c r="L13" i="2"/>
  <c r="L15" i="5"/>
  <c r="L15" i="4"/>
  <c r="L15" i="3"/>
  <c r="L15" i="2"/>
  <c r="L17" i="5"/>
  <c r="L17" i="4"/>
  <c r="L17" i="3"/>
  <c r="L17" i="2"/>
  <c r="L19" i="5"/>
  <c r="L19" i="4"/>
  <c r="L19" i="3"/>
  <c r="L19" i="2"/>
  <c r="L21" i="5"/>
  <c r="L21" i="4"/>
  <c r="L21" i="3"/>
  <c r="L21" i="2"/>
  <c r="L104" i="5"/>
  <c r="L104" i="4"/>
  <c r="L104" i="3"/>
  <c r="L104" i="2"/>
  <c r="L106" i="5"/>
  <c r="L106" i="4"/>
  <c r="L106" i="3"/>
  <c r="L106" i="2"/>
  <c r="L108" i="5"/>
  <c r="L108" i="4"/>
  <c r="L108" i="3"/>
  <c r="L108" i="2"/>
  <c r="L132" i="5"/>
  <c r="L132" i="4"/>
  <c r="L132" i="3"/>
  <c r="L132" i="2"/>
  <c r="Q11" i="5"/>
  <c r="Q11" i="4"/>
  <c r="Q11" i="3"/>
  <c r="Q11" i="2"/>
  <c r="Q12" i="5"/>
  <c r="Q12" i="4"/>
  <c r="Q12" i="3"/>
  <c r="Q12" i="2"/>
  <c r="Q13" i="5"/>
  <c r="Q13" i="4"/>
  <c r="Q13" i="3"/>
  <c r="Q13" i="2"/>
  <c r="Q14" i="5"/>
  <c r="Q14" i="4"/>
  <c r="Q14" i="3"/>
  <c r="Q14" i="2"/>
  <c r="Q15" i="5"/>
  <c r="Q15" i="4"/>
  <c r="Q15" i="3"/>
  <c r="Q15" i="2"/>
  <c r="Q16" i="5"/>
  <c r="Q16" i="4"/>
  <c r="Q16" i="3"/>
  <c r="Q16" i="2"/>
  <c r="Q17" i="5"/>
  <c r="Q17" i="4"/>
  <c r="Q17" i="3"/>
  <c r="Q17" i="2"/>
  <c r="Q18" i="5"/>
  <c r="Q18" i="4"/>
  <c r="Q18" i="3"/>
  <c r="Q18" i="2"/>
  <c r="Q19" i="5"/>
  <c r="Q19" i="4"/>
  <c r="Q19" i="3"/>
  <c r="Q19" i="2"/>
  <c r="Q20" i="5"/>
  <c r="Q20" i="4"/>
  <c r="Q20" i="3"/>
  <c r="Q20" i="2"/>
  <c r="Q21" i="5"/>
  <c r="Q21" i="4"/>
  <c r="Q21" i="3"/>
  <c r="Q21" i="2"/>
  <c r="Q22" i="5"/>
  <c r="Q22" i="4"/>
  <c r="Q22" i="3"/>
  <c r="Q22" i="2"/>
  <c r="Q104" i="5"/>
  <c r="Q104" i="4"/>
  <c r="Q104" i="3"/>
  <c r="Q104" i="2"/>
  <c r="Q105" i="5"/>
  <c r="Q105" i="4"/>
  <c r="Q105" i="3"/>
  <c r="Q105" i="2"/>
  <c r="Q106" i="5"/>
  <c r="Q106" i="4"/>
  <c r="Q106" i="3"/>
  <c r="Q106" i="2"/>
  <c r="Q107" i="5"/>
  <c r="Q107" i="4"/>
  <c r="Q107" i="3"/>
  <c r="Q107" i="2"/>
  <c r="Q108" i="5"/>
  <c r="Q108" i="4"/>
  <c r="Q108" i="3"/>
  <c r="Q108" i="2"/>
  <c r="Q131" i="5"/>
  <c r="Q131" i="4"/>
  <c r="Q131" i="3"/>
  <c r="Q131" i="2"/>
  <c r="Q132" i="5"/>
  <c r="Q132" i="4"/>
  <c r="Q132" i="3"/>
  <c r="Q132" i="2"/>
  <c r="U12" i="5"/>
  <c r="U12" i="4"/>
  <c r="U12" i="3"/>
  <c r="U12" i="2"/>
  <c r="U14" i="5"/>
  <c r="U14" i="4"/>
  <c r="U14" i="3"/>
  <c r="U14" i="2"/>
  <c r="U16" i="5"/>
  <c r="U16" i="4"/>
  <c r="U16" i="3"/>
  <c r="U16" i="2"/>
  <c r="U18" i="5"/>
  <c r="U18" i="4"/>
  <c r="U18" i="3"/>
  <c r="U18" i="2"/>
  <c r="U20" i="5"/>
  <c r="U20" i="4"/>
  <c r="U20" i="3"/>
  <c r="U20" i="2"/>
  <c r="U22" i="5"/>
  <c r="U22" i="4"/>
  <c r="U22" i="3"/>
  <c r="U22" i="2"/>
  <c r="U105" i="5"/>
  <c r="U105" i="4"/>
  <c r="U105" i="3"/>
  <c r="U105" i="2"/>
  <c r="U107" i="5"/>
  <c r="U107" i="4"/>
  <c r="U107" i="3"/>
  <c r="U107" i="2"/>
  <c r="U131" i="5"/>
  <c r="U131" i="4"/>
  <c r="U131" i="3"/>
  <c r="U131" i="2"/>
  <c r="AD134" i="1"/>
  <c r="AD11" i="5"/>
  <c r="AD134" i="5" s="1"/>
  <c r="AD11" i="4"/>
  <c r="AD134" i="4" s="1"/>
  <c r="AD11" i="3"/>
  <c r="AD11" i="2"/>
  <c r="AD12" i="5"/>
  <c r="AD12" i="4"/>
  <c r="AD12" i="3"/>
  <c r="AD12" i="2"/>
  <c r="AD135" i="1"/>
  <c r="AD13" i="5"/>
  <c r="AD135" i="5" s="1"/>
  <c r="AD13" i="4"/>
  <c r="AD13" i="3"/>
  <c r="AD135" i="3" s="1"/>
  <c r="AD13" i="2"/>
  <c r="AD14" i="5"/>
  <c r="AD14" i="4"/>
  <c r="AD14" i="3"/>
  <c r="AD14" i="2"/>
  <c r="AD15" i="5"/>
  <c r="AD15" i="4"/>
  <c r="AD15" i="3"/>
  <c r="AD15" i="2"/>
  <c r="AD16" i="5"/>
  <c r="AD16" i="4"/>
  <c r="AD16" i="3"/>
  <c r="AD16" i="2"/>
  <c r="AD17" i="5"/>
  <c r="AD17" i="4"/>
  <c r="AD17" i="3"/>
  <c r="AD17" i="2"/>
  <c r="AD18" i="5"/>
  <c r="AD18" i="4"/>
  <c r="AD18" i="3"/>
  <c r="AD18" i="2"/>
  <c r="AD19" i="5"/>
  <c r="AD19" i="4"/>
  <c r="AD19" i="3"/>
  <c r="AD19" i="2"/>
  <c r="AD20" i="5"/>
  <c r="AD20" i="4"/>
  <c r="AD20" i="3"/>
  <c r="AD20" i="2"/>
  <c r="AD21" i="5"/>
  <c r="AD21" i="4"/>
  <c r="AD21" i="3"/>
  <c r="AD21" i="2"/>
  <c r="AD22" i="5"/>
  <c r="AD22" i="4"/>
  <c r="AD22" i="3"/>
  <c r="AD22" i="2"/>
  <c r="AD104" i="5"/>
  <c r="AD104" i="4"/>
  <c r="AD104" i="3"/>
  <c r="AD104" i="2"/>
  <c r="AD105" i="5"/>
  <c r="AD105" i="4"/>
  <c r="AD105" i="3"/>
  <c r="AD105" i="2"/>
  <c r="AD106" i="5"/>
  <c r="AD106" i="4"/>
  <c r="AD106" i="3"/>
  <c r="AD106" i="2"/>
  <c r="AI107" i="1"/>
  <c r="AD107" i="5"/>
  <c r="AD107" i="4"/>
  <c r="AD107" i="3"/>
  <c r="AD107" i="2"/>
  <c r="AD108" i="5"/>
  <c r="AD108" i="4"/>
  <c r="AD108" i="3"/>
  <c r="AD108" i="2"/>
  <c r="AD131" i="5"/>
  <c r="AD131" i="4"/>
  <c r="AD131" i="3"/>
  <c r="AD131" i="2"/>
  <c r="AD132" i="5"/>
  <c r="AD132" i="4"/>
  <c r="AD132" i="3"/>
  <c r="AD132" i="2"/>
  <c r="AH134" i="1"/>
  <c r="AH11" i="5"/>
  <c r="AH134" i="5" s="1"/>
  <c r="AH11" i="4"/>
  <c r="AH134" i="4" s="1"/>
  <c r="AH11" i="3"/>
  <c r="AH11" i="2"/>
  <c r="AH12" i="5"/>
  <c r="AH12" i="4"/>
  <c r="AH12" i="3"/>
  <c r="AH12" i="2"/>
  <c r="AH135" i="1"/>
  <c r="AH13" i="5"/>
  <c r="AH135" i="5" s="1"/>
  <c r="AH13" i="4"/>
  <c r="AH13" i="3"/>
  <c r="AH135" i="3" s="1"/>
  <c r="AH13" i="2"/>
  <c r="AH14" i="5"/>
  <c r="AH14" i="4"/>
  <c r="AH14" i="3"/>
  <c r="AH14" i="2"/>
  <c r="AH15" i="5"/>
  <c r="AH15" i="4"/>
  <c r="AH15" i="3"/>
  <c r="AH15" i="2"/>
  <c r="AH16" i="5"/>
  <c r="AH16" i="4"/>
  <c r="AH16" i="3"/>
  <c r="AH16" i="2"/>
  <c r="AH17" i="5"/>
  <c r="AH17" i="4"/>
  <c r="AH17" i="3"/>
  <c r="AH17" i="2"/>
  <c r="AH18" i="5"/>
  <c r="AH18" i="4"/>
  <c r="AH18" i="3"/>
  <c r="AH18" i="2"/>
  <c r="AH19" i="5"/>
  <c r="AH19" i="4"/>
  <c r="AH19" i="3"/>
  <c r="AH19" i="2"/>
  <c r="AH20" i="5"/>
  <c r="AH20" i="4"/>
  <c r="AH20" i="3"/>
  <c r="AH20" i="2"/>
  <c r="AH21" i="5"/>
  <c r="AH21" i="4"/>
  <c r="AH21" i="3"/>
  <c r="AH21" i="2"/>
  <c r="AH22" i="5"/>
  <c r="AH22" i="4"/>
  <c r="AH22" i="3"/>
  <c r="AH22" i="2"/>
  <c r="AH104" i="5"/>
  <c r="AH104" i="4"/>
  <c r="AH104" i="3"/>
  <c r="AH104" i="2"/>
  <c r="AH105" i="5"/>
  <c r="AH105" i="4"/>
  <c r="AH105" i="3"/>
  <c r="AH105" i="2"/>
  <c r="AH106" i="5"/>
  <c r="AH106" i="4"/>
  <c r="AH106" i="3"/>
  <c r="AH106" i="2"/>
  <c r="AH107" i="5"/>
  <c r="AH107" i="4"/>
  <c r="AH107" i="3"/>
  <c r="AH107" i="2"/>
  <c r="AH108" i="5"/>
  <c r="AH108" i="4"/>
  <c r="AH108" i="3"/>
  <c r="AH108" i="2"/>
  <c r="AH131" i="5"/>
  <c r="AH131" i="4"/>
  <c r="AH131" i="3"/>
  <c r="AH131" i="2"/>
  <c r="AH132" i="5"/>
  <c r="AH132" i="4"/>
  <c r="AH132" i="3"/>
  <c r="AH132" i="2"/>
  <c r="L12" i="5"/>
  <c r="L12" i="4"/>
  <c r="L12" i="3"/>
  <c r="L12" i="2"/>
  <c r="L77" i="5"/>
  <c r="L77" i="4"/>
  <c r="L77" i="3"/>
  <c r="L77" i="2"/>
  <c r="Q77" i="5"/>
  <c r="Q77" i="4"/>
  <c r="Q77" i="3"/>
  <c r="Q77" i="2"/>
  <c r="AD77" i="5"/>
  <c r="AD77" i="4"/>
  <c r="AD77" i="3"/>
  <c r="AD77" i="2"/>
  <c r="AH77" i="5"/>
  <c r="AH77" i="4"/>
  <c r="AH77" i="3"/>
  <c r="AH77" i="2"/>
  <c r="L78" i="5"/>
  <c r="L78" i="4"/>
  <c r="L78" i="3"/>
  <c r="L78" i="2"/>
  <c r="Q78" i="5"/>
  <c r="Q78" i="4"/>
  <c r="Q78" i="3"/>
  <c r="Q78" i="2"/>
  <c r="AD78" i="5"/>
  <c r="AD78" i="4"/>
  <c r="AD78" i="3"/>
  <c r="AD78" i="2"/>
  <c r="AH78" i="5"/>
  <c r="AH78" i="4"/>
  <c r="AH78" i="3"/>
  <c r="AH78" i="2"/>
  <c r="L79" i="5"/>
  <c r="L79" i="4"/>
  <c r="L79" i="3"/>
  <c r="L79" i="2"/>
  <c r="Q79" i="5"/>
  <c r="Q79" i="4"/>
  <c r="Q79" i="3"/>
  <c r="Q79" i="2"/>
  <c r="AD79" i="5"/>
  <c r="AD79" i="4"/>
  <c r="AD79" i="3"/>
  <c r="AD79" i="2"/>
  <c r="AH79" i="5"/>
  <c r="AH79" i="4"/>
  <c r="AH79" i="3"/>
  <c r="AH79" i="2"/>
  <c r="L80" i="5"/>
  <c r="L80" i="4"/>
  <c r="L80" i="3"/>
  <c r="L80" i="2"/>
  <c r="Q80" i="5"/>
  <c r="Q80" i="4"/>
  <c r="Q80" i="3"/>
  <c r="Q80" i="2"/>
  <c r="AD80" i="5"/>
  <c r="AD80" i="4"/>
  <c r="AD80" i="3"/>
  <c r="AD80" i="2"/>
  <c r="AH80" i="5"/>
  <c r="AH80" i="4"/>
  <c r="AH80" i="3"/>
  <c r="AH80" i="2"/>
  <c r="L81" i="5"/>
  <c r="L81" i="4"/>
  <c r="L81" i="3"/>
  <c r="L81" i="2"/>
  <c r="Q81" i="5"/>
  <c r="Q81" i="4"/>
  <c r="Q81" i="3"/>
  <c r="Q81" i="2"/>
  <c r="AD81" i="5"/>
  <c r="AD81" i="4"/>
  <c r="AD81" i="3"/>
  <c r="AD81" i="2"/>
  <c r="AH81" i="5"/>
  <c r="AH81" i="4"/>
  <c r="AH81" i="3"/>
  <c r="AH81" i="2"/>
  <c r="L82" i="5"/>
  <c r="L82" i="4"/>
  <c r="L82" i="3"/>
  <c r="L82" i="2"/>
  <c r="Q82" i="5"/>
  <c r="Q82" i="4"/>
  <c r="Q82" i="3"/>
  <c r="Q82" i="2"/>
  <c r="AD82" i="5"/>
  <c r="AD82" i="4"/>
  <c r="AD82" i="3"/>
  <c r="AD82" i="2"/>
  <c r="AH82" i="5"/>
  <c r="AH82" i="4"/>
  <c r="AH82" i="3"/>
  <c r="AH82" i="2"/>
  <c r="L83" i="5"/>
  <c r="L83" i="4"/>
  <c r="L83" i="3"/>
  <c r="L83" i="2"/>
  <c r="Q83" i="5"/>
  <c r="Q83" i="4"/>
  <c r="Q83" i="3"/>
  <c r="Q83" i="2"/>
  <c r="AD83" i="5"/>
  <c r="AD83" i="4"/>
  <c r="AD83" i="3"/>
  <c r="AD83" i="2"/>
  <c r="AH83" i="5"/>
  <c r="AH83" i="4"/>
  <c r="AH83" i="3"/>
  <c r="AH83" i="2"/>
  <c r="L84" i="5"/>
  <c r="L84" i="4"/>
  <c r="L84" i="3"/>
  <c r="L84" i="2"/>
  <c r="Q84" i="5"/>
  <c r="Q84" i="4"/>
  <c r="Q84" i="3"/>
  <c r="Q84" i="2"/>
  <c r="AD84" i="5"/>
  <c r="AD84" i="4"/>
  <c r="AD84" i="3"/>
  <c r="AD84" i="2"/>
  <c r="AH84" i="5"/>
  <c r="AH84" i="4"/>
  <c r="AH84" i="3"/>
  <c r="AH84" i="2"/>
  <c r="L85" i="5"/>
  <c r="L85" i="4"/>
  <c r="L85" i="3"/>
  <c r="L85" i="2"/>
  <c r="Q85" i="5"/>
  <c r="Q85" i="4"/>
  <c r="Q85" i="3"/>
  <c r="Q85" i="2"/>
  <c r="AD85" i="5"/>
  <c r="AD85" i="4"/>
  <c r="AD85" i="3"/>
  <c r="AD85" i="2"/>
  <c r="AH85" i="5"/>
  <c r="AH85" i="4"/>
  <c r="AH85" i="3"/>
  <c r="AH85" i="2"/>
  <c r="L86" i="5"/>
  <c r="L86" i="4"/>
  <c r="L86" i="3"/>
  <c r="L86" i="2"/>
  <c r="Q86" i="5"/>
  <c r="Q86" i="4"/>
  <c r="Q86" i="3"/>
  <c r="Q86" i="2"/>
  <c r="AD86" i="5"/>
  <c r="AD86" i="4"/>
  <c r="AD86" i="3"/>
  <c r="AD86" i="2"/>
  <c r="AH86" i="5"/>
  <c r="AH86" i="4"/>
  <c r="AH86" i="3"/>
  <c r="AH86" i="2"/>
  <c r="L87" i="5"/>
  <c r="L87" i="4"/>
  <c r="L87" i="3"/>
  <c r="L87" i="2"/>
  <c r="Q87" i="5"/>
  <c r="Q87" i="4"/>
  <c r="Q87" i="3"/>
  <c r="Q87" i="2"/>
  <c r="AD87" i="5"/>
  <c r="AD87" i="4"/>
  <c r="AD87" i="3"/>
  <c r="AD87" i="2"/>
  <c r="AH87" i="5"/>
  <c r="AH87" i="4"/>
  <c r="AH87" i="3"/>
  <c r="AH87" i="2"/>
  <c r="L88" i="5"/>
  <c r="L88" i="4"/>
  <c r="L88" i="3"/>
  <c r="L88" i="2"/>
  <c r="Q88" i="5"/>
  <c r="Q88" i="4"/>
  <c r="Q88" i="3"/>
  <c r="Q88" i="2"/>
  <c r="AD88" i="5"/>
  <c r="AD88" i="4"/>
  <c r="AD88" i="3"/>
  <c r="AD88" i="2"/>
  <c r="AH88" i="5"/>
  <c r="AH88" i="4"/>
  <c r="AH88" i="3"/>
  <c r="AH88" i="2"/>
  <c r="L89" i="5"/>
  <c r="L89" i="4"/>
  <c r="L89" i="3"/>
  <c r="L89" i="2"/>
  <c r="Q89" i="5"/>
  <c r="Q89" i="4"/>
  <c r="Q89" i="3"/>
  <c r="Q89" i="2"/>
  <c r="AD89" i="5"/>
  <c r="AD89" i="4"/>
  <c r="AD89" i="3"/>
  <c r="AD89" i="2"/>
  <c r="AH89" i="5"/>
  <c r="AH89" i="4"/>
  <c r="AH89" i="3"/>
  <c r="AH89" i="2"/>
  <c r="L90" i="5"/>
  <c r="L90" i="4"/>
  <c r="L90" i="3"/>
  <c r="L90" i="2"/>
  <c r="Q90" i="5"/>
  <c r="Q90" i="4"/>
  <c r="Q90" i="3"/>
  <c r="Q90" i="2"/>
  <c r="AD90" i="5"/>
  <c r="AD90" i="4"/>
  <c r="AD90" i="3"/>
  <c r="AD90" i="2"/>
  <c r="AH90" i="5"/>
  <c r="AH90" i="4"/>
  <c r="AH90" i="3"/>
  <c r="AH90" i="2"/>
  <c r="L91" i="5"/>
  <c r="L91" i="4"/>
  <c r="L91" i="3"/>
  <c r="L91" i="2"/>
  <c r="Q91" i="5"/>
  <c r="Q91" i="4"/>
  <c r="Q91" i="3"/>
  <c r="Q91" i="2"/>
  <c r="AD91" i="5"/>
  <c r="AD91" i="4"/>
  <c r="AD91" i="3"/>
  <c r="AD91" i="2"/>
  <c r="AH91" i="5"/>
  <c r="AH91" i="4"/>
  <c r="AH91" i="3"/>
  <c r="AH91" i="2"/>
  <c r="L92" i="5"/>
  <c r="L92" i="4"/>
  <c r="L92" i="3"/>
  <c r="L92" i="2"/>
  <c r="Q92" i="5"/>
  <c r="Q92" i="4"/>
  <c r="Q92" i="3"/>
  <c r="Q92" i="2"/>
  <c r="AD92" i="5"/>
  <c r="AD92" i="4"/>
  <c r="AD92" i="3"/>
  <c r="AD92" i="2"/>
  <c r="AH92" i="5"/>
  <c r="AH92" i="4"/>
  <c r="AH92" i="3"/>
  <c r="AH92" i="2"/>
  <c r="L93" i="5"/>
  <c r="L93" i="4"/>
  <c r="L93" i="3"/>
  <c r="L93" i="2"/>
  <c r="Q93" i="5"/>
  <c r="Q93" i="4"/>
  <c r="Q93" i="3"/>
  <c r="Q93" i="2"/>
  <c r="AD93" i="5"/>
  <c r="AD93" i="4"/>
  <c r="AD93" i="3"/>
  <c r="AD93" i="2"/>
  <c r="AH93" i="5"/>
  <c r="AH93" i="4"/>
  <c r="AH93" i="3"/>
  <c r="AH93" i="2"/>
  <c r="L94" i="5"/>
  <c r="L94" i="4"/>
  <c r="L94" i="3"/>
  <c r="L94" i="2"/>
  <c r="Q94" i="5"/>
  <c r="Q94" i="4"/>
  <c r="Q94" i="3"/>
  <c r="Q94" i="2"/>
  <c r="AD94" i="5"/>
  <c r="AD94" i="4"/>
  <c r="AD94" i="3"/>
  <c r="AD94" i="2"/>
  <c r="AH94" i="5"/>
  <c r="AH94" i="4"/>
  <c r="AH94" i="3"/>
  <c r="AH94" i="2"/>
  <c r="L95" i="5"/>
  <c r="L95" i="4"/>
  <c r="L95" i="3"/>
  <c r="L95" i="2"/>
  <c r="Q95" i="5"/>
  <c r="Q95" i="4"/>
  <c r="Q95" i="3"/>
  <c r="Q95" i="2"/>
  <c r="AD95" i="5"/>
  <c r="AD95" i="4"/>
  <c r="AD95" i="3"/>
  <c r="AD95" i="2"/>
  <c r="AH95" i="5"/>
  <c r="AH95" i="4"/>
  <c r="AH95" i="3"/>
  <c r="AH95" i="2"/>
  <c r="L96" i="5"/>
  <c r="L96" i="4"/>
  <c r="L96" i="3"/>
  <c r="L96" i="2"/>
  <c r="Q96" i="5"/>
  <c r="Q96" i="4"/>
  <c r="Q96" i="3"/>
  <c r="Q96" i="2"/>
  <c r="AD96" i="5"/>
  <c r="AD96" i="4"/>
  <c r="AD96" i="3"/>
  <c r="AD96" i="2"/>
  <c r="AH96" i="5"/>
  <c r="AH96" i="4"/>
  <c r="AH96" i="3"/>
  <c r="AH96" i="2"/>
  <c r="L97" i="5"/>
  <c r="L97" i="4"/>
  <c r="L97" i="3"/>
  <c r="L97" i="2"/>
  <c r="Q97" i="5"/>
  <c r="Q97" i="4"/>
  <c r="Q97" i="3"/>
  <c r="Q97" i="2"/>
  <c r="AD97" i="5"/>
  <c r="AD97" i="4"/>
  <c r="AD97" i="3"/>
  <c r="AD97" i="2"/>
  <c r="AH97" i="5"/>
  <c r="AH97" i="4"/>
  <c r="AH97" i="3"/>
  <c r="AH97" i="2"/>
  <c r="L98" i="5"/>
  <c r="L98" i="4"/>
  <c r="L98" i="3"/>
  <c r="L98" i="2"/>
  <c r="Q98" i="5"/>
  <c r="Q98" i="4"/>
  <c r="Q98" i="3"/>
  <c r="Q98" i="2"/>
  <c r="AD98" i="5"/>
  <c r="AD98" i="4"/>
  <c r="AD98" i="3"/>
  <c r="AD98" i="2"/>
  <c r="AH98" i="5"/>
  <c r="AH98" i="4"/>
  <c r="AH98" i="3"/>
  <c r="AH98" i="2"/>
  <c r="L99" i="5"/>
  <c r="L99" i="4"/>
  <c r="L99" i="3"/>
  <c r="L99" i="2"/>
  <c r="Q99" i="5"/>
  <c r="Q99" i="4"/>
  <c r="Q99" i="3"/>
  <c r="Q99" i="2"/>
  <c r="AD99" i="5"/>
  <c r="AD99" i="4"/>
  <c r="AD99" i="3"/>
  <c r="AD99" i="2"/>
  <c r="AH99" i="5"/>
  <c r="AH99" i="4"/>
  <c r="AH99" i="3"/>
  <c r="AH99" i="2"/>
  <c r="L100" i="5"/>
  <c r="L100" i="4"/>
  <c r="L100" i="3"/>
  <c r="L100" i="2"/>
  <c r="Q100" i="5"/>
  <c r="Q100" i="4"/>
  <c r="Q100" i="3"/>
  <c r="Q100" i="2"/>
  <c r="AD100" i="5"/>
  <c r="AD100" i="4"/>
  <c r="AD100" i="3"/>
  <c r="AD100" i="2"/>
  <c r="AH100" i="5"/>
  <c r="AH100" i="4"/>
  <c r="AH100" i="3"/>
  <c r="AH100" i="2"/>
  <c r="L101" i="5"/>
  <c r="L101" i="4"/>
  <c r="L101" i="3"/>
  <c r="L101" i="2"/>
  <c r="Q101" i="5"/>
  <c r="Q101" i="4"/>
  <c r="Q101" i="3"/>
  <c r="Q101" i="2"/>
  <c r="AD101" i="5"/>
  <c r="AD101" i="4"/>
  <c r="AD101" i="3"/>
  <c r="AD101" i="2"/>
  <c r="AH101" i="5"/>
  <c r="AH101" i="4"/>
  <c r="AH101" i="3"/>
  <c r="AH101" i="2"/>
  <c r="L102" i="5"/>
  <c r="L102" i="4"/>
  <c r="L102" i="3"/>
  <c r="L102" i="2"/>
  <c r="Q102" i="5"/>
  <c r="Q102" i="4"/>
  <c r="Q102" i="3"/>
  <c r="Q102" i="2"/>
  <c r="AD102" i="5"/>
  <c r="AD102" i="4"/>
  <c r="AD102" i="3"/>
  <c r="AD102" i="2"/>
  <c r="AH102" i="5"/>
  <c r="AH102" i="4"/>
  <c r="AH102" i="3"/>
  <c r="AH102" i="2"/>
  <c r="L103" i="5"/>
  <c r="L103" i="4"/>
  <c r="L103" i="3"/>
  <c r="L103" i="2"/>
  <c r="Q103" i="5"/>
  <c r="Q103" i="4"/>
  <c r="Q103" i="3"/>
  <c r="Q103" i="2"/>
  <c r="AD103" i="5"/>
  <c r="AD103" i="4"/>
  <c r="AD103" i="3"/>
  <c r="AD103" i="2"/>
  <c r="AH103" i="5"/>
  <c r="AH103" i="4"/>
  <c r="AH103" i="3"/>
  <c r="AH103" i="2"/>
  <c r="L50" i="5"/>
  <c r="L50" i="4"/>
  <c r="L50" i="3"/>
  <c r="L50" i="2"/>
  <c r="Q50" i="5"/>
  <c r="Q50" i="4"/>
  <c r="Q50" i="3"/>
  <c r="Q50" i="2"/>
  <c r="AD50" i="5"/>
  <c r="AD50" i="4"/>
  <c r="AD50" i="3"/>
  <c r="AD50" i="2"/>
  <c r="AH50" i="5"/>
  <c r="AH50" i="4"/>
  <c r="AH50" i="3"/>
  <c r="AH50" i="2"/>
  <c r="L51" i="5"/>
  <c r="L51" i="4"/>
  <c r="L51" i="3"/>
  <c r="L51" i="2"/>
  <c r="Q51" i="5"/>
  <c r="Q51" i="4"/>
  <c r="Q51" i="3"/>
  <c r="Q51" i="2"/>
  <c r="AD51" i="5"/>
  <c r="AD51" i="4"/>
  <c r="AD51" i="3"/>
  <c r="AD51" i="2"/>
  <c r="AH51" i="5"/>
  <c r="AH51" i="4"/>
  <c r="AH51" i="3"/>
  <c r="AH51" i="2"/>
  <c r="L52" i="5"/>
  <c r="L52" i="4"/>
  <c r="L52" i="3"/>
  <c r="L52" i="2"/>
  <c r="Q52" i="5"/>
  <c r="Q52" i="4"/>
  <c r="Q52" i="3"/>
  <c r="Q52" i="2"/>
  <c r="AD52" i="5"/>
  <c r="AD52" i="4"/>
  <c r="AD52" i="3"/>
  <c r="AD52" i="2"/>
  <c r="AH52" i="5"/>
  <c r="AH52" i="4"/>
  <c r="AH52" i="3"/>
  <c r="AH52" i="2"/>
  <c r="L53" i="5"/>
  <c r="L53" i="4"/>
  <c r="L53" i="3"/>
  <c r="L53" i="2"/>
  <c r="Q53" i="5"/>
  <c r="Q53" i="4"/>
  <c r="Q53" i="3"/>
  <c r="Q53" i="2"/>
  <c r="AD53" i="5"/>
  <c r="AD53" i="4"/>
  <c r="AD53" i="3"/>
  <c r="AD53" i="2"/>
  <c r="AH53" i="5"/>
  <c r="AH53" i="4"/>
  <c r="AH53" i="3"/>
  <c r="AH53" i="2"/>
  <c r="L54" i="5"/>
  <c r="L54" i="4"/>
  <c r="L54" i="3"/>
  <c r="L54" i="2"/>
  <c r="Q54" i="5"/>
  <c r="Q54" i="4"/>
  <c r="Q54" i="3"/>
  <c r="Q54" i="2"/>
  <c r="AD54" i="5"/>
  <c r="AD54" i="4"/>
  <c r="AD54" i="3"/>
  <c r="AD54" i="2"/>
  <c r="AH54" i="5"/>
  <c r="AH54" i="4"/>
  <c r="AH54" i="3"/>
  <c r="AH54" i="2"/>
  <c r="L55" i="5"/>
  <c r="L55" i="4"/>
  <c r="L55" i="3"/>
  <c r="L55" i="2"/>
  <c r="Q55" i="5"/>
  <c r="Q55" i="4"/>
  <c r="Q55" i="3"/>
  <c r="Q55" i="2"/>
  <c r="AD55" i="5"/>
  <c r="AD55" i="4"/>
  <c r="AD55" i="3"/>
  <c r="AD55" i="2"/>
  <c r="AH55" i="5"/>
  <c r="AH55" i="4"/>
  <c r="AH55" i="3"/>
  <c r="AH55" i="2"/>
  <c r="L56" i="5"/>
  <c r="L56" i="4"/>
  <c r="L56" i="3"/>
  <c r="L56" i="2"/>
  <c r="Q56" i="5"/>
  <c r="Q56" i="4"/>
  <c r="Q56" i="3"/>
  <c r="Q56" i="2"/>
  <c r="AD56" i="5"/>
  <c r="AD56" i="4"/>
  <c r="AD56" i="3"/>
  <c r="AD56" i="2"/>
  <c r="AH56" i="5"/>
  <c r="AH56" i="4"/>
  <c r="AH56" i="3"/>
  <c r="AH56" i="2"/>
  <c r="L57" i="5"/>
  <c r="L57" i="4"/>
  <c r="L57" i="3"/>
  <c r="L57" i="2"/>
  <c r="Q57" i="5"/>
  <c r="Q57" i="4"/>
  <c r="Q57" i="3"/>
  <c r="Q57" i="2"/>
  <c r="AD57" i="5"/>
  <c r="AD57" i="4"/>
  <c r="AD57" i="3"/>
  <c r="AD57" i="2"/>
  <c r="AH57" i="5"/>
  <c r="AH57" i="4"/>
  <c r="AH57" i="3"/>
  <c r="AH57" i="2"/>
  <c r="L58" i="5"/>
  <c r="L58" i="4"/>
  <c r="L58" i="3"/>
  <c r="L58" i="2"/>
  <c r="Q58" i="5"/>
  <c r="Q58" i="4"/>
  <c r="Q58" i="3"/>
  <c r="Q58" i="2"/>
  <c r="AD58" i="5"/>
  <c r="AD58" i="4"/>
  <c r="AD58" i="3"/>
  <c r="AD58" i="2"/>
  <c r="AH58" i="5"/>
  <c r="AH58" i="4"/>
  <c r="AH58" i="3"/>
  <c r="AH58" i="2"/>
  <c r="L59" i="5"/>
  <c r="L59" i="4"/>
  <c r="L59" i="3"/>
  <c r="L59" i="2"/>
  <c r="Q59" i="5"/>
  <c r="Q59" i="4"/>
  <c r="Q59" i="3"/>
  <c r="Q59" i="2"/>
  <c r="AD59" i="5"/>
  <c r="AD59" i="4"/>
  <c r="AD59" i="3"/>
  <c r="AD59" i="2"/>
  <c r="AH59" i="5"/>
  <c r="AH59" i="4"/>
  <c r="AH59" i="3"/>
  <c r="AH59" i="2"/>
  <c r="L60" i="5"/>
  <c r="L60" i="4"/>
  <c r="L60" i="3"/>
  <c r="L60" i="2"/>
  <c r="Q60" i="5"/>
  <c r="Q60" i="4"/>
  <c r="Q60" i="3"/>
  <c r="Q60" i="2"/>
  <c r="AD60" i="5"/>
  <c r="AD60" i="4"/>
  <c r="AD60" i="3"/>
  <c r="AD60" i="2"/>
  <c r="AH60" i="5"/>
  <c r="AH60" i="4"/>
  <c r="AH60" i="3"/>
  <c r="AH60" i="2"/>
  <c r="L61" i="5"/>
  <c r="L61" i="4"/>
  <c r="L61" i="3"/>
  <c r="L61" i="2"/>
  <c r="Q61" i="5"/>
  <c r="Q61" i="4"/>
  <c r="Q61" i="3"/>
  <c r="Q61" i="2"/>
  <c r="AD61" i="5"/>
  <c r="AD61" i="4"/>
  <c r="AD61" i="3"/>
  <c r="AD61" i="2"/>
  <c r="AH61" i="5"/>
  <c r="AH61" i="4"/>
  <c r="AH61" i="3"/>
  <c r="AH61" i="2"/>
  <c r="L62" i="5"/>
  <c r="L62" i="4"/>
  <c r="L62" i="3"/>
  <c r="L62" i="2"/>
  <c r="Q62" i="5"/>
  <c r="Q62" i="4"/>
  <c r="Q62" i="3"/>
  <c r="Q62" i="2"/>
  <c r="AD62" i="5"/>
  <c r="AD62" i="4"/>
  <c r="AD62" i="3"/>
  <c r="AD62" i="2"/>
  <c r="AH62" i="5"/>
  <c r="AH62" i="4"/>
  <c r="AH62" i="3"/>
  <c r="AH62" i="2"/>
  <c r="L63" i="5"/>
  <c r="L63" i="4"/>
  <c r="L63" i="3"/>
  <c r="L63" i="2"/>
  <c r="Q63" i="5"/>
  <c r="Q63" i="4"/>
  <c r="Q63" i="3"/>
  <c r="Q63" i="2"/>
  <c r="AD63" i="5"/>
  <c r="AD63" i="4"/>
  <c r="AD63" i="3"/>
  <c r="AD63" i="2"/>
  <c r="AH63" i="5"/>
  <c r="AH63" i="4"/>
  <c r="AH63" i="3"/>
  <c r="AH63" i="2"/>
  <c r="L64" i="5"/>
  <c r="L64" i="4"/>
  <c r="L64" i="3"/>
  <c r="L64" i="2"/>
  <c r="Q64" i="5"/>
  <c r="Q64" i="4"/>
  <c r="Q64" i="3"/>
  <c r="Q64" i="2"/>
  <c r="AD64" i="5"/>
  <c r="AD64" i="4"/>
  <c r="AD64" i="3"/>
  <c r="AD64" i="2"/>
  <c r="AH64" i="5"/>
  <c r="AH64" i="4"/>
  <c r="AH64" i="3"/>
  <c r="AH64" i="2"/>
  <c r="L65" i="5"/>
  <c r="L65" i="4"/>
  <c r="L65" i="3"/>
  <c r="L65" i="2"/>
  <c r="Q65" i="5"/>
  <c r="Q65" i="4"/>
  <c r="Q65" i="3"/>
  <c r="Q65" i="2"/>
  <c r="AD65" i="5"/>
  <c r="AD65" i="4"/>
  <c r="AD65" i="3"/>
  <c r="AD65" i="2"/>
  <c r="AH65" i="5"/>
  <c r="AH65" i="4"/>
  <c r="AH65" i="3"/>
  <c r="AH65" i="2"/>
  <c r="L66" i="5"/>
  <c r="L66" i="4"/>
  <c r="L66" i="3"/>
  <c r="L66" i="2"/>
  <c r="Q66" i="5"/>
  <c r="Q66" i="4"/>
  <c r="Q66" i="3"/>
  <c r="Q66" i="2"/>
  <c r="AD66" i="5"/>
  <c r="AD66" i="4"/>
  <c r="AD66" i="3"/>
  <c r="AD66" i="2"/>
  <c r="AH66" i="5"/>
  <c r="AH66" i="4"/>
  <c r="AH66" i="3"/>
  <c r="AH66" i="2"/>
  <c r="L67" i="5"/>
  <c r="L67" i="4"/>
  <c r="L67" i="3"/>
  <c r="L67" i="2"/>
  <c r="Q67" i="5"/>
  <c r="Q67" i="4"/>
  <c r="Q67" i="3"/>
  <c r="Q67" i="2"/>
  <c r="AD67" i="5"/>
  <c r="AD67" i="4"/>
  <c r="AD67" i="3"/>
  <c r="AD67" i="2"/>
  <c r="AH67" i="5"/>
  <c r="AH67" i="4"/>
  <c r="AH67" i="3"/>
  <c r="AH67" i="2"/>
  <c r="L68" i="5"/>
  <c r="L68" i="4"/>
  <c r="L68" i="3"/>
  <c r="L68" i="2"/>
  <c r="Q68" i="5"/>
  <c r="Q68" i="4"/>
  <c r="Q68" i="3"/>
  <c r="Q68" i="2"/>
  <c r="AD68" i="5"/>
  <c r="AD68" i="4"/>
  <c r="AD68" i="3"/>
  <c r="AD68" i="2"/>
  <c r="AH68" i="5"/>
  <c r="AH68" i="4"/>
  <c r="AH68" i="3"/>
  <c r="AH68" i="2"/>
  <c r="L69" i="5"/>
  <c r="L69" i="4"/>
  <c r="L69" i="3"/>
  <c r="L69" i="2"/>
  <c r="Q69" i="5"/>
  <c r="Q69" i="4"/>
  <c r="Q69" i="3"/>
  <c r="Q69" i="2"/>
  <c r="AD69" i="5"/>
  <c r="AD69" i="4"/>
  <c r="AD69" i="3"/>
  <c r="AD69" i="2"/>
  <c r="AH69" i="5"/>
  <c r="AH69" i="4"/>
  <c r="AH69" i="3"/>
  <c r="AH69" i="2"/>
  <c r="L70" i="5"/>
  <c r="L70" i="4"/>
  <c r="L70" i="3"/>
  <c r="L70" i="2"/>
  <c r="Q70" i="5"/>
  <c r="Q70" i="4"/>
  <c r="Q70" i="3"/>
  <c r="Q70" i="2"/>
  <c r="AD70" i="5"/>
  <c r="AD70" i="4"/>
  <c r="AD70" i="3"/>
  <c r="AD70" i="2"/>
  <c r="AH70" i="5"/>
  <c r="AH70" i="4"/>
  <c r="AH70" i="3"/>
  <c r="AH70" i="2"/>
  <c r="L71" i="5"/>
  <c r="L71" i="4"/>
  <c r="L71" i="3"/>
  <c r="L71" i="2"/>
  <c r="Q71" i="5"/>
  <c r="Q71" i="4"/>
  <c r="Q71" i="3"/>
  <c r="Q71" i="2"/>
  <c r="AD71" i="5"/>
  <c r="AD71" i="4"/>
  <c r="AD71" i="3"/>
  <c r="AD71" i="2"/>
  <c r="AH71" i="5"/>
  <c r="AH71" i="4"/>
  <c r="AH71" i="3"/>
  <c r="AH71" i="2"/>
  <c r="L72" i="5"/>
  <c r="L72" i="4"/>
  <c r="L72" i="3"/>
  <c r="L72" i="2"/>
  <c r="Q72" i="5"/>
  <c r="Q72" i="4"/>
  <c r="Q72" i="3"/>
  <c r="Q72" i="2"/>
  <c r="AD72" i="5"/>
  <c r="AD72" i="4"/>
  <c r="AD72" i="3"/>
  <c r="AD72" i="2"/>
  <c r="AH72" i="5"/>
  <c r="AH72" i="4"/>
  <c r="AH72" i="3"/>
  <c r="AH72" i="2"/>
  <c r="L73" i="5"/>
  <c r="L73" i="4"/>
  <c r="L73" i="3"/>
  <c r="L73" i="2"/>
  <c r="Q73" i="5"/>
  <c r="Q73" i="4"/>
  <c r="Q73" i="3"/>
  <c r="Q73" i="2"/>
  <c r="AD73" i="5"/>
  <c r="AD73" i="4"/>
  <c r="AD73" i="3"/>
  <c r="AD73" i="2"/>
  <c r="AH73" i="5"/>
  <c r="AH73" i="4"/>
  <c r="AH73" i="3"/>
  <c r="AH73" i="2"/>
  <c r="L74" i="5"/>
  <c r="L74" i="4"/>
  <c r="L74" i="3"/>
  <c r="L74" i="2"/>
  <c r="Q74" i="5"/>
  <c r="Q74" i="4"/>
  <c r="Q74" i="3"/>
  <c r="Q74" i="2"/>
  <c r="AD74" i="5"/>
  <c r="AD74" i="4"/>
  <c r="AD74" i="3"/>
  <c r="AD74" i="2"/>
  <c r="AH74" i="5"/>
  <c r="AH74" i="4"/>
  <c r="AH74" i="3"/>
  <c r="AH74" i="2"/>
  <c r="L75" i="5"/>
  <c r="L75" i="4"/>
  <c r="L75" i="3"/>
  <c r="L75" i="2"/>
  <c r="Q75" i="5"/>
  <c r="Q75" i="4"/>
  <c r="Q75" i="3"/>
  <c r="Q75" i="2"/>
  <c r="AD75" i="5"/>
  <c r="AD75" i="4"/>
  <c r="AD75" i="3"/>
  <c r="AD75" i="2"/>
  <c r="AH75" i="5"/>
  <c r="AH75" i="4"/>
  <c r="AH75" i="3"/>
  <c r="AH75" i="2"/>
  <c r="L76" i="5"/>
  <c r="L76" i="4"/>
  <c r="L76" i="3"/>
  <c r="L76" i="2"/>
  <c r="Q76" i="5"/>
  <c r="Q76" i="4"/>
  <c r="Q76" i="3"/>
  <c r="Q76" i="2"/>
  <c r="AD76" i="5"/>
  <c r="AD76" i="4"/>
  <c r="AD76" i="3"/>
  <c r="AD76" i="2"/>
  <c r="AH76" i="5"/>
  <c r="AH76" i="4"/>
  <c r="AH76" i="3"/>
  <c r="AH76" i="2"/>
  <c r="L23" i="5"/>
  <c r="L23" i="4"/>
  <c r="L136" i="4" s="1"/>
  <c r="L23" i="3"/>
  <c r="L136" i="3" s="1"/>
  <c r="L23" i="2"/>
  <c r="Q23" i="5"/>
  <c r="Q23" i="4"/>
  <c r="Q23" i="3"/>
  <c r="Q23" i="2"/>
  <c r="AD23" i="5"/>
  <c r="AD23" i="4"/>
  <c r="AD136" i="4" s="1"/>
  <c r="AD23" i="3"/>
  <c r="AD136" i="3" s="1"/>
  <c r="AD23" i="2"/>
  <c r="AH23" i="5"/>
  <c r="AH23" i="4"/>
  <c r="AH136" i="4" s="1"/>
  <c r="AH23" i="3"/>
  <c r="AH136" i="3" s="1"/>
  <c r="AH23" i="2"/>
  <c r="L24" i="5"/>
  <c r="L24" i="4"/>
  <c r="L24" i="3"/>
  <c r="L24" i="2"/>
  <c r="Q24" i="5"/>
  <c r="Q24" i="4"/>
  <c r="Q24" i="3"/>
  <c r="Q24" i="2"/>
  <c r="AD24" i="5"/>
  <c r="AD24" i="4"/>
  <c r="AD24" i="3"/>
  <c r="AD24" i="2"/>
  <c r="AH24" i="5"/>
  <c r="AH24" i="4"/>
  <c r="AH24" i="3"/>
  <c r="AH24" i="2"/>
  <c r="L25" i="5"/>
  <c r="L25" i="4"/>
  <c r="L25" i="3"/>
  <c r="L25" i="2"/>
  <c r="Q25" i="5"/>
  <c r="Q25" i="4"/>
  <c r="Q25" i="3"/>
  <c r="Q25" i="2"/>
  <c r="AD25" i="5"/>
  <c r="AD25" i="4"/>
  <c r="AD25" i="3"/>
  <c r="AD25" i="2"/>
  <c r="AH25" i="5"/>
  <c r="AH25" i="4"/>
  <c r="AH25" i="3"/>
  <c r="AH25" i="2"/>
  <c r="L26" i="5"/>
  <c r="L26" i="4"/>
  <c r="L26" i="3"/>
  <c r="L26" i="2"/>
  <c r="Q26" i="5"/>
  <c r="Q26" i="4"/>
  <c r="Q26" i="3"/>
  <c r="Q26" i="2"/>
  <c r="AD26" i="5"/>
  <c r="AD26" i="4"/>
  <c r="AD26" i="3"/>
  <c r="AD26" i="2"/>
  <c r="AH26" i="5"/>
  <c r="AH26" i="4"/>
  <c r="AH26" i="3"/>
  <c r="AH26" i="2"/>
  <c r="L27" i="5"/>
  <c r="L27" i="4"/>
  <c r="L27" i="3"/>
  <c r="L27" i="2"/>
  <c r="Q27" i="5"/>
  <c r="Q27" i="4"/>
  <c r="Q27" i="3"/>
  <c r="Q27" i="2"/>
  <c r="AD27" i="5"/>
  <c r="AD27" i="4"/>
  <c r="AD27" i="3"/>
  <c r="AD27" i="2"/>
  <c r="AH27" i="5"/>
  <c r="AH27" i="4"/>
  <c r="AH27" i="3"/>
  <c r="AH27" i="2"/>
  <c r="L28" i="5"/>
  <c r="L28" i="4"/>
  <c r="L28" i="3"/>
  <c r="L28" i="2"/>
  <c r="Q28" i="5"/>
  <c r="Q28" i="4"/>
  <c r="Q28" i="3"/>
  <c r="Q28" i="2"/>
  <c r="AD28" i="5"/>
  <c r="AD28" i="4"/>
  <c r="AD28" i="3"/>
  <c r="AD28" i="2"/>
  <c r="AH28" i="5"/>
  <c r="AH28" i="4"/>
  <c r="AH28" i="3"/>
  <c r="AH28" i="2"/>
  <c r="L29" i="5"/>
  <c r="L29" i="4"/>
  <c r="L29" i="3"/>
  <c r="L29" i="2"/>
  <c r="Q29" i="5"/>
  <c r="Q29" i="4"/>
  <c r="Q29" i="3"/>
  <c r="Q29" i="2"/>
  <c r="AD29" i="5"/>
  <c r="AD29" i="4"/>
  <c r="AD29" i="3"/>
  <c r="AD29" i="2"/>
  <c r="AH29" i="5"/>
  <c r="AH29" i="4"/>
  <c r="AH29" i="3"/>
  <c r="AH29" i="2"/>
  <c r="L30" i="5"/>
  <c r="L30" i="4"/>
  <c r="L30" i="3"/>
  <c r="L30" i="2"/>
  <c r="Q30" i="5"/>
  <c r="Q30" i="4"/>
  <c r="Q30" i="3"/>
  <c r="Q30" i="2"/>
  <c r="AD30" i="5"/>
  <c r="AD30" i="4"/>
  <c r="AD30" i="3"/>
  <c r="AD30" i="2"/>
  <c r="AH30" i="5"/>
  <c r="AH30" i="4"/>
  <c r="AH30" i="3"/>
  <c r="AH30" i="2"/>
  <c r="L31" i="5"/>
  <c r="L31" i="4"/>
  <c r="L31" i="3"/>
  <c r="L31" i="2"/>
  <c r="Q31" i="5"/>
  <c r="Q31" i="4"/>
  <c r="Q31" i="3"/>
  <c r="Q31" i="2"/>
  <c r="AD31" i="5"/>
  <c r="AD31" i="4"/>
  <c r="AD31" i="3"/>
  <c r="AD31" i="2"/>
  <c r="AH31" i="5"/>
  <c r="AH31" i="4"/>
  <c r="AH31" i="3"/>
  <c r="AH31" i="2"/>
  <c r="L32" i="5"/>
  <c r="L32" i="4"/>
  <c r="L32" i="3"/>
  <c r="L32" i="2"/>
  <c r="Q32" i="5"/>
  <c r="Q32" i="4"/>
  <c r="Q32" i="3"/>
  <c r="Q32" i="2"/>
  <c r="AD32" i="5"/>
  <c r="AD32" i="4"/>
  <c r="AD32" i="3"/>
  <c r="AD32" i="2"/>
  <c r="AH32" i="5"/>
  <c r="AH32" i="4"/>
  <c r="AH32" i="3"/>
  <c r="AH32" i="2"/>
  <c r="L33" i="5"/>
  <c r="L33" i="4"/>
  <c r="L33" i="3"/>
  <c r="L33" i="2"/>
  <c r="Q33" i="5"/>
  <c r="Q33" i="4"/>
  <c r="Q33" i="3"/>
  <c r="Q33" i="2"/>
  <c r="AD33" i="5"/>
  <c r="AD33" i="4"/>
  <c r="AD33" i="3"/>
  <c r="AD33" i="2"/>
  <c r="AH33" i="5"/>
  <c r="AH33" i="4"/>
  <c r="AH33" i="3"/>
  <c r="AH33" i="2"/>
  <c r="L34" i="5"/>
  <c r="L34" i="4"/>
  <c r="L34" i="3"/>
  <c r="L34" i="2"/>
  <c r="Q34" i="5"/>
  <c r="Q34" i="4"/>
  <c r="Q34" i="3"/>
  <c r="Q34" i="2"/>
  <c r="AD34" i="5"/>
  <c r="AD34" i="4"/>
  <c r="AD34" i="3"/>
  <c r="AD34" i="2"/>
  <c r="AH34" i="5"/>
  <c r="AH34" i="4"/>
  <c r="AH34" i="3"/>
  <c r="AH34" i="2"/>
  <c r="L35" i="5"/>
  <c r="L35" i="4"/>
  <c r="L35" i="3"/>
  <c r="L35" i="2"/>
  <c r="Q35" i="5"/>
  <c r="Q35" i="4"/>
  <c r="Q35" i="3"/>
  <c r="Q35" i="2"/>
  <c r="AD35" i="5"/>
  <c r="AD35" i="4"/>
  <c r="AD35" i="3"/>
  <c r="AD35" i="2"/>
  <c r="AH35" i="5"/>
  <c r="AH35" i="4"/>
  <c r="AH35" i="3"/>
  <c r="AH35" i="2"/>
  <c r="L36" i="5"/>
  <c r="L36" i="4"/>
  <c r="L36" i="3"/>
  <c r="L36" i="2"/>
  <c r="Q36" i="5"/>
  <c r="Q36" i="4"/>
  <c r="Q36" i="3"/>
  <c r="Q36" i="2"/>
  <c r="AD36" i="5"/>
  <c r="AD36" i="4"/>
  <c r="AD36" i="3"/>
  <c r="AD36" i="2"/>
  <c r="AH36" i="5"/>
  <c r="AH36" i="4"/>
  <c r="AH36" i="3"/>
  <c r="AH36" i="2"/>
  <c r="L37" i="5"/>
  <c r="L37" i="4"/>
  <c r="L37" i="3"/>
  <c r="L37" i="2"/>
  <c r="Q37" i="5"/>
  <c r="Q37" i="4"/>
  <c r="Q37" i="3"/>
  <c r="Q37" i="2"/>
  <c r="AD37" i="5"/>
  <c r="AD37" i="4"/>
  <c r="AD37" i="3"/>
  <c r="AD37" i="2"/>
  <c r="AH37" i="5"/>
  <c r="AH37" i="4"/>
  <c r="AH37" i="3"/>
  <c r="AH37" i="2"/>
  <c r="L38" i="5"/>
  <c r="L38" i="4"/>
  <c r="L38" i="3"/>
  <c r="L38" i="2"/>
  <c r="Q38" i="5"/>
  <c r="Q38" i="4"/>
  <c r="Q38" i="3"/>
  <c r="Q38" i="2"/>
  <c r="AD38" i="5"/>
  <c r="AD38" i="4"/>
  <c r="AD38" i="3"/>
  <c r="AD38" i="2"/>
  <c r="AH38" i="5"/>
  <c r="AH38" i="4"/>
  <c r="AH38" i="3"/>
  <c r="AH38" i="2"/>
  <c r="L39" i="5"/>
  <c r="L39" i="4"/>
  <c r="L39" i="3"/>
  <c r="L39" i="2"/>
  <c r="Q39" i="5"/>
  <c r="Q39" i="4"/>
  <c r="Q39" i="3"/>
  <c r="Q39" i="2"/>
  <c r="AD39" i="5"/>
  <c r="AD39" i="4"/>
  <c r="AD39" i="3"/>
  <c r="AD39" i="2"/>
  <c r="AH39" i="5"/>
  <c r="AH39" i="4"/>
  <c r="AH39" i="3"/>
  <c r="AH39" i="2"/>
  <c r="L40" i="5"/>
  <c r="L40" i="4"/>
  <c r="L40" i="3"/>
  <c r="L40" i="2"/>
  <c r="Q40" i="5"/>
  <c r="Q40" i="4"/>
  <c r="Q40" i="3"/>
  <c r="Q40" i="2"/>
  <c r="AD40" i="5"/>
  <c r="AD40" i="4"/>
  <c r="AD40" i="3"/>
  <c r="AD40" i="2"/>
  <c r="AH40" i="5"/>
  <c r="AH40" i="4"/>
  <c r="AH40" i="3"/>
  <c r="AH40" i="2"/>
  <c r="L41" i="5"/>
  <c r="L41" i="4"/>
  <c r="L41" i="3"/>
  <c r="L41" i="2"/>
  <c r="Q41" i="5"/>
  <c r="Q41" i="4"/>
  <c r="Q41" i="3"/>
  <c r="Q41" i="2"/>
  <c r="AD41" i="5"/>
  <c r="AD41" i="4"/>
  <c r="AD41" i="3"/>
  <c r="AD41" i="2"/>
  <c r="AH41" i="5"/>
  <c r="AH41" i="4"/>
  <c r="AH41" i="3"/>
  <c r="AH41" i="2"/>
  <c r="L42" i="5"/>
  <c r="L42" i="4"/>
  <c r="L42" i="3"/>
  <c r="L42" i="2"/>
  <c r="Q42" i="5"/>
  <c r="Q42" i="4"/>
  <c r="Q42" i="3"/>
  <c r="Q42" i="2"/>
  <c r="AD42" i="5"/>
  <c r="AD42" i="4"/>
  <c r="AD42" i="3"/>
  <c r="AD42" i="2"/>
  <c r="AH42" i="5"/>
  <c r="AH42" i="4"/>
  <c r="AH42" i="3"/>
  <c r="AH42" i="2"/>
  <c r="L43" i="5"/>
  <c r="L43" i="4"/>
  <c r="L43" i="3"/>
  <c r="L43" i="2"/>
  <c r="Q43" i="5"/>
  <c r="Q43" i="4"/>
  <c r="Q43" i="3"/>
  <c r="Q43" i="2"/>
  <c r="AD43" i="5"/>
  <c r="AD43" i="4"/>
  <c r="AD43" i="3"/>
  <c r="AD43" i="2"/>
  <c r="AH43" i="5"/>
  <c r="AH43" i="4"/>
  <c r="AH43" i="3"/>
  <c r="AH43" i="2"/>
  <c r="L44" i="5"/>
  <c r="L44" i="4"/>
  <c r="L44" i="3"/>
  <c r="L44" i="2"/>
  <c r="Q44" i="5"/>
  <c r="Q44" i="4"/>
  <c r="Q44" i="3"/>
  <c r="Q44" i="2"/>
  <c r="AD44" i="5"/>
  <c r="AD44" i="4"/>
  <c r="AD44" i="3"/>
  <c r="AD44" i="2"/>
  <c r="AH44" i="5"/>
  <c r="AH44" i="4"/>
  <c r="AH44" i="3"/>
  <c r="AH44" i="2"/>
  <c r="L45" i="5"/>
  <c r="L45" i="4"/>
  <c r="L45" i="3"/>
  <c r="L45" i="2"/>
  <c r="Q45" i="5"/>
  <c r="Q45" i="4"/>
  <c r="Q45" i="3"/>
  <c r="Q45" i="2"/>
  <c r="AD45" i="5"/>
  <c r="AD45" i="4"/>
  <c r="AD45" i="3"/>
  <c r="AD45" i="2"/>
  <c r="AH45" i="5"/>
  <c r="AH45" i="4"/>
  <c r="AH45" i="3"/>
  <c r="AH45" i="2"/>
  <c r="V46" i="1"/>
  <c r="P46" i="5"/>
  <c r="P46" i="4"/>
  <c r="P46" i="3"/>
  <c r="P46" i="2"/>
  <c r="U46" i="5"/>
  <c r="U46" i="4"/>
  <c r="U46" i="3"/>
  <c r="U46" i="2"/>
  <c r="AE46" i="5"/>
  <c r="AE46" i="4"/>
  <c r="AE46" i="3"/>
  <c r="AE46" i="2"/>
  <c r="AJ46" i="5"/>
  <c r="AJ46" i="4"/>
  <c r="AJ46" i="3"/>
  <c r="AJ46" i="2"/>
  <c r="V47" i="1"/>
  <c r="P47" i="5"/>
  <c r="P47" i="4"/>
  <c r="P47" i="3"/>
  <c r="P47" i="2"/>
  <c r="U47" i="5"/>
  <c r="U47" i="4"/>
  <c r="U47" i="3"/>
  <c r="U47" i="2"/>
  <c r="AE47" i="5"/>
  <c r="AE47" i="4"/>
  <c r="AE47" i="3"/>
  <c r="AE47" i="2"/>
  <c r="AJ47" i="5"/>
  <c r="AJ47" i="4"/>
  <c r="AJ47" i="3"/>
  <c r="AJ47" i="2"/>
  <c r="V48" i="1"/>
  <c r="P48" i="5"/>
  <c r="P48" i="4"/>
  <c r="P48" i="3"/>
  <c r="P48" i="2"/>
  <c r="U48" i="5"/>
  <c r="U48" i="4"/>
  <c r="U48" i="3"/>
  <c r="U48" i="2"/>
  <c r="AE48" i="5"/>
  <c r="AE48" i="4"/>
  <c r="AE48" i="3"/>
  <c r="AE48" i="2"/>
  <c r="AJ48" i="5"/>
  <c r="AJ48" i="4"/>
  <c r="AJ48" i="3"/>
  <c r="AJ48" i="2"/>
  <c r="V49" i="1"/>
  <c r="P49" i="5"/>
  <c r="P49" i="4"/>
  <c r="P49" i="3"/>
  <c r="P49" i="2"/>
  <c r="U49" i="5"/>
  <c r="U49" i="4"/>
  <c r="U49" i="3"/>
  <c r="U49" i="2"/>
  <c r="AE49" i="5"/>
  <c r="AE49" i="4"/>
  <c r="AE49" i="3"/>
  <c r="AE49" i="2"/>
  <c r="AJ49" i="5"/>
  <c r="AJ49" i="4"/>
  <c r="AJ49" i="3"/>
  <c r="AJ49" i="2"/>
  <c r="V109" i="1"/>
  <c r="P109" i="5"/>
  <c r="P109" i="4"/>
  <c r="P109" i="3"/>
  <c r="P109" i="2"/>
  <c r="U109" i="5"/>
  <c r="U109" i="4"/>
  <c r="U109" i="3"/>
  <c r="U109" i="2"/>
  <c r="AE109" i="5"/>
  <c r="AE109" i="4"/>
  <c r="AE109" i="3"/>
  <c r="AE109" i="2"/>
  <c r="AJ109" i="5"/>
  <c r="AJ109" i="4"/>
  <c r="AJ109" i="3"/>
  <c r="AJ109" i="2"/>
  <c r="V110" i="1"/>
  <c r="P110" i="5"/>
  <c r="P110" i="4"/>
  <c r="P110" i="3"/>
  <c r="P110" i="2"/>
  <c r="U110" i="5"/>
  <c r="U110" i="4"/>
  <c r="U110" i="3"/>
  <c r="U110" i="2"/>
  <c r="AE110" i="5"/>
  <c r="AE110" i="4"/>
  <c r="AE110" i="3"/>
  <c r="AE110" i="2"/>
  <c r="AJ110" i="5"/>
  <c r="AJ110" i="4"/>
  <c r="AJ110" i="3"/>
  <c r="AJ110" i="2"/>
  <c r="V111" i="1"/>
  <c r="P111" i="5"/>
  <c r="P111" i="4"/>
  <c r="P111" i="3"/>
  <c r="P111" i="2"/>
  <c r="U111" i="5"/>
  <c r="U111" i="4"/>
  <c r="U111" i="3"/>
  <c r="U111" i="2"/>
  <c r="AE111" i="5"/>
  <c r="AE111" i="4"/>
  <c r="AE111" i="3"/>
  <c r="AE111" i="2"/>
  <c r="AJ111" i="5"/>
  <c r="AJ111" i="4"/>
  <c r="AJ111" i="3"/>
  <c r="AJ111" i="2"/>
  <c r="V112" i="1"/>
  <c r="P112" i="5"/>
  <c r="P112" i="4"/>
  <c r="P112" i="3"/>
  <c r="P112" i="2"/>
  <c r="U112" i="5"/>
  <c r="U112" i="4"/>
  <c r="U112" i="3"/>
  <c r="U112" i="2"/>
  <c r="AE112" i="5"/>
  <c r="AE112" i="4"/>
  <c r="AE112" i="3"/>
  <c r="AE112" i="2"/>
  <c r="AJ112" i="5"/>
  <c r="AJ112" i="4"/>
  <c r="AJ112" i="3"/>
  <c r="AJ112" i="2"/>
  <c r="V113" i="1"/>
  <c r="P113" i="5"/>
  <c r="P113" i="4"/>
  <c r="P113" i="3"/>
  <c r="P113" i="2"/>
  <c r="U113" i="5"/>
  <c r="U113" i="4"/>
  <c r="U113" i="3"/>
  <c r="U113" i="2"/>
  <c r="AE113" i="5"/>
  <c r="AE113" i="4"/>
  <c r="AE113" i="3"/>
  <c r="AE113" i="2"/>
  <c r="AJ113" i="5"/>
  <c r="AJ113" i="4"/>
  <c r="AJ113" i="3"/>
  <c r="AJ113" i="2"/>
  <c r="V114" i="1"/>
  <c r="P114" i="5"/>
  <c r="P114" i="4"/>
  <c r="P114" i="3"/>
  <c r="P114" i="2"/>
  <c r="U114" i="5"/>
  <c r="U114" i="4"/>
  <c r="U114" i="3"/>
  <c r="U114" i="2"/>
  <c r="AE114" i="5"/>
  <c r="AE114" i="4"/>
  <c r="AE114" i="3"/>
  <c r="AE114" i="2"/>
  <c r="AJ114" i="5"/>
  <c r="AJ114" i="4"/>
  <c r="AJ114" i="3"/>
  <c r="AJ114" i="2"/>
  <c r="V115" i="1"/>
  <c r="P115" i="5"/>
  <c r="P115" i="4"/>
  <c r="P115" i="3"/>
  <c r="P115" i="2"/>
  <c r="U115" i="5"/>
  <c r="U115" i="4"/>
  <c r="U115" i="3"/>
  <c r="U115" i="2"/>
  <c r="AE115" i="5"/>
  <c r="AE115" i="4"/>
  <c r="AE115" i="3"/>
  <c r="AE115" i="2"/>
  <c r="AJ115" i="5"/>
  <c r="AJ115" i="4"/>
  <c r="AJ115" i="3"/>
  <c r="AJ115" i="2"/>
  <c r="V116" i="1"/>
  <c r="P116" i="5"/>
  <c r="P116" i="4"/>
  <c r="P116" i="3"/>
  <c r="P116" i="2"/>
  <c r="U116" i="5"/>
  <c r="U116" i="4"/>
  <c r="U116" i="3"/>
  <c r="U116" i="2"/>
  <c r="AE116" i="5"/>
  <c r="AE116" i="4"/>
  <c r="AE116" i="3"/>
  <c r="AE116" i="2"/>
  <c r="AJ116" i="5"/>
  <c r="AJ116" i="4"/>
  <c r="AJ116" i="3"/>
  <c r="AJ116" i="2"/>
  <c r="V117" i="1"/>
  <c r="P117" i="5"/>
  <c r="P117" i="4"/>
  <c r="P117" i="3"/>
  <c r="P117" i="2"/>
  <c r="U117" i="5"/>
  <c r="U117" i="4"/>
  <c r="U117" i="3"/>
  <c r="U117" i="2"/>
  <c r="AE117" i="5"/>
  <c r="AE117" i="4"/>
  <c r="AE117" i="3"/>
  <c r="AE117" i="2"/>
  <c r="AJ117" i="5"/>
  <c r="AJ117" i="4"/>
  <c r="AJ117" i="3"/>
  <c r="AJ117" i="2"/>
  <c r="V118" i="1"/>
  <c r="P118" i="5"/>
  <c r="P118" i="4"/>
  <c r="P118" i="3"/>
  <c r="P118" i="2"/>
  <c r="U118" i="5"/>
  <c r="U118" i="4"/>
  <c r="U118" i="3"/>
  <c r="U118" i="2"/>
  <c r="AE118" i="5"/>
  <c r="AE118" i="4"/>
  <c r="AE118" i="3"/>
  <c r="AE118" i="2"/>
  <c r="AJ118" i="5"/>
  <c r="AJ118" i="4"/>
  <c r="AJ118" i="3"/>
  <c r="AJ118" i="2"/>
  <c r="V119" i="1"/>
  <c r="P119" i="5"/>
  <c r="P119" i="4"/>
  <c r="P119" i="3"/>
  <c r="P119" i="2"/>
  <c r="U119" i="5"/>
  <c r="U119" i="4"/>
  <c r="U119" i="3"/>
  <c r="U119" i="2"/>
  <c r="AE119" i="5"/>
  <c r="AE119" i="4"/>
  <c r="AE119" i="3"/>
  <c r="AE119" i="2"/>
  <c r="AJ119" i="5"/>
  <c r="AJ119" i="4"/>
  <c r="AJ119" i="3"/>
  <c r="AJ119" i="2"/>
  <c r="V120" i="1"/>
  <c r="P120" i="5"/>
  <c r="P120" i="4"/>
  <c r="P120" i="3"/>
  <c r="P120" i="2"/>
  <c r="U120" i="5"/>
  <c r="U120" i="4"/>
  <c r="U120" i="3"/>
  <c r="U120" i="2"/>
  <c r="AE120" i="5"/>
  <c r="AE120" i="4"/>
  <c r="AE120" i="3"/>
  <c r="AE120" i="2"/>
  <c r="AJ120" i="5"/>
  <c r="AJ120" i="4"/>
  <c r="AJ120" i="3"/>
  <c r="AJ120" i="2"/>
  <c r="V121" i="1"/>
  <c r="P121" i="5"/>
  <c r="P121" i="4"/>
  <c r="P121" i="3"/>
  <c r="P121" i="2"/>
  <c r="U121" i="5"/>
  <c r="U121" i="4"/>
  <c r="U121" i="3"/>
  <c r="U121" i="2"/>
  <c r="AE121" i="5"/>
  <c r="AE121" i="4"/>
  <c r="AE121" i="3"/>
  <c r="AE121" i="2"/>
  <c r="AJ121" i="5"/>
  <c r="AJ121" i="4"/>
  <c r="AJ121" i="3"/>
  <c r="AJ121" i="2"/>
  <c r="V122" i="1"/>
  <c r="P122" i="5"/>
  <c r="P122" i="4"/>
  <c r="P122" i="3"/>
  <c r="P122" i="2"/>
  <c r="U122" i="5"/>
  <c r="U122" i="4"/>
  <c r="U122" i="3"/>
  <c r="U122" i="2"/>
  <c r="AE122" i="5"/>
  <c r="AE122" i="4"/>
  <c r="AE122" i="3"/>
  <c r="AE122" i="2"/>
  <c r="AJ122" i="5"/>
  <c r="AJ122" i="4"/>
  <c r="AJ122" i="3"/>
  <c r="AJ122" i="2"/>
  <c r="V123" i="1"/>
  <c r="P123" i="5"/>
  <c r="P123" i="4"/>
  <c r="P123" i="3"/>
  <c r="P123" i="2"/>
  <c r="U123" i="5"/>
  <c r="U123" i="4"/>
  <c r="U123" i="3"/>
  <c r="U123" i="2"/>
  <c r="AE123" i="5"/>
  <c r="AE123" i="4"/>
  <c r="AE123" i="3"/>
  <c r="AE123" i="2"/>
  <c r="AJ123" i="5"/>
  <c r="AJ123" i="4"/>
  <c r="AJ123" i="3"/>
  <c r="AJ123" i="2"/>
  <c r="V124" i="1"/>
  <c r="P124" i="5"/>
  <c r="P124" i="4"/>
  <c r="P124" i="3"/>
  <c r="P124" i="2"/>
  <c r="U124" i="5"/>
  <c r="U124" i="4"/>
  <c r="U124" i="3"/>
  <c r="U124" i="2"/>
  <c r="AE124" i="5"/>
  <c r="AE124" i="4"/>
  <c r="AE124" i="3"/>
  <c r="AE124" i="2"/>
  <c r="AJ124" i="5"/>
  <c r="AJ124" i="4"/>
  <c r="AJ124" i="3"/>
  <c r="AJ124" i="2"/>
  <c r="V125" i="1"/>
  <c r="P125" i="5"/>
  <c r="P125" i="4"/>
  <c r="P125" i="3"/>
  <c r="P125" i="2"/>
  <c r="U125" i="5"/>
  <c r="U125" i="4"/>
  <c r="U125" i="3"/>
  <c r="U125" i="2"/>
  <c r="AE125" i="5"/>
  <c r="AE125" i="4"/>
  <c r="AE125" i="3"/>
  <c r="AE125" i="2"/>
  <c r="AJ125" i="5"/>
  <c r="AJ125" i="4"/>
  <c r="AJ125" i="3"/>
  <c r="AJ125" i="2"/>
  <c r="V126" i="1"/>
  <c r="P126" i="5"/>
  <c r="P126" i="4"/>
  <c r="P126" i="3"/>
  <c r="P126" i="2"/>
  <c r="U126" i="5"/>
  <c r="U126" i="4"/>
  <c r="U126" i="3"/>
  <c r="U126" i="2"/>
  <c r="AE126" i="5"/>
  <c r="AE126" i="4"/>
  <c r="AE126" i="3"/>
  <c r="AE126" i="2"/>
  <c r="AJ126" i="5"/>
  <c r="AJ126" i="4"/>
  <c r="AJ126" i="3"/>
  <c r="AJ126" i="2"/>
  <c r="V127" i="1"/>
  <c r="P127" i="5"/>
  <c r="P127" i="4"/>
  <c r="P127" i="3"/>
  <c r="P127" i="2"/>
  <c r="U127" i="5"/>
  <c r="U127" i="4"/>
  <c r="U127" i="3"/>
  <c r="U127" i="2"/>
  <c r="AE127" i="5"/>
  <c r="AE127" i="4"/>
  <c r="AE127" i="3"/>
  <c r="AE127" i="2"/>
  <c r="AJ127" i="5"/>
  <c r="AJ127" i="4"/>
  <c r="AJ127" i="3"/>
  <c r="AJ127" i="2"/>
  <c r="V128" i="1"/>
  <c r="P128" i="5"/>
  <c r="P128" i="4"/>
  <c r="P128" i="3"/>
  <c r="P128" i="2"/>
  <c r="U128" i="5"/>
  <c r="U128" i="4"/>
  <c r="U128" i="3"/>
  <c r="U128" i="2"/>
  <c r="AE128" i="5"/>
  <c r="AE128" i="4"/>
  <c r="AE128" i="3"/>
  <c r="AE128" i="2"/>
  <c r="AJ128" i="5"/>
  <c r="AJ128" i="4"/>
  <c r="AJ128" i="3"/>
  <c r="AJ128" i="2"/>
  <c r="V129" i="1"/>
  <c r="P129" i="5"/>
  <c r="P129" i="4"/>
  <c r="P129" i="3"/>
  <c r="P129" i="2"/>
  <c r="U129" i="5"/>
  <c r="U129" i="4"/>
  <c r="U129" i="3"/>
  <c r="U129" i="2"/>
  <c r="AE129" i="5"/>
  <c r="AE129" i="4"/>
  <c r="AE129" i="3"/>
  <c r="AE129" i="2"/>
  <c r="AJ129" i="5"/>
  <c r="AJ129" i="4"/>
  <c r="AJ129" i="3"/>
  <c r="AJ129" i="2"/>
  <c r="V130" i="1"/>
  <c r="P130" i="5"/>
  <c r="P130" i="4"/>
  <c r="P130" i="3"/>
  <c r="P130" i="2"/>
  <c r="U130" i="5"/>
  <c r="U130" i="4"/>
  <c r="U130" i="3"/>
  <c r="U130" i="2"/>
  <c r="AE130" i="5"/>
  <c r="AE130" i="4"/>
  <c r="AE130" i="3"/>
  <c r="AE130" i="2"/>
  <c r="AJ130" i="5"/>
  <c r="AJ130" i="4"/>
  <c r="AJ130" i="3"/>
  <c r="AJ130" i="2"/>
  <c r="AJ4" i="5"/>
  <c r="AJ4" i="4"/>
  <c r="AJ4" i="3"/>
  <c r="AJ4" i="2"/>
  <c r="U5" i="5"/>
  <c r="U5" i="4"/>
  <c r="U5" i="3"/>
  <c r="U5" i="2"/>
  <c r="AE5" i="5"/>
  <c r="AE5" i="4"/>
  <c r="AE5" i="3"/>
  <c r="AE5" i="2"/>
  <c r="V6" i="1"/>
  <c r="P6" i="5"/>
  <c r="P6" i="4"/>
  <c r="P6" i="3"/>
  <c r="P6" i="2"/>
  <c r="AE6" i="5"/>
  <c r="AE6" i="4"/>
  <c r="AE6" i="3"/>
  <c r="AE6" i="2"/>
  <c r="V7" i="1"/>
  <c r="P7" i="5"/>
  <c r="P7" i="4"/>
  <c r="P7" i="3"/>
  <c r="P7" i="2"/>
  <c r="AJ7" i="5"/>
  <c r="AJ7" i="4"/>
  <c r="AJ7" i="3"/>
  <c r="AJ7" i="2"/>
  <c r="U8" i="5"/>
  <c r="U8" i="4"/>
  <c r="U8" i="3"/>
  <c r="U8" i="2"/>
  <c r="AE8" i="5"/>
  <c r="AE8" i="4"/>
  <c r="AE8" i="3"/>
  <c r="AE8" i="2"/>
  <c r="V9" i="1"/>
  <c r="P9" i="5"/>
  <c r="P9" i="4"/>
  <c r="P9" i="3"/>
  <c r="P9" i="2"/>
  <c r="AJ9" i="5"/>
  <c r="AJ9" i="4"/>
  <c r="AJ9" i="3"/>
  <c r="AJ9" i="2"/>
  <c r="AJ10" i="5"/>
  <c r="AJ10" i="4"/>
  <c r="AJ10" i="3"/>
  <c r="AJ10" i="2"/>
  <c r="L16" i="5"/>
  <c r="L16" i="4"/>
  <c r="L16" i="3"/>
  <c r="L16" i="2"/>
  <c r="L20" i="5"/>
  <c r="L20" i="4"/>
  <c r="L20" i="3"/>
  <c r="L20" i="2"/>
  <c r="L105" i="5"/>
  <c r="L105" i="4"/>
  <c r="L105" i="3"/>
  <c r="L105" i="2"/>
  <c r="L131" i="5"/>
  <c r="L131" i="4"/>
  <c r="L131" i="3"/>
  <c r="L131" i="2"/>
  <c r="V12" i="1"/>
  <c r="P12" i="5"/>
  <c r="P12" i="4"/>
  <c r="P12" i="3"/>
  <c r="P12" i="2"/>
  <c r="V15" i="1"/>
  <c r="P15" i="5"/>
  <c r="P15" i="4"/>
  <c r="P15" i="3"/>
  <c r="P15" i="2"/>
  <c r="V18" i="1"/>
  <c r="P18" i="5"/>
  <c r="P18" i="4"/>
  <c r="P18" i="3"/>
  <c r="P18" i="2"/>
  <c r="V19" i="1"/>
  <c r="P19" i="5"/>
  <c r="P19" i="4"/>
  <c r="P19" i="3"/>
  <c r="P19" i="2"/>
  <c r="V21" i="1"/>
  <c r="P21" i="5"/>
  <c r="P21" i="4"/>
  <c r="P21" i="3"/>
  <c r="P21" i="2"/>
  <c r="V22" i="1"/>
  <c r="P22" i="5"/>
  <c r="P22" i="4"/>
  <c r="P22" i="3"/>
  <c r="P22" i="2"/>
  <c r="V105" i="1"/>
  <c r="P105" i="5"/>
  <c r="P105" i="4"/>
  <c r="P105" i="3"/>
  <c r="P105" i="2"/>
  <c r="V106" i="1"/>
  <c r="P106" i="5"/>
  <c r="P106" i="4"/>
  <c r="P106" i="3"/>
  <c r="P106" i="2"/>
  <c r="V107" i="1"/>
  <c r="P107" i="5"/>
  <c r="P107" i="4"/>
  <c r="P107" i="3"/>
  <c r="P107" i="2"/>
  <c r="V108" i="1"/>
  <c r="P108" i="5"/>
  <c r="P108" i="4"/>
  <c r="P108" i="3"/>
  <c r="P108" i="2"/>
  <c r="V131" i="1"/>
  <c r="P131" i="5"/>
  <c r="P131" i="4"/>
  <c r="P131" i="3"/>
  <c r="P131" i="2"/>
  <c r="V132" i="1"/>
  <c r="P132" i="5"/>
  <c r="P132" i="4"/>
  <c r="P132" i="3"/>
  <c r="P132" i="2"/>
  <c r="U11" i="5"/>
  <c r="U11" i="4"/>
  <c r="U11" i="3"/>
  <c r="U11" i="2"/>
  <c r="U13" i="5"/>
  <c r="U13" i="4"/>
  <c r="U13" i="3"/>
  <c r="U13" i="2"/>
  <c r="U15" i="5"/>
  <c r="U15" i="4"/>
  <c r="U15" i="3"/>
  <c r="U15" i="2"/>
  <c r="U17" i="5"/>
  <c r="U17" i="4"/>
  <c r="U17" i="3"/>
  <c r="U17" i="2"/>
  <c r="U19" i="5"/>
  <c r="U19" i="4"/>
  <c r="U19" i="3"/>
  <c r="U19" i="2"/>
  <c r="U21" i="5"/>
  <c r="U21" i="4"/>
  <c r="U21" i="3"/>
  <c r="U21" i="2"/>
  <c r="U104" i="5"/>
  <c r="U104" i="4"/>
  <c r="U104" i="3"/>
  <c r="U104" i="2"/>
  <c r="U106" i="5"/>
  <c r="U106" i="4"/>
  <c r="U106" i="3"/>
  <c r="U106" i="2"/>
  <c r="U108" i="5"/>
  <c r="U108" i="4"/>
  <c r="U108" i="3"/>
  <c r="U108" i="2"/>
  <c r="U132" i="5"/>
  <c r="U132" i="4"/>
  <c r="U132" i="3"/>
  <c r="U132" i="2"/>
  <c r="AE11" i="5"/>
  <c r="AE11" i="4"/>
  <c r="AE11" i="3"/>
  <c r="AE11" i="2"/>
  <c r="AE12" i="5"/>
  <c r="AE12" i="4"/>
  <c r="AE12" i="3"/>
  <c r="AE12" i="2"/>
  <c r="AE13" i="5"/>
  <c r="AE13" i="4"/>
  <c r="AE13" i="3"/>
  <c r="AE13" i="2"/>
  <c r="AE14" i="5"/>
  <c r="AE14" i="4"/>
  <c r="AE14" i="3"/>
  <c r="AE14" i="2"/>
  <c r="AE15" i="5"/>
  <c r="AE15" i="4"/>
  <c r="AE15" i="3"/>
  <c r="AE15" i="2"/>
  <c r="AE16" i="5"/>
  <c r="AE16" i="4"/>
  <c r="AE16" i="3"/>
  <c r="AE16" i="2"/>
  <c r="AE17" i="5"/>
  <c r="AE17" i="4"/>
  <c r="AE17" i="3"/>
  <c r="AE17" i="2"/>
  <c r="AE18" i="5"/>
  <c r="AE18" i="4"/>
  <c r="AE18" i="3"/>
  <c r="AE18" i="2"/>
  <c r="AE19" i="5"/>
  <c r="AE19" i="4"/>
  <c r="AE19" i="3"/>
  <c r="AE19" i="2"/>
  <c r="AE20" i="5"/>
  <c r="AE20" i="4"/>
  <c r="AE20" i="3"/>
  <c r="AE20" i="2"/>
  <c r="AE21" i="5"/>
  <c r="AE21" i="4"/>
  <c r="AE21" i="3"/>
  <c r="AE21" i="2"/>
  <c r="AE22" i="5"/>
  <c r="AE22" i="4"/>
  <c r="AE22" i="3"/>
  <c r="AE22" i="2"/>
  <c r="AE104" i="5"/>
  <c r="AE104" i="4"/>
  <c r="AE104" i="3"/>
  <c r="AE104" i="2"/>
  <c r="AE105" i="5"/>
  <c r="AE105" i="4"/>
  <c r="AE105" i="3"/>
  <c r="AE105" i="2"/>
  <c r="AE106" i="5"/>
  <c r="AE106" i="4"/>
  <c r="AE106" i="3"/>
  <c r="AE106" i="2"/>
  <c r="AE107" i="5"/>
  <c r="AE107" i="4"/>
  <c r="AE107" i="3"/>
  <c r="AE107" i="2"/>
  <c r="AE108" i="5"/>
  <c r="AE108" i="4"/>
  <c r="AE108" i="3"/>
  <c r="AE108" i="2"/>
  <c r="AE131" i="5"/>
  <c r="AE131" i="4"/>
  <c r="AE131" i="3"/>
  <c r="AE131" i="2"/>
  <c r="AE132" i="5"/>
  <c r="AE132" i="4"/>
  <c r="AE132" i="3"/>
  <c r="AE132" i="2"/>
  <c r="AJ11" i="5"/>
  <c r="AJ11" i="4"/>
  <c r="AJ11" i="3"/>
  <c r="AJ11" i="2"/>
  <c r="AJ12" i="5"/>
  <c r="AJ12" i="4"/>
  <c r="AJ12" i="3"/>
  <c r="AJ12" i="2"/>
  <c r="AJ13" i="5"/>
  <c r="AJ13" i="4"/>
  <c r="AJ13" i="3"/>
  <c r="AJ13" i="2"/>
  <c r="AJ14" i="5"/>
  <c r="AJ14" i="4"/>
  <c r="AJ14" i="3"/>
  <c r="AJ14" i="2"/>
  <c r="AJ15" i="5"/>
  <c r="AJ15" i="4"/>
  <c r="AJ15" i="3"/>
  <c r="AJ15" i="2"/>
  <c r="AJ16" i="5"/>
  <c r="AJ16" i="4"/>
  <c r="AJ16" i="3"/>
  <c r="AJ16" i="2"/>
  <c r="AJ17" i="5"/>
  <c r="AJ17" i="4"/>
  <c r="AJ17" i="3"/>
  <c r="AJ17" i="2"/>
  <c r="AJ18" i="5"/>
  <c r="AJ18" i="4"/>
  <c r="AJ18" i="3"/>
  <c r="AJ18" i="2"/>
  <c r="AJ19" i="5"/>
  <c r="AJ19" i="4"/>
  <c r="AJ19" i="3"/>
  <c r="AJ19" i="2"/>
  <c r="AJ20" i="5"/>
  <c r="AJ20" i="4"/>
  <c r="AJ20" i="3"/>
  <c r="AJ20" i="2"/>
  <c r="AJ21" i="5"/>
  <c r="AJ21" i="4"/>
  <c r="AJ21" i="3"/>
  <c r="AJ21" i="2"/>
  <c r="AJ22" i="5"/>
  <c r="AJ22" i="4"/>
  <c r="AJ22" i="3"/>
  <c r="AJ22" i="2"/>
  <c r="AJ104" i="5"/>
  <c r="AJ104" i="4"/>
  <c r="AJ104" i="3"/>
  <c r="AJ104" i="2"/>
  <c r="AJ105" i="5"/>
  <c r="AJ105" i="4"/>
  <c r="AJ105" i="3"/>
  <c r="AJ105" i="2"/>
  <c r="AJ106" i="5"/>
  <c r="AJ106" i="4"/>
  <c r="AJ106" i="3"/>
  <c r="AJ106" i="2"/>
  <c r="AJ107" i="5"/>
  <c r="AJ107" i="4"/>
  <c r="AJ107" i="3"/>
  <c r="AJ107" i="2"/>
  <c r="AJ108" i="5"/>
  <c r="AJ108" i="4"/>
  <c r="AJ108" i="3"/>
  <c r="AJ108" i="2"/>
  <c r="AJ131" i="5"/>
  <c r="AJ131" i="4"/>
  <c r="AJ131" i="3"/>
  <c r="AJ131" i="2"/>
  <c r="AJ132" i="5"/>
  <c r="AJ132" i="4"/>
  <c r="AJ132" i="3"/>
  <c r="AJ132" i="2"/>
  <c r="L11" i="5"/>
  <c r="L134" i="5" s="1"/>
  <c r="L11" i="4"/>
  <c r="L134" i="4" s="1"/>
  <c r="L11" i="3"/>
  <c r="L134" i="3" s="1"/>
  <c r="L11" i="2"/>
  <c r="V77" i="1"/>
  <c r="P77" i="5"/>
  <c r="P77" i="4"/>
  <c r="P77" i="3"/>
  <c r="P77" i="2"/>
  <c r="U77" i="5"/>
  <c r="U77" i="4"/>
  <c r="U77" i="3"/>
  <c r="U77" i="2"/>
  <c r="AE77" i="5"/>
  <c r="AE77" i="4"/>
  <c r="AE77" i="3"/>
  <c r="AE77" i="2"/>
  <c r="AJ77" i="5"/>
  <c r="AJ77" i="4"/>
  <c r="AJ77" i="3"/>
  <c r="AJ77" i="2"/>
  <c r="V78" i="1"/>
  <c r="P78" i="5"/>
  <c r="P78" i="4"/>
  <c r="P78" i="3"/>
  <c r="P78" i="2"/>
  <c r="U78" i="5"/>
  <c r="U78" i="4"/>
  <c r="U78" i="3"/>
  <c r="U78" i="2"/>
  <c r="AE78" i="5"/>
  <c r="AE78" i="4"/>
  <c r="AE78" i="3"/>
  <c r="AE78" i="2"/>
  <c r="AJ78" i="5"/>
  <c r="AJ78" i="4"/>
  <c r="AJ78" i="3"/>
  <c r="AJ78" i="2"/>
  <c r="V79" i="1"/>
  <c r="P79" i="5"/>
  <c r="P79" i="4"/>
  <c r="P79" i="3"/>
  <c r="P79" i="2"/>
  <c r="U79" i="5"/>
  <c r="U79" i="4"/>
  <c r="U79" i="3"/>
  <c r="U79" i="2"/>
  <c r="AE79" i="5"/>
  <c r="AE79" i="4"/>
  <c r="AE79" i="3"/>
  <c r="AE79" i="2"/>
  <c r="AJ79" i="5"/>
  <c r="AJ79" i="4"/>
  <c r="AJ79" i="3"/>
  <c r="AJ79" i="2"/>
  <c r="V80" i="1"/>
  <c r="P80" i="5"/>
  <c r="P80" i="4"/>
  <c r="P80" i="3"/>
  <c r="P80" i="2"/>
  <c r="U80" i="5"/>
  <c r="U80" i="4"/>
  <c r="U80" i="3"/>
  <c r="U80" i="2"/>
  <c r="AE80" i="5"/>
  <c r="AE80" i="4"/>
  <c r="AE80" i="3"/>
  <c r="AE80" i="2"/>
  <c r="AJ80" i="5"/>
  <c r="AJ80" i="4"/>
  <c r="AJ80" i="3"/>
  <c r="AJ80" i="2"/>
  <c r="V81" i="1"/>
  <c r="P81" i="5"/>
  <c r="P81" i="4"/>
  <c r="P81" i="3"/>
  <c r="P81" i="2"/>
  <c r="U81" i="5"/>
  <c r="U81" i="4"/>
  <c r="U81" i="3"/>
  <c r="U81" i="2"/>
  <c r="AE81" i="5"/>
  <c r="AE81" i="4"/>
  <c r="AE81" i="3"/>
  <c r="AE81" i="2"/>
  <c r="AJ81" i="5"/>
  <c r="AJ81" i="4"/>
  <c r="AJ81" i="3"/>
  <c r="AJ81" i="2"/>
  <c r="V82" i="1"/>
  <c r="P82" i="5"/>
  <c r="P82" i="4"/>
  <c r="P82" i="3"/>
  <c r="P82" i="2"/>
  <c r="U82" i="5"/>
  <c r="U82" i="4"/>
  <c r="U82" i="3"/>
  <c r="U82" i="2"/>
  <c r="AE82" i="5"/>
  <c r="AE82" i="4"/>
  <c r="AE82" i="3"/>
  <c r="AE82" i="2"/>
  <c r="AJ82" i="5"/>
  <c r="AJ82" i="4"/>
  <c r="AJ82" i="3"/>
  <c r="AJ82" i="2"/>
  <c r="V83" i="1"/>
  <c r="P83" i="5"/>
  <c r="P83" i="4"/>
  <c r="P83" i="3"/>
  <c r="P83" i="2"/>
  <c r="U83" i="5"/>
  <c r="U83" i="4"/>
  <c r="U83" i="3"/>
  <c r="U83" i="2"/>
  <c r="AE83" i="5"/>
  <c r="AE83" i="4"/>
  <c r="AE83" i="3"/>
  <c r="AE83" i="2"/>
  <c r="AJ83" i="5"/>
  <c r="AJ83" i="4"/>
  <c r="AJ83" i="3"/>
  <c r="AJ83" i="2"/>
  <c r="V84" i="1"/>
  <c r="P84" i="5"/>
  <c r="P84" i="4"/>
  <c r="P84" i="3"/>
  <c r="P84" i="2"/>
  <c r="U84" i="5"/>
  <c r="U84" i="4"/>
  <c r="U84" i="3"/>
  <c r="U84" i="2"/>
  <c r="AE84" i="5"/>
  <c r="AE84" i="4"/>
  <c r="AE84" i="3"/>
  <c r="AE84" i="2"/>
  <c r="AJ84" i="5"/>
  <c r="AJ84" i="4"/>
  <c r="AJ84" i="3"/>
  <c r="AJ84" i="2"/>
  <c r="V85" i="1"/>
  <c r="P85" i="5"/>
  <c r="P85" i="4"/>
  <c r="P85" i="3"/>
  <c r="P85" i="2"/>
  <c r="U85" i="5"/>
  <c r="U85" i="4"/>
  <c r="U85" i="3"/>
  <c r="U85" i="2"/>
  <c r="AE85" i="5"/>
  <c r="AE85" i="4"/>
  <c r="AE85" i="3"/>
  <c r="AE85" i="2"/>
  <c r="AJ85" i="5"/>
  <c r="AJ85" i="4"/>
  <c r="AJ85" i="3"/>
  <c r="AJ85" i="2"/>
  <c r="V86" i="1"/>
  <c r="P86" i="5"/>
  <c r="P86" i="4"/>
  <c r="P86" i="3"/>
  <c r="P86" i="2"/>
  <c r="U86" i="5"/>
  <c r="U86" i="4"/>
  <c r="U86" i="3"/>
  <c r="U86" i="2"/>
  <c r="AE86" i="5"/>
  <c r="AE86" i="4"/>
  <c r="AE86" i="3"/>
  <c r="AE86" i="2"/>
  <c r="AJ86" i="5"/>
  <c r="AJ86" i="4"/>
  <c r="AJ86" i="3"/>
  <c r="AJ86" i="2"/>
  <c r="V87" i="1"/>
  <c r="P87" i="5"/>
  <c r="P87" i="4"/>
  <c r="P87" i="3"/>
  <c r="P87" i="2"/>
  <c r="U87" i="5"/>
  <c r="U87" i="4"/>
  <c r="U87" i="3"/>
  <c r="U87" i="2"/>
  <c r="AE87" i="5"/>
  <c r="AE87" i="4"/>
  <c r="AE87" i="3"/>
  <c r="AE87" i="2"/>
  <c r="AJ87" i="5"/>
  <c r="AJ87" i="4"/>
  <c r="AJ87" i="3"/>
  <c r="AJ87" i="2"/>
  <c r="V88" i="1"/>
  <c r="P88" i="5"/>
  <c r="P88" i="4"/>
  <c r="P88" i="3"/>
  <c r="P88" i="2"/>
  <c r="U88" i="5"/>
  <c r="U88" i="4"/>
  <c r="U88" i="3"/>
  <c r="U88" i="2"/>
  <c r="AE88" i="5"/>
  <c r="AE88" i="4"/>
  <c r="AE88" i="3"/>
  <c r="AE88" i="2"/>
  <c r="AJ88" i="5"/>
  <c r="AJ88" i="4"/>
  <c r="AJ88" i="3"/>
  <c r="AJ88" i="2"/>
  <c r="V89" i="1"/>
  <c r="P89" i="5"/>
  <c r="P89" i="4"/>
  <c r="P89" i="3"/>
  <c r="P89" i="2"/>
  <c r="U89" i="5"/>
  <c r="U89" i="4"/>
  <c r="U89" i="3"/>
  <c r="U89" i="2"/>
  <c r="AE89" i="5"/>
  <c r="AE89" i="4"/>
  <c r="AE89" i="3"/>
  <c r="AE89" i="2"/>
  <c r="AJ89" i="5"/>
  <c r="AJ89" i="4"/>
  <c r="AJ89" i="3"/>
  <c r="AJ89" i="2"/>
  <c r="V90" i="1"/>
  <c r="P90" i="5"/>
  <c r="P90" i="4"/>
  <c r="P90" i="3"/>
  <c r="P90" i="2"/>
  <c r="U90" i="5"/>
  <c r="U90" i="4"/>
  <c r="U90" i="3"/>
  <c r="U90" i="2"/>
  <c r="AE90" i="5"/>
  <c r="AE90" i="4"/>
  <c r="AE90" i="3"/>
  <c r="AE90" i="2"/>
  <c r="AJ90" i="5"/>
  <c r="AJ90" i="4"/>
  <c r="AJ90" i="3"/>
  <c r="AJ90" i="2"/>
  <c r="V91" i="1"/>
  <c r="P91" i="5"/>
  <c r="P91" i="4"/>
  <c r="P91" i="3"/>
  <c r="P91" i="2"/>
  <c r="U91" i="5"/>
  <c r="U91" i="4"/>
  <c r="U91" i="3"/>
  <c r="U91" i="2"/>
  <c r="AE91" i="5"/>
  <c r="AE91" i="4"/>
  <c r="AE91" i="3"/>
  <c r="AE91" i="2"/>
  <c r="AJ91" i="5"/>
  <c r="AJ91" i="4"/>
  <c r="AJ91" i="3"/>
  <c r="AJ91" i="2"/>
  <c r="V92" i="1"/>
  <c r="P92" i="5"/>
  <c r="P92" i="4"/>
  <c r="P92" i="3"/>
  <c r="P92" i="2"/>
  <c r="U92" i="5"/>
  <c r="U92" i="4"/>
  <c r="U92" i="3"/>
  <c r="U92" i="2"/>
  <c r="AE92" i="5"/>
  <c r="AE92" i="4"/>
  <c r="AE92" i="3"/>
  <c r="AE92" i="2"/>
  <c r="AJ92" i="5"/>
  <c r="AJ92" i="4"/>
  <c r="AJ92" i="3"/>
  <c r="AJ92" i="2"/>
  <c r="V93" i="1"/>
  <c r="P93" i="5"/>
  <c r="P93" i="4"/>
  <c r="P93" i="3"/>
  <c r="P93" i="2"/>
  <c r="U93" i="5"/>
  <c r="U93" i="4"/>
  <c r="U93" i="3"/>
  <c r="U93" i="2"/>
  <c r="AE93" i="5"/>
  <c r="AE93" i="4"/>
  <c r="AE93" i="3"/>
  <c r="AE93" i="2"/>
  <c r="AJ93" i="5"/>
  <c r="AJ93" i="4"/>
  <c r="AJ93" i="3"/>
  <c r="AJ93" i="2"/>
  <c r="V94" i="1"/>
  <c r="P94" i="5"/>
  <c r="P94" i="4"/>
  <c r="P94" i="3"/>
  <c r="P94" i="2"/>
  <c r="U94" i="5"/>
  <c r="U94" i="4"/>
  <c r="U94" i="3"/>
  <c r="U94" i="2"/>
  <c r="AE94" i="5"/>
  <c r="AE94" i="4"/>
  <c r="AE94" i="3"/>
  <c r="AE94" i="2"/>
  <c r="AJ94" i="5"/>
  <c r="AJ94" i="4"/>
  <c r="AJ94" i="3"/>
  <c r="AJ94" i="2"/>
  <c r="V95" i="1"/>
  <c r="P95" i="5"/>
  <c r="P95" i="4"/>
  <c r="P95" i="3"/>
  <c r="P95" i="2"/>
  <c r="U95" i="5"/>
  <c r="U95" i="4"/>
  <c r="U95" i="3"/>
  <c r="U95" i="2"/>
  <c r="AE95" i="5"/>
  <c r="AE95" i="4"/>
  <c r="AE95" i="3"/>
  <c r="AE95" i="2"/>
  <c r="AJ95" i="5"/>
  <c r="AJ95" i="4"/>
  <c r="AJ95" i="3"/>
  <c r="AJ95" i="2"/>
  <c r="V96" i="1"/>
  <c r="P96" i="5"/>
  <c r="P96" i="4"/>
  <c r="P96" i="3"/>
  <c r="P96" i="2"/>
  <c r="U96" i="5"/>
  <c r="U96" i="4"/>
  <c r="U96" i="3"/>
  <c r="U96" i="2"/>
  <c r="AE96" i="5"/>
  <c r="AE96" i="4"/>
  <c r="AE96" i="3"/>
  <c r="AE96" i="2"/>
  <c r="AJ96" i="5"/>
  <c r="AJ96" i="4"/>
  <c r="AJ96" i="3"/>
  <c r="AJ96" i="2"/>
  <c r="V97" i="1"/>
  <c r="P97" i="5"/>
  <c r="P97" i="4"/>
  <c r="P97" i="3"/>
  <c r="P97" i="2"/>
  <c r="U97" i="5"/>
  <c r="U97" i="4"/>
  <c r="U97" i="3"/>
  <c r="U97" i="2"/>
  <c r="AE97" i="5"/>
  <c r="AE97" i="4"/>
  <c r="AE97" i="3"/>
  <c r="AE97" i="2"/>
  <c r="AJ97" i="5"/>
  <c r="AJ97" i="4"/>
  <c r="AJ97" i="3"/>
  <c r="AJ97" i="2"/>
  <c r="V98" i="1"/>
  <c r="P98" i="5"/>
  <c r="P98" i="4"/>
  <c r="P98" i="3"/>
  <c r="P98" i="2"/>
  <c r="U98" i="5"/>
  <c r="U98" i="4"/>
  <c r="U98" i="3"/>
  <c r="U98" i="2"/>
  <c r="AE98" i="5"/>
  <c r="AE98" i="4"/>
  <c r="AE98" i="3"/>
  <c r="AE98" i="2"/>
  <c r="AJ98" i="5"/>
  <c r="AJ98" i="4"/>
  <c r="AJ98" i="3"/>
  <c r="AJ98" i="2"/>
  <c r="V99" i="1"/>
  <c r="P99" i="5"/>
  <c r="P99" i="4"/>
  <c r="P99" i="3"/>
  <c r="P99" i="2"/>
  <c r="U99" i="5"/>
  <c r="U99" i="4"/>
  <c r="U99" i="3"/>
  <c r="U99" i="2"/>
  <c r="AE99" i="5"/>
  <c r="AE99" i="4"/>
  <c r="AE99" i="3"/>
  <c r="AE99" i="2"/>
  <c r="AJ99" i="5"/>
  <c r="AJ99" i="4"/>
  <c r="AJ99" i="3"/>
  <c r="AJ99" i="2"/>
  <c r="V100" i="1"/>
  <c r="P100" i="5"/>
  <c r="P100" i="4"/>
  <c r="P100" i="3"/>
  <c r="P100" i="2"/>
  <c r="U100" i="5"/>
  <c r="U100" i="4"/>
  <c r="U100" i="3"/>
  <c r="U100" i="2"/>
  <c r="AE100" i="5"/>
  <c r="AE100" i="4"/>
  <c r="AE100" i="3"/>
  <c r="AE100" i="2"/>
  <c r="AJ100" i="5"/>
  <c r="AJ100" i="4"/>
  <c r="AJ100" i="3"/>
  <c r="AJ100" i="2"/>
  <c r="V101" i="1"/>
  <c r="P101" i="5"/>
  <c r="P101" i="4"/>
  <c r="P101" i="3"/>
  <c r="P101" i="2"/>
  <c r="U101" i="5"/>
  <c r="U101" i="4"/>
  <c r="U101" i="3"/>
  <c r="U101" i="2"/>
  <c r="AE101" i="5"/>
  <c r="AE101" i="4"/>
  <c r="AE101" i="3"/>
  <c r="AE101" i="2"/>
  <c r="AJ101" i="5"/>
  <c r="AJ101" i="4"/>
  <c r="AJ101" i="3"/>
  <c r="AJ101" i="2"/>
  <c r="V102" i="1"/>
  <c r="P102" i="5"/>
  <c r="P102" i="4"/>
  <c r="P102" i="3"/>
  <c r="P102" i="2"/>
  <c r="U102" i="5"/>
  <c r="U102" i="4"/>
  <c r="U102" i="3"/>
  <c r="U102" i="2"/>
  <c r="AE102" i="5"/>
  <c r="AE102" i="4"/>
  <c r="AE102" i="3"/>
  <c r="AE102" i="2"/>
  <c r="AJ102" i="5"/>
  <c r="AJ102" i="4"/>
  <c r="AJ102" i="3"/>
  <c r="AJ102" i="2"/>
  <c r="V103" i="1"/>
  <c r="P103" i="5"/>
  <c r="P103" i="4"/>
  <c r="P103" i="3"/>
  <c r="P103" i="2"/>
  <c r="U103" i="5"/>
  <c r="U103" i="4"/>
  <c r="U103" i="3"/>
  <c r="U103" i="2"/>
  <c r="AE103" i="5"/>
  <c r="AE103" i="4"/>
  <c r="AE103" i="3"/>
  <c r="AE103" i="2"/>
  <c r="AJ103" i="5"/>
  <c r="AJ103" i="4"/>
  <c r="AJ103" i="3"/>
  <c r="AJ103" i="2"/>
  <c r="V50" i="1"/>
  <c r="P50" i="5"/>
  <c r="P50" i="4"/>
  <c r="P50" i="3"/>
  <c r="P50" i="2"/>
  <c r="U50" i="5"/>
  <c r="U50" i="4"/>
  <c r="U50" i="3"/>
  <c r="U50" i="2"/>
  <c r="AE50" i="5"/>
  <c r="AE50" i="4"/>
  <c r="AE50" i="3"/>
  <c r="AE50" i="2"/>
  <c r="AJ50" i="5"/>
  <c r="AJ50" i="4"/>
  <c r="AJ50" i="3"/>
  <c r="AJ50" i="2"/>
  <c r="V51" i="1"/>
  <c r="P51" i="5"/>
  <c r="P51" i="4"/>
  <c r="P51" i="3"/>
  <c r="P51" i="2"/>
  <c r="U51" i="5"/>
  <c r="U51" i="4"/>
  <c r="U51" i="3"/>
  <c r="U51" i="2"/>
  <c r="AE51" i="5"/>
  <c r="AE51" i="4"/>
  <c r="AE51" i="3"/>
  <c r="AE51" i="2"/>
  <c r="AJ51" i="5"/>
  <c r="AJ51" i="4"/>
  <c r="AJ51" i="3"/>
  <c r="AJ51" i="2"/>
  <c r="V52" i="1"/>
  <c r="P52" i="5"/>
  <c r="P52" i="4"/>
  <c r="P52" i="3"/>
  <c r="P52" i="2"/>
  <c r="U52" i="5"/>
  <c r="U52" i="4"/>
  <c r="U52" i="3"/>
  <c r="U52" i="2"/>
  <c r="AE52" i="5"/>
  <c r="AE52" i="4"/>
  <c r="AE52" i="3"/>
  <c r="AE52" i="2"/>
  <c r="AJ52" i="5"/>
  <c r="AJ52" i="4"/>
  <c r="AJ52" i="3"/>
  <c r="AJ52" i="2"/>
  <c r="V53" i="1"/>
  <c r="P53" i="5"/>
  <c r="P53" i="4"/>
  <c r="P53" i="3"/>
  <c r="P53" i="2"/>
  <c r="U53" i="5"/>
  <c r="U53" i="4"/>
  <c r="U53" i="3"/>
  <c r="U53" i="2"/>
  <c r="AE53" i="5"/>
  <c r="AE53" i="4"/>
  <c r="AE53" i="3"/>
  <c r="AE53" i="2"/>
  <c r="AJ53" i="5"/>
  <c r="AJ53" i="4"/>
  <c r="AJ53" i="3"/>
  <c r="AJ53" i="2"/>
  <c r="V54" i="1"/>
  <c r="P54" i="5"/>
  <c r="P54" i="4"/>
  <c r="P54" i="3"/>
  <c r="P54" i="2"/>
  <c r="U54" i="5"/>
  <c r="U54" i="4"/>
  <c r="U54" i="3"/>
  <c r="U54" i="2"/>
  <c r="AE54" i="5"/>
  <c r="AE54" i="4"/>
  <c r="AE54" i="3"/>
  <c r="AE54" i="2"/>
  <c r="AJ54" i="5"/>
  <c r="AJ54" i="4"/>
  <c r="AJ54" i="3"/>
  <c r="AJ54" i="2"/>
  <c r="V55" i="1"/>
  <c r="P55" i="5"/>
  <c r="P55" i="4"/>
  <c r="P55" i="3"/>
  <c r="P55" i="2"/>
  <c r="U55" i="5"/>
  <c r="U55" i="4"/>
  <c r="U55" i="3"/>
  <c r="U55" i="2"/>
  <c r="AE55" i="5"/>
  <c r="AE55" i="4"/>
  <c r="AE55" i="3"/>
  <c r="AE55" i="2"/>
  <c r="AJ55" i="5"/>
  <c r="AJ55" i="4"/>
  <c r="AJ55" i="3"/>
  <c r="AJ55" i="2"/>
  <c r="V56" i="1"/>
  <c r="P56" i="5"/>
  <c r="P56" i="4"/>
  <c r="P56" i="3"/>
  <c r="P56" i="2"/>
  <c r="U56" i="5"/>
  <c r="U56" i="4"/>
  <c r="U56" i="3"/>
  <c r="U56" i="2"/>
  <c r="AE56" i="5"/>
  <c r="AE56" i="4"/>
  <c r="AE56" i="3"/>
  <c r="AE56" i="2"/>
  <c r="AJ56" i="5"/>
  <c r="AJ56" i="4"/>
  <c r="AJ56" i="3"/>
  <c r="AJ56" i="2"/>
  <c r="V57" i="1"/>
  <c r="P57" i="5"/>
  <c r="P57" i="4"/>
  <c r="P57" i="3"/>
  <c r="P57" i="2"/>
  <c r="U57" i="5"/>
  <c r="U57" i="4"/>
  <c r="U57" i="3"/>
  <c r="U57" i="2"/>
  <c r="AE57" i="5"/>
  <c r="AE57" i="4"/>
  <c r="AE57" i="3"/>
  <c r="AE57" i="2"/>
  <c r="AJ57" i="5"/>
  <c r="AJ57" i="4"/>
  <c r="AJ57" i="3"/>
  <c r="AJ57" i="2"/>
  <c r="V58" i="1"/>
  <c r="P58" i="5"/>
  <c r="P58" i="4"/>
  <c r="P58" i="3"/>
  <c r="P58" i="2"/>
  <c r="U58" i="5"/>
  <c r="U58" i="4"/>
  <c r="U58" i="3"/>
  <c r="U58" i="2"/>
  <c r="AE58" i="5"/>
  <c r="AE58" i="4"/>
  <c r="AE58" i="3"/>
  <c r="AE58" i="2"/>
  <c r="AJ58" i="5"/>
  <c r="AJ58" i="4"/>
  <c r="AJ58" i="3"/>
  <c r="AJ58" i="2"/>
  <c r="V59" i="1"/>
  <c r="P59" i="5"/>
  <c r="P59" i="4"/>
  <c r="P59" i="3"/>
  <c r="P59" i="2"/>
  <c r="U59" i="5"/>
  <c r="U59" i="4"/>
  <c r="U59" i="3"/>
  <c r="U59" i="2"/>
  <c r="AE59" i="5"/>
  <c r="AE59" i="4"/>
  <c r="AE59" i="3"/>
  <c r="AE59" i="2"/>
  <c r="AJ59" i="5"/>
  <c r="AJ59" i="4"/>
  <c r="AJ59" i="3"/>
  <c r="AJ59" i="2"/>
  <c r="V60" i="1"/>
  <c r="P60" i="5"/>
  <c r="P60" i="4"/>
  <c r="P60" i="3"/>
  <c r="P60" i="2"/>
  <c r="U60" i="5"/>
  <c r="U60" i="4"/>
  <c r="U60" i="3"/>
  <c r="U60" i="2"/>
  <c r="AE60" i="5"/>
  <c r="AE60" i="4"/>
  <c r="AE60" i="3"/>
  <c r="AE60" i="2"/>
  <c r="AJ60" i="5"/>
  <c r="AJ60" i="4"/>
  <c r="AJ60" i="3"/>
  <c r="AJ60" i="2"/>
  <c r="V61" i="1"/>
  <c r="P61" i="5"/>
  <c r="P61" i="4"/>
  <c r="P61" i="3"/>
  <c r="P61" i="2"/>
  <c r="U61" i="5"/>
  <c r="U61" i="4"/>
  <c r="U61" i="3"/>
  <c r="U61" i="2"/>
  <c r="AE61" i="5"/>
  <c r="AE61" i="4"/>
  <c r="AE61" i="3"/>
  <c r="AE61" i="2"/>
  <c r="AJ61" i="5"/>
  <c r="AJ61" i="4"/>
  <c r="AJ61" i="3"/>
  <c r="AJ61" i="2"/>
  <c r="V62" i="1"/>
  <c r="P62" i="5"/>
  <c r="P62" i="4"/>
  <c r="P62" i="3"/>
  <c r="P62" i="2"/>
  <c r="U62" i="5"/>
  <c r="U62" i="4"/>
  <c r="U62" i="3"/>
  <c r="U62" i="2"/>
  <c r="AE62" i="5"/>
  <c r="AE62" i="4"/>
  <c r="AE62" i="3"/>
  <c r="AE62" i="2"/>
  <c r="AJ62" i="5"/>
  <c r="AJ62" i="4"/>
  <c r="AJ62" i="3"/>
  <c r="AJ62" i="2"/>
  <c r="V63" i="1"/>
  <c r="P63" i="5"/>
  <c r="P63" i="4"/>
  <c r="P63" i="3"/>
  <c r="P63" i="2"/>
  <c r="U63" i="5"/>
  <c r="U63" i="4"/>
  <c r="U63" i="3"/>
  <c r="U63" i="2"/>
  <c r="AE63" i="5"/>
  <c r="AE63" i="4"/>
  <c r="AE63" i="3"/>
  <c r="AE63" i="2"/>
  <c r="AJ63" i="5"/>
  <c r="AJ63" i="4"/>
  <c r="AJ63" i="3"/>
  <c r="AJ63" i="2"/>
  <c r="V64" i="1"/>
  <c r="P64" i="5"/>
  <c r="P64" i="4"/>
  <c r="P64" i="3"/>
  <c r="P64" i="2"/>
  <c r="U64" i="5"/>
  <c r="U64" i="4"/>
  <c r="U64" i="3"/>
  <c r="U64" i="2"/>
  <c r="AE64" i="5"/>
  <c r="AE64" i="4"/>
  <c r="AE64" i="3"/>
  <c r="AE64" i="2"/>
  <c r="AJ64" i="5"/>
  <c r="AJ64" i="4"/>
  <c r="AJ64" i="3"/>
  <c r="AJ64" i="2"/>
  <c r="V65" i="1"/>
  <c r="P65" i="5"/>
  <c r="P65" i="4"/>
  <c r="P65" i="3"/>
  <c r="P65" i="2"/>
  <c r="U65" i="5"/>
  <c r="U65" i="4"/>
  <c r="U65" i="3"/>
  <c r="U65" i="2"/>
  <c r="AE65" i="5"/>
  <c r="AE65" i="4"/>
  <c r="AE65" i="3"/>
  <c r="AE65" i="2"/>
  <c r="AJ65" i="5"/>
  <c r="AJ65" i="4"/>
  <c r="AJ65" i="3"/>
  <c r="AJ65" i="2"/>
  <c r="V66" i="1"/>
  <c r="P66" i="5"/>
  <c r="P66" i="4"/>
  <c r="P66" i="3"/>
  <c r="P66" i="2"/>
  <c r="U66" i="5"/>
  <c r="U66" i="4"/>
  <c r="U66" i="3"/>
  <c r="U66" i="2"/>
  <c r="AE66" i="5"/>
  <c r="AE66" i="4"/>
  <c r="AE66" i="3"/>
  <c r="AE66" i="2"/>
  <c r="AJ66" i="5"/>
  <c r="AJ66" i="4"/>
  <c r="AJ66" i="3"/>
  <c r="AJ66" i="2"/>
  <c r="V67" i="1"/>
  <c r="P67" i="5"/>
  <c r="P67" i="4"/>
  <c r="P67" i="3"/>
  <c r="P67" i="2"/>
  <c r="U67" i="5"/>
  <c r="U67" i="4"/>
  <c r="U67" i="3"/>
  <c r="U67" i="2"/>
  <c r="AE67" i="5"/>
  <c r="AE67" i="4"/>
  <c r="AE67" i="3"/>
  <c r="AE67" i="2"/>
  <c r="AJ67" i="5"/>
  <c r="AJ67" i="4"/>
  <c r="AJ67" i="3"/>
  <c r="AJ67" i="2"/>
  <c r="V68" i="1"/>
  <c r="P68" i="5"/>
  <c r="P68" i="4"/>
  <c r="P68" i="3"/>
  <c r="P68" i="2"/>
  <c r="U68" i="5"/>
  <c r="U68" i="4"/>
  <c r="U68" i="3"/>
  <c r="U68" i="2"/>
  <c r="AE68" i="5"/>
  <c r="AE68" i="4"/>
  <c r="AE68" i="3"/>
  <c r="AE68" i="2"/>
  <c r="AJ68" i="5"/>
  <c r="AJ68" i="4"/>
  <c r="AJ68" i="3"/>
  <c r="AJ68" i="2"/>
  <c r="V69" i="1"/>
  <c r="P69" i="5"/>
  <c r="P69" i="4"/>
  <c r="P69" i="3"/>
  <c r="P69" i="2"/>
  <c r="U69" i="5"/>
  <c r="U69" i="4"/>
  <c r="U69" i="3"/>
  <c r="U69" i="2"/>
  <c r="AE69" i="5"/>
  <c r="AE69" i="4"/>
  <c r="AE69" i="3"/>
  <c r="AE69" i="2"/>
  <c r="AJ69" i="5"/>
  <c r="AJ69" i="4"/>
  <c r="AJ69" i="3"/>
  <c r="AJ69" i="2"/>
  <c r="V70" i="1"/>
  <c r="P70" i="5"/>
  <c r="P70" i="4"/>
  <c r="P70" i="3"/>
  <c r="P70" i="2"/>
  <c r="U70" i="5"/>
  <c r="U70" i="4"/>
  <c r="U70" i="3"/>
  <c r="U70" i="2"/>
  <c r="AE70" i="5"/>
  <c r="AE70" i="4"/>
  <c r="AE70" i="3"/>
  <c r="AE70" i="2"/>
  <c r="AJ70" i="5"/>
  <c r="AJ70" i="4"/>
  <c r="AJ70" i="3"/>
  <c r="AJ70" i="2"/>
  <c r="V71" i="1"/>
  <c r="P71" i="5"/>
  <c r="P71" i="4"/>
  <c r="P71" i="3"/>
  <c r="P71" i="2"/>
  <c r="U71" i="5"/>
  <c r="U71" i="4"/>
  <c r="U71" i="3"/>
  <c r="U71" i="2"/>
  <c r="AE71" i="5"/>
  <c r="AE71" i="4"/>
  <c r="AE71" i="3"/>
  <c r="AE71" i="2"/>
  <c r="AJ71" i="5"/>
  <c r="AJ71" i="4"/>
  <c r="AJ71" i="3"/>
  <c r="AJ71" i="2"/>
  <c r="V72" i="1"/>
  <c r="P72" i="5"/>
  <c r="P72" i="4"/>
  <c r="P72" i="3"/>
  <c r="P72" i="2"/>
  <c r="U72" i="5"/>
  <c r="U72" i="4"/>
  <c r="U72" i="3"/>
  <c r="U72" i="2"/>
  <c r="AE72" i="5"/>
  <c r="AE72" i="4"/>
  <c r="AE72" i="3"/>
  <c r="AE72" i="2"/>
  <c r="AJ72" i="5"/>
  <c r="AJ72" i="4"/>
  <c r="AJ72" i="3"/>
  <c r="AJ72" i="2"/>
  <c r="V73" i="1"/>
  <c r="P73" i="5"/>
  <c r="P73" i="4"/>
  <c r="P73" i="3"/>
  <c r="P73" i="2"/>
  <c r="U73" i="5"/>
  <c r="U73" i="4"/>
  <c r="U73" i="3"/>
  <c r="U73" i="2"/>
  <c r="AE73" i="5"/>
  <c r="AE73" i="4"/>
  <c r="AE73" i="3"/>
  <c r="AE73" i="2"/>
  <c r="AJ73" i="5"/>
  <c r="AJ73" i="4"/>
  <c r="AJ73" i="3"/>
  <c r="AJ73" i="2"/>
  <c r="V74" i="1"/>
  <c r="P74" i="5"/>
  <c r="P74" i="4"/>
  <c r="P74" i="3"/>
  <c r="P74" i="2"/>
  <c r="U74" i="5"/>
  <c r="U74" i="4"/>
  <c r="U74" i="3"/>
  <c r="U74" i="2"/>
  <c r="AE74" i="5"/>
  <c r="AE74" i="4"/>
  <c r="AE74" i="3"/>
  <c r="AE74" i="2"/>
  <c r="AJ74" i="5"/>
  <c r="AJ74" i="4"/>
  <c r="AJ74" i="3"/>
  <c r="AJ74" i="2"/>
  <c r="V75" i="1"/>
  <c r="P75" i="5"/>
  <c r="P75" i="4"/>
  <c r="P75" i="3"/>
  <c r="P75" i="2"/>
  <c r="U75" i="5"/>
  <c r="U75" i="4"/>
  <c r="U75" i="3"/>
  <c r="U75" i="2"/>
  <c r="AE75" i="5"/>
  <c r="AE75" i="4"/>
  <c r="AE75" i="3"/>
  <c r="AE75" i="2"/>
  <c r="AJ75" i="5"/>
  <c r="AJ75" i="4"/>
  <c r="AJ75" i="3"/>
  <c r="AJ75" i="2"/>
  <c r="V76" i="1"/>
  <c r="P76" i="5"/>
  <c r="P76" i="4"/>
  <c r="P76" i="3"/>
  <c r="P76" i="2"/>
  <c r="U76" i="5"/>
  <c r="U76" i="4"/>
  <c r="U76" i="3"/>
  <c r="U76" i="2"/>
  <c r="AE76" i="5"/>
  <c r="AE76" i="4"/>
  <c r="AE76" i="3"/>
  <c r="AE76" i="2"/>
  <c r="AJ76" i="5"/>
  <c r="AJ76" i="4"/>
  <c r="AJ76" i="3"/>
  <c r="AJ76" i="2"/>
  <c r="V23" i="1"/>
  <c r="P23" i="5"/>
  <c r="P23" i="4"/>
  <c r="P23" i="3"/>
  <c r="P23" i="2"/>
  <c r="U23" i="5"/>
  <c r="U23" i="4"/>
  <c r="U23" i="3"/>
  <c r="U23" i="2"/>
  <c r="AE23" i="5"/>
  <c r="AE23" i="4"/>
  <c r="AE23" i="3"/>
  <c r="AE23" i="2"/>
  <c r="AJ23" i="5"/>
  <c r="AJ23" i="4"/>
  <c r="AJ23" i="3"/>
  <c r="AJ23" i="2"/>
  <c r="V24" i="1"/>
  <c r="P24" i="5"/>
  <c r="P24" i="4"/>
  <c r="P24" i="3"/>
  <c r="P24" i="2"/>
  <c r="U24" i="5"/>
  <c r="U24" i="4"/>
  <c r="U24" i="3"/>
  <c r="U24" i="2"/>
  <c r="AE24" i="5"/>
  <c r="AE24" i="4"/>
  <c r="AE24" i="3"/>
  <c r="AE24" i="2"/>
  <c r="AJ24" i="5"/>
  <c r="AJ24" i="4"/>
  <c r="AJ24" i="3"/>
  <c r="AJ24" i="2"/>
  <c r="V25" i="1"/>
  <c r="P25" i="5"/>
  <c r="P25" i="4"/>
  <c r="P25" i="3"/>
  <c r="P25" i="2"/>
  <c r="U25" i="5"/>
  <c r="U25" i="4"/>
  <c r="U25" i="3"/>
  <c r="U25" i="2"/>
  <c r="AE25" i="5"/>
  <c r="AE25" i="4"/>
  <c r="AE25" i="3"/>
  <c r="AE25" i="2"/>
  <c r="AJ25" i="5"/>
  <c r="AJ25" i="4"/>
  <c r="AJ25" i="3"/>
  <c r="AJ25" i="2"/>
  <c r="V26" i="1"/>
  <c r="P26" i="5"/>
  <c r="P26" i="4"/>
  <c r="P26" i="3"/>
  <c r="P26" i="2"/>
  <c r="U26" i="5"/>
  <c r="U26" i="4"/>
  <c r="U26" i="3"/>
  <c r="U26" i="2"/>
  <c r="AE26" i="5"/>
  <c r="AE26" i="4"/>
  <c r="AE26" i="3"/>
  <c r="AE26" i="2"/>
  <c r="AJ26" i="5"/>
  <c r="AJ26" i="4"/>
  <c r="AJ26" i="3"/>
  <c r="AJ26" i="2"/>
  <c r="V27" i="1"/>
  <c r="P27" i="5"/>
  <c r="P27" i="4"/>
  <c r="P27" i="3"/>
  <c r="P27" i="2"/>
  <c r="U27" i="5"/>
  <c r="U27" i="4"/>
  <c r="U27" i="3"/>
  <c r="U27" i="2"/>
  <c r="AE27" i="5"/>
  <c r="AE27" i="4"/>
  <c r="AE27" i="3"/>
  <c r="AE27" i="2"/>
  <c r="AJ27" i="5"/>
  <c r="AJ27" i="4"/>
  <c r="AJ27" i="3"/>
  <c r="AJ27" i="2"/>
  <c r="V28" i="1"/>
  <c r="P28" i="5"/>
  <c r="P28" i="4"/>
  <c r="P28" i="3"/>
  <c r="P28" i="2"/>
  <c r="U28" i="5"/>
  <c r="U28" i="4"/>
  <c r="U28" i="3"/>
  <c r="U28" i="2"/>
  <c r="AE28" i="5"/>
  <c r="AE28" i="4"/>
  <c r="AE28" i="3"/>
  <c r="AE28" i="2"/>
  <c r="AJ28" i="5"/>
  <c r="AJ28" i="4"/>
  <c r="AJ28" i="3"/>
  <c r="AJ28" i="2"/>
  <c r="V29" i="1"/>
  <c r="P29" i="5"/>
  <c r="P29" i="4"/>
  <c r="P29" i="3"/>
  <c r="P29" i="2"/>
  <c r="U29" i="5"/>
  <c r="U29" i="4"/>
  <c r="U29" i="3"/>
  <c r="U29" i="2"/>
  <c r="AE29" i="5"/>
  <c r="AE29" i="4"/>
  <c r="AE29" i="3"/>
  <c r="AE29" i="2"/>
  <c r="AJ29" i="5"/>
  <c r="AJ29" i="4"/>
  <c r="AJ29" i="3"/>
  <c r="AJ29" i="2"/>
  <c r="V30" i="1"/>
  <c r="P30" i="5"/>
  <c r="P30" i="4"/>
  <c r="P30" i="3"/>
  <c r="P30" i="2"/>
  <c r="U30" i="5"/>
  <c r="U30" i="4"/>
  <c r="U30" i="3"/>
  <c r="U30" i="2"/>
  <c r="AE30" i="5"/>
  <c r="AE30" i="4"/>
  <c r="AE30" i="3"/>
  <c r="AE30" i="2"/>
  <c r="AJ30" i="5"/>
  <c r="AJ30" i="4"/>
  <c r="AJ30" i="3"/>
  <c r="AJ30" i="2"/>
  <c r="V31" i="1"/>
  <c r="P31" i="5"/>
  <c r="P31" i="4"/>
  <c r="P31" i="3"/>
  <c r="P31" i="2"/>
  <c r="U31" i="5"/>
  <c r="U31" i="4"/>
  <c r="U31" i="3"/>
  <c r="U31" i="2"/>
  <c r="AE31" i="5"/>
  <c r="AE31" i="4"/>
  <c r="AE31" i="3"/>
  <c r="AE31" i="2"/>
  <c r="AJ31" i="5"/>
  <c r="AJ31" i="4"/>
  <c r="AJ31" i="3"/>
  <c r="AJ31" i="2"/>
  <c r="V32" i="1"/>
  <c r="P32" i="5"/>
  <c r="P32" i="4"/>
  <c r="P32" i="3"/>
  <c r="P32" i="2"/>
  <c r="U32" i="5"/>
  <c r="U32" i="4"/>
  <c r="U32" i="3"/>
  <c r="U32" i="2"/>
  <c r="AE32" i="5"/>
  <c r="AE32" i="4"/>
  <c r="AE32" i="3"/>
  <c r="AE32" i="2"/>
  <c r="AJ32" i="5"/>
  <c r="AJ32" i="4"/>
  <c r="AJ32" i="3"/>
  <c r="AJ32" i="2"/>
  <c r="V33" i="1"/>
  <c r="P33" i="5"/>
  <c r="P33" i="4"/>
  <c r="P33" i="3"/>
  <c r="P33" i="2"/>
  <c r="U33" i="5"/>
  <c r="U33" i="4"/>
  <c r="U33" i="3"/>
  <c r="U33" i="2"/>
  <c r="AE33" i="5"/>
  <c r="AE33" i="4"/>
  <c r="AE33" i="3"/>
  <c r="AE33" i="2"/>
  <c r="AJ33" i="5"/>
  <c r="AJ33" i="4"/>
  <c r="AJ33" i="3"/>
  <c r="AJ33" i="2"/>
  <c r="V34" i="1"/>
  <c r="P34" i="5"/>
  <c r="P34" i="4"/>
  <c r="P34" i="3"/>
  <c r="P34" i="2"/>
  <c r="U34" i="5"/>
  <c r="U34" i="4"/>
  <c r="U34" i="3"/>
  <c r="U34" i="2"/>
  <c r="AE34" i="5"/>
  <c r="AE34" i="4"/>
  <c r="AE34" i="3"/>
  <c r="AE34" i="2"/>
  <c r="AJ34" i="5"/>
  <c r="AJ34" i="4"/>
  <c r="AJ34" i="3"/>
  <c r="AJ34" i="2"/>
  <c r="V35" i="1"/>
  <c r="P35" i="5"/>
  <c r="P35" i="4"/>
  <c r="P35" i="3"/>
  <c r="P35" i="2"/>
  <c r="U35" i="5"/>
  <c r="U35" i="4"/>
  <c r="U35" i="3"/>
  <c r="U35" i="2"/>
  <c r="AE35" i="5"/>
  <c r="AE35" i="4"/>
  <c r="AE35" i="3"/>
  <c r="AE35" i="2"/>
  <c r="AJ35" i="5"/>
  <c r="AJ35" i="4"/>
  <c r="AJ35" i="3"/>
  <c r="AJ35" i="2"/>
  <c r="V36" i="1"/>
  <c r="P36" i="5"/>
  <c r="P36" i="4"/>
  <c r="P36" i="3"/>
  <c r="P36" i="2"/>
  <c r="U36" i="5"/>
  <c r="U36" i="4"/>
  <c r="U36" i="3"/>
  <c r="U36" i="2"/>
  <c r="AE36" i="5"/>
  <c r="AE36" i="4"/>
  <c r="AE36" i="3"/>
  <c r="AE36" i="2"/>
  <c r="AJ36" i="5"/>
  <c r="AJ36" i="4"/>
  <c r="AJ36" i="3"/>
  <c r="AJ36" i="2"/>
  <c r="V37" i="1"/>
  <c r="P37" i="5"/>
  <c r="P37" i="4"/>
  <c r="P37" i="3"/>
  <c r="P37" i="2"/>
  <c r="U37" i="5"/>
  <c r="U37" i="4"/>
  <c r="U37" i="3"/>
  <c r="U37" i="2"/>
  <c r="AE37" i="5"/>
  <c r="AE37" i="4"/>
  <c r="AE37" i="3"/>
  <c r="AE37" i="2"/>
  <c r="AJ37" i="5"/>
  <c r="AJ37" i="4"/>
  <c r="AJ37" i="3"/>
  <c r="AJ37" i="2"/>
  <c r="V38" i="1"/>
  <c r="P38" i="5"/>
  <c r="P38" i="4"/>
  <c r="P38" i="3"/>
  <c r="P38" i="2"/>
  <c r="U38" i="5"/>
  <c r="U38" i="4"/>
  <c r="U38" i="3"/>
  <c r="U38" i="2"/>
  <c r="AE38" i="5"/>
  <c r="AE38" i="4"/>
  <c r="AE38" i="3"/>
  <c r="AE38" i="2"/>
  <c r="AJ38" i="5"/>
  <c r="AJ38" i="4"/>
  <c r="AJ38" i="3"/>
  <c r="AJ38" i="2"/>
  <c r="V39" i="1"/>
  <c r="P39" i="5"/>
  <c r="P39" i="4"/>
  <c r="P39" i="3"/>
  <c r="P39" i="2"/>
  <c r="U39" i="5"/>
  <c r="U39" i="4"/>
  <c r="U39" i="3"/>
  <c r="U39" i="2"/>
  <c r="AE39" i="5"/>
  <c r="AE39" i="4"/>
  <c r="AE39" i="3"/>
  <c r="AE39" i="2"/>
  <c r="AJ39" i="5"/>
  <c r="AJ39" i="4"/>
  <c r="AJ39" i="3"/>
  <c r="AJ39" i="2"/>
  <c r="V40" i="1"/>
  <c r="P40" i="5"/>
  <c r="P40" i="4"/>
  <c r="P40" i="3"/>
  <c r="P40" i="2"/>
  <c r="U40" i="5"/>
  <c r="U40" i="4"/>
  <c r="U40" i="3"/>
  <c r="U40" i="2"/>
  <c r="AE40" i="5"/>
  <c r="AE40" i="4"/>
  <c r="AE40" i="3"/>
  <c r="AE40" i="2"/>
  <c r="AJ40" i="5"/>
  <c r="AJ40" i="4"/>
  <c r="AJ40" i="3"/>
  <c r="AJ40" i="2"/>
  <c r="V41" i="1"/>
  <c r="P41" i="5"/>
  <c r="P41" i="4"/>
  <c r="P41" i="3"/>
  <c r="P41" i="2"/>
  <c r="U41" i="5"/>
  <c r="U41" i="4"/>
  <c r="U41" i="3"/>
  <c r="U41" i="2"/>
  <c r="AE41" i="5"/>
  <c r="AE41" i="4"/>
  <c r="AE41" i="3"/>
  <c r="AE41" i="2"/>
  <c r="AJ41" i="5"/>
  <c r="AJ41" i="4"/>
  <c r="AJ41" i="3"/>
  <c r="AJ41" i="2"/>
  <c r="V42" i="1"/>
  <c r="P42" i="5"/>
  <c r="P42" i="4"/>
  <c r="P42" i="3"/>
  <c r="P42" i="2"/>
  <c r="U42" i="5"/>
  <c r="U42" i="4"/>
  <c r="U42" i="3"/>
  <c r="U42" i="2"/>
  <c r="AE42" i="5"/>
  <c r="AE42" i="4"/>
  <c r="AE42" i="3"/>
  <c r="AE42" i="2"/>
  <c r="AJ42" i="5"/>
  <c r="AJ42" i="4"/>
  <c r="AJ42" i="3"/>
  <c r="AJ42" i="2"/>
  <c r="V43" i="1"/>
  <c r="P43" i="5"/>
  <c r="P43" i="4"/>
  <c r="P43" i="3"/>
  <c r="P43" i="2"/>
  <c r="U43" i="5"/>
  <c r="U43" i="4"/>
  <c r="U43" i="3"/>
  <c r="U43" i="2"/>
  <c r="AE43" i="5"/>
  <c r="AE43" i="4"/>
  <c r="AE43" i="3"/>
  <c r="AE43" i="2"/>
  <c r="AJ43" i="5"/>
  <c r="AJ43" i="4"/>
  <c r="AJ43" i="3"/>
  <c r="AJ43" i="2"/>
  <c r="V44" i="1"/>
  <c r="P44" i="5"/>
  <c r="P44" i="4"/>
  <c r="P44" i="3"/>
  <c r="P44" i="2"/>
  <c r="U44" i="5"/>
  <c r="U44" i="4"/>
  <c r="U44" i="3"/>
  <c r="U44" i="2"/>
  <c r="AE44" i="5"/>
  <c r="AE44" i="4"/>
  <c r="AE44" i="3"/>
  <c r="AE44" i="2"/>
  <c r="AJ44" i="5"/>
  <c r="AJ44" i="4"/>
  <c r="AJ44" i="3"/>
  <c r="AJ44" i="2"/>
  <c r="V45" i="1"/>
  <c r="P45" i="5"/>
  <c r="P45" i="4"/>
  <c r="P45" i="3"/>
  <c r="P45" i="2"/>
  <c r="U45" i="5"/>
  <c r="U45" i="4"/>
  <c r="U45" i="3"/>
  <c r="U45" i="2"/>
  <c r="AE45" i="5"/>
  <c r="AE45" i="4"/>
  <c r="AE45" i="3"/>
  <c r="AE45" i="2"/>
  <c r="L46" i="5"/>
  <c r="L46" i="4"/>
  <c r="L46" i="3"/>
  <c r="L46" i="2"/>
  <c r="Q46" i="5"/>
  <c r="Q46" i="4"/>
  <c r="Q46" i="3"/>
  <c r="Q46" i="2"/>
  <c r="AD46" i="5"/>
  <c r="AD46" i="4"/>
  <c r="AD46" i="3"/>
  <c r="AD46" i="2"/>
  <c r="AH46" i="5"/>
  <c r="AH46" i="4"/>
  <c r="AH46" i="3"/>
  <c r="AH46" i="2"/>
  <c r="L47" i="5"/>
  <c r="L47" i="4"/>
  <c r="L47" i="3"/>
  <c r="L47" i="2"/>
  <c r="Q47" i="5"/>
  <c r="Q47" i="4"/>
  <c r="Q47" i="3"/>
  <c r="Q47" i="2"/>
  <c r="AD47" i="5"/>
  <c r="AD47" i="4"/>
  <c r="AD47" i="3"/>
  <c r="AD47" i="2"/>
  <c r="AH47" i="5"/>
  <c r="AH47" i="4"/>
  <c r="AH47" i="3"/>
  <c r="AH47" i="2"/>
  <c r="L48" i="5"/>
  <c r="L48" i="4"/>
  <c r="L48" i="3"/>
  <c r="L48" i="2"/>
  <c r="Q48" i="5"/>
  <c r="Q48" i="4"/>
  <c r="Q48" i="3"/>
  <c r="Q48" i="2"/>
  <c r="AD48" i="5"/>
  <c r="AD48" i="4"/>
  <c r="AD48" i="3"/>
  <c r="AD48" i="2"/>
  <c r="AH48" i="5"/>
  <c r="AH48" i="4"/>
  <c r="AH48" i="3"/>
  <c r="AH48" i="2"/>
  <c r="L49" i="5"/>
  <c r="L49" i="4"/>
  <c r="L49" i="3"/>
  <c r="L49" i="2"/>
  <c r="Q49" i="5"/>
  <c r="Q49" i="4"/>
  <c r="Q49" i="3"/>
  <c r="Q49" i="2"/>
  <c r="AD49" i="5"/>
  <c r="AD49" i="4"/>
  <c r="AD49" i="3"/>
  <c r="AD49" i="2"/>
  <c r="AH49" i="5"/>
  <c r="AH49" i="4"/>
  <c r="AH49" i="3"/>
  <c r="AH49" i="2"/>
  <c r="L109" i="5"/>
  <c r="L109" i="4"/>
  <c r="L109" i="3"/>
  <c r="L109" i="2"/>
  <c r="Q109" i="5"/>
  <c r="Q109" i="4"/>
  <c r="Q109" i="3"/>
  <c r="Q109" i="2"/>
  <c r="AD109" i="5"/>
  <c r="AD109" i="4"/>
  <c r="AD109" i="3"/>
  <c r="AD109" i="2"/>
  <c r="AH109" i="5"/>
  <c r="AH109" i="4"/>
  <c r="AH109" i="3"/>
  <c r="AH109" i="2"/>
  <c r="L110" i="5"/>
  <c r="L110" i="4"/>
  <c r="L110" i="3"/>
  <c r="L110" i="2"/>
  <c r="Q110" i="5"/>
  <c r="Q110" i="4"/>
  <c r="Q110" i="3"/>
  <c r="Q110" i="2"/>
  <c r="AD110" i="5"/>
  <c r="AD110" i="4"/>
  <c r="AD110" i="3"/>
  <c r="AD110" i="2"/>
  <c r="AH110" i="5"/>
  <c r="AH110" i="4"/>
  <c r="AH110" i="3"/>
  <c r="AH110" i="2"/>
  <c r="L111" i="5"/>
  <c r="L111" i="4"/>
  <c r="L111" i="3"/>
  <c r="L111" i="2"/>
  <c r="Q111" i="5"/>
  <c r="Q111" i="4"/>
  <c r="Q111" i="3"/>
  <c r="Q111" i="2"/>
  <c r="AD111" i="5"/>
  <c r="AD111" i="4"/>
  <c r="AD111" i="3"/>
  <c r="AD111" i="2"/>
  <c r="AH111" i="5"/>
  <c r="AH111" i="4"/>
  <c r="AH111" i="3"/>
  <c r="AH111" i="2"/>
  <c r="L112" i="5"/>
  <c r="L112" i="4"/>
  <c r="L112" i="3"/>
  <c r="L112" i="2"/>
  <c r="Q112" i="5"/>
  <c r="Q112" i="4"/>
  <c r="Q112" i="3"/>
  <c r="Q112" i="2"/>
  <c r="AD112" i="5"/>
  <c r="AD112" i="4"/>
  <c r="AD112" i="3"/>
  <c r="AD112" i="2"/>
  <c r="AH112" i="5"/>
  <c r="AH112" i="4"/>
  <c r="AH112" i="3"/>
  <c r="AH112" i="2"/>
  <c r="L113" i="5"/>
  <c r="L113" i="4"/>
  <c r="L113" i="3"/>
  <c r="L113" i="2"/>
  <c r="Q113" i="5"/>
  <c r="Q113" i="4"/>
  <c r="Q113" i="3"/>
  <c r="Q113" i="2"/>
  <c r="AD113" i="5"/>
  <c r="AD113" i="4"/>
  <c r="AD113" i="3"/>
  <c r="AD113" i="2"/>
  <c r="AH113" i="5"/>
  <c r="AH113" i="4"/>
  <c r="AH113" i="3"/>
  <c r="AH113" i="2"/>
  <c r="L114" i="5"/>
  <c r="L114" i="4"/>
  <c r="L114" i="3"/>
  <c r="L114" i="2"/>
  <c r="Q114" i="5"/>
  <c r="Q114" i="4"/>
  <c r="Q114" i="3"/>
  <c r="Q114" i="2"/>
  <c r="AD114" i="5"/>
  <c r="AD114" i="4"/>
  <c r="AD114" i="3"/>
  <c r="AD114" i="2"/>
  <c r="AH114" i="5"/>
  <c r="AH114" i="4"/>
  <c r="AH114" i="3"/>
  <c r="AH114" i="2"/>
  <c r="L115" i="5"/>
  <c r="L115" i="4"/>
  <c r="L115" i="3"/>
  <c r="L115" i="2"/>
  <c r="Q115" i="5"/>
  <c r="Q115" i="4"/>
  <c r="Q115" i="3"/>
  <c r="Q115" i="2"/>
  <c r="AD115" i="5"/>
  <c r="AD115" i="4"/>
  <c r="AD115" i="3"/>
  <c r="AD115" i="2"/>
  <c r="AH115" i="5"/>
  <c r="AH115" i="4"/>
  <c r="AH115" i="3"/>
  <c r="AH115" i="2"/>
  <c r="L116" i="5"/>
  <c r="L116" i="4"/>
  <c r="L116" i="3"/>
  <c r="L116" i="2"/>
  <c r="Q116" i="5"/>
  <c r="Q116" i="4"/>
  <c r="Q116" i="3"/>
  <c r="Q116" i="2"/>
  <c r="AD116" i="5"/>
  <c r="AD116" i="4"/>
  <c r="AD116" i="3"/>
  <c r="AD116" i="2"/>
  <c r="AH116" i="5"/>
  <c r="AH116" i="4"/>
  <c r="AH116" i="3"/>
  <c r="AH116" i="2"/>
  <c r="L117" i="5"/>
  <c r="L117" i="4"/>
  <c r="L117" i="3"/>
  <c r="L117" i="2"/>
  <c r="Q117" i="5"/>
  <c r="Q117" i="4"/>
  <c r="Q117" i="3"/>
  <c r="Q117" i="2"/>
  <c r="AD117" i="5"/>
  <c r="AD117" i="4"/>
  <c r="AD117" i="3"/>
  <c r="AD117" i="2"/>
  <c r="AH117" i="5"/>
  <c r="AH117" i="4"/>
  <c r="AH117" i="3"/>
  <c r="AH117" i="2"/>
  <c r="L118" i="5"/>
  <c r="L118" i="4"/>
  <c r="L118" i="3"/>
  <c r="L118" i="2"/>
  <c r="Q118" i="5"/>
  <c r="Q118" i="4"/>
  <c r="Q118" i="3"/>
  <c r="Q118" i="2"/>
  <c r="AD118" i="5"/>
  <c r="AD118" i="4"/>
  <c r="AD118" i="3"/>
  <c r="AD118" i="2"/>
  <c r="AH118" i="5"/>
  <c r="AH118" i="4"/>
  <c r="AH118" i="3"/>
  <c r="AH118" i="2"/>
  <c r="L119" i="5"/>
  <c r="L119" i="4"/>
  <c r="L119" i="3"/>
  <c r="L119" i="2"/>
  <c r="Q119" i="5"/>
  <c r="Q119" i="4"/>
  <c r="Q119" i="3"/>
  <c r="Q119" i="2"/>
  <c r="AD119" i="5"/>
  <c r="AD119" i="4"/>
  <c r="AD119" i="3"/>
  <c r="AD119" i="2"/>
  <c r="AH119" i="5"/>
  <c r="AH119" i="4"/>
  <c r="AH119" i="3"/>
  <c r="AH119" i="2"/>
  <c r="L120" i="5"/>
  <c r="L120" i="4"/>
  <c r="L120" i="3"/>
  <c r="L120" i="2"/>
  <c r="Q120" i="5"/>
  <c r="Q120" i="4"/>
  <c r="Q120" i="3"/>
  <c r="Q120" i="2"/>
  <c r="AD120" i="5"/>
  <c r="AD120" i="4"/>
  <c r="AD120" i="3"/>
  <c r="AD120" i="2"/>
  <c r="AH120" i="5"/>
  <c r="AH120" i="4"/>
  <c r="AH120" i="3"/>
  <c r="AH120" i="2"/>
  <c r="L121" i="5"/>
  <c r="L121" i="4"/>
  <c r="L121" i="3"/>
  <c r="L121" i="2"/>
  <c r="Q121" i="5"/>
  <c r="Q121" i="4"/>
  <c r="Q121" i="3"/>
  <c r="Q121" i="2"/>
  <c r="AD121" i="5"/>
  <c r="AD121" i="4"/>
  <c r="AD121" i="3"/>
  <c r="AD121" i="2"/>
  <c r="AH121" i="5"/>
  <c r="AH121" i="4"/>
  <c r="AH121" i="3"/>
  <c r="AH121" i="2"/>
  <c r="L122" i="5"/>
  <c r="L122" i="4"/>
  <c r="L122" i="3"/>
  <c r="L122" i="2"/>
  <c r="Q122" i="5"/>
  <c r="Q122" i="4"/>
  <c r="Q122" i="3"/>
  <c r="Q122" i="2"/>
  <c r="AD122" i="5"/>
  <c r="AD122" i="4"/>
  <c r="AD122" i="3"/>
  <c r="AD122" i="2"/>
  <c r="AH122" i="5"/>
  <c r="AH122" i="4"/>
  <c r="AH122" i="3"/>
  <c r="AH122" i="2"/>
  <c r="L123" i="5"/>
  <c r="L123" i="4"/>
  <c r="L123" i="3"/>
  <c r="L123" i="2"/>
  <c r="Q123" i="5"/>
  <c r="Q123" i="4"/>
  <c r="Q123" i="3"/>
  <c r="Q123" i="2"/>
  <c r="AD123" i="5"/>
  <c r="AD123" i="4"/>
  <c r="AD123" i="3"/>
  <c r="AD123" i="2"/>
  <c r="AH123" i="5"/>
  <c r="AH123" i="4"/>
  <c r="AH123" i="3"/>
  <c r="AH123" i="2"/>
  <c r="L124" i="5"/>
  <c r="L124" i="4"/>
  <c r="L124" i="3"/>
  <c r="L124" i="2"/>
  <c r="Q124" i="5"/>
  <c r="Q124" i="4"/>
  <c r="Q124" i="3"/>
  <c r="Q124" i="2"/>
  <c r="AD124" i="5"/>
  <c r="AD124" i="4"/>
  <c r="AD124" i="3"/>
  <c r="AD124" i="2"/>
  <c r="AH124" i="5"/>
  <c r="AH124" i="4"/>
  <c r="AH124" i="3"/>
  <c r="AH124" i="2"/>
  <c r="L125" i="5"/>
  <c r="L125" i="4"/>
  <c r="L125" i="3"/>
  <c r="L125" i="2"/>
  <c r="Q125" i="5"/>
  <c r="Q125" i="4"/>
  <c r="Q125" i="3"/>
  <c r="Q125" i="2"/>
  <c r="AD125" i="5"/>
  <c r="AD125" i="4"/>
  <c r="AD125" i="3"/>
  <c r="AD125" i="2"/>
  <c r="AH125" i="5"/>
  <c r="AH125" i="4"/>
  <c r="AH125" i="3"/>
  <c r="AH125" i="2"/>
  <c r="L126" i="5"/>
  <c r="L126" i="4"/>
  <c r="L126" i="3"/>
  <c r="L126" i="2"/>
  <c r="Q126" i="5"/>
  <c r="Q126" i="4"/>
  <c r="Q126" i="3"/>
  <c r="Q126" i="2"/>
  <c r="AD126" i="5"/>
  <c r="AD126" i="4"/>
  <c r="AD126" i="3"/>
  <c r="AD126" i="2"/>
  <c r="AH126" i="5"/>
  <c r="AH126" i="4"/>
  <c r="AH126" i="3"/>
  <c r="AH126" i="2"/>
  <c r="L127" i="5"/>
  <c r="L127" i="4"/>
  <c r="L127" i="3"/>
  <c r="L127" i="2"/>
  <c r="Q127" i="5"/>
  <c r="Q127" i="4"/>
  <c r="Q127" i="3"/>
  <c r="Q127" i="2"/>
  <c r="AD127" i="5"/>
  <c r="AD127" i="4"/>
  <c r="AD127" i="3"/>
  <c r="AD127" i="2"/>
  <c r="AH127" i="5"/>
  <c r="AH127" i="4"/>
  <c r="AH127" i="3"/>
  <c r="AH127" i="2"/>
  <c r="L128" i="5"/>
  <c r="L128" i="4"/>
  <c r="L128" i="3"/>
  <c r="L128" i="2"/>
  <c r="Q128" i="5"/>
  <c r="Q128" i="4"/>
  <c r="Q128" i="3"/>
  <c r="Q128" i="2"/>
  <c r="AD128" i="5"/>
  <c r="AD128" i="4"/>
  <c r="AD128" i="3"/>
  <c r="AD128" i="2"/>
  <c r="AH128" i="5"/>
  <c r="AH128" i="4"/>
  <c r="AH128" i="3"/>
  <c r="AH128" i="2"/>
  <c r="L129" i="5"/>
  <c r="L129" i="4"/>
  <c r="L129" i="3"/>
  <c r="L129" i="2"/>
  <c r="Q129" i="5"/>
  <c r="Q129" i="4"/>
  <c r="Q129" i="3"/>
  <c r="Q129" i="2"/>
  <c r="AD129" i="5"/>
  <c r="AD129" i="4"/>
  <c r="AD129" i="3"/>
  <c r="AD129" i="2"/>
  <c r="AH129" i="5"/>
  <c r="AH129" i="4"/>
  <c r="AH129" i="3"/>
  <c r="AH129" i="2"/>
  <c r="L130" i="5"/>
  <c r="L130" i="4"/>
  <c r="L130" i="3"/>
  <c r="L130" i="2"/>
  <c r="Q130" i="5"/>
  <c r="Q130" i="4"/>
  <c r="Q130" i="3"/>
  <c r="Q130" i="2"/>
  <c r="AD130" i="5"/>
  <c r="AD130" i="4"/>
  <c r="AD130" i="3"/>
  <c r="AD130" i="2"/>
  <c r="AH130" i="5"/>
  <c r="AH130" i="4"/>
  <c r="AH130" i="3"/>
  <c r="AH130" i="2"/>
  <c r="S45" i="1"/>
  <c r="S45" i="4" s="1"/>
  <c r="W45" i="5"/>
  <c r="W45" i="4"/>
  <c r="W45" i="3"/>
  <c r="W45" i="2"/>
  <c r="R4" i="5"/>
  <c r="R4" i="4"/>
  <c r="R4" i="3"/>
  <c r="R4" i="2"/>
  <c r="R6" i="5"/>
  <c r="R6" i="4"/>
  <c r="R6" i="3"/>
  <c r="R6" i="2"/>
  <c r="R8" i="5"/>
  <c r="R8" i="4"/>
  <c r="R8" i="3"/>
  <c r="R8" i="2"/>
  <c r="R10" i="5"/>
  <c r="R10" i="4"/>
  <c r="R10" i="3"/>
  <c r="R10" i="2"/>
  <c r="R12" i="5"/>
  <c r="R12" i="4"/>
  <c r="R12" i="3"/>
  <c r="R12" i="2"/>
  <c r="R14" i="5"/>
  <c r="R14" i="4"/>
  <c r="R14" i="3"/>
  <c r="R14" i="2"/>
  <c r="R16" i="5"/>
  <c r="R16" i="4"/>
  <c r="R16" i="3"/>
  <c r="R16" i="2"/>
  <c r="R18" i="5"/>
  <c r="R18" i="4"/>
  <c r="R18" i="3"/>
  <c r="R18" i="2"/>
  <c r="R20" i="5"/>
  <c r="R20" i="4"/>
  <c r="R20" i="3"/>
  <c r="R20" i="2"/>
  <c r="R22" i="5"/>
  <c r="R22" i="4"/>
  <c r="R22" i="3"/>
  <c r="R22" i="2"/>
  <c r="R24" i="5"/>
  <c r="R24" i="4"/>
  <c r="R24" i="3"/>
  <c r="R24" i="2"/>
  <c r="R26" i="5"/>
  <c r="R26" i="4"/>
  <c r="R26" i="3"/>
  <c r="R26" i="2"/>
  <c r="R28" i="5"/>
  <c r="R28" i="4"/>
  <c r="R28" i="3"/>
  <c r="R28" i="2"/>
  <c r="R30" i="5"/>
  <c r="R30" i="4"/>
  <c r="R30" i="3"/>
  <c r="R30" i="2"/>
  <c r="R32" i="5"/>
  <c r="R32" i="4"/>
  <c r="R32" i="3"/>
  <c r="R32" i="2"/>
  <c r="R34" i="5"/>
  <c r="R34" i="4"/>
  <c r="R34" i="3"/>
  <c r="R34" i="2"/>
  <c r="R36" i="5"/>
  <c r="R36" i="4"/>
  <c r="R36" i="3"/>
  <c r="R36" i="2"/>
  <c r="R38" i="5"/>
  <c r="R38" i="4"/>
  <c r="R38" i="3"/>
  <c r="R38" i="2"/>
  <c r="R40" i="5"/>
  <c r="R40" i="4"/>
  <c r="R40" i="3"/>
  <c r="R40" i="2"/>
  <c r="R42" i="5"/>
  <c r="R42" i="4"/>
  <c r="R42" i="3"/>
  <c r="R42" i="2"/>
  <c r="R44" i="5"/>
  <c r="R44" i="4"/>
  <c r="R44" i="3"/>
  <c r="R44" i="2"/>
  <c r="R46" i="5"/>
  <c r="R46" i="4"/>
  <c r="R46" i="3"/>
  <c r="R46" i="2"/>
  <c r="R48" i="5"/>
  <c r="R48" i="4"/>
  <c r="R48" i="3"/>
  <c r="R48" i="2"/>
  <c r="R50" i="5"/>
  <c r="R50" i="4"/>
  <c r="R50" i="3"/>
  <c r="R50" i="2"/>
  <c r="R52" i="5"/>
  <c r="R52" i="4"/>
  <c r="R52" i="3"/>
  <c r="R52" i="2"/>
  <c r="R54" i="5"/>
  <c r="R54" i="4"/>
  <c r="R54" i="3"/>
  <c r="R54" i="2"/>
  <c r="R56" i="5"/>
  <c r="R56" i="4"/>
  <c r="R56" i="3"/>
  <c r="R56" i="2"/>
  <c r="R58" i="5"/>
  <c r="R58" i="4"/>
  <c r="R58" i="3"/>
  <c r="R58" i="2"/>
  <c r="R60" i="5"/>
  <c r="R60" i="4"/>
  <c r="R60" i="3"/>
  <c r="R60" i="2"/>
  <c r="R62" i="5"/>
  <c r="R62" i="4"/>
  <c r="R62" i="3"/>
  <c r="R62" i="2"/>
  <c r="R64" i="5"/>
  <c r="R64" i="4"/>
  <c r="R64" i="3"/>
  <c r="R64" i="2"/>
  <c r="R66" i="5"/>
  <c r="R66" i="4"/>
  <c r="R66" i="3"/>
  <c r="R66" i="2"/>
  <c r="R68" i="5"/>
  <c r="R68" i="4"/>
  <c r="R68" i="3"/>
  <c r="R68" i="2"/>
  <c r="R70" i="5"/>
  <c r="R70" i="4"/>
  <c r="R70" i="3"/>
  <c r="R70" i="2"/>
  <c r="R72" i="5"/>
  <c r="R72" i="4"/>
  <c r="R72" i="3"/>
  <c r="R72" i="2"/>
  <c r="R74" i="5"/>
  <c r="R74" i="4"/>
  <c r="R74" i="3"/>
  <c r="R74" i="2"/>
  <c r="R76" i="5"/>
  <c r="R76" i="4"/>
  <c r="R76" i="3"/>
  <c r="R76" i="2"/>
  <c r="R78" i="5"/>
  <c r="R78" i="4"/>
  <c r="R78" i="3"/>
  <c r="R78" i="2"/>
  <c r="R80" i="5"/>
  <c r="R80" i="4"/>
  <c r="R80" i="3"/>
  <c r="R80" i="2"/>
  <c r="R82" i="5"/>
  <c r="R82" i="4"/>
  <c r="R82" i="3"/>
  <c r="R82" i="2"/>
  <c r="R84" i="5"/>
  <c r="R84" i="4"/>
  <c r="R84" i="3"/>
  <c r="R84" i="2"/>
  <c r="R86" i="5"/>
  <c r="R86" i="4"/>
  <c r="R86" i="3"/>
  <c r="R86" i="2"/>
  <c r="R88" i="5"/>
  <c r="R88" i="4"/>
  <c r="R88" i="3"/>
  <c r="R88" i="2"/>
  <c r="R90" i="5"/>
  <c r="R90" i="4"/>
  <c r="R90" i="3"/>
  <c r="R90" i="2"/>
  <c r="R92" i="5"/>
  <c r="R92" i="4"/>
  <c r="R92" i="3"/>
  <c r="R92" i="2"/>
  <c r="R94" i="5"/>
  <c r="R94" i="4"/>
  <c r="R94" i="3"/>
  <c r="R94" i="2"/>
  <c r="R96" i="5"/>
  <c r="R96" i="4"/>
  <c r="R96" i="3"/>
  <c r="R96" i="2"/>
  <c r="R98" i="5"/>
  <c r="R98" i="4"/>
  <c r="R98" i="3"/>
  <c r="R98" i="2"/>
  <c r="R100" i="5"/>
  <c r="R100" i="4"/>
  <c r="R100" i="3"/>
  <c r="R100" i="2"/>
  <c r="R102" i="5"/>
  <c r="R102" i="4"/>
  <c r="R102" i="3"/>
  <c r="R102" i="2"/>
  <c r="R104" i="5"/>
  <c r="R104" i="4"/>
  <c r="R104" i="3"/>
  <c r="R104" i="2"/>
  <c r="R106" i="5"/>
  <c r="R106" i="4"/>
  <c r="R106" i="3"/>
  <c r="R106" i="2"/>
  <c r="R108" i="5"/>
  <c r="R108" i="4"/>
  <c r="R108" i="3"/>
  <c r="R108" i="2"/>
  <c r="R110" i="5"/>
  <c r="R110" i="4"/>
  <c r="R110" i="3"/>
  <c r="R110" i="2"/>
  <c r="R112" i="5"/>
  <c r="R112" i="4"/>
  <c r="R112" i="3"/>
  <c r="R112" i="2"/>
  <c r="R114" i="5"/>
  <c r="R114" i="4"/>
  <c r="R114" i="3"/>
  <c r="R114" i="2"/>
  <c r="R116" i="5"/>
  <c r="R116" i="4"/>
  <c r="R116" i="3"/>
  <c r="R116" i="2"/>
  <c r="R118" i="5"/>
  <c r="R118" i="4"/>
  <c r="R118" i="3"/>
  <c r="R118" i="2"/>
  <c r="R120" i="5"/>
  <c r="R120" i="4"/>
  <c r="R120" i="3"/>
  <c r="R120" i="2"/>
  <c r="R122" i="5"/>
  <c r="R122" i="4"/>
  <c r="R122" i="3"/>
  <c r="R122" i="2"/>
  <c r="R124" i="5"/>
  <c r="R124" i="4"/>
  <c r="R124" i="3"/>
  <c r="R124" i="2"/>
  <c r="R126" i="5"/>
  <c r="R126" i="4"/>
  <c r="R126" i="3"/>
  <c r="R126" i="2"/>
  <c r="R128" i="5"/>
  <c r="R128" i="4"/>
  <c r="R128" i="3"/>
  <c r="R128" i="2"/>
  <c r="R130" i="5"/>
  <c r="R130" i="4"/>
  <c r="R130" i="3"/>
  <c r="R130" i="2"/>
  <c r="R132" i="5"/>
  <c r="R132" i="4"/>
  <c r="R132" i="3"/>
  <c r="R132" i="2"/>
  <c r="S13" i="4"/>
  <c r="S13" i="5"/>
  <c r="S13" i="3"/>
  <c r="S13" i="2"/>
  <c r="S15" i="4"/>
  <c r="S15" i="5"/>
  <c r="S15" i="3"/>
  <c r="S15" i="2"/>
  <c r="S17" i="4"/>
  <c r="S17" i="5"/>
  <c r="S17" i="3"/>
  <c r="S17" i="2"/>
  <c r="S19" i="4"/>
  <c r="S19" i="5"/>
  <c r="S19" i="3"/>
  <c r="S19" i="2"/>
  <c r="S21" i="4"/>
  <c r="S21" i="5"/>
  <c r="S21" i="3"/>
  <c r="S21" i="2"/>
  <c r="S23" i="4"/>
  <c r="S23" i="5"/>
  <c r="S23" i="3"/>
  <c r="S23" i="2"/>
  <c r="S25" i="4"/>
  <c r="S25" i="5"/>
  <c r="S25" i="3"/>
  <c r="S25" i="2"/>
  <c r="S27" i="4"/>
  <c r="S27" i="5"/>
  <c r="S27" i="3"/>
  <c r="S27" i="2"/>
  <c r="S29" i="4"/>
  <c r="S29" i="5"/>
  <c r="S29" i="3"/>
  <c r="S29" i="2"/>
  <c r="S31" i="4"/>
  <c r="S31" i="5"/>
  <c r="S31" i="3"/>
  <c r="S31" i="2"/>
  <c r="S33" i="4"/>
  <c r="S33" i="5"/>
  <c r="S33" i="3"/>
  <c r="S33" i="2"/>
  <c r="S35" i="4"/>
  <c r="S35" i="5"/>
  <c r="S35" i="3"/>
  <c r="S35" i="2"/>
  <c r="S37" i="4"/>
  <c r="S37" i="5"/>
  <c r="S37" i="3"/>
  <c r="S37" i="2"/>
  <c r="S39" i="4"/>
  <c r="S39" i="5"/>
  <c r="S39" i="3"/>
  <c r="S39" i="2"/>
  <c r="S41" i="4"/>
  <c r="S41" i="5"/>
  <c r="S41" i="3"/>
  <c r="S41" i="2"/>
  <c r="S43" i="4"/>
  <c r="S43" i="5"/>
  <c r="S43" i="3"/>
  <c r="S43" i="2"/>
  <c r="S46" i="4"/>
  <c r="S46" i="5"/>
  <c r="S46" i="3"/>
  <c r="S46" i="2"/>
  <c r="S48" i="5"/>
  <c r="S48" i="4"/>
  <c r="S48" i="3"/>
  <c r="S48" i="2"/>
  <c r="S50" i="5"/>
  <c r="S50" i="4"/>
  <c r="S50" i="3"/>
  <c r="S50" i="2"/>
  <c r="S52" i="5"/>
  <c r="S52" i="4"/>
  <c r="S52" i="3"/>
  <c r="S52" i="2"/>
  <c r="S54" i="5"/>
  <c r="S54" i="4"/>
  <c r="S54" i="3"/>
  <c r="S54" i="2"/>
  <c r="S56" i="5"/>
  <c r="S56" i="4"/>
  <c r="S56" i="3"/>
  <c r="S56" i="2"/>
  <c r="S58" i="5"/>
  <c r="S58" i="4"/>
  <c r="S58" i="3"/>
  <c r="S58" i="2"/>
  <c r="S60" i="5"/>
  <c r="S60" i="4"/>
  <c r="S60" i="3"/>
  <c r="S60" i="2"/>
  <c r="S62" i="5"/>
  <c r="S62" i="4"/>
  <c r="S62" i="3"/>
  <c r="S62" i="2"/>
  <c r="S64" i="5"/>
  <c r="S64" i="4"/>
  <c r="S64" i="3"/>
  <c r="S64" i="2"/>
  <c r="S66" i="5"/>
  <c r="S66" i="4"/>
  <c r="S66" i="3"/>
  <c r="S66" i="2"/>
  <c r="S68" i="5"/>
  <c r="S68" i="4"/>
  <c r="S68" i="3"/>
  <c r="S68" i="2"/>
  <c r="S70" i="5"/>
  <c r="S70" i="4"/>
  <c r="S70" i="3"/>
  <c r="S70" i="2"/>
  <c r="S72" i="5"/>
  <c r="S72" i="4"/>
  <c r="S72" i="3"/>
  <c r="S72" i="2"/>
  <c r="S74" i="5"/>
  <c r="S74" i="4"/>
  <c r="S74" i="3"/>
  <c r="S74" i="2"/>
  <c r="S76" i="5"/>
  <c r="S76" i="4"/>
  <c r="S76" i="3"/>
  <c r="S76" i="2"/>
  <c r="S78" i="5"/>
  <c r="S78" i="4"/>
  <c r="S78" i="3"/>
  <c r="S78" i="2"/>
  <c r="S80" i="5"/>
  <c r="S80" i="4"/>
  <c r="S80" i="3"/>
  <c r="S80" i="2"/>
  <c r="S82" i="5"/>
  <c r="S82" i="4"/>
  <c r="S82" i="3"/>
  <c r="S82" i="2"/>
  <c r="S84" i="5"/>
  <c r="S84" i="4"/>
  <c r="S84" i="3"/>
  <c r="S84" i="2"/>
  <c r="S86" i="5"/>
  <c r="S86" i="4"/>
  <c r="S86" i="3"/>
  <c r="S86" i="2"/>
  <c r="S88" i="5"/>
  <c r="S88" i="4"/>
  <c r="S88" i="3"/>
  <c r="S88" i="2"/>
  <c r="S90" i="5"/>
  <c r="S90" i="4"/>
  <c r="S90" i="3"/>
  <c r="S90" i="2"/>
  <c r="S92" i="5"/>
  <c r="S92" i="4"/>
  <c r="S92" i="3"/>
  <c r="S92" i="2"/>
  <c r="S94" i="5"/>
  <c r="S94" i="4"/>
  <c r="S94" i="3"/>
  <c r="S94" i="2"/>
  <c r="S96" i="5"/>
  <c r="S96" i="4"/>
  <c r="S96" i="3"/>
  <c r="S96" i="2"/>
  <c r="S98" i="5"/>
  <c r="S98" i="4"/>
  <c r="S98" i="3"/>
  <c r="S98" i="2"/>
  <c r="S100" i="5"/>
  <c r="S100" i="4"/>
  <c r="S100" i="3"/>
  <c r="S100" i="2"/>
  <c r="S102" i="5"/>
  <c r="S102" i="4"/>
  <c r="S102" i="3"/>
  <c r="S102" i="2"/>
  <c r="S104" i="5"/>
  <c r="S104" i="4"/>
  <c r="S104" i="3"/>
  <c r="S104" i="2"/>
  <c r="S106" i="5"/>
  <c r="S106" i="4"/>
  <c r="S106" i="3"/>
  <c r="S106" i="2"/>
  <c r="S108" i="5"/>
  <c r="S108" i="4"/>
  <c r="S108" i="3"/>
  <c r="S108" i="2"/>
  <c r="S110" i="5"/>
  <c r="S110" i="4"/>
  <c r="S110" i="3"/>
  <c r="S110" i="2"/>
  <c r="S112" i="5"/>
  <c r="S112" i="4"/>
  <c r="S112" i="3"/>
  <c r="S112" i="2"/>
  <c r="S114" i="5"/>
  <c r="S114" i="4"/>
  <c r="S114" i="3"/>
  <c r="S114" i="2"/>
  <c r="S116" i="5"/>
  <c r="S116" i="4"/>
  <c r="S116" i="3"/>
  <c r="S116" i="2"/>
  <c r="S118" i="5"/>
  <c r="S118" i="4"/>
  <c r="S118" i="3"/>
  <c r="S118" i="2"/>
  <c r="S120" i="5"/>
  <c r="S120" i="4"/>
  <c r="S120" i="3"/>
  <c r="S120" i="2"/>
  <c r="S122" i="5"/>
  <c r="S122" i="4"/>
  <c r="S122" i="3"/>
  <c r="S122" i="2"/>
  <c r="S124" i="5"/>
  <c r="S124" i="4"/>
  <c r="S124" i="3"/>
  <c r="S124" i="2"/>
  <c r="S126" i="5"/>
  <c r="S126" i="4"/>
  <c r="S126" i="3"/>
  <c r="S126" i="2"/>
  <c r="S128" i="5"/>
  <c r="S128" i="4"/>
  <c r="S128" i="3"/>
  <c r="S128" i="2"/>
  <c r="S130" i="5"/>
  <c r="S130" i="4"/>
  <c r="S130" i="3"/>
  <c r="S130" i="2"/>
  <c r="S132" i="5"/>
  <c r="S132" i="4"/>
  <c r="S132" i="3"/>
  <c r="S132" i="2"/>
  <c r="R5" i="5"/>
  <c r="R5" i="4"/>
  <c r="R5" i="3"/>
  <c r="R5" i="2"/>
  <c r="R7" i="5"/>
  <c r="R7" i="4"/>
  <c r="R7" i="3"/>
  <c r="R7" i="2"/>
  <c r="R9" i="5"/>
  <c r="R9" i="4"/>
  <c r="R9" i="3"/>
  <c r="R9" i="2"/>
  <c r="R11" i="5"/>
  <c r="R11" i="4"/>
  <c r="R11" i="3"/>
  <c r="R11" i="2"/>
  <c r="R13" i="5"/>
  <c r="R13" i="4"/>
  <c r="R13" i="3"/>
  <c r="R13" i="2"/>
  <c r="R15" i="5"/>
  <c r="R15" i="4"/>
  <c r="R15" i="3"/>
  <c r="R15" i="2"/>
  <c r="R17" i="5"/>
  <c r="R17" i="4"/>
  <c r="R17" i="3"/>
  <c r="R17" i="2"/>
  <c r="R19" i="5"/>
  <c r="R19" i="4"/>
  <c r="R19" i="3"/>
  <c r="R19" i="2"/>
  <c r="R21" i="5"/>
  <c r="R21" i="4"/>
  <c r="R21" i="3"/>
  <c r="R21" i="2"/>
  <c r="R23" i="5"/>
  <c r="R23" i="4"/>
  <c r="R23" i="3"/>
  <c r="R23" i="2"/>
  <c r="R25" i="5"/>
  <c r="R25" i="4"/>
  <c r="R25" i="3"/>
  <c r="R25" i="2"/>
  <c r="R27" i="5"/>
  <c r="R27" i="4"/>
  <c r="R27" i="3"/>
  <c r="R27" i="2"/>
  <c r="R29" i="5"/>
  <c r="R29" i="4"/>
  <c r="R29" i="3"/>
  <c r="R29" i="2"/>
  <c r="R31" i="5"/>
  <c r="R31" i="4"/>
  <c r="R31" i="3"/>
  <c r="R31" i="2"/>
  <c r="R33" i="5"/>
  <c r="R33" i="4"/>
  <c r="R33" i="3"/>
  <c r="R33" i="2"/>
  <c r="R35" i="5"/>
  <c r="R35" i="4"/>
  <c r="R35" i="3"/>
  <c r="R35" i="2"/>
  <c r="R37" i="5"/>
  <c r="R37" i="4"/>
  <c r="R37" i="3"/>
  <c r="R37" i="2"/>
  <c r="R39" i="5"/>
  <c r="R39" i="4"/>
  <c r="R39" i="3"/>
  <c r="R39" i="2"/>
  <c r="R41" i="5"/>
  <c r="R41" i="4"/>
  <c r="R41" i="3"/>
  <c r="R41" i="2"/>
  <c r="R43" i="5"/>
  <c r="R43" i="4"/>
  <c r="R43" i="3"/>
  <c r="R43" i="2"/>
  <c r="R45" i="5"/>
  <c r="R45" i="4"/>
  <c r="R45" i="3"/>
  <c r="R45" i="2"/>
  <c r="R47" i="5"/>
  <c r="R47" i="4"/>
  <c r="R47" i="3"/>
  <c r="R47" i="2"/>
  <c r="R49" i="5"/>
  <c r="R49" i="4"/>
  <c r="R49" i="3"/>
  <c r="R49" i="2"/>
  <c r="R51" i="5"/>
  <c r="R51" i="4"/>
  <c r="R51" i="3"/>
  <c r="R51" i="2"/>
  <c r="R53" i="5"/>
  <c r="R53" i="4"/>
  <c r="R53" i="3"/>
  <c r="R53" i="2"/>
  <c r="R55" i="5"/>
  <c r="R55" i="4"/>
  <c r="R55" i="3"/>
  <c r="R55" i="2"/>
  <c r="R57" i="5"/>
  <c r="R57" i="4"/>
  <c r="R57" i="3"/>
  <c r="R57" i="2"/>
  <c r="R59" i="5"/>
  <c r="R59" i="4"/>
  <c r="R59" i="3"/>
  <c r="R59" i="2"/>
  <c r="R61" i="5"/>
  <c r="R61" i="4"/>
  <c r="R61" i="3"/>
  <c r="R61" i="2"/>
  <c r="R63" i="5"/>
  <c r="R63" i="4"/>
  <c r="R63" i="3"/>
  <c r="R63" i="2"/>
  <c r="R65" i="5"/>
  <c r="R65" i="4"/>
  <c r="R65" i="3"/>
  <c r="R65" i="2"/>
  <c r="R67" i="5"/>
  <c r="R67" i="4"/>
  <c r="R67" i="3"/>
  <c r="R67" i="2"/>
  <c r="R69" i="5"/>
  <c r="R69" i="4"/>
  <c r="R69" i="3"/>
  <c r="R69" i="2"/>
  <c r="R71" i="5"/>
  <c r="R71" i="4"/>
  <c r="R71" i="3"/>
  <c r="R71" i="2"/>
  <c r="R73" i="5"/>
  <c r="R73" i="4"/>
  <c r="R73" i="3"/>
  <c r="R73" i="2"/>
  <c r="R75" i="5"/>
  <c r="R75" i="4"/>
  <c r="R75" i="3"/>
  <c r="R75" i="2"/>
  <c r="R77" i="5"/>
  <c r="R77" i="4"/>
  <c r="R77" i="3"/>
  <c r="R77" i="2"/>
  <c r="R79" i="5"/>
  <c r="R79" i="4"/>
  <c r="R79" i="3"/>
  <c r="R79" i="2"/>
  <c r="R81" i="5"/>
  <c r="R81" i="4"/>
  <c r="R81" i="3"/>
  <c r="R81" i="2"/>
  <c r="R83" i="5"/>
  <c r="R83" i="4"/>
  <c r="R83" i="3"/>
  <c r="R83" i="2"/>
  <c r="R85" i="5"/>
  <c r="R85" i="4"/>
  <c r="R85" i="3"/>
  <c r="R85" i="2"/>
  <c r="R87" i="5"/>
  <c r="R87" i="4"/>
  <c r="R87" i="3"/>
  <c r="R87" i="2"/>
  <c r="R89" i="5"/>
  <c r="R89" i="4"/>
  <c r="R89" i="3"/>
  <c r="R89" i="2"/>
  <c r="R91" i="5"/>
  <c r="R91" i="4"/>
  <c r="R91" i="3"/>
  <c r="R91" i="2"/>
  <c r="R93" i="5"/>
  <c r="R93" i="4"/>
  <c r="R93" i="3"/>
  <c r="R93" i="2"/>
  <c r="R95" i="5"/>
  <c r="R95" i="4"/>
  <c r="R95" i="3"/>
  <c r="R95" i="2"/>
  <c r="R97" i="5"/>
  <c r="R97" i="4"/>
  <c r="R97" i="3"/>
  <c r="R97" i="2"/>
  <c r="R99" i="5"/>
  <c r="R99" i="4"/>
  <c r="R99" i="3"/>
  <c r="R99" i="2"/>
  <c r="R101" i="5"/>
  <c r="R101" i="4"/>
  <c r="R101" i="3"/>
  <c r="R101" i="2"/>
  <c r="R103" i="5"/>
  <c r="R103" i="4"/>
  <c r="R103" i="3"/>
  <c r="R103" i="2"/>
  <c r="R105" i="5"/>
  <c r="R105" i="4"/>
  <c r="R105" i="3"/>
  <c r="R105" i="2"/>
  <c r="R107" i="5"/>
  <c r="R107" i="4"/>
  <c r="R107" i="3"/>
  <c r="R107" i="2"/>
  <c r="R109" i="5"/>
  <c r="R109" i="4"/>
  <c r="R109" i="3"/>
  <c r="R109" i="2"/>
  <c r="R111" i="5"/>
  <c r="R111" i="4"/>
  <c r="R111" i="3"/>
  <c r="R111" i="2"/>
  <c r="R113" i="5"/>
  <c r="R113" i="4"/>
  <c r="R113" i="3"/>
  <c r="R113" i="2"/>
  <c r="R115" i="5"/>
  <c r="R115" i="4"/>
  <c r="R115" i="3"/>
  <c r="R115" i="2"/>
  <c r="R117" i="5"/>
  <c r="R117" i="4"/>
  <c r="R117" i="3"/>
  <c r="R117" i="2"/>
  <c r="R119" i="5"/>
  <c r="R119" i="4"/>
  <c r="R119" i="3"/>
  <c r="R119" i="2"/>
  <c r="R121" i="5"/>
  <c r="R121" i="4"/>
  <c r="R121" i="3"/>
  <c r="R121" i="2"/>
  <c r="R123" i="5"/>
  <c r="R123" i="4"/>
  <c r="R123" i="3"/>
  <c r="R123" i="2"/>
  <c r="R125" i="5"/>
  <c r="R125" i="4"/>
  <c r="R125" i="3"/>
  <c r="R125" i="2"/>
  <c r="R127" i="5"/>
  <c r="R127" i="4"/>
  <c r="R127" i="3"/>
  <c r="R127" i="2"/>
  <c r="R129" i="5"/>
  <c r="R129" i="4"/>
  <c r="R129" i="3"/>
  <c r="R129" i="2"/>
  <c r="R131" i="5"/>
  <c r="R131" i="4"/>
  <c r="R131" i="3"/>
  <c r="R131" i="2"/>
  <c r="S45" i="5"/>
  <c r="S45" i="3"/>
  <c r="S45" i="2"/>
  <c r="S14" i="4"/>
  <c r="S14" i="5"/>
  <c r="S14" i="3"/>
  <c r="S14" i="2"/>
  <c r="S16" i="4"/>
  <c r="S16" i="5"/>
  <c r="S16" i="3"/>
  <c r="S16" i="2"/>
  <c r="S18" i="4"/>
  <c r="S18" i="5"/>
  <c r="S18" i="3"/>
  <c r="S18" i="2"/>
  <c r="S20" i="4"/>
  <c r="S20" i="5"/>
  <c r="S20" i="3"/>
  <c r="S20" i="2"/>
  <c r="S22" i="4"/>
  <c r="S22" i="5"/>
  <c r="S22" i="3"/>
  <c r="S22" i="2"/>
  <c r="S24" i="4"/>
  <c r="S24" i="5"/>
  <c r="S24" i="3"/>
  <c r="S24" i="2"/>
  <c r="S26" i="4"/>
  <c r="S26" i="5"/>
  <c r="S26" i="3"/>
  <c r="S26" i="2"/>
  <c r="S28" i="4"/>
  <c r="S28" i="5"/>
  <c r="S28" i="3"/>
  <c r="S28" i="2"/>
  <c r="S30" i="4"/>
  <c r="S30" i="5"/>
  <c r="S30" i="3"/>
  <c r="S30" i="2"/>
  <c r="S32" i="4"/>
  <c r="S32" i="5"/>
  <c r="S32" i="3"/>
  <c r="S32" i="2"/>
  <c r="S34" i="4"/>
  <c r="S34" i="5"/>
  <c r="S34" i="3"/>
  <c r="S34" i="2"/>
  <c r="S36" i="4"/>
  <c r="S36" i="5"/>
  <c r="S36" i="3"/>
  <c r="S36" i="2"/>
  <c r="S38" i="4"/>
  <c r="S38" i="5"/>
  <c r="S38" i="3"/>
  <c r="S38" i="2"/>
  <c r="S40" i="4"/>
  <c r="S40" i="5"/>
  <c r="S40" i="3"/>
  <c r="S40" i="2"/>
  <c r="S42" i="4"/>
  <c r="S42" i="5"/>
  <c r="S42" i="3"/>
  <c r="S42" i="2"/>
  <c r="S44" i="4"/>
  <c r="S44" i="5"/>
  <c r="S44" i="3"/>
  <c r="S44" i="2"/>
  <c r="S47" i="4"/>
  <c r="S47" i="5"/>
  <c r="S47" i="3"/>
  <c r="S47" i="2"/>
  <c r="S49" i="5"/>
  <c r="S49" i="4"/>
  <c r="S49" i="3"/>
  <c r="S49" i="2"/>
  <c r="S51" i="5"/>
  <c r="S51" i="4"/>
  <c r="S51" i="3"/>
  <c r="S51" i="2"/>
  <c r="S53" i="5"/>
  <c r="S53" i="4"/>
  <c r="S53" i="3"/>
  <c r="S53" i="2"/>
  <c r="S55" i="5"/>
  <c r="S55" i="4"/>
  <c r="S55" i="3"/>
  <c r="S55" i="2"/>
  <c r="S57" i="5"/>
  <c r="S57" i="4"/>
  <c r="S57" i="3"/>
  <c r="S57" i="2"/>
  <c r="S59" i="5"/>
  <c r="S59" i="4"/>
  <c r="S59" i="3"/>
  <c r="S59" i="2"/>
  <c r="S61" i="5"/>
  <c r="S61" i="4"/>
  <c r="S61" i="3"/>
  <c r="S61" i="2"/>
  <c r="S63" i="5"/>
  <c r="S63" i="4"/>
  <c r="S63" i="3"/>
  <c r="S63" i="2"/>
  <c r="S65" i="5"/>
  <c r="S65" i="4"/>
  <c r="S65" i="3"/>
  <c r="S65" i="2"/>
  <c r="S67" i="5"/>
  <c r="S67" i="4"/>
  <c r="S67" i="3"/>
  <c r="S67" i="2"/>
  <c r="S69" i="5"/>
  <c r="S69" i="4"/>
  <c r="S69" i="3"/>
  <c r="S69" i="2"/>
  <c r="S71" i="5"/>
  <c r="S71" i="4"/>
  <c r="S71" i="3"/>
  <c r="S71" i="2"/>
  <c r="S73" i="5"/>
  <c r="S73" i="4"/>
  <c r="S73" i="3"/>
  <c r="S73" i="2"/>
  <c r="S75" i="5"/>
  <c r="S75" i="4"/>
  <c r="S75" i="3"/>
  <c r="S75" i="2"/>
  <c r="S77" i="5"/>
  <c r="S77" i="4"/>
  <c r="S77" i="3"/>
  <c r="S77" i="2"/>
  <c r="S79" i="5"/>
  <c r="S79" i="4"/>
  <c r="S79" i="3"/>
  <c r="S79" i="2"/>
  <c r="S81" i="5"/>
  <c r="S81" i="4"/>
  <c r="S81" i="3"/>
  <c r="S81" i="2"/>
  <c r="S83" i="5"/>
  <c r="S83" i="4"/>
  <c r="S83" i="3"/>
  <c r="S83" i="2"/>
  <c r="S85" i="5"/>
  <c r="S85" i="4"/>
  <c r="S85" i="3"/>
  <c r="S85" i="2"/>
  <c r="S87" i="5"/>
  <c r="S87" i="4"/>
  <c r="S87" i="3"/>
  <c r="S87" i="2"/>
  <c r="S89" i="5"/>
  <c r="S89" i="4"/>
  <c r="S89" i="3"/>
  <c r="S89" i="2"/>
  <c r="S91" i="5"/>
  <c r="S91" i="4"/>
  <c r="S91" i="3"/>
  <c r="S91" i="2"/>
  <c r="S93" i="5"/>
  <c r="S93" i="4"/>
  <c r="S93" i="3"/>
  <c r="S93" i="2"/>
  <c r="S95" i="5"/>
  <c r="S95" i="4"/>
  <c r="S95" i="3"/>
  <c r="S95" i="2"/>
  <c r="S97" i="5"/>
  <c r="S97" i="4"/>
  <c r="S97" i="3"/>
  <c r="S97" i="2"/>
  <c r="S99" i="5"/>
  <c r="S99" i="4"/>
  <c r="S99" i="3"/>
  <c r="S99" i="2"/>
  <c r="S101" i="5"/>
  <c r="S101" i="4"/>
  <c r="S101" i="3"/>
  <c r="S101" i="2"/>
  <c r="S103" i="5"/>
  <c r="S103" i="4"/>
  <c r="S103" i="3"/>
  <c r="S103" i="2"/>
  <c r="S105" i="5"/>
  <c r="S105" i="4"/>
  <c r="S105" i="3"/>
  <c r="S105" i="2"/>
  <c r="S107" i="5"/>
  <c r="S107" i="4"/>
  <c r="S107" i="3"/>
  <c r="S107" i="2"/>
  <c r="S109" i="5"/>
  <c r="S109" i="4"/>
  <c r="S109" i="3"/>
  <c r="S109" i="2"/>
  <c r="S111" i="5"/>
  <c r="S111" i="4"/>
  <c r="S111" i="3"/>
  <c r="S111" i="2"/>
  <c r="S113" i="5"/>
  <c r="S113" i="4"/>
  <c r="S113" i="3"/>
  <c r="S113" i="2"/>
  <c r="S115" i="5"/>
  <c r="S115" i="4"/>
  <c r="S115" i="3"/>
  <c r="S115" i="2"/>
  <c r="S117" i="5"/>
  <c r="S117" i="4"/>
  <c r="S117" i="3"/>
  <c r="S117" i="2"/>
  <c r="S119" i="5"/>
  <c r="S119" i="4"/>
  <c r="S119" i="3"/>
  <c r="S119" i="2"/>
  <c r="S121" i="5"/>
  <c r="S121" i="4"/>
  <c r="S121" i="3"/>
  <c r="S121" i="2"/>
  <c r="S123" i="5"/>
  <c r="S123" i="4"/>
  <c r="S123" i="3"/>
  <c r="S123" i="2"/>
  <c r="S125" i="5"/>
  <c r="S125" i="4"/>
  <c r="S125" i="3"/>
  <c r="S125" i="2"/>
  <c r="S127" i="5"/>
  <c r="S127" i="4"/>
  <c r="S127" i="3"/>
  <c r="S127" i="2"/>
  <c r="S129" i="5"/>
  <c r="S129" i="4"/>
  <c r="S129" i="3"/>
  <c r="S129" i="2"/>
  <c r="S131" i="5"/>
  <c r="S131" i="4"/>
  <c r="S131" i="3"/>
  <c r="S131" i="2"/>
  <c r="AJ135" i="1"/>
  <c r="L134" i="1"/>
  <c r="L136" i="1"/>
  <c r="AD136" i="1"/>
  <c r="AH136" i="1"/>
  <c r="L135" i="1"/>
  <c r="L133" i="1"/>
  <c r="AD133" i="1"/>
  <c r="AD137" i="1" s="1"/>
  <c r="AH133" i="1"/>
  <c r="AH137" i="1" s="1"/>
  <c r="AJ45" i="1"/>
  <c r="L137" i="1"/>
  <c r="S4" i="1"/>
  <c r="AI12" i="1"/>
  <c r="S5" i="1"/>
  <c r="S7" i="1"/>
  <c r="S9" i="1"/>
  <c r="S11" i="1"/>
  <c r="S6" i="1"/>
  <c r="S8" i="1"/>
  <c r="S10" i="1"/>
  <c r="S12" i="1"/>
  <c r="AI108" i="1"/>
  <c r="AI131" i="1"/>
  <c r="AI77" i="1"/>
  <c r="AI81" i="1"/>
  <c r="AI85" i="1"/>
  <c r="AI33" i="1"/>
  <c r="AI34" i="1"/>
  <c r="AI35" i="1"/>
  <c r="AI36" i="1"/>
  <c r="AI37" i="1"/>
  <c r="AI38" i="1"/>
  <c r="AI39" i="1"/>
  <c r="AI40" i="1"/>
  <c r="AI41" i="1"/>
  <c r="AI42" i="1"/>
  <c r="AI43" i="1"/>
  <c r="AI44" i="1"/>
  <c r="AI45" i="1"/>
  <c r="AI46" i="1"/>
  <c r="AI47" i="1"/>
  <c r="AI48" i="1"/>
  <c r="AI49" i="1"/>
  <c r="AI105" i="1"/>
  <c r="AI93" i="1"/>
  <c r="AI95" i="1"/>
  <c r="AI97" i="1"/>
  <c r="AI99" i="1"/>
  <c r="AI101" i="1"/>
  <c r="AI103" i="1"/>
  <c r="AI51" i="1"/>
  <c r="AI53" i="1"/>
  <c r="AI55" i="1"/>
  <c r="AI57" i="1"/>
  <c r="AI59" i="1"/>
  <c r="AI61" i="1"/>
  <c r="AI63" i="1"/>
  <c r="AI65" i="1"/>
  <c r="AI67" i="1"/>
  <c r="AI69" i="1"/>
  <c r="AI71" i="1"/>
  <c r="AI73" i="1"/>
  <c r="AI75" i="1"/>
  <c r="AI23" i="1"/>
  <c r="AI25" i="1"/>
  <c r="AI27" i="1"/>
  <c r="AI29" i="1"/>
  <c r="AI79" i="1"/>
  <c r="AI83" i="1"/>
  <c r="AI87" i="1"/>
  <c r="AI89" i="1"/>
  <c r="AI91" i="1"/>
  <c r="AI14" i="1"/>
  <c r="AI24" i="1"/>
  <c r="AI26" i="1"/>
  <c r="AI28" i="1"/>
  <c r="AI31" i="1"/>
  <c r="AI16" i="1"/>
  <c r="AI18" i="1"/>
  <c r="AI20" i="1"/>
  <c r="AI22" i="1"/>
  <c r="AI11" i="1"/>
  <c r="AI106" i="1"/>
  <c r="AI132" i="1"/>
  <c r="AI78" i="1"/>
  <c r="AI80" i="1"/>
  <c r="AI82" i="1"/>
  <c r="AI84" i="1"/>
  <c r="AI86" i="1"/>
  <c r="AI88" i="1"/>
  <c r="AI90" i="1"/>
  <c r="AI92" i="1"/>
  <c r="AI94" i="1"/>
  <c r="AI96" i="1"/>
  <c r="AI98" i="1"/>
  <c r="AI100" i="1"/>
  <c r="AI102" i="1"/>
  <c r="AI50" i="1"/>
  <c r="AI52" i="1"/>
  <c r="AI54" i="1"/>
  <c r="AI56" i="1"/>
  <c r="AI58" i="1"/>
  <c r="AI60" i="1"/>
  <c r="AI62" i="1"/>
  <c r="AI64" i="1"/>
  <c r="AI66" i="1"/>
  <c r="AI68" i="1"/>
  <c r="AI70" i="1"/>
  <c r="AI72" i="1"/>
  <c r="AI74" i="1"/>
  <c r="AI76" i="1"/>
  <c r="AI30" i="1"/>
  <c r="AI32" i="1"/>
  <c r="AI110" i="1"/>
  <c r="AI112" i="1"/>
  <c r="AI114" i="1"/>
  <c r="AI116" i="1"/>
  <c r="AI118" i="1"/>
  <c r="AI120" i="1"/>
  <c r="AI122" i="1"/>
  <c r="AI124" i="1"/>
  <c r="AI126" i="1"/>
  <c r="AI128" i="1"/>
  <c r="AI130" i="1"/>
  <c r="AI109" i="1"/>
  <c r="AI111" i="1"/>
  <c r="AI113" i="1"/>
  <c r="AI115" i="1"/>
  <c r="AI117" i="1"/>
  <c r="AI119" i="1"/>
  <c r="AI121" i="1"/>
  <c r="AI123" i="1"/>
  <c r="AI125" i="1"/>
  <c r="AI127" i="1"/>
  <c r="AI129" i="1"/>
  <c r="AI104" i="1"/>
  <c r="AI13" i="1"/>
  <c r="AI17" i="1"/>
  <c r="AI21" i="1"/>
  <c r="AI15" i="1"/>
  <c r="AI19" i="1"/>
  <c r="AI5" i="1"/>
  <c r="AI7" i="1"/>
  <c r="AI9" i="1"/>
  <c r="AI6" i="1"/>
  <c r="AI8" i="1"/>
  <c r="AI10" i="1"/>
  <c r="AI4" i="1"/>
  <c r="AC137" i="5" l="1"/>
  <c r="AC136" i="5"/>
  <c r="AI6" i="5"/>
  <c r="AI6" i="4"/>
  <c r="AI6" i="3"/>
  <c r="AI6" i="2"/>
  <c r="AI19" i="5"/>
  <c r="AI19" i="4"/>
  <c r="AI19" i="3"/>
  <c r="AI19" i="2"/>
  <c r="AI13" i="5"/>
  <c r="AI13" i="4"/>
  <c r="AI13" i="3"/>
  <c r="AI13" i="2"/>
  <c r="AI125" i="5"/>
  <c r="AI125" i="4"/>
  <c r="AI125" i="3"/>
  <c r="AI125" i="2"/>
  <c r="AI117" i="5"/>
  <c r="AI117" i="4"/>
  <c r="AI117" i="3"/>
  <c r="AI117" i="2"/>
  <c r="AI109" i="5"/>
  <c r="AI109" i="4"/>
  <c r="AI109" i="3"/>
  <c r="AI109" i="2"/>
  <c r="AI124" i="5"/>
  <c r="AI124" i="4"/>
  <c r="AI124" i="3"/>
  <c r="AI124" i="2"/>
  <c r="AI116" i="5"/>
  <c r="AI116" i="4"/>
  <c r="AI116" i="3"/>
  <c r="AI116" i="2"/>
  <c r="AI76" i="5"/>
  <c r="AI76" i="4"/>
  <c r="AI76" i="3"/>
  <c r="AI76" i="2"/>
  <c r="AI72" i="5"/>
  <c r="AI72" i="4"/>
  <c r="AI72" i="3"/>
  <c r="AI72" i="2"/>
  <c r="AI64" i="5"/>
  <c r="AI64" i="4"/>
  <c r="AI64" i="3"/>
  <c r="AI64" i="2"/>
  <c r="AI56" i="5"/>
  <c r="AI56" i="4"/>
  <c r="AI56" i="3"/>
  <c r="AI56" i="2"/>
  <c r="AI102" i="5"/>
  <c r="AI102" i="4"/>
  <c r="AI102" i="3"/>
  <c r="AI102" i="2"/>
  <c r="AI94" i="5"/>
  <c r="AI94" i="4"/>
  <c r="AI94" i="3"/>
  <c r="AI94" i="2"/>
  <c r="AI86" i="5"/>
  <c r="AI86" i="4"/>
  <c r="AI86" i="3"/>
  <c r="AI86" i="2"/>
  <c r="AI78" i="5"/>
  <c r="AI78" i="4"/>
  <c r="AI78" i="3"/>
  <c r="AI78" i="2"/>
  <c r="AI22" i="5"/>
  <c r="AI22" i="4"/>
  <c r="AI22" i="3"/>
  <c r="AI22" i="2"/>
  <c r="AI31" i="5"/>
  <c r="AI31" i="4"/>
  <c r="AI31" i="3"/>
  <c r="AI31" i="2"/>
  <c r="AI14" i="5"/>
  <c r="AI14" i="4"/>
  <c r="AI14" i="3"/>
  <c r="AI14" i="2"/>
  <c r="AI83" i="5"/>
  <c r="AI83" i="4"/>
  <c r="AI83" i="3"/>
  <c r="AI83" i="2"/>
  <c r="AI25" i="5"/>
  <c r="AI25" i="4"/>
  <c r="AI25" i="3"/>
  <c r="AI25" i="2"/>
  <c r="AI71" i="5"/>
  <c r="AI71" i="4"/>
  <c r="AI71" i="3"/>
  <c r="AI71" i="2"/>
  <c r="AI63" i="5"/>
  <c r="AI63" i="4"/>
  <c r="AI63" i="3"/>
  <c r="AI63" i="2"/>
  <c r="AI55" i="5"/>
  <c r="AI55" i="4"/>
  <c r="AI55" i="3"/>
  <c r="AI55" i="2"/>
  <c r="AI101" i="5"/>
  <c r="AI101" i="4"/>
  <c r="AI101" i="3"/>
  <c r="AI101" i="2"/>
  <c r="AI93" i="5"/>
  <c r="AI93" i="4"/>
  <c r="AI93" i="3"/>
  <c r="AI93" i="2"/>
  <c r="AI47" i="5"/>
  <c r="AI47" i="4"/>
  <c r="AI47" i="3"/>
  <c r="AI47" i="2"/>
  <c r="AI41" i="5"/>
  <c r="AI41" i="4"/>
  <c r="AI41" i="3"/>
  <c r="AI41" i="2"/>
  <c r="AI37" i="5"/>
  <c r="AI37" i="4"/>
  <c r="AI37" i="3"/>
  <c r="AI37" i="2"/>
  <c r="AI81" i="5"/>
  <c r="AI81" i="4"/>
  <c r="AI81" i="3"/>
  <c r="AI81" i="2"/>
  <c r="V45" i="5"/>
  <c r="V45" i="4"/>
  <c r="V45" i="3"/>
  <c r="V45" i="2"/>
  <c r="V43" i="5"/>
  <c r="V43" i="4"/>
  <c r="V43" i="3"/>
  <c r="V43" i="2"/>
  <c r="V41" i="5"/>
  <c r="V41" i="4"/>
  <c r="V41" i="3"/>
  <c r="V41" i="2"/>
  <c r="V39" i="5"/>
  <c r="V39" i="4"/>
  <c r="V39" i="3"/>
  <c r="V39" i="2"/>
  <c r="V37" i="5"/>
  <c r="V37" i="4"/>
  <c r="V37" i="3"/>
  <c r="V37" i="2"/>
  <c r="V35" i="5"/>
  <c r="V35" i="4"/>
  <c r="V35" i="3"/>
  <c r="V35" i="2"/>
  <c r="V33" i="5"/>
  <c r="V33" i="4"/>
  <c r="V33" i="3"/>
  <c r="V33" i="2"/>
  <c r="V31" i="5"/>
  <c r="V31" i="4"/>
  <c r="V31" i="3"/>
  <c r="V31" i="2"/>
  <c r="V29" i="5"/>
  <c r="V29" i="4"/>
  <c r="V29" i="3"/>
  <c r="V29" i="2"/>
  <c r="V27" i="5"/>
  <c r="V27" i="4"/>
  <c r="V27" i="3"/>
  <c r="V27" i="2"/>
  <c r="V25" i="5"/>
  <c r="V25" i="4"/>
  <c r="V25" i="3"/>
  <c r="V25" i="2"/>
  <c r="V23" i="5"/>
  <c r="V23" i="4"/>
  <c r="V23" i="3"/>
  <c r="V23" i="2"/>
  <c r="V75" i="5"/>
  <c r="V75" i="4"/>
  <c r="V75" i="3"/>
  <c r="V75" i="2"/>
  <c r="V73" i="5"/>
  <c r="V73" i="4"/>
  <c r="V73" i="3"/>
  <c r="V73" i="2"/>
  <c r="V71" i="5"/>
  <c r="V71" i="4"/>
  <c r="V71" i="3"/>
  <c r="V71" i="2"/>
  <c r="V69" i="5"/>
  <c r="V69" i="4"/>
  <c r="V69" i="3"/>
  <c r="V69" i="2"/>
  <c r="V67" i="5"/>
  <c r="V67" i="4"/>
  <c r="V67" i="3"/>
  <c r="V67" i="2"/>
  <c r="V65" i="5"/>
  <c r="V65" i="4"/>
  <c r="V65" i="3"/>
  <c r="V65" i="2"/>
  <c r="V63" i="5"/>
  <c r="V63" i="4"/>
  <c r="V63" i="3"/>
  <c r="V63" i="2"/>
  <c r="V61" i="5"/>
  <c r="V61" i="4"/>
  <c r="V61" i="3"/>
  <c r="V61" i="2"/>
  <c r="V59" i="5"/>
  <c r="V59" i="4"/>
  <c r="V59" i="3"/>
  <c r="V59" i="2"/>
  <c r="V57" i="5"/>
  <c r="V57" i="4"/>
  <c r="V57" i="3"/>
  <c r="V57" i="2"/>
  <c r="V55" i="5"/>
  <c r="V55" i="4"/>
  <c r="V55" i="3"/>
  <c r="V55" i="2"/>
  <c r="V53" i="5"/>
  <c r="V53" i="4"/>
  <c r="V53" i="3"/>
  <c r="V53" i="2"/>
  <c r="V51" i="5"/>
  <c r="V51" i="4"/>
  <c r="V51" i="3"/>
  <c r="V51" i="2"/>
  <c r="V103" i="5"/>
  <c r="V103" i="4"/>
  <c r="V103" i="3"/>
  <c r="V103" i="2"/>
  <c r="V101" i="5"/>
  <c r="V101" i="4"/>
  <c r="V101" i="3"/>
  <c r="V101" i="2"/>
  <c r="V99" i="5"/>
  <c r="V99" i="4"/>
  <c r="V99" i="3"/>
  <c r="V99" i="2"/>
  <c r="V97" i="5"/>
  <c r="V97" i="4"/>
  <c r="V97" i="3"/>
  <c r="V97" i="2"/>
  <c r="V95" i="5"/>
  <c r="V95" i="4"/>
  <c r="V95" i="3"/>
  <c r="V95" i="2"/>
  <c r="V93" i="5"/>
  <c r="V93" i="4"/>
  <c r="V93" i="3"/>
  <c r="V93" i="2"/>
  <c r="V91" i="5"/>
  <c r="V91" i="4"/>
  <c r="V91" i="3"/>
  <c r="V91" i="2"/>
  <c r="V89" i="5"/>
  <c r="V89" i="4"/>
  <c r="V89" i="3"/>
  <c r="V89" i="2"/>
  <c r="V87" i="5"/>
  <c r="V87" i="4"/>
  <c r="V87" i="3"/>
  <c r="V87" i="2"/>
  <c r="V85" i="5"/>
  <c r="V85" i="4"/>
  <c r="V85" i="3"/>
  <c r="V85" i="2"/>
  <c r="V83" i="5"/>
  <c r="V83" i="4"/>
  <c r="V83" i="3"/>
  <c r="V83" i="2"/>
  <c r="V81" i="5"/>
  <c r="V81" i="4"/>
  <c r="V81" i="3"/>
  <c r="V81" i="2"/>
  <c r="V79" i="5"/>
  <c r="V79" i="4"/>
  <c r="V79" i="3"/>
  <c r="V79" i="2"/>
  <c r="V77" i="5"/>
  <c r="V77" i="4"/>
  <c r="V77" i="3"/>
  <c r="V77" i="2"/>
  <c r="AJ135" i="3"/>
  <c r="AJ135" i="5"/>
  <c r="V131" i="5"/>
  <c r="V131" i="4"/>
  <c r="V131" i="3"/>
  <c r="V131" i="2"/>
  <c r="V107" i="5"/>
  <c r="V107" i="4"/>
  <c r="V107" i="3"/>
  <c r="V107" i="2"/>
  <c r="V105" i="5"/>
  <c r="V105" i="4"/>
  <c r="V105" i="3"/>
  <c r="V105" i="2"/>
  <c r="V21" i="5"/>
  <c r="V21" i="4"/>
  <c r="V21" i="3"/>
  <c r="V21" i="2"/>
  <c r="V18" i="5"/>
  <c r="V18" i="4"/>
  <c r="V18" i="3"/>
  <c r="V18" i="2"/>
  <c r="V12" i="5"/>
  <c r="V12" i="4"/>
  <c r="V12" i="3"/>
  <c r="V12" i="2"/>
  <c r="V7" i="5"/>
  <c r="V7" i="4"/>
  <c r="V7" i="3"/>
  <c r="V7" i="2"/>
  <c r="V130" i="5"/>
  <c r="V130" i="4"/>
  <c r="V130" i="3"/>
  <c r="V130" i="2"/>
  <c r="V128" i="5"/>
  <c r="V128" i="4"/>
  <c r="V128" i="3"/>
  <c r="V128" i="2"/>
  <c r="V126" i="5"/>
  <c r="V126" i="4"/>
  <c r="V126" i="3"/>
  <c r="V126" i="2"/>
  <c r="V124" i="5"/>
  <c r="V124" i="4"/>
  <c r="V124" i="3"/>
  <c r="V124" i="2"/>
  <c r="V122" i="5"/>
  <c r="V122" i="4"/>
  <c r="V122" i="3"/>
  <c r="V122" i="2"/>
  <c r="V120" i="5"/>
  <c r="V120" i="4"/>
  <c r="V120" i="3"/>
  <c r="V120" i="2"/>
  <c r="V118" i="5"/>
  <c r="V118" i="4"/>
  <c r="V118" i="3"/>
  <c r="V118" i="2"/>
  <c r="V116" i="5"/>
  <c r="V116" i="4"/>
  <c r="V116" i="3"/>
  <c r="V116" i="2"/>
  <c r="V114" i="5"/>
  <c r="V114" i="4"/>
  <c r="V114" i="3"/>
  <c r="V114" i="2"/>
  <c r="V112" i="5"/>
  <c r="V112" i="4"/>
  <c r="V112" i="3"/>
  <c r="V112" i="2"/>
  <c r="V110" i="5"/>
  <c r="V110" i="4"/>
  <c r="V110" i="3"/>
  <c r="V110" i="2"/>
  <c r="V49" i="5"/>
  <c r="V49" i="4"/>
  <c r="V49" i="3"/>
  <c r="V49" i="2"/>
  <c r="V47" i="5"/>
  <c r="V47" i="4"/>
  <c r="V47" i="3"/>
  <c r="V47" i="2"/>
  <c r="AH135" i="4"/>
  <c r="AH133" i="4"/>
  <c r="AH137" i="4" s="1"/>
  <c r="AH134" i="3"/>
  <c r="AH133" i="3"/>
  <c r="AH137" i="3" s="1"/>
  <c r="AI107" i="5"/>
  <c r="AI107" i="4"/>
  <c r="AI107" i="3"/>
  <c r="AI107" i="2"/>
  <c r="AD133" i="3"/>
  <c r="AD137" i="3" s="1"/>
  <c r="AD133" i="5"/>
  <c r="AD137" i="5" s="1"/>
  <c r="L133" i="3"/>
  <c r="L137" i="3"/>
  <c r="L133" i="5"/>
  <c r="L137" i="5"/>
  <c r="V20" i="5"/>
  <c r="V20" i="4"/>
  <c r="V20" i="3"/>
  <c r="V20" i="2"/>
  <c r="V16" i="5"/>
  <c r="V16" i="4"/>
  <c r="V16" i="3"/>
  <c r="V16" i="2"/>
  <c r="V13" i="5"/>
  <c r="V13" i="4"/>
  <c r="V13" i="3"/>
  <c r="V13" i="2"/>
  <c r="V10" i="5"/>
  <c r="V10" i="4"/>
  <c r="V10" i="3"/>
  <c r="V10" i="2"/>
  <c r="V5" i="5"/>
  <c r="V5" i="4"/>
  <c r="V5" i="3"/>
  <c r="V5" i="2"/>
  <c r="AI10" i="5"/>
  <c r="AI10" i="4"/>
  <c r="AI10" i="3"/>
  <c r="AI10" i="2"/>
  <c r="AI7" i="5"/>
  <c r="AI7" i="4"/>
  <c r="AI7" i="3"/>
  <c r="AI7" i="2"/>
  <c r="AI21" i="5"/>
  <c r="AI21" i="4"/>
  <c r="AI21" i="3"/>
  <c r="AI21" i="2"/>
  <c r="AI129" i="5"/>
  <c r="AI129" i="4"/>
  <c r="AI129" i="3"/>
  <c r="AI129" i="2"/>
  <c r="AI121" i="5"/>
  <c r="AI121" i="4"/>
  <c r="AI121" i="3"/>
  <c r="AI121" i="2"/>
  <c r="AI113" i="5"/>
  <c r="AI113" i="4"/>
  <c r="AI113" i="3"/>
  <c r="AI113" i="2"/>
  <c r="AI128" i="5"/>
  <c r="AI128" i="4"/>
  <c r="AI128" i="3"/>
  <c r="AI128" i="2"/>
  <c r="AI120" i="5"/>
  <c r="AI120" i="4"/>
  <c r="AI120" i="3"/>
  <c r="AI120" i="2"/>
  <c r="AI112" i="5"/>
  <c r="AI112" i="4"/>
  <c r="AI112" i="3"/>
  <c r="AI112" i="2"/>
  <c r="AI32" i="5"/>
  <c r="AI32" i="4"/>
  <c r="AI32" i="3"/>
  <c r="AI32" i="2"/>
  <c r="AI68" i="5"/>
  <c r="AI68" i="4"/>
  <c r="AI68" i="3"/>
  <c r="AI68" i="2"/>
  <c r="AI60" i="5"/>
  <c r="AI60" i="4"/>
  <c r="AI60" i="3"/>
  <c r="AI60" i="2"/>
  <c r="AI52" i="5"/>
  <c r="AI52" i="4"/>
  <c r="AI52" i="3"/>
  <c r="AI52" i="2"/>
  <c r="AI98" i="5"/>
  <c r="AI98" i="4"/>
  <c r="AI98" i="3"/>
  <c r="AI98" i="2"/>
  <c r="AI90" i="5"/>
  <c r="AI90" i="4"/>
  <c r="AI90" i="3"/>
  <c r="AI90" i="2"/>
  <c r="AI82" i="5"/>
  <c r="AI82" i="4"/>
  <c r="AI82" i="3"/>
  <c r="AI82" i="2"/>
  <c r="AI106" i="5"/>
  <c r="AI106" i="4"/>
  <c r="AI106" i="3"/>
  <c r="AI106" i="2"/>
  <c r="AI18" i="5"/>
  <c r="AI18" i="4"/>
  <c r="AI18" i="3"/>
  <c r="AI18" i="2"/>
  <c r="AI26" i="5"/>
  <c r="AI26" i="4"/>
  <c r="AI26" i="3"/>
  <c r="AI26" i="2"/>
  <c r="AI89" i="5"/>
  <c r="AI89" i="4"/>
  <c r="AI89" i="3"/>
  <c r="AI89" i="2"/>
  <c r="AI29" i="5"/>
  <c r="AI29" i="4"/>
  <c r="AI29" i="3"/>
  <c r="AI29" i="2"/>
  <c r="AI75" i="5"/>
  <c r="AI75" i="4"/>
  <c r="AI75" i="3"/>
  <c r="AI75" i="2"/>
  <c r="AI67" i="5"/>
  <c r="AI67" i="4"/>
  <c r="AI67" i="3"/>
  <c r="AI67" i="2"/>
  <c r="AI59" i="5"/>
  <c r="AI59" i="4"/>
  <c r="AI59" i="3"/>
  <c r="AI59" i="2"/>
  <c r="AI51" i="5"/>
  <c r="AI51" i="4"/>
  <c r="AI51" i="3"/>
  <c r="AI51" i="2"/>
  <c r="AI97" i="5"/>
  <c r="AI97" i="4"/>
  <c r="AI97" i="3"/>
  <c r="AI97" i="2"/>
  <c r="AI49" i="5"/>
  <c r="AI49" i="4"/>
  <c r="AI49" i="3"/>
  <c r="AI49" i="2"/>
  <c r="AI45" i="5"/>
  <c r="AI45" i="4"/>
  <c r="AI45" i="3"/>
  <c r="AI45" i="2"/>
  <c r="AI43" i="5"/>
  <c r="AI43" i="4"/>
  <c r="AI43" i="3"/>
  <c r="AI43" i="2"/>
  <c r="AI39" i="5"/>
  <c r="AI39" i="4"/>
  <c r="AI39" i="3"/>
  <c r="AI39" i="2"/>
  <c r="AI35" i="5"/>
  <c r="AI35" i="4"/>
  <c r="AI35" i="3"/>
  <c r="AI35" i="2"/>
  <c r="AI33" i="5"/>
  <c r="AI33" i="4"/>
  <c r="AI33" i="3"/>
  <c r="AI33" i="2"/>
  <c r="AI131" i="5"/>
  <c r="AI131" i="4"/>
  <c r="AI131" i="3"/>
  <c r="AI131" i="2"/>
  <c r="AI12" i="5"/>
  <c r="AI12" i="4"/>
  <c r="AI12" i="3"/>
  <c r="AI12" i="2"/>
  <c r="AI4" i="5"/>
  <c r="AI4" i="4"/>
  <c r="AI4" i="3"/>
  <c r="AI4" i="2"/>
  <c r="AI8" i="5"/>
  <c r="AI8" i="4"/>
  <c r="AI8" i="3"/>
  <c r="AI8" i="2"/>
  <c r="AI9" i="5"/>
  <c r="AI9" i="4"/>
  <c r="AI9" i="3"/>
  <c r="AI9" i="2"/>
  <c r="AI5" i="5"/>
  <c r="AI5" i="4"/>
  <c r="AI5" i="3"/>
  <c r="AI5" i="2"/>
  <c r="AI15" i="5"/>
  <c r="AI15" i="4"/>
  <c r="AI15" i="3"/>
  <c r="AI15" i="2"/>
  <c r="AI17" i="5"/>
  <c r="AI17" i="4"/>
  <c r="AI17" i="3"/>
  <c r="AI17" i="2"/>
  <c r="AI104" i="5"/>
  <c r="AI104" i="4"/>
  <c r="AI104" i="3"/>
  <c r="AI104" i="2"/>
  <c r="AI127" i="5"/>
  <c r="AI127" i="4"/>
  <c r="AI127" i="3"/>
  <c r="AI127" i="2"/>
  <c r="AI123" i="5"/>
  <c r="AI123" i="4"/>
  <c r="AI123" i="3"/>
  <c r="AI123" i="2"/>
  <c r="AI119" i="5"/>
  <c r="AI119" i="4"/>
  <c r="AI119" i="3"/>
  <c r="AI119" i="2"/>
  <c r="AI115" i="5"/>
  <c r="AI115" i="4"/>
  <c r="AI115" i="3"/>
  <c r="AI115" i="2"/>
  <c r="AI111" i="5"/>
  <c r="AI111" i="4"/>
  <c r="AI111" i="3"/>
  <c r="AI111" i="2"/>
  <c r="AI130" i="5"/>
  <c r="AI130" i="4"/>
  <c r="AI130" i="3"/>
  <c r="AI130" i="2"/>
  <c r="AI126" i="5"/>
  <c r="AI126" i="4"/>
  <c r="AI126" i="3"/>
  <c r="AI126" i="2"/>
  <c r="AI122" i="5"/>
  <c r="AI122" i="4"/>
  <c r="AI122" i="3"/>
  <c r="AI122" i="2"/>
  <c r="AI118" i="5"/>
  <c r="AI118" i="4"/>
  <c r="AI118" i="3"/>
  <c r="AI118" i="2"/>
  <c r="AI114" i="5"/>
  <c r="AI114" i="4"/>
  <c r="AI114" i="3"/>
  <c r="AI114" i="2"/>
  <c r="AI110" i="5"/>
  <c r="AI110" i="4"/>
  <c r="AI110" i="3"/>
  <c r="AI110" i="2"/>
  <c r="AI30" i="5"/>
  <c r="AI30" i="4"/>
  <c r="AI30" i="3"/>
  <c r="AI30" i="2"/>
  <c r="AI74" i="5"/>
  <c r="AI74" i="4"/>
  <c r="AI74" i="3"/>
  <c r="AI74" i="2"/>
  <c r="AI70" i="5"/>
  <c r="AI70" i="4"/>
  <c r="AI70" i="3"/>
  <c r="AI70" i="2"/>
  <c r="AI66" i="5"/>
  <c r="AI66" i="4"/>
  <c r="AI66" i="3"/>
  <c r="AI66" i="2"/>
  <c r="AI62" i="5"/>
  <c r="AI62" i="4"/>
  <c r="AI62" i="3"/>
  <c r="AI62" i="2"/>
  <c r="AI58" i="5"/>
  <c r="AI58" i="4"/>
  <c r="AI58" i="3"/>
  <c r="AI58" i="2"/>
  <c r="AI54" i="5"/>
  <c r="AI54" i="4"/>
  <c r="AI54" i="3"/>
  <c r="AI54" i="2"/>
  <c r="AI50" i="5"/>
  <c r="AI50" i="4"/>
  <c r="AI50" i="3"/>
  <c r="AI50" i="2"/>
  <c r="AI100" i="5"/>
  <c r="AI100" i="4"/>
  <c r="AI100" i="3"/>
  <c r="AI100" i="2"/>
  <c r="AI96" i="5"/>
  <c r="AI96" i="4"/>
  <c r="AI96" i="3"/>
  <c r="AI96" i="2"/>
  <c r="AI92" i="5"/>
  <c r="AI92" i="4"/>
  <c r="AI92" i="3"/>
  <c r="AI92" i="2"/>
  <c r="AI88" i="5"/>
  <c r="AI88" i="4"/>
  <c r="AI88" i="3"/>
  <c r="AI88" i="2"/>
  <c r="AI84" i="5"/>
  <c r="AI84" i="4"/>
  <c r="AI84" i="3"/>
  <c r="AI84" i="2"/>
  <c r="AI80" i="5"/>
  <c r="AI80" i="4"/>
  <c r="AI80" i="3"/>
  <c r="AI80" i="2"/>
  <c r="AI132" i="5"/>
  <c r="AI132" i="4"/>
  <c r="AI132" i="3"/>
  <c r="AI132" i="2"/>
  <c r="AI11" i="5"/>
  <c r="AI11" i="4"/>
  <c r="AI11" i="3"/>
  <c r="AI11" i="2"/>
  <c r="AI20" i="5"/>
  <c r="AI20" i="4"/>
  <c r="AI20" i="3"/>
  <c r="AI20" i="2"/>
  <c r="AI16" i="5"/>
  <c r="AI16" i="4"/>
  <c r="AI16" i="3"/>
  <c r="AI16" i="2"/>
  <c r="AI28" i="5"/>
  <c r="AI28" i="4"/>
  <c r="AI28" i="3"/>
  <c r="AI28" i="2"/>
  <c r="AI24" i="5"/>
  <c r="AI24" i="4"/>
  <c r="AI24" i="3"/>
  <c r="AI24" i="2"/>
  <c r="AI91" i="5"/>
  <c r="AI91" i="4"/>
  <c r="AI91" i="3"/>
  <c r="AI91" i="2"/>
  <c r="AI87" i="5"/>
  <c r="AI87" i="4"/>
  <c r="AI87" i="3"/>
  <c r="AI87" i="2"/>
  <c r="AI79" i="5"/>
  <c r="AI79" i="4"/>
  <c r="AI79" i="3"/>
  <c r="AI79" i="2"/>
  <c r="AI27" i="5"/>
  <c r="AI27" i="4"/>
  <c r="AI27" i="3"/>
  <c r="AI27" i="2"/>
  <c r="AI23" i="5"/>
  <c r="AI23" i="4"/>
  <c r="AI23" i="3"/>
  <c r="AI23" i="2"/>
  <c r="AI73" i="5"/>
  <c r="AI73" i="4"/>
  <c r="AI73" i="3"/>
  <c r="AI73" i="2"/>
  <c r="AI69" i="5"/>
  <c r="AI69" i="4"/>
  <c r="AI69" i="3"/>
  <c r="AI69" i="2"/>
  <c r="AI65" i="5"/>
  <c r="AI65" i="4"/>
  <c r="AI65" i="3"/>
  <c r="AI65" i="2"/>
  <c r="AI61" i="5"/>
  <c r="AI61" i="4"/>
  <c r="AI61" i="3"/>
  <c r="AI61" i="2"/>
  <c r="AI57" i="5"/>
  <c r="AI57" i="4"/>
  <c r="AI57" i="3"/>
  <c r="AI57" i="2"/>
  <c r="AI53" i="5"/>
  <c r="AI53" i="4"/>
  <c r="AI53" i="3"/>
  <c r="AI53" i="2"/>
  <c r="AI103" i="5"/>
  <c r="AI103" i="4"/>
  <c r="AI103" i="3"/>
  <c r="AI103" i="2"/>
  <c r="AI99" i="5"/>
  <c r="AI99" i="4"/>
  <c r="AI99" i="3"/>
  <c r="AI99" i="2"/>
  <c r="AI95" i="5"/>
  <c r="AI95" i="4"/>
  <c r="AI95" i="3"/>
  <c r="AI95" i="2"/>
  <c r="AI105" i="5"/>
  <c r="AI105" i="4"/>
  <c r="AI105" i="3"/>
  <c r="AI105" i="2"/>
  <c r="AI48" i="5"/>
  <c r="AI48" i="4"/>
  <c r="AI48" i="3"/>
  <c r="AI48" i="2"/>
  <c r="AI46" i="5"/>
  <c r="AI46" i="4"/>
  <c r="AI46" i="3"/>
  <c r="AI46" i="2"/>
  <c r="AI44" i="5"/>
  <c r="AI44" i="4"/>
  <c r="AI44" i="3"/>
  <c r="AI44" i="2"/>
  <c r="AI42" i="5"/>
  <c r="AI42" i="4"/>
  <c r="AI42" i="3"/>
  <c r="AI42" i="2"/>
  <c r="AI40" i="5"/>
  <c r="AI40" i="4"/>
  <c r="AI40" i="3"/>
  <c r="AI40" i="2"/>
  <c r="AI38" i="5"/>
  <c r="AI38" i="4"/>
  <c r="AI38" i="3"/>
  <c r="AI38" i="2"/>
  <c r="AI36" i="5"/>
  <c r="AI36" i="4"/>
  <c r="AI36" i="3"/>
  <c r="AI36" i="2"/>
  <c r="AI34" i="5"/>
  <c r="AI34" i="4"/>
  <c r="AI34" i="3"/>
  <c r="AI34" i="2"/>
  <c r="AI85" i="5"/>
  <c r="AI85" i="4"/>
  <c r="AI85" i="3"/>
  <c r="AI85" i="2"/>
  <c r="AI77" i="5"/>
  <c r="AI77" i="4"/>
  <c r="AI77" i="3"/>
  <c r="AI77" i="2"/>
  <c r="AI108" i="5"/>
  <c r="AI108" i="4"/>
  <c r="AI108" i="3"/>
  <c r="AI108" i="2"/>
  <c r="AJ137" i="1"/>
  <c r="AJ45" i="5"/>
  <c r="AJ45" i="4"/>
  <c r="AJ136" i="4" s="1"/>
  <c r="AJ45" i="3"/>
  <c r="AJ136" i="3" s="1"/>
  <c r="AJ45" i="2"/>
  <c r="AJ136" i="2" s="1"/>
  <c r="V44" i="5"/>
  <c r="V44" i="4"/>
  <c r="V44" i="3"/>
  <c r="V44" i="2"/>
  <c r="V42" i="5"/>
  <c r="V42" i="4"/>
  <c r="V42" i="3"/>
  <c r="V42" i="2"/>
  <c r="V40" i="5"/>
  <c r="V40" i="4"/>
  <c r="V40" i="3"/>
  <c r="V40" i="2"/>
  <c r="V38" i="5"/>
  <c r="V38" i="4"/>
  <c r="V38" i="3"/>
  <c r="V38" i="2"/>
  <c r="V36" i="5"/>
  <c r="V36" i="4"/>
  <c r="V36" i="3"/>
  <c r="V36" i="2"/>
  <c r="V34" i="5"/>
  <c r="V34" i="4"/>
  <c r="V34" i="3"/>
  <c r="V34" i="2"/>
  <c r="V32" i="5"/>
  <c r="V32" i="4"/>
  <c r="V32" i="3"/>
  <c r="V32" i="2"/>
  <c r="V30" i="5"/>
  <c r="V30" i="4"/>
  <c r="V30" i="3"/>
  <c r="V30" i="2"/>
  <c r="V28" i="5"/>
  <c r="V28" i="4"/>
  <c r="V28" i="3"/>
  <c r="V28" i="2"/>
  <c r="V26" i="5"/>
  <c r="V26" i="4"/>
  <c r="V26" i="3"/>
  <c r="V26" i="2"/>
  <c r="V24" i="5"/>
  <c r="V24" i="4"/>
  <c r="V24" i="3"/>
  <c r="V24" i="2"/>
  <c r="AJ136" i="5"/>
  <c r="V76" i="5"/>
  <c r="V76" i="4"/>
  <c r="V76" i="3"/>
  <c r="V76" i="2"/>
  <c r="V74" i="5"/>
  <c r="V74" i="4"/>
  <c r="V74" i="3"/>
  <c r="V74" i="2"/>
  <c r="V72" i="5"/>
  <c r="V72" i="4"/>
  <c r="V72" i="3"/>
  <c r="V72" i="2"/>
  <c r="V70" i="5"/>
  <c r="V70" i="4"/>
  <c r="V70" i="3"/>
  <c r="V70" i="2"/>
  <c r="V68" i="5"/>
  <c r="V68" i="4"/>
  <c r="V68" i="3"/>
  <c r="V68" i="2"/>
  <c r="V66" i="5"/>
  <c r="V66" i="4"/>
  <c r="V66" i="3"/>
  <c r="V66" i="2"/>
  <c r="V64" i="5"/>
  <c r="V64" i="4"/>
  <c r="V64" i="3"/>
  <c r="V64" i="2"/>
  <c r="V62" i="5"/>
  <c r="V62" i="4"/>
  <c r="V62" i="3"/>
  <c r="V62" i="2"/>
  <c r="V60" i="5"/>
  <c r="V60" i="4"/>
  <c r="V60" i="3"/>
  <c r="V60" i="2"/>
  <c r="V58" i="5"/>
  <c r="V58" i="4"/>
  <c r="V58" i="3"/>
  <c r="V58" i="2"/>
  <c r="V56" i="5"/>
  <c r="V56" i="4"/>
  <c r="V56" i="3"/>
  <c r="V56" i="2"/>
  <c r="V54" i="5"/>
  <c r="V54" i="4"/>
  <c r="V54" i="3"/>
  <c r="V54" i="2"/>
  <c r="V52" i="5"/>
  <c r="V52" i="4"/>
  <c r="V52" i="3"/>
  <c r="V52" i="2"/>
  <c r="V50" i="5"/>
  <c r="V50" i="4"/>
  <c r="V50" i="3"/>
  <c r="V50" i="2"/>
  <c r="V102" i="5"/>
  <c r="V102" i="4"/>
  <c r="V102" i="3"/>
  <c r="V102" i="2"/>
  <c r="V100" i="5"/>
  <c r="V100" i="4"/>
  <c r="V100" i="3"/>
  <c r="V100" i="2"/>
  <c r="V98" i="5"/>
  <c r="V98" i="4"/>
  <c r="V98" i="3"/>
  <c r="V98" i="2"/>
  <c r="V96" i="5"/>
  <c r="V96" i="4"/>
  <c r="V96" i="3"/>
  <c r="V96" i="2"/>
  <c r="V94" i="5"/>
  <c r="V94" i="4"/>
  <c r="V94" i="3"/>
  <c r="V94" i="2"/>
  <c r="V92" i="5"/>
  <c r="V92" i="4"/>
  <c r="V92" i="3"/>
  <c r="V92" i="2"/>
  <c r="V90" i="5"/>
  <c r="V90" i="4"/>
  <c r="V90" i="3"/>
  <c r="V90" i="2"/>
  <c r="V88" i="5"/>
  <c r="V88" i="4"/>
  <c r="V88" i="3"/>
  <c r="V88" i="2"/>
  <c r="V86" i="5"/>
  <c r="V86" i="4"/>
  <c r="V86" i="3"/>
  <c r="V86" i="2"/>
  <c r="V84" i="5"/>
  <c r="V84" i="4"/>
  <c r="V84" i="3"/>
  <c r="V84" i="2"/>
  <c r="V82" i="5"/>
  <c r="V82" i="4"/>
  <c r="V82" i="3"/>
  <c r="V82" i="2"/>
  <c r="V80" i="5"/>
  <c r="V80" i="4"/>
  <c r="V80" i="3"/>
  <c r="V80" i="2"/>
  <c r="V78" i="5"/>
  <c r="V78" i="4"/>
  <c r="V78" i="3"/>
  <c r="V78" i="2"/>
  <c r="AJ135" i="2"/>
  <c r="AJ135" i="4"/>
  <c r="V132" i="5"/>
  <c r="V132" i="4"/>
  <c r="V132" i="3"/>
  <c r="V132" i="2"/>
  <c r="V108" i="5"/>
  <c r="V108" i="4"/>
  <c r="V108" i="3"/>
  <c r="V108" i="2"/>
  <c r="V106" i="5"/>
  <c r="V106" i="4"/>
  <c r="V106" i="3"/>
  <c r="V106" i="2"/>
  <c r="V22" i="5"/>
  <c r="V22" i="4"/>
  <c r="V22" i="3"/>
  <c r="V22" i="2"/>
  <c r="V19" i="5"/>
  <c r="V19" i="4"/>
  <c r="V19" i="3"/>
  <c r="V19" i="2"/>
  <c r="V15" i="5"/>
  <c r="V15" i="4"/>
  <c r="V15" i="3"/>
  <c r="V15" i="2"/>
  <c r="V9" i="5"/>
  <c r="V9" i="4"/>
  <c r="V9" i="3"/>
  <c r="V9" i="2"/>
  <c r="V6" i="5"/>
  <c r="V6" i="4"/>
  <c r="V6" i="3"/>
  <c r="V6" i="2"/>
  <c r="AJ137" i="5"/>
  <c r="V129" i="5"/>
  <c r="V129" i="4"/>
  <c r="V129" i="3"/>
  <c r="V129" i="2"/>
  <c r="V127" i="5"/>
  <c r="V127" i="4"/>
  <c r="V127" i="3"/>
  <c r="V127" i="2"/>
  <c r="V125" i="5"/>
  <c r="V125" i="4"/>
  <c r="V125" i="3"/>
  <c r="V125" i="2"/>
  <c r="V123" i="5"/>
  <c r="V123" i="4"/>
  <c r="V123" i="3"/>
  <c r="V123" i="2"/>
  <c r="V121" i="5"/>
  <c r="V121" i="4"/>
  <c r="V121" i="3"/>
  <c r="V121" i="2"/>
  <c r="V119" i="5"/>
  <c r="V119" i="4"/>
  <c r="V119" i="3"/>
  <c r="V119" i="2"/>
  <c r="V117" i="5"/>
  <c r="V117" i="4"/>
  <c r="V117" i="3"/>
  <c r="V117" i="2"/>
  <c r="V115" i="5"/>
  <c r="V115" i="4"/>
  <c r="V115" i="3"/>
  <c r="V115" i="2"/>
  <c r="V113" i="5"/>
  <c r="V113" i="4"/>
  <c r="V113" i="3"/>
  <c r="V113" i="2"/>
  <c r="V111" i="5"/>
  <c r="V111" i="4"/>
  <c r="V111" i="3"/>
  <c r="V111" i="2"/>
  <c r="V109" i="5"/>
  <c r="V109" i="4"/>
  <c r="V109" i="3"/>
  <c r="V109" i="2"/>
  <c r="V48" i="5"/>
  <c r="V48" i="4"/>
  <c r="V48" i="3"/>
  <c r="V48" i="2"/>
  <c r="V46" i="5"/>
  <c r="V46" i="4"/>
  <c r="V46" i="3"/>
  <c r="V46" i="2"/>
  <c r="AH136" i="5"/>
  <c r="AH133" i="5"/>
  <c r="AH137" i="5" s="1"/>
  <c r="AD136" i="5"/>
  <c r="L136" i="5"/>
  <c r="AD135" i="4"/>
  <c r="AD134" i="3"/>
  <c r="L135" i="4"/>
  <c r="AH133" i="2"/>
  <c r="AH137" i="2" s="1"/>
  <c r="AD133" i="2"/>
  <c r="AD137" i="2" s="1"/>
  <c r="AD133" i="4"/>
  <c r="AD137" i="4" s="1"/>
  <c r="L137" i="2"/>
  <c r="L133" i="2"/>
  <c r="L133" i="4"/>
  <c r="L137" i="4"/>
  <c r="V104" i="5"/>
  <c r="V104" i="4"/>
  <c r="V104" i="3"/>
  <c r="V104" i="2"/>
  <c r="V17" i="5"/>
  <c r="V17" i="4"/>
  <c r="V17" i="3"/>
  <c r="V17" i="2"/>
  <c r="V14" i="5"/>
  <c r="V14" i="4"/>
  <c r="V14" i="3"/>
  <c r="V14" i="2"/>
  <c r="V11" i="5"/>
  <c r="V11" i="4"/>
  <c r="V11" i="3"/>
  <c r="V11" i="2"/>
  <c r="V8" i="5"/>
  <c r="V8" i="4"/>
  <c r="V8" i="3"/>
  <c r="V8" i="2"/>
  <c r="V4" i="5"/>
  <c r="V4" i="4"/>
  <c r="V4" i="3"/>
  <c r="V4" i="2"/>
  <c r="S12" i="4"/>
  <c r="S12" i="5"/>
  <c r="S12" i="3"/>
  <c r="S12" i="2"/>
  <c r="S7" i="4"/>
  <c r="S7" i="5"/>
  <c r="S7" i="3"/>
  <c r="S7" i="2"/>
  <c r="S10" i="4"/>
  <c r="S10" i="5"/>
  <c r="S10" i="3"/>
  <c r="S10" i="2"/>
  <c r="S6" i="5"/>
  <c r="S6" i="4"/>
  <c r="S6" i="3"/>
  <c r="S6" i="2"/>
  <c r="S9" i="4"/>
  <c r="S9" i="5"/>
  <c r="S9" i="3"/>
  <c r="S9" i="2"/>
  <c r="S5" i="5"/>
  <c r="S5" i="4"/>
  <c r="S5" i="3"/>
  <c r="S5" i="2"/>
  <c r="S4" i="5"/>
  <c r="S4" i="4"/>
  <c r="S4" i="3"/>
  <c r="S4" i="2"/>
  <c r="S8" i="4"/>
  <c r="S8" i="5"/>
  <c r="S8" i="3"/>
  <c r="S8" i="2"/>
  <c r="S11" i="4"/>
  <c r="S11" i="5"/>
  <c r="S11" i="3"/>
  <c r="S11" i="2"/>
  <c r="AJ136" i="1"/>
  <c r="AJ137" i="3" l="1"/>
  <c r="AJ137" i="4"/>
  <c r="AJ137" i="2"/>
</calcChain>
</file>

<file path=xl/comments1.xml><?xml version="1.0" encoding="utf-8"?>
<comments xmlns="http://schemas.openxmlformats.org/spreadsheetml/2006/main">
  <authors>
    <author>lvlynn</author>
    <author>Ruben Cotto</author>
  </authors>
  <commentList>
    <comment ref="AC15" authorId="0" shapeId="0">
      <text>
        <r>
          <rPr>
            <b/>
            <sz val="9"/>
            <color indexed="81"/>
            <rFont val="Tahoma"/>
            <family val="2"/>
          </rPr>
          <t>lvlynn:</t>
        </r>
        <r>
          <rPr>
            <sz val="9"/>
            <color indexed="81"/>
            <rFont val="Tahoma"/>
            <family val="2"/>
          </rPr>
          <t xml:space="preserve">
Discrepancia:
$98,932 Inf. Monitor</t>
        </r>
      </text>
    </comment>
    <comment ref="H48" authorId="0" shapeId="0">
      <text>
        <r>
          <rPr>
            <b/>
            <sz val="9"/>
            <color indexed="81"/>
            <rFont val="Tahoma"/>
            <family val="2"/>
          </rPr>
          <t>lvlynn:</t>
        </r>
        <r>
          <rPr>
            <sz val="9"/>
            <color indexed="81"/>
            <rFont val="Tahoma"/>
            <family val="2"/>
          </rPr>
          <t xml:space="preserve">
Contratista Default Target Engineering</t>
        </r>
      </text>
    </comment>
    <comment ref="W77" authorId="0" shapeId="0">
      <text>
        <r>
          <rPr>
            <b/>
            <sz val="9"/>
            <color indexed="81"/>
            <rFont val="Tahoma"/>
            <family val="2"/>
          </rPr>
          <t>lvlynn:</t>
        </r>
        <r>
          <rPr>
            <sz val="9"/>
            <color indexed="81"/>
            <rFont val="Tahoma"/>
            <family val="2"/>
          </rPr>
          <t xml:space="preserve">
9-junio-09 Final
</t>
        </r>
      </text>
    </comment>
    <comment ref="W81" authorId="0" shapeId="0">
      <text>
        <r>
          <rPr>
            <b/>
            <sz val="9"/>
            <color indexed="81"/>
            <rFont val="Tahoma"/>
            <family val="2"/>
          </rPr>
          <t>lvlynn:</t>
        </r>
        <r>
          <rPr>
            <sz val="9"/>
            <color indexed="81"/>
            <rFont val="Tahoma"/>
            <family val="2"/>
          </rPr>
          <t xml:space="preserve">
</t>
        </r>
      </text>
    </comment>
    <comment ref="AC96" authorId="1" shapeId="0">
      <text>
        <r>
          <rPr>
            <b/>
            <sz val="8"/>
            <color indexed="81"/>
            <rFont val="Tahoma"/>
            <family val="2"/>
          </rPr>
          <t>OC 1 @ 13</t>
        </r>
      </text>
    </comment>
    <comment ref="Z97" authorId="0" shapeId="0">
      <text>
        <r>
          <rPr>
            <b/>
            <sz val="9"/>
            <color indexed="81"/>
            <rFont val="Tahoma"/>
            <family val="2"/>
          </rPr>
          <t>lvlynn:</t>
        </r>
        <r>
          <rPr>
            <sz val="9"/>
            <color indexed="81"/>
            <rFont val="Tahoma"/>
            <family val="2"/>
          </rPr>
          <t xml:space="preserve">
CFP-Línea de Crédito</t>
        </r>
      </text>
    </comment>
  </commentList>
</comments>
</file>

<file path=xl/comments2.xml><?xml version="1.0" encoding="utf-8"?>
<comments xmlns="http://schemas.openxmlformats.org/spreadsheetml/2006/main">
  <authors>
    <author>lvlynn</author>
    <author>Ruben Cotto</author>
  </authors>
  <commentList>
    <comment ref="AC15" authorId="0" shapeId="0">
      <text>
        <r>
          <rPr>
            <b/>
            <sz val="9"/>
            <color indexed="81"/>
            <rFont val="Tahoma"/>
            <family val="2"/>
          </rPr>
          <t>lvlynn:</t>
        </r>
        <r>
          <rPr>
            <sz val="9"/>
            <color indexed="81"/>
            <rFont val="Tahoma"/>
            <family val="2"/>
          </rPr>
          <t xml:space="preserve">
Discrepancia:
$98,932 Inf. Monitor</t>
        </r>
      </text>
    </comment>
    <comment ref="H48" authorId="0" shapeId="0">
      <text>
        <r>
          <rPr>
            <b/>
            <sz val="9"/>
            <color indexed="81"/>
            <rFont val="Tahoma"/>
            <family val="2"/>
          </rPr>
          <t>lvlynn:</t>
        </r>
        <r>
          <rPr>
            <sz val="9"/>
            <color indexed="81"/>
            <rFont val="Tahoma"/>
            <family val="2"/>
          </rPr>
          <t xml:space="preserve">
Contratista Default Target Engineering</t>
        </r>
      </text>
    </comment>
    <comment ref="W77" authorId="0" shapeId="0">
      <text>
        <r>
          <rPr>
            <b/>
            <sz val="9"/>
            <color indexed="81"/>
            <rFont val="Tahoma"/>
            <family val="2"/>
          </rPr>
          <t>lvlynn:</t>
        </r>
        <r>
          <rPr>
            <sz val="9"/>
            <color indexed="81"/>
            <rFont val="Tahoma"/>
            <family val="2"/>
          </rPr>
          <t xml:space="preserve">
9-junio-09 Final
</t>
        </r>
      </text>
    </comment>
    <comment ref="W81" authorId="0" shapeId="0">
      <text>
        <r>
          <rPr>
            <b/>
            <sz val="9"/>
            <color indexed="81"/>
            <rFont val="Tahoma"/>
            <family val="2"/>
          </rPr>
          <t>lvlynn:</t>
        </r>
        <r>
          <rPr>
            <sz val="9"/>
            <color indexed="81"/>
            <rFont val="Tahoma"/>
            <family val="2"/>
          </rPr>
          <t xml:space="preserve">
</t>
        </r>
      </text>
    </comment>
    <comment ref="AC96" authorId="1" shapeId="0">
      <text>
        <r>
          <rPr>
            <b/>
            <sz val="8"/>
            <color indexed="81"/>
            <rFont val="Tahoma"/>
            <family val="2"/>
          </rPr>
          <t>OC 1 @ 13</t>
        </r>
      </text>
    </comment>
    <comment ref="Z97" authorId="0" shapeId="0">
      <text>
        <r>
          <rPr>
            <b/>
            <sz val="9"/>
            <color indexed="81"/>
            <rFont val="Tahoma"/>
            <family val="2"/>
          </rPr>
          <t>lvlynn:</t>
        </r>
        <r>
          <rPr>
            <sz val="9"/>
            <color indexed="81"/>
            <rFont val="Tahoma"/>
            <family val="2"/>
          </rPr>
          <t xml:space="preserve">
CFP-Línea de Crédito</t>
        </r>
      </text>
    </comment>
  </commentList>
</comments>
</file>

<file path=xl/comments3.xml><?xml version="1.0" encoding="utf-8"?>
<comments xmlns="http://schemas.openxmlformats.org/spreadsheetml/2006/main">
  <authors>
    <author>lvlynn</author>
    <author>Ruben Cotto</author>
  </authors>
  <commentList>
    <comment ref="AC15" authorId="0" shapeId="0">
      <text>
        <r>
          <rPr>
            <b/>
            <sz val="9"/>
            <color indexed="81"/>
            <rFont val="Tahoma"/>
            <family val="2"/>
          </rPr>
          <t>lvlynn:</t>
        </r>
        <r>
          <rPr>
            <sz val="9"/>
            <color indexed="81"/>
            <rFont val="Tahoma"/>
            <family val="2"/>
          </rPr>
          <t xml:space="preserve">
Discrepancia:
$98,932 Inf. Monitor</t>
        </r>
      </text>
    </comment>
    <comment ref="H48" authorId="0" shapeId="0">
      <text>
        <r>
          <rPr>
            <b/>
            <sz val="9"/>
            <color indexed="81"/>
            <rFont val="Tahoma"/>
            <family val="2"/>
          </rPr>
          <t>lvlynn:</t>
        </r>
        <r>
          <rPr>
            <sz val="9"/>
            <color indexed="81"/>
            <rFont val="Tahoma"/>
            <family val="2"/>
          </rPr>
          <t xml:space="preserve">
Contratista Default Target Engineering</t>
        </r>
      </text>
    </comment>
    <comment ref="W77" authorId="0" shapeId="0">
      <text>
        <r>
          <rPr>
            <b/>
            <sz val="9"/>
            <color indexed="81"/>
            <rFont val="Tahoma"/>
            <family val="2"/>
          </rPr>
          <t>lvlynn:</t>
        </r>
        <r>
          <rPr>
            <sz val="9"/>
            <color indexed="81"/>
            <rFont val="Tahoma"/>
            <family val="2"/>
          </rPr>
          <t xml:space="preserve">
9-junio-09 Final
</t>
        </r>
      </text>
    </comment>
    <comment ref="W81" authorId="0" shapeId="0">
      <text>
        <r>
          <rPr>
            <b/>
            <sz val="9"/>
            <color indexed="81"/>
            <rFont val="Tahoma"/>
            <family val="2"/>
          </rPr>
          <t>lvlynn:</t>
        </r>
        <r>
          <rPr>
            <sz val="9"/>
            <color indexed="81"/>
            <rFont val="Tahoma"/>
            <family val="2"/>
          </rPr>
          <t xml:space="preserve">
</t>
        </r>
      </text>
    </comment>
    <comment ref="AC96" authorId="1" shapeId="0">
      <text>
        <r>
          <rPr>
            <b/>
            <sz val="8"/>
            <color indexed="81"/>
            <rFont val="Tahoma"/>
            <family val="2"/>
          </rPr>
          <t>OC 1 @ 13</t>
        </r>
      </text>
    </comment>
    <comment ref="Z97" authorId="0" shapeId="0">
      <text>
        <r>
          <rPr>
            <b/>
            <sz val="9"/>
            <color indexed="81"/>
            <rFont val="Tahoma"/>
            <family val="2"/>
          </rPr>
          <t>lvlynn:</t>
        </r>
        <r>
          <rPr>
            <sz val="9"/>
            <color indexed="81"/>
            <rFont val="Tahoma"/>
            <family val="2"/>
          </rPr>
          <t xml:space="preserve">
CFP-Línea de Crédito</t>
        </r>
      </text>
    </comment>
  </commentList>
</comments>
</file>

<file path=xl/comments4.xml><?xml version="1.0" encoding="utf-8"?>
<comments xmlns="http://schemas.openxmlformats.org/spreadsheetml/2006/main">
  <authors>
    <author>lvlynn</author>
    <author>Ruben Cotto</author>
  </authors>
  <commentList>
    <comment ref="AC15" authorId="0" shapeId="0">
      <text>
        <r>
          <rPr>
            <b/>
            <sz val="9"/>
            <color indexed="81"/>
            <rFont val="Tahoma"/>
            <family val="2"/>
          </rPr>
          <t>lvlynn:</t>
        </r>
        <r>
          <rPr>
            <sz val="9"/>
            <color indexed="81"/>
            <rFont val="Tahoma"/>
            <family val="2"/>
          </rPr>
          <t xml:space="preserve">
Discrepancia:
$98,932 Inf. Monitor</t>
        </r>
      </text>
    </comment>
    <comment ref="H48" authorId="0" shapeId="0">
      <text>
        <r>
          <rPr>
            <b/>
            <sz val="9"/>
            <color indexed="81"/>
            <rFont val="Tahoma"/>
            <family val="2"/>
          </rPr>
          <t>lvlynn:</t>
        </r>
        <r>
          <rPr>
            <sz val="9"/>
            <color indexed="81"/>
            <rFont val="Tahoma"/>
            <family val="2"/>
          </rPr>
          <t xml:space="preserve">
Contratista Default Target Engineering</t>
        </r>
      </text>
    </comment>
    <comment ref="W77" authorId="0" shapeId="0">
      <text>
        <r>
          <rPr>
            <b/>
            <sz val="9"/>
            <color indexed="81"/>
            <rFont val="Tahoma"/>
            <family val="2"/>
          </rPr>
          <t>lvlynn:</t>
        </r>
        <r>
          <rPr>
            <sz val="9"/>
            <color indexed="81"/>
            <rFont val="Tahoma"/>
            <family val="2"/>
          </rPr>
          <t xml:space="preserve">
9-junio-09 Final
</t>
        </r>
      </text>
    </comment>
    <comment ref="W81" authorId="0" shapeId="0">
      <text>
        <r>
          <rPr>
            <b/>
            <sz val="9"/>
            <color indexed="81"/>
            <rFont val="Tahoma"/>
            <family val="2"/>
          </rPr>
          <t>lvlynn:</t>
        </r>
        <r>
          <rPr>
            <sz val="9"/>
            <color indexed="81"/>
            <rFont val="Tahoma"/>
            <family val="2"/>
          </rPr>
          <t xml:space="preserve">
</t>
        </r>
      </text>
    </comment>
    <comment ref="AC96" authorId="1" shapeId="0">
      <text>
        <r>
          <rPr>
            <b/>
            <sz val="8"/>
            <color indexed="81"/>
            <rFont val="Tahoma"/>
            <family val="2"/>
          </rPr>
          <t>OC 1 @ 13</t>
        </r>
      </text>
    </comment>
    <comment ref="Z97" authorId="0" shapeId="0">
      <text>
        <r>
          <rPr>
            <b/>
            <sz val="9"/>
            <color indexed="81"/>
            <rFont val="Tahoma"/>
            <family val="2"/>
          </rPr>
          <t>lvlynn:</t>
        </r>
        <r>
          <rPr>
            <sz val="9"/>
            <color indexed="81"/>
            <rFont val="Tahoma"/>
            <family val="2"/>
          </rPr>
          <t xml:space="preserve">
CFP-Línea de Crédito</t>
        </r>
      </text>
    </comment>
  </commentList>
</comments>
</file>

<file path=xl/comments5.xml><?xml version="1.0" encoding="utf-8"?>
<comments xmlns="http://schemas.openxmlformats.org/spreadsheetml/2006/main">
  <authors>
    <author>lvlynn</author>
    <author>Ruben Cotto</author>
  </authors>
  <commentList>
    <comment ref="AC15" authorId="0" shapeId="0">
      <text>
        <r>
          <rPr>
            <b/>
            <sz val="9"/>
            <color indexed="81"/>
            <rFont val="Tahoma"/>
            <family val="2"/>
          </rPr>
          <t>lvlynn:</t>
        </r>
        <r>
          <rPr>
            <sz val="9"/>
            <color indexed="81"/>
            <rFont val="Tahoma"/>
            <family val="2"/>
          </rPr>
          <t xml:space="preserve">
Discrepancia:
$98,932 Inf. Monitor</t>
        </r>
      </text>
    </comment>
    <comment ref="H48" authorId="0" shapeId="0">
      <text>
        <r>
          <rPr>
            <b/>
            <sz val="9"/>
            <color indexed="81"/>
            <rFont val="Tahoma"/>
            <family val="2"/>
          </rPr>
          <t>lvlynn:</t>
        </r>
        <r>
          <rPr>
            <sz val="9"/>
            <color indexed="81"/>
            <rFont val="Tahoma"/>
            <family val="2"/>
          </rPr>
          <t xml:space="preserve">
Contratista Default Target Engineering</t>
        </r>
      </text>
    </comment>
    <comment ref="W77" authorId="0" shapeId="0">
      <text>
        <r>
          <rPr>
            <b/>
            <sz val="9"/>
            <color indexed="81"/>
            <rFont val="Tahoma"/>
            <family val="2"/>
          </rPr>
          <t>lvlynn:</t>
        </r>
        <r>
          <rPr>
            <sz val="9"/>
            <color indexed="81"/>
            <rFont val="Tahoma"/>
            <family val="2"/>
          </rPr>
          <t xml:space="preserve">
9-junio-09 Final
</t>
        </r>
      </text>
    </comment>
    <comment ref="W81" authorId="0" shapeId="0">
      <text>
        <r>
          <rPr>
            <b/>
            <sz val="9"/>
            <color indexed="81"/>
            <rFont val="Tahoma"/>
            <family val="2"/>
          </rPr>
          <t>lvlynn:</t>
        </r>
        <r>
          <rPr>
            <sz val="9"/>
            <color indexed="81"/>
            <rFont val="Tahoma"/>
            <family val="2"/>
          </rPr>
          <t xml:space="preserve">
</t>
        </r>
      </text>
    </comment>
    <comment ref="AC96" authorId="1" shapeId="0">
      <text>
        <r>
          <rPr>
            <b/>
            <sz val="8"/>
            <color indexed="81"/>
            <rFont val="Tahoma"/>
            <family val="2"/>
          </rPr>
          <t>OC 1 @ 13</t>
        </r>
      </text>
    </comment>
    <comment ref="Z97" authorId="0" shapeId="0">
      <text>
        <r>
          <rPr>
            <b/>
            <sz val="9"/>
            <color indexed="81"/>
            <rFont val="Tahoma"/>
            <family val="2"/>
          </rPr>
          <t>lvlynn:</t>
        </r>
        <r>
          <rPr>
            <sz val="9"/>
            <color indexed="81"/>
            <rFont val="Tahoma"/>
            <family val="2"/>
          </rPr>
          <t xml:space="preserve">
CFP-Línea de Crédito</t>
        </r>
      </text>
    </comment>
  </commentList>
</comments>
</file>

<file path=xl/sharedStrings.xml><?xml version="1.0" encoding="utf-8"?>
<sst xmlns="http://schemas.openxmlformats.org/spreadsheetml/2006/main" count="2193" uniqueCount="585">
  <si>
    <t>A</t>
  </si>
  <si>
    <t>B</t>
  </si>
  <si>
    <t>C</t>
  </si>
  <si>
    <t>D</t>
  </si>
  <si>
    <t>E</t>
  </si>
  <si>
    <t>F</t>
  </si>
  <si>
    <t>G</t>
  </si>
  <si>
    <t>H</t>
  </si>
  <si>
    <t>I</t>
  </si>
  <si>
    <t>J</t>
  </si>
  <si>
    <t>K</t>
  </si>
  <si>
    <t>L=J+K</t>
  </si>
  <si>
    <t>M</t>
  </si>
  <si>
    <t>N</t>
  </si>
  <si>
    <t>O</t>
  </si>
  <si>
    <t>P=N+O</t>
  </si>
  <si>
    <t>Q=O/N</t>
  </si>
  <si>
    <t>R=DATE-T</t>
  </si>
  <si>
    <t>S=R/P</t>
  </si>
  <si>
    <t>T</t>
  </si>
  <si>
    <t>U=T+N-1</t>
  </si>
  <si>
    <t>V=T+P-1</t>
  </si>
  <si>
    <t>W</t>
  </si>
  <si>
    <t>X</t>
  </si>
  <si>
    <t>Y</t>
  </si>
  <si>
    <t>Z</t>
  </si>
  <si>
    <t>AA</t>
  </si>
  <si>
    <t>AB</t>
  </si>
  <si>
    <t>AC</t>
  </si>
  <si>
    <t>AD=AB+AC</t>
  </si>
  <si>
    <t>AE=AC/AB</t>
  </si>
  <si>
    <t>AF</t>
  </si>
  <si>
    <t>AG</t>
  </si>
  <si>
    <t>AH=AF+AG</t>
  </si>
  <si>
    <t>AI=AH/AD</t>
  </si>
  <si>
    <t>AJ=(W-T)/I</t>
  </si>
  <si>
    <t>AK</t>
  </si>
  <si>
    <t>RQ</t>
  </si>
  <si>
    <t>Municipality</t>
  </si>
  <si>
    <t>Name of the Project</t>
  </si>
  <si>
    <t>PHAPR Monitor</t>
  </si>
  <si>
    <t>Management Agent</t>
  </si>
  <si>
    <t>Construction
Manager/PM</t>
  </si>
  <si>
    <t>Designer (A/E)</t>
  </si>
  <si>
    <t>Contractor</t>
  </si>
  <si>
    <t>Units</t>
  </si>
  <si>
    <t>Times</t>
  </si>
  <si>
    <t>Dates</t>
  </si>
  <si>
    <t>Funds</t>
  </si>
  <si>
    <t>Executive Summary</t>
  </si>
  <si>
    <t>Total Dwelling Units</t>
  </si>
  <si>
    <t>Previous Completed Dwelling Units</t>
  </si>
  <si>
    <t>Completed Dwelling Units for this Period</t>
  </si>
  <si>
    <t xml:space="preserve">Total Completed Dwelling Units  </t>
  </si>
  <si>
    <t>Dwelling Units Forecast for next Month</t>
  </si>
  <si>
    <t>Contruction Period 
(Cal. Days)</t>
  </si>
  <si>
    <t>Time Extension (Cal. Days)</t>
  </si>
  <si>
    <t>Revised Construction Period (Cal. Days)</t>
  </si>
  <si>
    <t>% Extended Time</t>
  </si>
  <si>
    <t>Elapsed Time (Cal. Days)</t>
  </si>
  <si>
    <t>Elapsed Time (%)</t>
  </si>
  <si>
    <t>Construction Start Date</t>
  </si>
  <si>
    <t>Original Completion Date</t>
  </si>
  <si>
    <t>Revised Construction Completion Date</t>
  </si>
  <si>
    <t>Substantial Completion Date</t>
  </si>
  <si>
    <t>Final Acceptance Date</t>
  </si>
  <si>
    <t>Registered at Controller Contract Termination Date</t>
  </si>
  <si>
    <t>Funds Proceeds</t>
  </si>
  <si>
    <t>Funds Obligation Date</t>
  </si>
  <si>
    <t>Original Construction Contract Amount</t>
  </si>
  <si>
    <t>Approved Change Orders Amount ($)</t>
  </si>
  <si>
    <t>Revised Construction Contract Amount</t>
  </si>
  <si>
    <t>% Of Change Orders</t>
  </si>
  <si>
    <t>Previous Certified Amount</t>
  </si>
  <si>
    <t>Certified this Period</t>
  </si>
  <si>
    <t>Total Certified Amount</t>
  </si>
  <si>
    <t>Certified Amount (%)</t>
  </si>
  <si>
    <t>Certified Days/Unit</t>
  </si>
  <si>
    <t>Carolina</t>
  </si>
  <si>
    <t>Felipe Sánchez Osorio
(Demolition)</t>
  </si>
  <si>
    <t>Luis Rodríguez</t>
  </si>
  <si>
    <t>N/A</t>
  </si>
  <si>
    <t>Municipio de Carolina</t>
  </si>
  <si>
    <t>State Engineering</t>
  </si>
  <si>
    <r>
      <t xml:space="preserve">
♦ Project Situation according to the CPM Uptaded: Phase I was completed on November 27, 2013.
♦ Reasons of the Delay (if applies) </t>
    </r>
    <r>
      <rPr>
        <i/>
        <sz val="11"/>
        <rFont val="Calibri"/>
        <family val="2"/>
        <scheme val="minor"/>
      </rPr>
      <t>N/A</t>
    </r>
    <r>
      <rPr>
        <b/>
        <i/>
        <sz val="11"/>
        <rFont val="Calibri"/>
        <family val="2"/>
        <scheme val="minor"/>
      </rPr>
      <t xml:space="preserve">
♦ Change Order in PRPHA pending for approval: </t>
    </r>
    <r>
      <rPr>
        <i/>
        <sz val="11"/>
        <rFont val="Calibri"/>
        <family val="2"/>
        <scheme val="minor"/>
      </rPr>
      <t>N/A</t>
    </r>
    <r>
      <rPr>
        <b/>
        <i/>
        <sz val="11"/>
        <rFont val="Calibri"/>
        <family val="2"/>
        <scheme val="minor"/>
      </rPr>
      <t xml:space="preserve">
♦ Extraordinary Situations with Relocation (if applies)- </t>
    </r>
    <r>
      <rPr>
        <i/>
        <sz val="11"/>
        <rFont val="Calibri"/>
        <family val="2"/>
        <scheme val="minor"/>
      </rPr>
      <t>N/A</t>
    </r>
    <r>
      <rPr>
        <b/>
        <i/>
        <sz val="11"/>
        <rFont val="Calibri"/>
        <family val="2"/>
        <scheme val="minor"/>
      </rPr>
      <t xml:space="preserve">
♦ Situations with Governmental Agencies (if applies): </t>
    </r>
    <r>
      <rPr>
        <i/>
        <sz val="11"/>
        <rFont val="Calibri"/>
        <family val="2"/>
        <scheme val="minor"/>
      </rPr>
      <t>N/A</t>
    </r>
    <r>
      <rPr>
        <b/>
        <i/>
        <sz val="11"/>
        <rFont val="Calibri"/>
        <family val="2"/>
        <scheme val="minor"/>
      </rPr>
      <t xml:space="preserve">
♦ Others situations that are affecting the project (if Applies): </t>
    </r>
    <r>
      <rPr>
        <i/>
        <sz val="11"/>
        <rFont val="Calibri"/>
        <family val="2"/>
        <scheme val="minor"/>
      </rPr>
      <t>N/A</t>
    </r>
    <r>
      <rPr>
        <b/>
        <i/>
        <sz val="11"/>
        <rFont val="Calibri"/>
        <family val="2"/>
        <scheme val="minor"/>
      </rPr>
      <t xml:space="preserve">
</t>
    </r>
  </si>
  <si>
    <t>Arecibo</t>
  </si>
  <si>
    <t>La Meseta</t>
  </si>
  <si>
    <t>Pedro Vega</t>
  </si>
  <si>
    <t>Housing Promoters, Inc.</t>
  </si>
  <si>
    <t>AVP</t>
  </si>
  <si>
    <t>ERA</t>
  </si>
  <si>
    <t>Maglez Engineering &amp; Contractors, Corp.</t>
  </si>
  <si>
    <t>CFP</t>
  </si>
  <si>
    <r>
      <t xml:space="preserve">• Project Situation: </t>
    </r>
    <r>
      <rPr>
        <i/>
        <sz val="11"/>
        <rFont val="Calibri"/>
        <family val="2"/>
        <scheme val="minor"/>
      </rPr>
      <t>Some submmittal requirement from designer are delaying the Contractor's time to make purchase orders or solve construction problems as design error for primary system upgrade.</t>
    </r>
    <r>
      <rPr>
        <b/>
        <i/>
        <sz val="11"/>
        <rFont val="Calibri"/>
        <family val="2"/>
        <scheme val="minor"/>
      </rPr>
      <t xml:space="preserve">
• Project Status: </t>
    </r>
    <r>
      <rPr>
        <i/>
        <sz val="11"/>
        <rFont val="Calibri"/>
        <family val="2"/>
        <scheme val="minor"/>
      </rPr>
      <t>Last CPM Updated february 28,2014, refected a reduction of project delay from 49 days behind schedule. There is a CO #1 with 14 calendars days pending for PRPHA approval. New letter of intents are in negotiation that can reflect additional extension claim.</t>
    </r>
    <r>
      <rPr>
        <b/>
        <i/>
        <sz val="11"/>
        <rFont val="Calibri"/>
        <family val="2"/>
        <scheme val="minor"/>
      </rPr>
      <t xml:space="preserve">
• Change Orders: </t>
    </r>
    <r>
      <rPr>
        <i/>
        <sz val="11"/>
        <rFont val="Calibri"/>
        <family val="2"/>
        <scheme val="minor"/>
      </rPr>
      <t>CO #1 $41,193.88 where send to PRPHA.</t>
    </r>
    <r>
      <rPr>
        <b/>
        <i/>
        <sz val="11"/>
        <rFont val="Calibri"/>
        <family val="2"/>
        <scheme val="minor"/>
      </rPr>
      <t xml:space="preserve">
• Last Certification:  </t>
    </r>
    <r>
      <rPr>
        <i/>
        <sz val="11"/>
        <rFont val="Calibri"/>
        <family val="2"/>
        <scheme val="minor"/>
      </rPr>
      <t>#11 february 28, 2014</t>
    </r>
    <r>
      <rPr>
        <b/>
        <i/>
        <sz val="11"/>
        <rFont val="Calibri"/>
        <family val="2"/>
        <scheme val="minor"/>
      </rPr>
      <t xml:space="preserve">
• Relocation issues: </t>
    </r>
    <r>
      <rPr>
        <i/>
        <sz val="11"/>
        <rFont val="Calibri"/>
        <family val="2"/>
        <scheme val="minor"/>
      </rPr>
      <t>There is not Relocation issues.</t>
    </r>
    <r>
      <rPr>
        <b/>
        <i/>
        <sz val="11"/>
        <rFont val="Calibri"/>
        <family val="2"/>
        <scheme val="minor"/>
      </rPr>
      <t xml:space="preserve">
• Goverment Agencies issues:  </t>
    </r>
    <r>
      <rPr>
        <i/>
        <sz val="11"/>
        <rFont val="Calibri"/>
        <family val="2"/>
        <scheme val="minor"/>
      </rPr>
      <t xml:space="preserve">AEE are requiring change to approved design that represent additional cost to project.   </t>
    </r>
    <r>
      <rPr>
        <b/>
        <i/>
        <sz val="11"/>
        <rFont val="Calibri"/>
        <family val="2"/>
        <scheme val="minor"/>
      </rPr>
      <t xml:space="preserve">
• Other Situation issues: </t>
    </r>
    <r>
      <rPr>
        <i/>
        <sz val="11"/>
        <rFont val="Calibri"/>
        <family val="2"/>
        <scheme val="minor"/>
      </rPr>
      <t>There is not AAA endorsement. this month the designer submmit the endorsement amedment.</t>
    </r>
  </si>
  <si>
    <t>Mayaguez</t>
  </si>
  <si>
    <t>Rafael Hernandez (El Kennedy)</t>
  </si>
  <si>
    <t>Noefebdo Ramírez</t>
  </si>
  <si>
    <t>JA Machuca</t>
  </si>
  <si>
    <t>Klassik Builders</t>
  </si>
  <si>
    <t>Hernán Jr. Machado Ingenieros Consultores</t>
  </si>
  <si>
    <t>F  &amp; R Construction</t>
  </si>
  <si>
    <r>
      <t xml:space="preserve">• Project situation according to the CPM updated: </t>
    </r>
    <r>
      <rPr>
        <i/>
        <sz val="11"/>
        <rFont val="Calibri"/>
        <family val="2"/>
        <scheme val="minor"/>
      </rPr>
      <t>According to the last CPM updated, the project finish date is September 3, 2015.  The contract revisedconstruction completion date is March 16,2015. That represent 171 days of delay. When thechange order # 9 be approvedthe completion date move to May 30, 2015. the Change Order # 10 included 10 aditional days for weather conditions. Then represent 58 days of delay.</t>
    </r>
    <r>
      <rPr>
        <b/>
        <i/>
        <sz val="11"/>
        <rFont val="Calibri"/>
        <family val="2"/>
        <scheme val="minor"/>
      </rPr>
      <t xml:space="preserve">
• Reasons of the Delay: </t>
    </r>
    <r>
      <rPr>
        <i/>
        <sz val="11"/>
        <rFont val="Calibri"/>
        <family val="2"/>
        <scheme val="minor"/>
      </rPr>
      <t>One reasons is the delay for termination and delivery of modernized units by the Contractors. The lead and asbestos abatement started on February 3,2014 to enclosure  the building  # 4. The buildingcome to be ready to start the works on March 21,2014, No contruction works can't do it into the buildings.  Those impact the crithical path which is total responsability of the contractor. In special the building # 18, which in the next building in the modernization sequence and are stopped for 108 days.</t>
    </r>
    <r>
      <rPr>
        <b/>
        <i/>
        <sz val="11"/>
        <rFont val="Calibri"/>
        <family val="2"/>
        <scheme val="minor"/>
      </rPr>
      <t xml:space="preserve">
• Change Order in PRPHA pending for approval:</t>
    </r>
    <r>
      <rPr>
        <i/>
        <sz val="11"/>
        <rFont val="Calibri"/>
        <family val="2"/>
        <scheme val="minor"/>
      </rPr>
      <t>.  The CO # 9 (193,914.32 and include 75 calendar days extension) and change order # 10 (of $562,564.73 and include 10 calendar days extension)</t>
    </r>
    <r>
      <rPr>
        <b/>
        <i/>
        <sz val="11"/>
        <rFont val="Calibri"/>
        <family val="2"/>
        <scheme val="minor"/>
      </rPr>
      <t xml:space="preserve">
• Payments Certifications Status:  </t>
    </r>
    <r>
      <rPr>
        <i/>
        <sz val="11"/>
        <rFont val="Calibri"/>
        <family val="2"/>
        <scheme val="minor"/>
      </rPr>
      <t>The Contractor has pending to submit to PRPHA the Certifications for partial payment of # 30 (February 2014 period) and # 31 (March 2014 period)</t>
    </r>
    <r>
      <rPr>
        <b/>
        <i/>
        <sz val="11"/>
        <rFont val="Calibri"/>
        <family val="2"/>
        <scheme val="minor"/>
      </rPr>
      <t xml:space="preserve">
• Extraordinary Situations with Relocation -</t>
    </r>
    <r>
      <rPr>
        <i/>
        <sz val="11"/>
        <rFont val="Calibri"/>
        <family val="2"/>
        <scheme val="minor"/>
      </rPr>
      <t xml:space="preserve"> N/A</t>
    </r>
    <r>
      <rPr>
        <b/>
        <i/>
        <sz val="11"/>
        <rFont val="Calibri"/>
        <family val="2"/>
        <scheme val="minor"/>
      </rPr>
      <t xml:space="preserve">
• Situations with Governmental Agencies:  </t>
    </r>
    <r>
      <rPr>
        <i/>
        <sz val="11"/>
        <rFont val="Calibri"/>
        <family val="2"/>
        <scheme val="minor"/>
      </rPr>
      <t xml:space="preserve">The tapping conection for the potable water services, under the PR #2 state road was not do it in this period. This tapping is a change order in a process of negotiation. The AAA final endosement depend of finish this connection works. The Puerto Rico Power Authority present a new request to install other facilities for existingsanitary pump station. That works were not contemplted in the design.  </t>
    </r>
    <r>
      <rPr>
        <b/>
        <i/>
        <u/>
        <sz val="11"/>
        <rFont val="Calibri"/>
        <family val="2"/>
        <scheme val="minor"/>
      </rPr>
      <t xml:space="preserve">
</t>
    </r>
    <r>
      <rPr>
        <b/>
        <i/>
        <sz val="11"/>
        <rFont val="Calibri"/>
        <family val="2"/>
        <scheme val="minor"/>
      </rPr>
      <t xml:space="preserve">• Others situations that are affecting the project: </t>
    </r>
    <r>
      <rPr>
        <i/>
        <sz val="11"/>
        <rFont val="Calibri"/>
        <family val="2"/>
        <scheme val="minor"/>
      </rPr>
      <t>The installationof the restrainers in the 36 inches ductile iron forced line was not completed in this period. A 70% of the total pipe line need to be reinstalling. A wprkplan was by KBI to the Contractor to define this work to be done during summer school vacation as requested.</t>
    </r>
  </si>
  <si>
    <t>San Juan</t>
  </si>
  <si>
    <t>Ext. Manuel A. Pérez</t>
  </si>
  <si>
    <t>Arturo Acevedo</t>
  </si>
  <si>
    <t>MAS Corp.</t>
  </si>
  <si>
    <t>DDHK</t>
  </si>
  <si>
    <t>LPC&amp;D</t>
  </si>
  <si>
    <t>HOPE IV</t>
  </si>
  <si>
    <r>
      <t>• Project situation according to the CPM updated
• Reasons of the Delay (if applies)
• Payments Certifications Status-</t>
    </r>
    <r>
      <rPr>
        <i/>
        <sz val="12"/>
        <rFont val="Calibri"/>
        <family val="2"/>
      </rPr>
      <t xml:space="preserve"> Lastcertification rendered for payment is certification # 42, for the period of January 2014.</t>
    </r>
    <r>
      <rPr>
        <b/>
        <i/>
        <sz val="12"/>
        <rFont val="Calibri"/>
        <family val="2"/>
      </rPr>
      <t xml:space="preserve">
• Change Orders:
• Extraordinary Situations with Relocation (if applies)-N/A
• Situations with Governmental Agencies (if applies)-N/A
• Others situations that are affecting the project (if applies)-N/A
• Withheld: 
</t>
    </r>
  </si>
  <si>
    <t>Alturas de Cupey</t>
  </si>
  <si>
    <t>José M. Paris</t>
  </si>
  <si>
    <t>SP Management Corp.</t>
  </si>
  <si>
    <t>CSA</t>
  </si>
  <si>
    <t>F&amp;R Construction</t>
  </si>
  <si>
    <r>
      <t xml:space="preserve">• Project situation according to the CPM updated: </t>
    </r>
    <r>
      <rPr>
        <i/>
        <sz val="11"/>
        <rFont val="Calibri"/>
        <family val="2"/>
        <scheme val="minor"/>
      </rPr>
      <t xml:space="preserve">According to the last CPM updated on June 2013, the project is 72 calendar days ahead schedule with a possible termination date on December 19, 2013. </t>
    </r>
    <r>
      <rPr>
        <b/>
        <i/>
        <sz val="11"/>
        <rFont val="Calibri"/>
        <family val="2"/>
        <scheme val="minor"/>
      </rPr>
      <t xml:space="preserve">
• Reasons of the Delay (if applies)
          • Bad execution by the Contractor (if applies)- </t>
    </r>
    <r>
      <rPr>
        <i/>
        <sz val="11"/>
        <rFont val="Calibri"/>
        <family val="2"/>
        <scheme val="minor"/>
      </rPr>
      <t>N/A</t>
    </r>
    <r>
      <rPr>
        <b/>
        <i/>
        <sz val="11"/>
        <rFont val="Calibri"/>
        <family val="2"/>
        <scheme val="minor"/>
      </rPr>
      <t xml:space="preserve">
          • Change Orders pending for approval - </t>
    </r>
    <r>
      <rPr>
        <i/>
        <sz val="11"/>
        <rFont val="Calibri"/>
        <family val="2"/>
        <scheme val="minor"/>
      </rPr>
      <t>N/A</t>
    </r>
    <r>
      <rPr>
        <b/>
        <i/>
        <sz val="11"/>
        <rFont val="Calibri"/>
        <family val="2"/>
        <scheme val="minor"/>
      </rPr>
      <t xml:space="preserve">
          • Others (if applies) - </t>
    </r>
    <r>
      <rPr>
        <i/>
        <sz val="11"/>
        <rFont val="Calibri"/>
        <family val="2"/>
        <scheme val="minor"/>
      </rPr>
      <t>a) Weather and site conditions (Soil Moisture)</t>
    </r>
    <r>
      <rPr>
        <b/>
        <i/>
        <sz val="11"/>
        <rFont val="Calibri"/>
        <family val="2"/>
        <scheme val="minor"/>
      </rPr>
      <t xml:space="preserve">
• Change Order in PRPHA pending for approval: </t>
    </r>
    <r>
      <rPr>
        <i/>
        <sz val="11"/>
        <rFont val="Calibri"/>
        <family val="2"/>
        <scheme val="minor"/>
      </rPr>
      <t>N/A</t>
    </r>
    <r>
      <rPr>
        <b/>
        <i/>
        <sz val="11"/>
        <rFont val="Calibri"/>
        <family val="2"/>
        <scheme val="minor"/>
      </rPr>
      <t xml:space="preserve">
•  Latest Certification: </t>
    </r>
    <r>
      <rPr>
        <i/>
        <sz val="11"/>
        <rFont val="Calibri"/>
        <family val="2"/>
        <scheme val="minor"/>
      </rPr>
      <t>The last certification for payment  submitted by the Contractor correspond to the period of July 26, 2013 thru August 25, 2013 (Certification #27 for the amount of $470,242.15</t>
    </r>
    <r>
      <rPr>
        <b/>
        <i/>
        <sz val="11"/>
        <rFont val="Calibri"/>
        <family val="2"/>
        <scheme val="minor"/>
      </rPr>
      <t xml:space="preserve">
• Extraordinary Situations with Relocation (if applies) - </t>
    </r>
    <r>
      <rPr>
        <i/>
        <sz val="11"/>
        <rFont val="Calibri"/>
        <family val="2"/>
        <scheme val="minor"/>
      </rPr>
      <t>N/A</t>
    </r>
    <r>
      <rPr>
        <b/>
        <i/>
        <sz val="11"/>
        <rFont val="Calibri"/>
        <family val="2"/>
        <scheme val="minor"/>
      </rPr>
      <t xml:space="preserve">
• Situations with Governmental Agencies (if applies) - </t>
    </r>
    <r>
      <rPr>
        <i/>
        <sz val="11"/>
        <rFont val="Calibri"/>
        <family val="2"/>
        <scheme val="minor"/>
      </rPr>
      <t>N/A</t>
    </r>
    <r>
      <rPr>
        <b/>
        <i/>
        <sz val="11"/>
        <rFont val="Calibri"/>
        <family val="2"/>
        <scheme val="minor"/>
      </rPr>
      <t xml:space="preserve">
• Others situations that are affecting the project (if applies) - </t>
    </r>
    <r>
      <rPr>
        <i/>
        <sz val="11"/>
        <rFont val="Calibri"/>
        <family val="2"/>
        <scheme val="minor"/>
      </rPr>
      <t>N/A</t>
    </r>
  </si>
  <si>
    <t>Las Amapolas (Demolition)</t>
  </si>
  <si>
    <t>Integra</t>
  </si>
  <si>
    <t>Anibal Díaz Construction, Inc.</t>
  </si>
  <si>
    <r>
      <t xml:space="preserve">• Project situation according to CPM (updated): </t>
    </r>
    <r>
      <rPr>
        <i/>
        <sz val="11"/>
        <rFont val="Calibri"/>
        <family val="2"/>
        <scheme val="minor"/>
      </rPr>
      <t xml:space="preserve"> According to the CPM, the project is on schedule.</t>
    </r>
    <r>
      <rPr>
        <b/>
        <i/>
        <sz val="11"/>
        <rFont val="Calibri"/>
        <family val="2"/>
        <scheme val="minor"/>
      </rPr>
      <t xml:space="preserve">
• Reasons of Delay:  </t>
    </r>
    <r>
      <rPr>
        <i/>
        <sz val="11"/>
        <rFont val="Calibri"/>
        <family val="2"/>
        <scheme val="minor"/>
      </rPr>
      <t>none</t>
    </r>
    <r>
      <rPr>
        <b/>
        <i/>
        <sz val="11"/>
        <rFont val="Calibri"/>
        <family val="2"/>
        <scheme val="minor"/>
      </rPr>
      <t xml:space="preserve">
• Change Orders in PRPHA pending for Approval: </t>
    </r>
    <r>
      <rPr>
        <i/>
        <sz val="11"/>
        <rFont val="Calibri"/>
        <family val="2"/>
        <scheme val="minor"/>
      </rPr>
      <t>none</t>
    </r>
    <r>
      <rPr>
        <b/>
        <i/>
        <sz val="11"/>
        <rFont val="Calibri"/>
        <family val="2"/>
        <scheme val="minor"/>
      </rPr>
      <t xml:space="preserve">
• Payments CertificationS Status: </t>
    </r>
    <r>
      <rPr>
        <i/>
        <sz val="11"/>
        <rFont val="Calibri"/>
        <family val="2"/>
        <scheme val="minor"/>
      </rPr>
      <t>The contractor has pending to submit to PRPHA the certificactions for the partial Payments # 3 (February 2014) and #4 (March 2014 period)</t>
    </r>
    <r>
      <rPr>
        <b/>
        <i/>
        <sz val="11"/>
        <rFont val="Calibri"/>
        <family val="2"/>
        <scheme val="minor"/>
      </rPr>
      <t xml:space="preserve">
• Extraordinary situations with Relocation: N/A
• Situations with Governmental Agencies: </t>
    </r>
    <r>
      <rPr>
        <i/>
        <sz val="11"/>
        <rFont val="Calibri"/>
        <family val="2"/>
        <scheme val="minor"/>
      </rPr>
      <t>none</t>
    </r>
    <r>
      <rPr>
        <b/>
        <i/>
        <sz val="11"/>
        <rFont val="Calibri"/>
        <family val="2"/>
        <scheme val="minor"/>
      </rPr>
      <t xml:space="preserve">
• Other situations that are affecting the project: </t>
    </r>
    <r>
      <rPr>
        <i/>
        <sz val="11"/>
        <rFont val="Calibri"/>
        <family val="2"/>
        <scheme val="minor"/>
      </rPr>
      <t>No report in this moment.</t>
    </r>
    <r>
      <rPr>
        <b/>
        <i/>
        <sz val="11"/>
        <rFont val="Calibri"/>
        <family val="2"/>
        <scheme val="minor"/>
      </rPr>
      <t xml:space="preserve">
</t>
    </r>
  </si>
  <si>
    <t>Yauco</t>
  </si>
  <si>
    <t>Ana Catalina Rodríguez Vélez (Santa Catalina)</t>
  </si>
  <si>
    <t>URS Caribe LLC</t>
  </si>
  <si>
    <t>La Mar Construction Corporation</t>
  </si>
  <si>
    <t>ARRA/Mixed</t>
  </si>
  <si>
    <r>
      <t xml:space="preserve">• Project situation according to CPM (updated): </t>
    </r>
    <r>
      <rPr>
        <i/>
        <sz val="11"/>
        <rFont val="Calibri"/>
        <family val="2"/>
        <scheme val="minor"/>
      </rPr>
      <t xml:space="preserve"> </t>
    </r>
    <r>
      <rPr>
        <b/>
        <i/>
        <sz val="11"/>
        <rFont val="Calibri"/>
        <family val="2"/>
        <scheme val="minor"/>
      </rPr>
      <t xml:space="preserve">
• Reasons of Delay: 
• Change Orders in PRPHA pending for Approval: 
• latest Certification: </t>
    </r>
    <r>
      <rPr>
        <i/>
        <sz val="11"/>
        <rFont val="Calibri"/>
        <family val="2"/>
        <scheme val="minor"/>
      </rPr>
      <t>Last certification rendered for payment is certification # 49 (February 2014)</t>
    </r>
    <r>
      <rPr>
        <b/>
        <i/>
        <sz val="11"/>
        <rFont val="Calibri"/>
        <family val="2"/>
        <scheme val="minor"/>
      </rPr>
      <t xml:space="preserve">
• Extraordinary situations with Relocation: N/A
• Situations with Governmental Agencies: N/A
• Other situations that are affecting the project: N/A</t>
    </r>
  </si>
  <si>
    <t>Total</t>
  </si>
  <si>
    <t xml:space="preserve">Revised by: </t>
  </si>
  <si>
    <t xml:space="preserve">Approved by: </t>
  </si>
  <si>
    <t>Luz M. Acevedo Pellot, PE</t>
  </si>
  <si>
    <t>Germán Acevedo Marín, PE</t>
  </si>
  <si>
    <t>Project Coordinator</t>
  </si>
  <si>
    <t>Director</t>
  </si>
  <si>
    <t>Construction Management Bureau</t>
  </si>
  <si>
    <t>Notes/Notas:</t>
  </si>
  <si>
    <t xml:space="preserve">CMB Monthly Report is prepared for the use of Construction and Development Area. The Associate Administrator will approve any use of this report outside this area and must have his signature to be valid.                                                                                                                                                                                                                                                                                                                                                                                                                                                                                 </t>
  </si>
  <si>
    <t xml:space="preserve">Informe preparado para uso del Área de Desarrollo y Construcción de Proyectos.  El Administrador Asociado aprobará cualquier uso de este Informe fuera del Área y debe tener su firma para ser válido.  </t>
  </si>
  <si>
    <t xml:space="preserve">Information is provided by PRPHA Project Monitors, and is subject to change.                                                                                                                                                                                                                                                                                                                                                                       </t>
  </si>
  <si>
    <t>La Información es suministrada con los datos que proveen los Monitores de Proyectos, por lo que está sujeta a cambios.</t>
  </si>
  <si>
    <t xml:space="preserve">Final Acceptance Report  contains all Projects. This report is not worked by fiscal or natural year, it is a report  that contains cumulative information and not all projects present monthly changes. </t>
  </si>
  <si>
    <t xml:space="preserve">El Informe de "Final Acceptance" contiene todos los Proyectos. No se trabaja por Año Natural o Año Fiscal; es un reporte que contiene información acumulativa y no en todos los Proyectos se presentan cambios mensuales. </t>
  </si>
  <si>
    <t xml:space="preserve">NOTIFICACIÓN DE CONFIDENCIALIDAD: Este Informe y cualquier archivo transmitido en ella pueden contener información confidencial, privilegiada y/o privada bajo las leyes aplicables. Se utiliza solamente para el uso o entidad a que se dirige. Si usted no es el destinatario intencional, se le notifica que cualquier uso, diseminación o copia de esta Informe se prohíbe estrictamente. Si usted recibe esta Informe por error, notificar al remitente inmediatamente y destruir el material en su totalidad. </t>
  </si>
  <si>
    <t xml:space="preserve">CONFIDENTIALITY NOTICE: This report and any files transmitted with it may contain information that is confidential, privileged and exempt from disclosure under applicable law. It is intended solely for the use of the individual or entity to which it is addressed. If you are not the intended recipient, you are hereby notify that any use, dissemination or copying of this report is strictly prohibited. If you have received this communication by error, immediately contact the sender and destroy the material in its entirety, whether in electronic of hard copy format. </t>
  </si>
  <si>
    <t>Status</t>
  </si>
  <si>
    <t>Active</t>
  </si>
  <si>
    <t>Jardines del Paraíso</t>
  </si>
  <si>
    <t>José Negrón</t>
  </si>
  <si>
    <t>Cost Control Company, Inc.</t>
  </si>
  <si>
    <t xml:space="preserve">BMA
</t>
  </si>
  <si>
    <t>Andrés Hernández &amp; Asoc.</t>
  </si>
  <si>
    <t>Lajas</t>
  </si>
  <si>
    <t>Las Américas</t>
  </si>
  <si>
    <t>Inn Capital Housing Division Joint Venture</t>
  </si>
  <si>
    <t>none</t>
  </si>
  <si>
    <t>URS Caribe, LLP</t>
  </si>
  <si>
    <t>Stoped</t>
  </si>
  <si>
    <t>Substantial Completion</t>
  </si>
  <si>
    <t>Aguadilla</t>
  </si>
  <si>
    <t>Agustín Stahl I</t>
  </si>
  <si>
    <t>American Management Corp.</t>
  </si>
  <si>
    <t>CCC-JV</t>
  </si>
  <si>
    <t>René Acosta Arquitectos</t>
  </si>
  <si>
    <t>Karimar Construction, Inc.</t>
  </si>
  <si>
    <t>Cayey</t>
  </si>
  <si>
    <t>Alturas de Montellano</t>
  </si>
  <si>
    <t>Jorge Mercado</t>
  </si>
  <si>
    <t>Municipio</t>
  </si>
  <si>
    <t xml:space="preserve">LMC
</t>
  </si>
  <si>
    <t>Arq. José Luzunaris</t>
  </si>
  <si>
    <t>RC Group S.E.</t>
  </si>
  <si>
    <t>Juana Díaz</t>
  </si>
  <si>
    <t>Villa del Parque
(Take over agreement)</t>
  </si>
  <si>
    <t>Rubén Cotto</t>
  </si>
  <si>
    <t>J.A. Machuca</t>
  </si>
  <si>
    <t xml:space="preserve">MD 
</t>
  </si>
  <si>
    <t>GMG Eng. Consultants</t>
  </si>
  <si>
    <t>(USF &amp; G)</t>
  </si>
  <si>
    <t>Juncos</t>
  </si>
  <si>
    <t>Narciso Varona Fase II</t>
  </si>
  <si>
    <t>José González</t>
  </si>
  <si>
    <t>MJ Consulting</t>
  </si>
  <si>
    <t>DG3A Design Group, PSC</t>
  </si>
  <si>
    <t>F &amp; R Construction Group, Inc.</t>
  </si>
  <si>
    <t>Mayagüez</t>
  </si>
  <si>
    <t>Ramírez de Arellano</t>
  </si>
  <si>
    <t>GMG Engineering</t>
  </si>
  <si>
    <t>Comas &amp; Comas Contractors, Corp</t>
  </si>
  <si>
    <t>Moca</t>
  </si>
  <si>
    <t>José N. Gándara</t>
  </si>
  <si>
    <t>NFC</t>
  </si>
  <si>
    <t>CMS</t>
  </si>
  <si>
    <t>Ray Engineers PSC</t>
  </si>
  <si>
    <t>Moss Construction</t>
  </si>
  <si>
    <t>Ponce</t>
  </si>
  <si>
    <t>Lirios del Sur</t>
  </si>
  <si>
    <t xml:space="preserve">Caribe General Constructors </t>
  </si>
  <si>
    <t>Guaynabo</t>
  </si>
  <si>
    <t>Loa Alamos</t>
  </si>
  <si>
    <t>Municipio de Guaynabo</t>
  </si>
  <si>
    <t>Klassik</t>
  </si>
  <si>
    <t>Hernández-Bauzá</t>
  </si>
  <si>
    <t>Homeca Recycling</t>
  </si>
  <si>
    <t>Brisas de Cupey</t>
  </si>
  <si>
    <t>Fracinetti Arquitectos</t>
  </si>
  <si>
    <t>Pitirre Copnstruction</t>
  </si>
  <si>
    <t>Trujillo Alto</t>
  </si>
  <si>
    <t>Pedro Regalado Díaz</t>
  </si>
  <si>
    <t xml:space="preserve">MD
</t>
  </si>
  <si>
    <t>José L. Colón</t>
  </si>
  <si>
    <t>ARRA/CFP</t>
  </si>
  <si>
    <t>Arra/Mixed</t>
  </si>
  <si>
    <t>CFP-02</t>
  </si>
  <si>
    <t>Project started on march 23, 2010.  substantial completion was awarded on March 27 2013  Last certification rendered for payment is certification # 38, for the period of  March 1 to 30,  2013.</t>
  </si>
  <si>
    <t>Nunca se aprobaron las ordenes de cambio #17 y #18 porque el contratista no sometió los documentos solicitados por  el Área de Adquisición y Contratación. Nunca se le otorgó el "Final Acceptance". El caso esta siendo atendido en la División Legal de la Admnisitración de Vivienda Pública. Queda un balance  de $80,967.57  en espera se resuelva la controversia.</t>
  </si>
  <si>
    <t>El "final acceptance" le fue entregado a la Administracion del proyecto , JA Machuca, no obstante los mismos no lo han firmado ya que la Aseguradora no ha sometido aun los documentos de garantía de techo. Se le indicó vervalmente al Ing. Carrasquillo, representante de la Aseguradora.</t>
  </si>
  <si>
    <t>Project is almost completed.</t>
  </si>
  <si>
    <t>Final Completion and Close Out era specting for: 1) PRPHA approval CO#9 and CO#10; 2)Contractor correction of payroll defiecience</t>
  </si>
  <si>
    <t xml:space="preserve">The close out was not completed because the Contractor not submit to PRPHA the final documents required by the Construction and Management Bureau and the Legal Division of the PRPHA. The solution of this case was referred to Legal Division of the PRPHA. </t>
  </si>
  <si>
    <t>Project started in march 2009,  The contrator  finished the instalation of the luminaries on the fence of the west side of the project. Last certification rendered for payment is certification # 35, which is the 50% of retainage.</t>
  </si>
  <si>
    <t>The Program Manager is preparing the change order # 10, this CO has time extension by wheater condition and delay in the delivery of the building # 12 to the Contractor. The six building completed and we are waiting for legal RW documents,</t>
  </si>
  <si>
    <r>
      <t xml:space="preserve">♦ Repair of Units and Administration Building - </t>
    </r>
    <r>
      <rPr>
        <i/>
        <sz val="11"/>
        <rFont val="Calibri"/>
        <family val="2"/>
        <scheme val="minor"/>
      </rPr>
      <t xml:space="preserve">The Management Agent has  prepared a report about the scope of work and cost to repair units that will be delivered to the residents. Extraordinary Maintenance Office (PHAPR) is working with this item. </t>
    </r>
    <r>
      <rPr>
        <b/>
        <i/>
        <sz val="11"/>
        <rFont val="Calibri"/>
        <family val="2"/>
        <scheme val="minor"/>
      </rPr>
      <t xml:space="preserve">
♦ Existing post removal - </t>
    </r>
    <r>
      <rPr>
        <i/>
        <sz val="11"/>
        <rFont val="Calibri"/>
        <family val="2"/>
        <scheme val="minor"/>
      </rPr>
      <t>This work will be performed once the AEE connects the project and the Cable TV Company removes its wiring.</t>
    </r>
    <r>
      <rPr>
        <b/>
        <i/>
        <sz val="11"/>
        <rFont val="Calibri"/>
        <family val="2"/>
        <scheme val="minor"/>
      </rPr>
      <t xml:space="preserve">
♦ Claim of the Contractor Jose Luis Colon -</t>
    </r>
    <r>
      <rPr>
        <i/>
        <sz val="11"/>
        <rFont val="Calibri"/>
        <family val="2"/>
        <scheme val="minor"/>
      </rPr>
      <t xml:space="preserve"> it was assigned to PGES to work with it.</t>
    </r>
  </si>
  <si>
    <t>Proyecto en Re-Subasta. Subasta declarada Desierta. No se ha Comenzado el proyecto.</t>
  </si>
  <si>
    <t>Design completed. Pending for will be assigned construction funds by PHA.</t>
  </si>
  <si>
    <t xml:space="preserve">Final Acceptance </t>
  </si>
  <si>
    <t>Adjuntas</t>
  </si>
  <si>
    <t>Villa Valle Verde</t>
  </si>
  <si>
    <t xml:space="preserve">URS 
</t>
  </si>
  <si>
    <t>Jorge L. Roberts, PSC</t>
  </si>
  <si>
    <t>Venegas Construction</t>
  </si>
  <si>
    <t>Aguada</t>
  </si>
  <si>
    <t>Francisco Egipciaco</t>
  </si>
  <si>
    <t>NLL Construction</t>
  </si>
  <si>
    <t>Los Robles</t>
  </si>
  <si>
    <t>Joglar &amp; Architects</t>
  </si>
  <si>
    <t>422 Corporation</t>
  </si>
  <si>
    <t>La Montaña</t>
  </si>
  <si>
    <t>Frank Nieves</t>
  </si>
  <si>
    <t>American Management</t>
  </si>
  <si>
    <t>Unipro</t>
  </si>
  <si>
    <t>Caribe Tecno Habitat</t>
  </si>
  <si>
    <t>Aguas Buenas</t>
  </si>
  <si>
    <t>Vista Alegre</t>
  </si>
  <si>
    <t>URS Caribe</t>
  </si>
  <si>
    <t>Carlos E. Betancourt</t>
  </si>
  <si>
    <t>Constructores Gilmar</t>
  </si>
  <si>
    <t>Ramón Marín Solá (Fase II)</t>
  </si>
  <si>
    <t>MAS Corporation</t>
  </si>
  <si>
    <t>Andrés Hernández</t>
  </si>
  <si>
    <t>Nogama Construction</t>
  </si>
  <si>
    <t>Trina Padilla de Sanz</t>
  </si>
  <si>
    <t xml:space="preserve">ISS Corp
</t>
  </si>
  <si>
    <t>Enrique Ruiz &amp; Asoc.</t>
  </si>
  <si>
    <t>Antonio Márquez Arbona</t>
  </si>
  <si>
    <t>Arroyo</t>
  </si>
  <si>
    <t>Isidro Cora</t>
  </si>
  <si>
    <t xml:space="preserve">MD </t>
  </si>
  <si>
    <t>Barceloneta</t>
  </si>
  <si>
    <t>Antonio Dávila Freytes</t>
  </si>
  <si>
    <t>Caribe Tecno</t>
  </si>
  <si>
    <t>Barranquitas</t>
  </si>
  <si>
    <t>Villa Universitaria</t>
  </si>
  <si>
    <t xml:space="preserve">AVP </t>
  </si>
  <si>
    <t>Royal &amp; Sun Alliance</t>
  </si>
  <si>
    <t>Bayamón</t>
  </si>
  <si>
    <t>Brisas de Bayamón</t>
  </si>
  <si>
    <t xml:space="preserve">URS Caribe
</t>
  </si>
  <si>
    <t>Edison Avilés Deliz</t>
  </si>
  <si>
    <t>Omega Engineering</t>
  </si>
  <si>
    <t>Sierra Linda</t>
  </si>
  <si>
    <t>Martinal Property</t>
  </si>
  <si>
    <t>Gautier &amp; De Torres</t>
  </si>
  <si>
    <t>JR Builders</t>
  </si>
  <si>
    <t>La Alhambra</t>
  </si>
  <si>
    <t>Jorge del Río Arquitectos</t>
  </si>
  <si>
    <t>Del Valle Group</t>
  </si>
  <si>
    <t>Las Gardenias</t>
  </si>
  <si>
    <t>Housing Promoters</t>
  </si>
  <si>
    <t>AVP/Prann</t>
  </si>
  <si>
    <t>Gautier &amp; Benítez</t>
  </si>
  <si>
    <t>Caguas</t>
  </si>
  <si>
    <t>Villa del Rey                           (With Take Over Agreement)</t>
  </si>
  <si>
    <t>Fco. Palacios</t>
  </si>
  <si>
    <t>AVP / Vivonis &amp; Villegas</t>
  </si>
  <si>
    <t>Guillermety, Ortiz &amp; Asoc.</t>
  </si>
  <si>
    <t xml:space="preserve">American Intl. </t>
  </si>
  <si>
    <t>Turabo Heights</t>
  </si>
  <si>
    <t>Camuy</t>
  </si>
  <si>
    <t>M. Román Adames</t>
  </si>
  <si>
    <t>Gutierez &amp; Gutierrez</t>
  </si>
  <si>
    <t>Pintores Metropolitanos</t>
  </si>
  <si>
    <t>Canóvanas</t>
  </si>
  <si>
    <t>Jesús T. Piñero</t>
  </si>
  <si>
    <t>Katherine Vázquez</t>
  </si>
  <si>
    <t>Peregrine Group Inc.</t>
  </si>
  <si>
    <t>Ray Engineers, PSC</t>
  </si>
  <si>
    <t>Alturas de Country Club</t>
  </si>
  <si>
    <t>PROMMA</t>
  </si>
  <si>
    <t>Jorge del Rio</t>
  </si>
  <si>
    <t>North Construction</t>
  </si>
  <si>
    <t>Los Mirtos</t>
  </si>
  <si>
    <t>Cost Control</t>
  </si>
  <si>
    <t>Hernández   -    Bauzá</t>
  </si>
  <si>
    <t>Del Valle group</t>
  </si>
  <si>
    <t>Catañito Gardens</t>
  </si>
  <si>
    <t>RBC Construction</t>
  </si>
  <si>
    <t>El Coral</t>
  </si>
  <si>
    <t>José A. González</t>
  </si>
  <si>
    <t>Francinetti Arquitectos</t>
  </si>
  <si>
    <t>Orion Contractors</t>
  </si>
  <si>
    <t>La Esmeralda</t>
  </si>
  <si>
    <t>Construction Zone Corp.</t>
  </si>
  <si>
    <t>Lagos de Blasina</t>
  </si>
  <si>
    <t>Guillermety, Ortiz &amp; Asoc. (DG3A Design Group, PSC is actually supervising the works)</t>
  </si>
  <si>
    <t>Mejia Construction</t>
  </si>
  <si>
    <t>Roberto Clemente</t>
  </si>
  <si>
    <t>Luz Acevedo</t>
  </si>
  <si>
    <t>SEG</t>
  </si>
  <si>
    <t>Jorge del Río</t>
  </si>
  <si>
    <t>North Connstruction</t>
  </si>
  <si>
    <t>Cataño</t>
  </si>
  <si>
    <t>Juana Matos I
(Fase I)</t>
  </si>
  <si>
    <t>A &amp; M</t>
  </si>
  <si>
    <t>AVP / Erwin Rodriguez</t>
  </si>
  <si>
    <t xml:space="preserve">Roca &amp; Associates </t>
  </si>
  <si>
    <t>Quintero Const.</t>
  </si>
  <si>
    <t>Juana Matos I
(Fase II)</t>
  </si>
  <si>
    <t>BMA</t>
  </si>
  <si>
    <t>Rodríguez &amp; del Valle</t>
  </si>
  <si>
    <t>Jardines de Cataño</t>
  </si>
  <si>
    <t>Interplan</t>
  </si>
  <si>
    <t>Francisco Levy Hijo Inc.</t>
  </si>
  <si>
    <t>Luis Muñoz Morales</t>
  </si>
  <si>
    <t>Istra Hernández</t>
  </si>
  <si>
    <t>I Melendez</t>
  </si>
  <si>
    <t>Jardines de Montellanos</t>
  </si>
  <si>
    <t>Constructora I. Meléndez</t>
  </si>
  <si>
    <t>Brisas de Cayey</t>
  </si>
  <si>
    <t>Three O. Construction</t>
  </si>
  <si>
    <t>Ciales</t>
  </si>
  <si>
    <t>Fernando Sierra Berdecía</t>
  </si>
  <si>
    <t>Luis Flores &amp; Asociados</t>
  </si>
  <si>
    <t>Cidra</t>
  </si>
  <si>
    <t>Práxedes Santiago</t>
  </si>
  <si>
    <t xml:space="preserve">URS </t>
  </si>
  <si>
    <t>DGM Engineering</t>
  </si>
  <si>
    <t>Dorado</t>
  </si>
  <si>
    <t>El Dorado</t>
  </si>
  <si>
    <t>Torres &amp; Colón, Inc</t>
  </si>
  <si>
    <t>Fajardo</t>
  </si>
  <si>
    <t>Pedro Rosario Nieves</t>
  </si>
  <si>
    <t>José M. Paris Escalera</t>
  </si>
  <si>
    <t>Puerto Real</t>
  </si>
  <si>
    <t>Germán Acevedo</t>
  </si>
  <si>
    <t>René Vélez Marichal</t>
  </si>
  <si>
    <t>Quality Const.</t>
  </si>
  <si>
    <t>Valle Puerto Real</t>
  </si>
  <si>
    <t>Enrique Ruiz &amp; Assoc.</t>
  </si>
  <si>
    <t>Santiago Veve Calzada</t>
  </si>
  <si>
    <t>Robert H. Cole</t>
  </si>
  <si>
    <t>Ramón W. Costacamps</t>
  </si>
  <si>
    <t>Guánica</t>
  </si>
  <si>
    <t>Jardines de Guánica</t>
  </si>
  <si>
    <t>Donato Design Development</t>
  </si>
  <si>
    <t>RAMA Construction</t>
  </si>
  <si>
    <t>Luis Muñoz Rivera</t>
  </si>
  <si>
    <t>Behar &amp; Ybarra Associates, PSC</t>
  </si>
  <si>
    <t>Guayama</t>
  </si>
  <si>
    <t>Luis Palés Matos</t>
  </si>
  <si>
    <t>MD
(Grupo C)</t>
  </si>
  <si>
    <t>Héctor M. Valera Inc.</t>
  </si>
  <si>
    <t>San Antonio 
Carioca</t>
  </si>
  <si>
    <t>MD 
(Grupo C)</t>
  </si>
  <si>
    <t>Constructora I. Melendez</t>
  </si>
  <si>
    <t>Humacao</t>
  </si>
  <si>
    <t>Jardines de Oriente</t>
  </si>
  <si>
    <t>GMG Engineering Conslutants PSC</t>
  </si>
  <si>
    <t>Ossam Construction</t>
  </si>
  <si>
    <t>Pedro J. Palou</t>
  </si>
  <si>
    <t>R &amp; del Valle</t>
  </si>
  <si>
    <t>Padre Rivera
(Fase I)</t>
  </si>
  <si>
    <t>Yañez, Mayol &amp; Asoc.</t>
  </si>
  <si>
    <t>J R Builders</t>
  </si>
  <si>
    <t>Padre Rivera (Fase II)</t>
  </si>
  <si>
    <t>Yañez &amp; Mayol</t>
  </si>
  <si>
    <t>Jafer Construction</t>
  </si>
  <si>
    <t>Jayuya</t>
  </si>
  <si>
    <t>OPQ-Pablo Quiñonez</t>
  </si>
  <si>
    <t>Orama Const.</t>
  </si>
  <si>
    <t>Colinas de Magnolia</t>
  </si>
  <si>
    <t>Iván Blanco</t>
  </si>
  <si>
    <t>Quality Construction</t>
  </si>
  <si>
    <t>Narciso Varona I</t>
  </si>
  <si>
    <t>ISS</t>
  </si>
  <si>
    <t>DG3A</t>
  </si>
  <si>
    <t>Las Marías</t>
  </si>
  <si>
    <t>Jardines de las Marías</t>
  </si>
  <si>
    <t>José L. Irizarry &amp; Assoc.</t>
  </si>
  <si>
    <t>Lebrón &amp; Assoc.</t>
  </si>
  <si>
    <t>Las Piedras</t>
  </si>
  <si>
    <t>Jardines de Judely</t>
  </si>
  <si>
    <t>René Acosta Ingenieros</t>
  </si>
  <si>
    <t>Gilmar Roofing &amp; Painting</t>
  </si>
  <si>
    <t>Loíza</t>
  </si>
  <si>
    <t>Yuquiyú</t>
  </si>
  <si>
    <t>Roca, González Villamil</t>
  </si>
  <si>
    <t>Luquillo</t>
  </si>
  <si>
    <t>Yuquiyú II</t>
  </si>
  <si>
    <t>Unique Builders</t>
  </si>
  <si>
    <t xml:space="preserve">Maricao </t>
  </si>
  <si>
    <t>Juan Ferrer</t>
  </si>
  <si>
    <t>J. A. Machuca</t>
  </si>
  <si>
    <t>René Batista &amp; Assoc.</t>
  </si>
  <si>
    <t>Comas &amp; Comas</t>
  </si>
  <si>
    <t>Maunabo</t>
  </si>
  <si>
    <t>Carmen Vda. Martorell (take over agreement)</t>
  </si>
  <si>
    <t>Rene Batista</t>
  </si>
  <si>
    <t>Villa Navarro</t>
  </si>
  <si>
    <t>Inversiones OLPERI</t>
  </si>
  <si>
    <t>Ext. Sábalos Gardens</t>
  </si>
  <si>
    <t xml:space="preserve">URS Caribe / AVP
</t>
  </si>
  <si>
    <t>Joint Venture</t>
  </si>
  <si>
    <t>Sábalos Gdns.</t>
  </si>
  <si>
    <t>Zeta</t>
  </si>
  <si>
    <t>Héctor Rodríguez Amezquita</t>
  </si>
  <si>
    <t>Cuesta las Piedras</t>
  </si>
  <si>
    <t>García Cabot</t>
  </si>
  <si>
    <t>RC Enginering</t>
  </si>
  <si>
    <t>Yagüez</t>
  </si>
  <si>
    <t>ZETA</t>
  </si>
  <si>
    <t>GDA Ing. Consultores</t>
  </si>
  <si>
    <t>Marini Farm</t>
  </si>
  <si>
    <t>CSA
Architects</t>
  </si>
  <si>
    <t>Empresas Toledo</t>
  </si>
  <si>
    <t>Mar y Sol</t>
  </si>
  <si>
    <t>Arq. Amadeo Pino</t>
  </si>
  <si>
    <t>Naguabo</t>
  </si>
  <si>
    <t>Villas del Río</t>
  </si>
  <si>
    <t>Félix Ortiz</t>
  </si>
  <si>
    <t>Peñuela</t>
  </si>
  <si>
    <t>Los Flamboyanes</t>
  </si>
  <si>
    <t>Fuertes, La Font &amp; Asoc.</t>
  </si>
  <si>
    <t>St. Paul Surety</t>
  </si>
  <si>
    <t>Aristides Chavier</t>
  </si>
  <si>
    <t xml:space="preserve">CCC Joint Venture
</t>
  </si>
  <si>
    <t>CSA Architects</t>
  </si>
  <si>
    <t>Ponce de León                        ( Take Over Agreement)
Fase I</t>
  </si>
  <si>
    <t xml:space="preserve">Interplan </t>
  </si>
  <si>
    <t>Ponce de León        (Fase II)</t>
  </si>
  <si>
    <t xml:space="preserve">Santiago Iglesias     (Fase I) </t>
  </si>
  <si>
    <t>Ferrovial &amp; Agroman</t>
  </si>
  <si>
    <t>Rafael López Nussa</t>
  </si>
  <si>
    <t>Caribe</t>
  </si>
  <si>
    <t>Lombardo
Pérez</t>
  </si>
  <si>
    <t>Caribe General
Constructors</t>
  </si>
  <si>
    <t>La Ceiba</t>
  </si>
  <si>
    <t>Las Terrazas</t>
  </si>
  <si>
    <t>ISS Corp.</t>
  </si>
  <si>
    <t>Méndez, Brunner, Badillo &amp; Associates</t>
  </si>
  <si>
    <t>Homeca Recycling Center Co., Inc.</t>
  </si>
  <si>
    <t>Santiago Iglesias (Fase II)</t>
  </si>
  <si>
    <t>Individual Management</t>
  </si>
  <si>
    <t>Río Grande</t>
  </si>
  <si>
    <t>José H. Ramírez</t>
  </si>
  <si>
    <t xml:space="preserve">AVP / ORAM </t>
  </si>
  <si>
    <t>Raúl Feliciano &amp; Asoc.</t>
  </si>
  <si>
    <t>San Germán</t>
  </si>
  <si>
    <t>Manuel F. Rossy</t>
  </si>
  <si>
    <t>Municipio de San Germán</t>
  </si>
  <si>
    <t>Cap Con Inc.</t>
  </si>
  <si>
    <t>Villa Esperanza</t>
  </si>
  <si>
    <t>La Rosa</t>
  </si>
  <si>
    <t>AUTO ADM.</t>
  </si>
  <si>
    <t>García Joglar &amp; Arq.</t>
  </si>
  <si>
    <t>DGM Engineers</t>
  </si>
  <si>
    <t>Los Lirios</t>
  </si>
  <si>
    <t xml:space="preserve">A &amp; M </t>
  </si>
  <si>
    <t>Builders Associates, LLC</t>
  </si>
  <si>
    <t>El Prado</t>
  </si>
  <si>
    <t>Ray Architects</t>
  </si>
  <si>
    <t>Antigua Via</t>
  </si>
  <si>
    <t>Rodríguez &amp; del Valle (Design &amp; Build)</t>
  </si>
  <si>
    <t>Vista Hermosa II (Fase II)</t>
  </si>
  <si>
    <t>AVP / Jorge L. Robert</t>
  </si>
  <si>
    <t>Urban Builders</t>
  </si>
  <si>
    <t>Jardines de Campo Rico</t>
  </si>
  <si>
    <t>Monte Park</t>
  </si>
  <si>
    <t>AVP / SAGA</t>
  </si>
  <si>
    <t>Molinary</t>
  </si>
  <si>
    <t>Fernández &amp; Gutiérrez</t>
  </si>
  <si>
    <t>San Martín</t>
  </si>
  <si>
    <t xml:space="preserve">San Fernando </t>
  </si>
  <si>
    <t>Las Dalias</t>
  </si>
  <si>
    <t xml:space="preserve">Del Valle Group </t>
  </si>
  <si>
    <t>El Manatial</t>
  </si>
  <si>
    <t>Behar-Ybarra</t>
  </si>
  <si>
    <t>Jardines de Cupey</t>
  </si>
  <si>
    <t>Gautier &amp; de Torres</t>
  </si>
  <si>
    <t>Ferrovial 
Agroman</t>
  </si>
  <si>
    <t>Jardines de Sellés Fase I                        (Take over agreement)</t>
  </si>
  <si>
    <t>URS Dames &amp; Moore</t>
  </si>
  <si>
    <t>Urban Builders (St. Paul Surety)</t>
  </si>
  <si>
    <t>Jardines de Sellés (Fase II)</t>
  </si>
  <si>
    <t>5015-5140</t>
  </si>
  <si>
    <t>Las Gladiolas I &amp; II</t>
  </si>
  <si>
    <t>Méndez-Brunner</t>
  </si>
  <si>
    <t>Puerta de Tierra</t>
  </si>
  <si>
    <t>Homeca Recycling 2007-0498A</t>
  </si>
  <si>
    <t>New Puerta de Tierra</t>
  </si>
  <si>
    <t>Cué &amp; López Construction, Inc</t>
  </si>
  <si>
    <t>San Agustín</t>
  </si>
  <si>
    <t>AM Contractors</t>
  </si>
  <si>
    <t>Cuè &amp; López Construction, Inc</t>
  </si>
  <si>
    <t>Villa España</t>
  </si>
  <si>
    <t>Cost Control Company</t>
  </si>
  <si>
    <t>Salinas</t>
  </si>
  <si>
    <t>Bella Vista</t>
  </si>
  <si>
    <t>INTEGRA</t>
  </si>
  <si>
    <t>San Lorenzo</t>
  </si>
  <si>
    <t>La Lorenzana</t>
  </si>
  <si>
    <t>URS</t>
  </si>
  <si>
    <t>CD Builders</t>
  </si>
  <si>
    <t>San Sebastian</t>
  </si>
  <si>
    <t>Andrés Méndez Liceaga</t>
  </si>
  <si>
    <t xml:space="preserve">CMS
</t>
  </si>
  <si>
    <t>RC Engineering</t>
  </si>
  <si>
    <t>Santa Isabel</t>
  </si>
  <si>
    <t>Rincón Taíno</t>
  </si>
  <si>
    <t>Toa Alta</t>
  </si>
  <si>
    <t>Jardines de San Fernando</t>
  </si>
  <si>
    <t>MD</t>
  </si>
  <si>
    <t>Toa Baja</t>
  </si>
  <si>
    <t>El Toa</t>
  </si>
  <si>
    <t>Soler Cloquel &amp; Asoc.</t>
  </si>
  <si>
    <t>Royal Ins.</t>
  </si>
  <si>
    <t>Los Rosales</t>
  </si>
  <si>
    <t>Cidra Excavation, SE</t>
  </si>
  <si>
    <t>Vega Alta</t>
  </si>
  <si>
    <t>Fco. Vega Sánchez</t>
  </si>
  <si>
    <t>Las Violetas</t>
  </si>
  <si>
    <t xml:space="preserve">ISS </t>
  </si>
  <si>
    <t>Villalba</t>
  </si>
  <si>
    <t>Efraín Suárez Negrón</t>
  </si>
  <si>
    <t>Ravaro Construction</t>
  </si>
  <si>
    <t>Maximino Miranda Jiménez</t>
  </si>
  <si>
    <t>Municipio de Villalba</t>
  </si>
  <si>
    <t>LPA Group, Arq.</t>
  </si>
  <si>
    <t>Ext. Santa Catalina</t>
  </si>
  <si>
    <t>A. Rivera &amp; Asociados</t>
  </si>
  <si>
    <t>Tax Credit 908-2008</t>
  </si>
  <si>
    <t xml:space="preserve">Tax Credit </t>
  </si>
  <si>
    <t>Tax  Credit</t>
  </si>
  <si>
    <t>Tax Credit</t>
  </si>
  <si>
    <t>ARRA-CFP</t>
  </si>
  <si>
    <t>Mixed Fund</t>
  </si>
  <si>
    <t>ARRA</t>
  </si>
  <si>
    <t>CFP/ARRA</t>
  </si>
  <si>
    <t>CFP/Línea de Crédito</t>
  </si>
  <si>
    <t>BFP-2003</t>
  </si>
  <si>
    <t>CFP-2003</t>
  </si>
  <si>
    <t>These Close out is in process by PGES.</t>
  </si>
  <si>
    <t>Project Closed</t>
  </si>
  <si>
    <t xml:space="preserve">Project Closed. </t>
  </si>
  <si>
    <t>In Closing Process.</t>
  </si>
  <si>
    <t>The close out documents are under correction process by the Program Manager and General Contractor.</t>
  </si>
  <si>
    <t>The following items are pending: comments from payroll non-compliance issues, to submit certification # 38.</t>
  </si>
  <si>
    <t>Project Close</t>
  </si>
  <si>
    <t>Project closed.</t>
  </si>
  <si>
    <t>Se entregaron los documentos de cierre, pero aun le falta por cobrar al contratista la Cert # 8 - Parcial (10/Agosto/10) $ 36,954.06 y Cert.#10 - Retenido Final (22/Oct/10) $108,500.00, para un Totasl de $145,454.06, mas reclamacion de intereses por pago tardio. Alega el contratista que le han informado de finanzas que los fondos estan congelados, pero no le han explicado razon.</t>
  </si>
  <si>
    <t>The Contractor submitted a claim for extended overhead by amount of $989,402.32</t>
  </si>
  <si>
    <t>Pending Close Out</t>
  </si>
  <si>
    <t>Las OC # 7 y 8 fueron sometidas por el CM, pero le fueron devueltas para aclaracion o correccion, ya que el NGC no esta de acuerdo con el tiempo de extension otorgado y los "supporting documents". Posteriormente el CM las entrego fuera del termino de vigencia y las mismas no se pudieron procesar. El contratista sometio demanda y se efectuo reunion entre ambas representaciones legales. Se llego a un acuerdo: AVP de pagar lo que se le adeudaba por concepto de daños liquidos y retenido, Contratista: No reclamar "extended overhead" ni la OC #8. Esto hace varios meses y AVP tiene pendiente procesar los pagos correspondientes.</t>
  </si>
  <si>
    <t>The PRPHA and the Contractor signed a Termination by Convinience (TBC), where the contractor grants a creditfor the amount of $2,182,368.61 for the remaining work phase IV,V and VIII. The PRPHA extends the contract by 744 calendar days providing a substantial termination effective at the August 31, 2012. The contractor walves its claim for extended overhead.</t>
  </si>
  <si>
    <t>Se aprobó el "close out".  Contratista no cobró el total del contrato debido a ajustes deductivos recomendados por el "Program Manager"C.M. Services.</t>
  </si>
  <si>
    <t>Report Last Revision Date:</t>
  </si>
  <si>
    <t>Arturo A. Garcia de la Noceda Castro, PE</t>
  </si>
  <si>
    <t>Deputy Administrator</t>
  </si>
  <si>
    <t>Development and Construction Area</t>
  </si>
  <si>
    <t>AL</t>
  </si>
  <si>
    <t>Substantial</t>
  </si>
  <si>
    <t>Monthly Employment</t>
  </si>
  <si>
    <t>Stopped</t>
  </si>
  <si>
    <t>Report Date:</t>
  </si>
  <si>
    <t>AM</t>
  </si>
  <si>
    <t>AN</t>
  </si>
  <si>
    <t>% Progress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</si>
</sst>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_(* #,##0_);_(* \(#,##0\);_(* &quot;-&quot;??_);_(@_)"/>
    <numFmt numFmtId="166" formatCode="[$-409]d\-mmm\-yy;@"/>
    <numFmt numFmtId="167" formatCode="&quot;$&quot;#,##0.00"/>
  </numFmts>
  <fonts count="22" x14ac:knownFonts="1">
    <font>
      <sz val="12"/>
      <color theme="1"/>
      <name val="Arial"/>
      <family val="2"/>
    </font>
    <font>
      <sz val="10"/>
      <name val="Arial"/>
      <family val="2"/>
    </font>
    <font>
      <b/>
      <sz val="12"/>
      <name val="Arial"/>
      <family val="2"/>
    </font>
    <font>
      <b/>
      <sz val="15"/>
      <color theme="3"/>
      <name val="Calibri"/>
      <family val="2"/>
      <scheme val="minor"/>
    </font>
    <font>
      <b/>
      <sz val="11"/>
      <name val="Calibri"/>
      <family val="2"/>
      <scheme val="minor"/>
    </font>
    <font>
      <b/>
      <sz val="11"/>
      <name val="Arial"/>
      <family val="2"/>
    </font>
    <font>
      <i/>
      <sz val="11"/>
      <color rgb="FF7F7F7F"/>
      <name val="Calibri"/>
      <family val="2"/>
      <scheme val="minor"/>
    </font>
    <font>
      <b/>
      <i/>
      <sz val="11"/>
      <name val="Calibri"/>
      <family val="2"/>
      <scheme val="minor"/>
    </font>
    <font>
      <b/>
      <sz val="11"/>
      <color rgb="FFFA7D00"/>
      <name val="Calibri"/>
      <family val="2"/>
      <scheme val="minor"/>
    </font>
    <font>
      <sz val="11"/>
      <color theme="1"/>
      <name val="Calibri"/>
      <family val="2"/>
      <scheme val="minor"/>
    </font>
    <font>
      <i/>
      <sz val="11"/>
      <name val="Calibri"/>
      <family val="2"/>
      <scheme val="minor"/>
    </font>
    <font>
      <b/>
      <i/>
      <u/>
      <sz val="11"/>
      <name val="Calibri"/>
      <family val="2"/>
      <scheme val="minor"/>
    </font>
    <font>
      <b/>
      <i/>
      <sz val="12"/>
      <name val="Calibri"/>
      <family val="2"/>
    </font>
    <font>
      <i/>
      <sz val="12"/>
      <name val="Calibri"/>
      <family val="2"/>
    </font>
    <font>
      <b/>
      <sz val="10"/>
      <name val="Arial"/>
      <family val="2"/>
    </font>
    <font>
      <b/>
      <sz val="11"/>
      <color theme="3"/>
      <name val="Calibri"/>
      <family val="2"/>
      <scheme val="minor"/>
    </font>
    <font>
      <b/>
      <sz val="6"/>
      <name val="Arial"/>
      <family val="2"/>
    </font>
    <font>
      <sz val="12"/>
      <color theme="1"/>
      <name val="Times New Roman"/>
      <family val="2"/>
    </font>
    <font>
      <b/>
      <sz val="9"/>
      <color indexed="81"/>
      <name val="Tahoma"/>
      <family val="2"/>
    </font>
    <font>
      <sz val="9"/>
      <color indexed="81"/>
      <name val="Tahoma"/>
      <family val="2"/>
    </font>
    <font>
      <b/>
      <sz val="8"/>
      <color indexed="81"/>
      <name val="Tahoma"/>
      <family val="2"/>
    </font>
    <font>
      <b/>
      <sz val="9"/>
      <name val="Arial"/>
      <family val="2"/>
    </font>
  </fonts>
  <fills count="9">
    <fill>
      <patternFill patternType="none"/>
    </fill>
    <fill>
      <patternFill patternType="gray125"/>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6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rgb="FFB2B2B2"/>
      </bottom>
      <diagonal/>
    </border>
    <border>
      <left/>
      <right/>
      <top style="thin">
        <color indexed="64"/>
      </top>
      <bottom style="thin">
        <color rgb="FFB2B2B2"/>
      </bottom>
      <diagonal/>
    </border>
    <border>
      <left/>
      <right style="thin">
        <color indexed="64"/>
      </right>
      <top style="thin">
        <color indexed="64"/>
      </top>
      <bottom style="thin">
        <color rgb="FFB2B2B2"/>
      </bottom>
      <diagonal/>
    </border>
    <border>
      <left style="thin">
        <color indexed="64"/>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style="thin">
        <color rgb="FFB2B2B2"/>
      </left>
      <right style="thin">
        <color indexed="64"/>
      </right>
      <top style="thin">
        <color rgb="FFB2B2B2"/>
      </top>
      <bottom style="thin">
        <color rgb="FFB2B2B2"/>
      </bottom>
      <diagonal/>
    </border>
    <border>
      <left style="thin">
        <color indexed="64"/>
      </left>
      <right style="thin">
        <color rgb="FFB2B2B2"/>
      </right>
      <top style="thin">
        <color rgb="FFB2B2B2"/>
      </top>
      <bottom style="thin">
        <color indexed="64"/>
      </bottom>
      <diagonal/>
    </border>
    <border>
      <left style="thin">
        <color rgb="FFB2B2B2"/>
      </left>
      <right style="thin">
        <color rgb="FFB2B2B2"/>
      </right>
      <top style="thin">
        <color rgb="FFB2B2B2"/>
      </top>
      <bottom style="thin">
        <color indexed="64"/>
      </bottom>
      <diagonal/>
    </border>
    <border>
      <left style="thin">
        <color rgb="FFB2B2B2"/>
      </left>
      <right/>
      <top style="thin">
        <color rgb="FFB2B2B2"/>
      </top>
      <bottom style="thin">
        <color indexed="64"/>
      </bottom>
      <diagonal/>
    </border>
    <border>
      <left style="thin">
        <color rgb="FFB2B2B2"/>
      </left>
      <right style="thin">
        <color indexed="64"/>
      </right>
      <top style="thin">
        <color rgb="FFB2B2B2"/>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rgb="FFB2B2B2"/>
      </bottom>
      <diagonal/>
    </border>
    <border>
      <left style="thin">
        <color indexed="64"/>
      </left>
      <right/>
      <top style="thin">
        <color rgb="FFB2B2B2"/>
      </top>
      <bottom style="thin">
        <color rgb="FFB2B2B2"/>
      </bottom>
      <diagonal/>
    </border>
    <border>
      <left/>
      <right/>
      <top style="thin">
        <color rgb="FFB2B2B2"/>
      </top>
      <bottom style="thin">
        <color rgb="FFB2B2B2"/>
      </bottom>
      <diagonal/>
    </border>
    <border>
      <left/>
      <right style="thin">
        <color indexed="64"/>
      </right>
      <top style="thin">
        <color rgb="FFB2B2B2"/>
      </top>
      <bottom style="thin">
        <color rgb="FFB2B2B2"/>
      </bottom>
      <diagonal/>
    </border>
    <border>
      <left style="thin">
        <color indexed="64"/>
      </left>
      <right/>
      <top style="thin">
        <color rgb="FFB2B2B2"/>
      </top>
      <bottom style="thin">
        <color indexed="64"/>
      </bottom>
      <diagonal/>
    </border>
    <border>
      <left/>
      <right/>
      <top style="thin">
        <color rgb="FFB2B2B2"/>
      </top>
      <bottom style="thin">
        <color indexed="64"/>
      </bottom>
      <diagonal/>
    </border>
    <border>
      <left/>
      <right style="thin">
        <color indexed="64"/>
      </right>
      <top style="thin">
        <color rgb="FFB2B2B2"/>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B2B2B2"/>
      </right>
      <top style="thin">
        <color rgb="FFB2B2B2"/>
      </top>
      <bottom style="thin">
        <color rgb="FFB2B2B2"/>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indexed="64"/>
      </right>
      <top style="medium">
        <color indexed="64"/>
      </top>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1" applyNumberFormat="0" applyFill="0" applyAlignment="0" applyProtection="0"/>
    <xf numFmtId="0" fontId="15" fillId="0" borderId="0" applyNumberFormat="0" applyFill="0" applyBorder="0" applyAlignment="0" applyProtection="0"/>
    <xf numFmtId="0" fontId="8" fillId="2" borderId="2" applyNumberFormat="0" applyAlignment="0" applyProtection="0"/>
    <xf numFmtId="0" fontId="1" fillId="3" borderId="3" applyNumberFormat="0" applyFont="0" applyAlignment="0" applyProtection="0"/>
    <xf numFmtId="0" fontId="6" fillId="0" borderId="0" applyNumberFormat="0" applyFill="0" applyBorder="0" applyAlignment="0" applyProtection="0"/>
    <xf numFmtId="0" fontId="9" fillId="4"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7" fillId="0" borderId="0"/>
  </cellStyleXfs>
  <cellXfs count="315">
    <xf numFmtId="0" fontId="0" fillId="0" borderId="0" xfId="0"/>
    <xf numFmtId="0" fontId="2" fillId="0" borderId="4" xfId="10" applyFont="1" applyFill="1" applyBorder="1" applyAlignment="1" applyProtection="1">
      <alignment horizontal="center" vertical="center"/>
      <protection locked="0"/>
    </xf>
    <xf numFmtId="0" fontId="2" fillId="0" borderId="5" xfId="10" applyFont="1" applyFill="1" applyBorder="1" applyAlignment="1" applyProtection="1">
      <alignment horizontal="center" vertical="center" wrapText="1"/>
      <protection locked="0"/>
    </xf>
    <xf numFmtId="0" fontId="2" fillId="5" borderId="5" xfId="10" applyFont="1" applyFill="1" applyBorder="1" applyAlignment="1" applyProtection="1">
      <alignment horizontal="center" vertical="center" wrapText="1"/>
      <protection locked="0"/>
    </xf>
    <xf numFmtId="0" fontId="2" fillId="0" borderId="5" xfId="10" applyFont="1" applyFill="1" applyBorder="1" applyAlignment="1" applyProtection="1">
      <alignment horizontal="center" vertical="center"/>
      <protection locked="0"/>
    </xf>
    <xf numFmtId="0" fontId="2" fillId="0" borderId="5" xfId="1" applyNumberFormat="1" applyFont="1" applyFill="1" applyBorder="1" applyAlignment="1" applyProtection="1">
      <alignment horizontal="center" vertical="center"/>
      <protection locked="0"/>
    </xf>
    <xf numFmtId="164" fontId="2" fillId="0" borderId="5" xfId="10" applyNumberFormat="1" applyFont="1" applyFill="1" applyBorder="1" applyAlignment="1" applyProtection="1">
      <alignment horizontal="center" vertical="center"/>
      <protection locked="0"/>
    </xf>
    <xf numFmtId="15" fontId="2" fillId="0" borderId="5" xfId="1" applyNumberFormat="1" applyFont="1" applyFill="1" applyBorder="1" applyAlignment="1" applyProtection="1">
      <alignment horizontal="center" vertical="center"/>
      <protection locked="0"/>
    </xf>
    <xf numFmtId="164" fontId="2" fillId="0" borderId="5" xfId="3" applyNumberFormat="1" applyFont="1" applyFill="1" applyBorder="1" applyAlignment="1" applyProtection="1">
      <alignment horizontal="center" vertical="center"/>
      <protection locked="0"/>
    </xf>
    <xf numFmtId="15" fontId="2" fillId="0" borderId="5" xfId="10" applyNumberFormat="1" applyFont="1" applyFill="1" applyBorder="1" applyAlignment="1" applyProtection="1">
      <alignment horizontal="center" vertical="center"/>
      <protection locked="0"/>
    </xf>
    <xf numFmtId="0" fontId="2" fillId="0" borderId="0" xfId="10" applyFont="1" applyFill="1" applyAlignment="1" applyProtection="1">
      <alignment horizontal="center" vertical="center"/>
      <protection locked="0"/>
    </xf>
    <xf numFmtId="44" fontId="2" fillId="0" borderId="5" xfId="2" applyNumberFormat="1" applyFont="1" applyFill="1" applyBorder="1" applyAlignment="1" applyProtection="1">
      <alignment horizontal="center" vertical="center"/>
      <protection locked="0"/>
    </xf>
    <xf numFmtId="44" fontId="2" fillId="0" borderId="5" xfId="2" applyFont="1" applyFill="1" applyBorder="1" applyAlignment="1" applyProtection="1">
      <alignment horizontal="center" vertical="center"/>
      <protection locked="0"/>
    </xf>
    <xf numFmtId="164" fontId="2" fillId="0" borderId="6" xfId="3" applyNumberFormat="1" applyFont="1" applyFill="1" applyBorder="1" applyAlignment="1" applyProtection="1">
      <alignment horizontal="center" vertical="center"/>
      <protection locked="0"/>
    </xf>
    <xf numFmtId="0" fontId="2" fillId="0" borderId="6" xfId="10" applyFont="1" applyFill="1" applyBorder="1" applyAlignment="1" applyProtection="1">
      <alignment horizontal="center" vertical="center" wrapText="1"/>
      <protection locked="0"/>
    </xf>
    <xf numFmtId="0" fontId="2" fillId="0" borderId="0" xfId="10" applyFont="1" applyFill="1" applyBorder="1" applyAlignment="1" applyProtection="1">
      <alignment horizontal="center" vertical="center"/>
      <protection locked="0"/>
    </xf>
    <xf numFmtId="0" fontId="4" fillId="6" borderId="8" xfId="4" applyFont="1" applyFill="1" applyBorder="1" applyAlignment="1" applyProtection="1">
      <alignment horizontal="center" vertical="center" wrapText="1"/>
      <protection locked="0"/>
    </xf>
    <xf numFmtId="0" fontId="4" fillId="6" borderId="8" xfId="4" applyNumberFormat="1" applyFont="1" applyFill="1" applyBorder="1" applyAlignment="1" applyProtection="1">
      <alignment horizontal="center" vertical="center" wrapText="1"/>
      <protection locked="0"/>
    </xf>
    <xf numFmtId="164" fontId="4" fillId="6" borderId="8" xfId="4" applyNumberFormat="1" applyFont="1" applyFill="1" applyBorder="1" applyAlignment="1" applyProtection="1">
      <alignment horizontal="center" vertical="center" wrapText="1"/>
      <protection locked="0"/>
    </xf>
    <xf numFmtId="165" fontId="4" fillId="6" borderId="8" xfId="4" applyNumberFormat="1" applyFont="1" applyFill="1" applyBorder="1" applyAlignment="1" applyProtection="1">
      <alignment horizontal="center" vertical="center" wrapText="1"/>
      <protection locked="0"/>
    </xf>
    <xf numFmtId="15" fontId="4" fillId="6" borderId="8" xfId="4" applyNumberFormat="1" applyFont="1" applyFill="1" applyBorder="1" applyAlignment="1" applyProtection="1">
      <alignment horizontal="center" vertical="center" wrapText="1"/>
      <protection locked="0"/>
    </xf>
    <xf numFmtId="44" fontId="4" fillId="6" borderId="8" xfId="4" applyNumberFormat="1" applyFont="1" applyFill="1" applyBorder="1" applyAlignment="1" applyProtection="1">
      <alignment horizontal="center" vertical="center" wrapText="1"/>
      <protection locked="0"/>
    </xf>
    <xf numFmtId="0" fontId="5" fillId="0" borderId="0" xfId="10" applyFont="1" applyFill="1" applyAlignment="1" applyProtection="1">
      <alignment vertical="center" wrapText="1"/>
      <protection locked="0"/>
    </xf>
    <xf numFmtId="0" fontId="7" fillId="0" borderId="9" xfId="8" applyFont="1" applyFill="1" applyBorder="1" applyAlignment="1" applyProtection="1">
      <alignment horizontal="center" vertical="center"/>
      <protection locked="0"/>
    </xf>
    <xf numFmtId="0" fontId="7" fillId="0" borderId="10" xfId="8" applyFont="1" applyFill="1" applyBorder="1" applyAlignment="1" applyProtection="1">
      <alignment horizontal="center" vertical="center" wrapText="1"/>
      <protection locked="0"/>
    </xf>
    <xf numFmtId="1" fontId="7" fillId="0" borderId="10" xfId="8" applyNumberFormat="1" applyFont="1" applyFill="1" applyBorder="1" applyAlignment="1" applyProtection="1">
      <alignment horizontal="center" vertical="center" wrapText="1"/>
      <protection locked="0"/>
    </xf>
    <xf numFmtId="1" fontId="4" fillId="0" borderId="10" xfId="6" applyNumberFormat="1" applyFont="1" applyFill="1" applyBorder="1" applyAlignment="1" applyProtection="1">
      <alignment horizontal="center" vertical="center"/>
    </xf>
    <xf numFmtId="1" fontId="4" fillId="0" borderId="10" xfId="6" applyNumberFormat="1" applyFont="1" applyFill="1" applyBorder="1" applyAlignment="1" applyProtection="1">
      <alignment horizontal="center" vertical="center" wrapText="1"/>
    </xf>
    <xf numFmtId="10" fontId="4" fillId="0" borderId="10" xfId="6" applyNumberFormat="1" applyFont="1" applyFill="1" applyBorder="1" applyAlignment="1" applyProtection="1">
      <alignment horizontal="center" vertical="center"/>
    </xf>
    <xf numFmtId="1" fontId="7" fillId="0" borderId="10" xfId="8" applyNumberFormat="1" applyFont="1" applyFill="1" applyBorder="1" applyAlignment="1" applyProtection="1">
      <alignment horizontal="center" vertical="center"/>
    </xf>
    <xf numFmtId="166" fontId="7" fillId="0" borderId="10" xfId="8" applyNumberFormat="1" applyFont="1" applyFill="1" applyBorder="1" applyAlignment="1" applyProtection="1">
      <alignment horizontal="center" vertical="center" wrapText="1"/>
      <protection locked="0"/>
    </xf>
    <xf numFmtId="166" fontId="7" fillId="0" borderId="10" xfId="8" applyNumberFormat="1" applyFont="1" applyFill="1" applyBorder="1" applyAlignment="1" applyProtection="1">
      <alignment horizontal="center" vertical="center" wrapText="1"/>
    </xf>
    <xf numFmtId="166" fontId="7" fillId="0" borderId="10" xfId="8" applyNumberFormat="1" applyFont="1" applyFill="1" applyBorder="1" applyAlignment="1" applyProtection="1">
      <alignment horizontal="center" vertical="center"/>
    </xf>
    <xf numFmtId="166" fontId="7" fillId="0" borderId="10" xfId="8" applyNumberFormat="1" applyFont="1" applyFill="1" applyBorder="1" applyAlignment="1" applyProtection="1">
      <alignment horizontal="center" vertical="center"/>
      <protection locked="0"/>
    </xf>
    <xf numFmtId="49" fontId="7" fillId="0" borderId="10" xfId="8" applyNumberFormat="1" applyFont="1" applyFill="1" applyBorder="1" applyAlignment="1" applyProtection="1">
      <alignment horizontal="center" vertical="center" wrapText="1"/>
      <protection locked="0"/>
    </xf>
    <xf numFmtId="166" fontId="4" fillId="0" borderId="10" xfId="9" applyNumberFormat="1" applyFont="1" applyFill="1" applyBorder="1" applyAlignment="1" applyProtection="1">
      <alignment horizontal="center" vertical="center"/>
      <protection locked="0"/>
    </xf>
    <xf numFmtId="167" fontId="7" fillId="0" borderId="10" xfId="8" applyNumberFormat="1" applyFont="1" applyFill="1" applyBorder="1" applyAlignment="1" applyProtection="1">
      <alignment horizontal="right" vertical="center"/>
      <protection locked="0"/>
    </xf>
    <xf numFmtId="167" fontId="4" fillId="0" borderId="10" xfId="6" applyNumberFormat="1" applyFont="1" applyFill="1" applyBorder="1" applyAlignment="1" applyProtection="1">
      <alignment horizontal="right" vertical="center"/>
    </xf>
    <xf numFmtId="167" fontId="4" fillId="0" borderId="10" xfId="6" applyNumberFormat="1" applyFont="1" applyFill="1" applyBorder="1" applyAlignment="1" applyProtection="1">
      <alignment horizontal="right" vertical="center"/>
      <protection locked="0"/>
    </xf>
    <xf numFmtId="10" fontId="4" fillId="7" borderId="10" xfId="6" applyNumberFormat="1" applyFont="1" applyFill="1" applyBorder="1" applyAlignment="1" applyProtection="1">
      <alignment horizontal="center" vertical="center"/>
    </xf>
    <xf numFmtId="2" fontId="7" fillId="7" borderId="10" xfId="8" applyNumberFormat="1" applyFont="1" applyFill="1" applyBorder="1" applyAlignment="1" applyProtection="1">
      <alignment horizontal="center" vertical="center" wrapText="1"/>
    </xf>
    <xf numFmtId="0" fontId="7" fillId="8" borderId="11" xfId="7" applyFont="1" applyFill="1" applyBorder="1" applyAlignment="1" applyProtection="1">
      <alignment horizontal="left" vertical="center" wrapText="1"/>
      <protection locked="0"/>
    </xf>
    <xf numFmtId="0" fontId="2" fillId="0" borderId="0" xfId="10" applyFont="1" applyFill="1" applyBorder="1" applyProtection="1">
      <protection locked="0"/>
    </xf>
    <xf numFmtId="0" fontId="5" fillId="6" borderId="12" xfId="10" applyFont="1" applyFill="1" applyBorder="1" applyAlignment="1" applyProtection="1">
      <alignment horizontal="center"/>
      <protection locked="0"/>
    </xf>
    <xf numFmtId="0" fontId="4" fillId="6" borderId="13" xfId="6" applyFont="1" applyFill="1" applyBorder="1" applyAlignment="1" applyProtection="1">
      <alignment vertical="center" wrapText="1"/>
    </xf>
    <xf numFmtId="0" fontId="5" fillId="6" borderId="13" xfId="10" applyFont="1" applyFill="1" applyBorder="1" applyAlignment="1" applyProtection="1">
      <alignment horizontal="center" vertical="center" wrapText="1"/>
      <protection locked="0"/>
    </xf>
    <xf numFmtId="0" fontId="5" fillId="6" borderId="13" xfId="10" applyFont="1" applyFill="1" applyBorder="1" applyAlignment="1" applyProtection="1">
      <alignment horizontal="center" vertical="center"/>
      <protection locked="0"/>
    </xf>
    <xf numFmtId="0" fontId="5" fillId="6" borderId="13" xfId="1" applyNumberFormat="1" applyFont="1" applyFill="1" applyBorder="1" applyAlignment="1" applyProtection="1">
      <alignment horizontal="center" vertical="center"/>
      <protection locked="0"/>
    </xf>
    <xf numFmtId="164" fontId="5" fillId="6" borderId="13" xfId="10" applyNumberFormat="1" applyFont="1" applyFill="1" applyBorder="1" applyAlignment="1" applyProtection="1">
      <alignment horizontal="center" vertical="center"/>
      <protection locked="0"/>
    </xf>
    <xf numFmtId="165" fontId="5" fillId="6" borderId="13" xfId="1" applyNumberFormat="1" applyFont="1" applyFill="1" applyBorder="1" applyAlignment="1" applyProtection="1">
      <alignment horizontal="center" vertical="center"/>
      <protection locked="0"/>
    </xf>
    <xf numFmtId="164" fontId="5" fillId="6" borderId="13" xfId="3" applyNumberFormat="1" applyFont="1" applyFill="1" applyBorder="1" applyAlignment="1" applyProtection="1">
      <alignment horizontal="center" vertical="center"/>
      <protection locked="0"/>
    </xf>
    <xf numFmtId="15" fontId="5" fillId="6" borderId="13" xfId="10" applyNumberFormat="1" applyFont="1" applyFill="1" applyBorder="1" applyAlignment="1" applyProtection="1">
      <alignment horizontal="center" vertical="center"/>
      <protection locked="0"/>
    </xf>
    <xf numFmtId="167" fontId="5" fillId="6" borderId="13" xfId="3" applyNumberFormat="1" applyFont="1" applyFill="1" applyBorder="1" applyAlignment="1" applyProtection="1">
      <alignment horizontal="right" vertical="center"/>
      <protection locked="0"/>
    </xf>
    <xf numFmtId="167" fontId="4" fillId="6" borderId="13" xfId="6" applyNumberFormat="1" applyFont="1" applyFill="1" applyBorder="1" applyAlignment="1" applyProtection="1">
      <alignment horizontal="right" vertical="center"/>
    </xf>
    <xf numFmtId="0" fontId="5" fillId="6" borderId="14" xfId="10" applyFont="1" applyFill="1" applyBorder="1" applyAlignment="1" applyProtection="1">
      <alignment horizontal="center" vertical="center" wrapText="1"/>
      <protection locked="0"/>
    </xf>
    <xf numFmtId="0" fontId="5" fillId="7" borderId="0" xfId="10" applyFont="1" applyFill="1" applyBorder="1" applyProtection="1">
      <protection locked="0"/>
    </xf>
    <xf numFmtId="0" fontId="5" fillId="7" borderId="0" xfId="10" applyFont="1" applyFill="1" applyProtection="1">
      <protection locked="0"/>
    </xf>
    <xf numFmtId="0" fontId="14" fillId="0" borderId="15" xfId="10" applyFont="1" applyBorder="1" applyProtection="1">
      <protection locked="0"/>
    </xf>
    <xf numFmtId="0" fontId="14" fillId="0" borderId="0" xfId="10" applyFont="1" applyBorder="1" applyProtection="1">
      <protection locked="0"/>
    </xf>
    <xf numFmtId="0" fontId="14" fillId="0" borderId="0" xfId="10" applyFont="1" applyProtection="1">
      <protection locked="0"/>
    </xf>
    <xf numFmtId="167" fontId="14" fillId="0" borderId="0" xfId="10" applyNumberFormat="1" applyFont="1" applyBorder="1" applyAlignment="1" applyProtection="1">
      <alignment horizontal="right"/>
      <protection locked="0"/>
    </xf>
    <xf numFmtId="0" fontId="14" fillId="0" borderId="17" xfId="10" applyFont="1" applyBorder="1" applyProtection="1">
      <protection locked="0"/>
    </xf>
    <xf numFmtId="0" fontId="4" fillId="0" borderId="19" xfId="5" applyFont="1" applyBorder="1" applyProtection="1">
      <protection locked="0"/>
    </xf>
    <xf numFmtId="0" fontId="14" fillId="0" borderId="19" xfId="10" applyFont="1" applyBorder="1" applyProtection="1">
      <protection locked="0"/>
    </xf>
    <xf numFmtId="0" fontId="14" fillId="0" borderId="20" xfId="10" applyFont="1" applyBorder="1" applyProtection="1">
      <protection locked="0"/>
    </xf>
    <xf numFmtId="0" fontId="7" fillId="5" borderId="0" xfId="8" applyFont="1" applyFill="1" applyProtection="1">
      <protection locked="0"/>
    </xf>
    <xf numFmtId="0" fontId="7" fillId="5" borderId="0" xfId="8" applyFont="1" applyFill="1" applyBorder="1" applyProtection="1">
      <protection locked="0"/>
    </xf>
    <xf numFmtId="0" fontId="7" fillId="5" borderId="0" xfId="8" applyFont="1" applyFill="1" applyBorder="1" applyAlignment="1" applyProtection="1">
      <alignment vertical="center" wrapText="1"/>
      <protection locked="0"/>
    </xf>
    <xf numFmtId="0" fontId="7" fillId="0" borderId="0" xfId="8" applyFont="1" applyFill="1" applyProtection="1">
      <protection locked="0"/>
    </xf>
    <xf numFmtId="0" fontId="16" fillId="0" borderId="0" xfId="10" applyFont="1" applyFill="1" applyProtection="1">
      <protection locked="0"/>
    </xf>
    <xf numFmtId="0" fontId="16" fillId="0" borderId="0" xfId="10" applyFont="1" applyFill="1" applyAlignment="1" applyProtection="1">
      <alignment vertical="center" wrapText="1"/>
      <protection locked="0"/>
    </xf>
    <xf numFmtId="0" fontId="16" fillId="5" borderId="0" xfId="10" applyFont="1" applyFill="1" applyAlignment="1" applyProtection="1">
      <alignment horizontal="center" vertical="center" wrapText="1"/>
      <protection locked="0"/>
    </xf>
    <xf numFmtId="0" fontId="16" fillId="0" borderId="0" xfId="10" applyFont="1" applyBorder="1" applyAlignment="1" applyProtection="1">
      <alignment horizontal="left" vertical="center" wrapText="1"/>
      <protection locked="0"/>
    </xf>
    <xf numFmtId="15" fontId="16" fillId="0" borderId="0" xfId="10" applyNumberFormat="1" applyFont="1" applyBorder="1" applyAlignment="1" applyProtection="1">
      <alignment horizontal="left" vertical="center" wrapText="1"/>
      <protection locked="0"/>
    </xf>
    <xf numFmtId="10" fontId="16" fillId="0" borderId="0" xfId="3" applyNumberFormat="1" applyFont="1" applyBorder="1" applyAlignment="1" applyProtection="1">
      <alignment horizontal="left" vertical="center" wrapText="1"/>
      <protection locked="0"/>
    </xf>
    <xf numFmtId="44" fontId="16" fillId="0" borderId="0" xfId="10" applyNumberFormat="1" applyFont="1" applyBorder="1" applyAlignment="1" applyProtection="1">
      <alignment horizontal="left" vertical="center" wrapText="1"/>
      <protection locked="0"/>
    </xf>
    <xf numFmtId="0" fontId="16" fillId="0" borderId="0" xfId="10" applyFont="1" applyFill="1" applyAlignment="1" applyProtection="1">
      <alignment horizontal="center" vertical="center" wrapText="1"/>
      <protection locked="0"/>
    </xf>
    <xf numFmtId="0" fontId="16" fillId="5" borderId="0" xfId="10" applyFont="1" applyFill="1" applyProtection="1">
      <protection locked="0"/>
    </xf>
    <xf numFmtId="0" fontId="5" fillId="0" borderId="0" xfId="10" applyFont="1" applyFill="1" applyProtection="1">
      <protection locked="0"/>
    </xf>
    <xf numFmtId="0" fontId="5" fillId="5" borderId="0" xfId="10" applyFont="1" applyFill="1" applyAlignment="1" applyProtection="1">
      <alignment horizontal="center" vertical="center" wrapText="1"/>
      <protection locked="0"/>
    </xf>
    <xf numFmtId="0" fontId="5" fillId="0" borderId="0" xfId="10" applyFont="1" applyFill="1" applyAlignment="1" applyProtection="1">
      <alignment vertical="center"/>
      <protection locked="0"/>
    </xf>
    <xf numFmtId="0" fontId="5" fillId="0" borderId="0" xfId="10" applyFont="1" applyFill="1" applyAlignment="1" applyProtection="1">
      <alignment horizontal="center" vertical="center"/>
      <protection locked="0"/>
    </xf>
    <xf numFmtId="0" fontId="5" fillId="0" borderId="0" xfId="1" applyNumberFormat="1" applyFont="1" applyFill="1" applyAlignment="1" applyProtection="1">
      <alignment horizontal="center" vertical="center"/>
      <protection locked="0"/>
    </xf>
    <xf numFmtId="164" fontId="5" fillId="0" borderId="0" xfId="10" applyNumberFormat="1" applyFont="1" applyFill="1" applyAlignment="1" applyProtection="1">
      <alignment horizontal="center" vertical="center"/>
      <protection locked="0"/>
    </xf>
    <xf numFmtId="165" fontId="5" fillId="0" borderId="0" xfId="1" applyNumberFormat="1" applyFont="1" applyFill="1" applyAlignment="1" applyProtection="1">
      <alignment horizontal="center" vertical="center"/>
      <protection locked="0"/>
    </xf>
    <xf numFmtId="164" fontId="5" fillId="0" borderId="0" xfId="3" applyNumberFormat="1" applyFont="1" applyFill="1" applyAlignment="1" applyProtection="1">
      <alignment horizontal="center" vertical="center"/>
      <protection locked="0"/>
    </xf>
    <xf numFmtId="15" fontId="5" fillId="0" borderId="0" xfId="10" applyNumberFormat="1" applyFont="1" applyFill="1" applyAlignment="1" applyProtection="1">
      <alignment horizontal="center" vertical="center"/>
      <protection locked="0"/>
    </xf>
    <xf numFmtId="44" fontId="5" fillId="0" borderId="0" xfId="2" applyNumberFormat="1" applyFont="1" applyFill="1" applyAlignment="1" applyProtection="1">
      <alignment horizontal="center" vertical="center"/>
      <protection locked="0"/>
    </xf>
    <xf numFmtId="44" fontId="5" fillId="0" borderId="0" xfId="2" applyFont="1" applyFill="1" applyAlignment="1" applyProtection="1">
      <alignment horizontal="center" vertical="center"/>
      <protection locked="0"/>
    </xf>
    <xf numFmtId="44" fontId="5" fillId="0" borderId="0" xfId="2" applyFont="1" applyFill="1" applyAlignment="1" applyProtection="1">
      <alignment vertical="center"/>
      <protection locked="0"/>
    </xf>
    <xf numFmtId="164" fontId="5" fillId="0" borderId="0" xfId="10" applyNumberFormat="1" applyFont="1" applyFill="1" applyAlignment="1" applyProtection="1">
      <alignment vertical="center"/>
      <protection locked="0"/>
    </xf>
    <xf numFmtId="0" fontId="5" fillId="0" borderId="0" xfId="10" applyFont="1" applyFill="1" applyAlignment="1" applyProtection="1">
      <alignment horizontal="center" vertical="center" wrapText="1"/>
      <protection locked="0"/>
    </xf>
    <xf numFmtId="0" fontId="5" fillId="5" borderId="0" xfId="10" applyFont="1" applyFill="1" applyProtection="1">
      <protection locked="0"/>
    </xf>
    <xf numFmtId="0" fontId="7" fillId="0" borderId="20" xfId="8" applyFont="1" applyFill="1" applyBorder="1" applyAlignment="1" applyProtection="1">
      <alignment horizontal="center" vertical="center" wrapText="1"/>
      <protection locked="0"/>
    </xf>
    <xf numFmtId="0" fontId="7" fillId="0" borderId="33" xfId="8" applyFont="1" applyFill="1" applyBorder="1" applyAlignment="1" applyProtection="1">
      <alignment horizontal="center" vertical="center"/>
      <protection locked="0"/>
    </xf>
    <xf numFmtId="0" fontId="7" fillId="0" borderId="32" xfId="8" applyFont="1" applyFill="1" applyBorder="1" applyAlignment="1" applyProtection="1">
      <alignment horizontal="center" vertical="center" wrapText="1"/>
      <protection locked="0"/>
    </xf>
    <xf numFmtId="1" fontId="7" fillId="0" borderId="32" xfId="8" applyNumberFormat="1" applyFont="1" applyFill="1" applyBorder="1" applyAlignment="1" applyProtection="1">
      <alignment horizontal="center" vertical="center" wrapText="1"/>
      <protection locked="0"/>
    </xf>
    <xf numFmtId="1" fontId="4" fillId="0" borderId="32" xfId="6" applyNumberFormat="1" applyFont="1" applyFill="1" applyBorder="1" applyAlignment="1" applyProtection="1">
      <alignment horizontal="center" vertical="center"/>
    </xf>
    <xf numFmtId="1" fontId="4" fillId="0" borderId="32" xfId="6" applyNumberFormat="1" applyFont="1" applyFill="1" applyBorder="1" applyAlignment="1" applyProtection="1">
      <alignment horizontal="center" vertical="center" wrapText="1"/>
    </xf>
    <xf numFmtId="10" fontId="4" fillId="0" borderId="32" xfId="6" applyNumberFormat="1" applyFont="1" applyFill="1" applyBorder="1" applyAlignment="1" applyProtection="1">
      <alignment horizontal="center" vertical="center"/>
    </xf>
    <xf numFmtId="1" fontId="7" fillId="0" borderId="32" xfId="8" applyNumberFormat="1" applyFont="1" applyFill="1" applyBorder="1" applyAlignment="1" applyProtection="1">
      <alignment horizontal="center" vertical="center"/>
    </xf>
    <xf numFmtId="166" fontId="7" fillId="0" borderId="32" xfId="8" applyNumberFormat="1" applyFont="1" applyFill="1" applyBorder="1" applyAlignment="1" applyProtection="1">
      <alignment horizontal="center" vertical="center" wrapText="1"/>
      <protection locked="0"/>
    </xf>
    <xf numFmtId="166" fontId="7" fillId="0" borderId="32" xfId="8" applyNumberFormat="1" applyFont="1" applyFill="1" applyBorder="1" applyAlignment="1" applyProtection="1">
      <alignment horizontal="center" vertical="center" wrapText="1"/>
    </xf>
    <xf numFmtId="166" fontId="7" fillId="0" borderId="32" xfId="8" applyNumberFormat="1" applyFont="1" applyFill="1" applyBorder="1" applyAlignment="1" applyProtection="1">
      <alignment horizontal="center" vertical="center"/>
    </xf>
    <xf numFmtId="166" fontId="7" fillId="0" borderId="32" xfId="8" applyNumberFormat="1" applyFont="1" applyFill="1" applyBorder="1" applyAlignment="1" applyProtection="1">
      <alignment horizontal="center" vertical="center"/>
      <protection locked="0"/>
    </xf>
    <xf numFmtId="49" fontId="7" fillId="0" borderId="32" xfId="8" applyNumberFormat="1" applyFont="1" applyFill="1" applyBorder="1" applyAlignment="1" applyProtection="1">
      <alignment horizontal="center" vertical="center" wrapText="1"/>
      <protection locked="0"/>
    </xf>
    <xf numFmtId="166" fontId="4" fillId="0" borderId="32" xfId="9" applyNumberFormat="1" applyFont="1" applyFill="1" applyBorder="1" applyAlignment="1" applyProtection="1">
      <alignment horizontal="center" vertical="center"/>
      <protection locked="0"/>
    </xf>
    <xf numFmtId="167" fontId="7" fillId="0" borderId="32" xfId="8" applyNumberFormat="1" applyFont="1" applyFill="1" applyBorder="1" applyAlignment="1" applyProtection="1">
      <alignment horizontal="right" vertical="center"/>
      <protection locked="0"/>
    </xf>
    <xf numFmtId="167" fontId="4" fillId="0" borderId="32" xfId="6" applyNumberFormat="1" applyFont="1" applyFill="1" applyBorder="1" applyAlignment="1" applyProtection="1">
      <alignment horizontal="right" vertical="center"/>
    </xf>
    <xf numFmtId="167" fontId="4" fillId="0" borderId="32" xfId="6" applyNumberFormat="1" applyFont="1" applyFill="1" applyBorder="1" applyAlignment="1" applyProtection="1">
      <alignment horizontal="right" vertical="center"/>
      <protection locked="0"/>
    </xf>
    <xf numFmtId="10" fontId="4" fillId="7" borderId="32" xfId="6" applyNumberFormat="1" applyFont="1" applyFill="1" applyBorder="1" applyAlignment="1" applyProtection="1">
      <alignment horizontal="center" vertical="center"/>
    </xf>
    <xf numFmtId="2" fontId="7" fillId="7" borderId="32" xfId="8" applyNumberFormat="1" applyFont="1" applyFill="1" applyBorder="1" applyAlignment="1" applyProtection="1">
      <alignment horizontal="center" vertical="center" wrapText="1"/>
    </xf>
    <xf numFmtId="0" fontId="7" fillId="8" borderId="31" xfId="7" applyFont="1" applyFill="1" applyBorder="1" applyAlignment="1" applyProtection="1">
      <alignment horizontal="left" vertical="center" wrapText="1"/>
      <protection locked="0"/>
    </xf>
    <xf numFmtId="1" fontId="4" fillId="6" borderId="13" xfId="6" applyNumberFormat="1" applyFont="1" applyFill="1" applyBorder="1" applyAlignment="1" applyProtection="1">
      <alignment vertical="center" wrapText="1"/>
    </xf>
    <xf numFmtId="0" fontId="14" fillId="0" borderId="18" xfId="10" applyFont="1" applyBorder="1" applyAlignment="1" applyProtection="1">
      <protection locked="0"/>
    </xf>
    <xf numFmtId="0" fontId="14" fillId="0" borderId="19" xfId="10" applyFont="1" applyBorder="1" applyAlignment="1" applyProtection="1">
      <protection locked="0"/>
    </xf>
    <xf numFmtId="166" fontId="4" fillId="0" borderId="19" xfId="5" applyNumberFormat="1" applyFont="1" applyBorder="1" applyAlignment="1" applyProtection="1">
      <protection locked="0"/>
    </xf>
    <xf numFmtId="0" fontId="21" fillId="6" borderId="13" xfId="10" applyFont="1" applyFill="1" applyBorder="1" applyAlignment="1" applyProtection="1">
      <alignment horizontal="center" vertical="center" wrapText="1"/>
      <protection locked="0"/>
    </xf>
    <xf numFmtId="0" fontId="4" fillId="6" borderId="39" xfId="4" applyFont="1" applyFill="1" applyBorder="1" applyAlignment="1" applyProtection="1">
      <alignment vertical="center" wrapText="1"/>
      <protection locked="0"/>
    </xf>
    <xf numFmtId="1" fontId="7" fillId="7" borderId="18" xfId="8" applyNumberFormat="1" applyFont="1" applyFill="1" applyBorder="1" applyAlignment="1" applyProtection="1">
      <alignment horizontal="center" vertical="center" wrapText="1"/>
    </xf>
    <xf numFmtId="1" fontId="7" fillId="7" borderId="35" xfId="8" applyNumberFormat="1" applyFont="1" applyFill="1" applyBorder="1" applyAlignment="1" applyProtection="1">
      <alignment horizontal="center" vertical="center" wrapText="1"/>
    </xf>
    <xf numFmtId="1" fontId="5" fillId="6" borderId="14" xfId="10" applyNumberFormat="1" applyFont="1" applyFill="1" applyBorder="1" applyAlignment="1" applyProtection="1">
      <alignment horizontal="center" vertical="center" wrapText="1"/>
      <protection locked="0"/>
    </xf>
    <xf numFmtId="2" fontId="5" fillId="6" borderId="14" xfId="10" applyNumberFormat="1" applyFont="1" applyFill="1" applyBorder="1" applyAlignment="1" applyProtection="1">
      <alignment horizontal="center" vertical="center" wrapText="1"/>
      <protection locked="0"/>
    </xf>
    <xf numFmtId="0" fontId="4" fillId="0" borderId="0" xfId="5" applyFont="1" applyBorder="1" applyProtection="1">
      <protection locked="0"/>
    </xf>
    <xf numFmtId="0" fontId="2" fillId="0" borderId="4" xfId="10" applyFont="1" applyFill="1" applyBorder="1" applyAlignment="1" applyProtection="1">
      <alignment horizontal="center" vertical="center"/>
    </xf>
    <xf numFmtId="0" fontId="2" fillId="0" borderId="5" xfId="10" applyFont="1" applyFill="1" applyBorder="1" applyAlignment="1" applyProtection="1">
      <alignment horizontal="center" vertical="center" wrapText="1"/>
    </xf>
    <xf numFmtId="0" fontId="2" fillId="5" borderId="5" xfId="10" applyFont="1" applyFill="1" applyBorder="1" applyAlignment="1" applyProtection="1">
      <alignment horizontal="center" vertical="center" wrapText="1"/>
    </xf>
    <xf numFmtId="0" fontId="2" fillId="0" borderId="5" xfId="10" applyFont="1" applyFill="1" applyBorder="1" applyAlignment="1" applyProtection="1">
      <alignment horizontal="center" vertical="center"/>
    </xf>
    <xf numFmtId="0" fontId="2" fillId="0" borderId="5" xfId="1" applyNumberFormat="1" applyFont="1" applyFill="1" applyBorder="1" applyAlignment="1" applyProtection="1">
      <alignment horizontal="center" vertical="center"/>
    </xf>
    <xf numFmtId="164" fontId="2" fillId="0" borderId="5" xfId="10" applyNumberFormat="1" applyFont="1" applyFill="1" applyBorder="1" applyAlignment="1" applyProtection="1">
      <alignment horizontal="center" vertical="center"/>
    </xf>
    <xf numFmtId="15" fontId="2" fillId="0" borderId="5" xfId="1" applyNumberFormat="1" applyFont="1" applyFill="1" applyBorder="1" applyAlignment="1" applyProtection="1">
      <alignment horizontal="center" vertical="center"/>
    </xf>
    <xf numFmtId="164" fontId="2" fillId="0" borderId="5" xfId="3" applyNumberFormat="1" applyFont="1" applyFill="1" applyBorder="1" applyAlignment="1" applyProtection="1">
      <alignment horizontal="center" vertical="center"/>
    </xf>
    <xf numFmtId="15" fontId="2" fillId="0" borderId="5" xfId="10" applyNumberFormat="1" applyFont="1" applyFill="1" applyBorder="1" applyAlignment="1" applyProtection="1">
      <alignment horizontal="center" vertical="center"/>
    </xf>
    <xf numFmtId="0" fontId="2" fillId="0" borderId="0" xfId="10" applyFont="1" applyFill="1" applyAlignment="1" applyProtection="1">
      <alignment horizontal="center" vertical="center"/>
    </xf>
    <xf numFmtId="44" fontId="2" fillId="0" borderId="5" xfId="2" applyNumberFormat="1" applyFont="1" applyFill="1" applyBorder="1" applyAlignment="1" applyProtection="1">
      <alignment horizontal="center" vertical="center"/>
    </xf>
    <xf numFmtId="44" fontId="2" fillId="0" borderId="5" xfId="2" applyFont="1" applyFill="1" applyBorder="1" applyAlignment="1" applyProtection="1">
      <alignment horizontal="center" vertical="center"/>
    </xf>
    <xf numFmtId="164" fontId="2" fillId="0" borderId="6" xfId="3" applyNumberFormat="1" applyFont="1" applyFill="1" applyBorder="1" applyAlignment="1" applyProtection="1">
      <alignment horizontal="center" vertical="center"/>
    </xf>
    <xf numFmtId="0" fontId="2" fillId="0" borderId="6" xfId="10" applyFont="1" applyFill="1" applyBorder="1" applyAlignment="1" applyProtection="1">
      <alignment horizontal="center" vertical="center" wrapText="1"/>
    </xf>
    <xf numFmtId="0" fontId="2" fillId="0" borderId="0" xfId="10" applyFont="1" applyFill="1" applyBorder="1" applyAlignment="1" applyProtection="1">
      <alignment horizontal="center" vertical="center"/>
    </xf>
    <xf numFmtId="0" fontId="4" fillId="6" borderId="39" xfId="4" applyFont="1" applyFill="1" applyBorder="1" applyAlignment="1" applyProtection="1">
      <alignment vertical="center" wrapText="1"/>
    </xf>
    <xf numFmtId="0" fontId="4" fillId="6" borderId="8" xfId="4" applyFont="1" applyFill="1" applyBorder="1" applyAlignment="1" applyProtection="1">
      <alignment horizontal="center" vertical="center" wrapText="1"/>
    </xf>
    <xf numFmtId="0" fontId="4" fillId="6" borderId="8" xfId="4" applyNumberFormat="1" applyFont="1" applyFill="1" applyBorder="1" applyAlignment="1" applyProtection="1">
      <alignment horizontal="center" vertical="center" wrapText="1"/>
    </xf>
    <xf numFmtId="164" fontId="4" fillId="6" borderId="8" xfId="4" applyNumberFormat="1" applyFont="1" applyFill="1" applyBorder="1" applyAlignment="1" applyProtection="1">
      <alignment horizontal="center" vertical="center" wrapText="1"/>
    </xf>
    <xf numFmtId="165" fontId="4" fillId="6" borderId="8" xfId="4" applyNumberFormat="1" applyFont="1" applyFill="1" applyBorder="1" applyAlignment="1" applyProtection="1">
      <alignment horizontal="center" vertical="center" wrapText="1"/>
    </xf>
    <xf numFmtId="15" fontId="4" fillId="6" borderId="8" xfId="4" applyNumberFormat="1" applyFont="1" applyFill="1" applyBorder="1" applyAlignment="1" applyProtection="1">
      <alignment horizontal="center" vertical="center" wrapText="1"/>
    </xf>
    <xf numFmtId="44" fontId="4" fillId="6" borderId="8" xfId="4" applyNumberFormat="1" applyFont="1" applyFill="1" applyBorder="1" applyAlignment="1" applyProtection="1">
      <alignment horizontal="center" vertical="center" wrapText="1"/>
    </xf>
    <xf numFmtId="0" fontId="5" fillId="0" borderId="0" xfId="10" applyFont="1" applyFill="1" applyAlignment="1" applyProtection="1">
      <alignment vertical="center" wrapText="1"/>
    </xf>
    <xf numFmtId="0" fontId="7" fillId="0" borderId="9" xfId="8" applyFont="1" applyFill="1" applyBorder="1" applyAlignment="1" applyProtection="1">
      <alignment horizontal="center" vertical="center"/>
    </xf>
    <xf numFmtId="0" fontId="7" fillId="0" borderId="10" xfId="8" applyFont="1" applyFill="1" applyBorder="1" applyAlignment="1" applyProtection="1">
      <alignment horizontal="center" vertical="center" wrapText="1"/>
    </xf>
    <xf numFmtId="1" fontId="7" fillId="0" borderId="10" xfId="8" applyNumberFormat="1" applyFont="1" applyFill="1" applyBorder="1" applyAlignment="1" applyProtection="1">
      <alignment horizontal="center" vertical="center" wrapText="1"/>
    </xf>
    <xf numFmtId="49" fontId="7" fillId="0" borderId="10" xfId="8" applyNumberFormat="1" applyFont="1" applyFill="1" applyBorder="1" applyAlignment="1" applyProtection="1">
      <alignment horizontal="center" vertical="center" wrapText="1"/>
    </xf>
    <xf numFmtId="166" fontId="4" fillId="0" borderId="10" xfId="9" applyNumberFormat="1" applyFont="1" applyFill="1" applyBorder="1" applyAlignment="1" applyProtection="1">
      <alignment horizontal="center" vertical="center"/>
    </xf>
    <xf numFmtId="167" fontId="7" fillId="0" borderId="10" xfId="8" applyNumberFormat="1" applyFont="1" applyFill="1" applyBorder="1" applyAlignment="1" applyProtection="1">
      <alignment horizontal="right" vertical="center"/>
    </xf>
    <xf numFmtId="0" fontId="7" fillId="8" borderId="11" xfId="7" applyFont="1" applyFill="1" applyBorder="1" applyAlignment="1" applyProtection="1">
      <alignment horizontal="left" vertical="center" wrapText="1"/>
    </xf>
    <xf numFmtId="0" fontId="7" fillId="0" borderId="20" xfId="8" applyFont="1" applyFill="1" applyBorder="1" applyAlignment="1" applyProtection="1">
      <alignment horizontal="center" vertical="center" wrapText="1"/>
    </xf>
    <xf numFmtId="0" fontId="2" fillId="0" borderId="0" xfId="10" applyFont="1" applyFill="1" applyBorder="1" applyProtection="1"/>
    <xf numFmtId="0" fontId="7" fillId="0" borderId="33" xfId="8" applyFont="1" applyFill="1" applyBorder="1" applyAlignment="1" applyProtection="1">
      <alignment horizontal="center" vertical="center"/>
    </xf>
    <xf numFmtId="0" fontId="7" fillId="0" borderId="32" xfId="8" applyFont="1" applyFill="1" applyBorder="1" applyAlignment="1" applyProtection="1">
      <alignment horizontal="center" vertical="center" wrapText="1"/>
    </xf>
    <xf numFmtId="1" fontId="7" fillId="0" borderId="32" xfId="8" applyNumberFormat="1" applyFont="1" applyFill="1" applyBorder="1" applyAlignment="1" applyProtection="1">
      <alignment horizontal="center" vertical="center" wrapText="1"/>
    </xf>
    <xf numFmtId="49" fontId="7" fillId="0" borderId="32" xfId="8" applyNumberFormat="1" applyFont="1" applyFill="1" applyBorder="1" applyAlignment="1" applyProtection="1">
      <alignment horizontal="center" vertical="center" wrapText="1"/>
    </xf>
    <xf numFmtId="166" fontId="4" fillId="0" borderId="32" xfId="9" applyNumberFormat="1" applyFont="1" applyFill="1" applyBorder="1" applyAlignment="1" applyProtection="1">
      <alignment horizontal="center" vertical="center"/>
    </xf>
    <xf numFmtId="167" fontId="7" fillId="0" borderId="32" xfId="8" applyNumberFormat="1" applyFont="1" applyFill="1" applyBorder="1" applyAlignment="1" applyProtection="1">
      <alignment horizontal="right" vertical="center"/>
    </xf>
    <xf numFmtId="0" fontId="7" fillId="8" borderId="31" xfId="7" applyFont="1" applyFill="1" applyBorder="1" applyAlignment="1" applyProtection="1">
      <alignment horizontal="left" vertical="center" wrapText="1"/>
    </xf>
    <xf numFmtId="0" fontId="5" fillId="6" borderId="12" xfId="10" applyFont="1" applyFill="1" applyBorder="1" applyAlignment="1" applyProtection="1">
      <alignment horizontal="center"/>
    </xf>
    <xf numFmtId="0" fontId="21" fillId="6" borderId="13" xfId="10" applyFont="1" applyFill="1" applyBorder="1" applyAlignment="1" applyProtection="1">
      <alignment horizontal="center" vertical="center" wrapText="1"/>
    </xf>
    <xf numFmtId="0" fontId="5" fillId="6" borderId="13" xfId="10" applyFont="1" applyFill="1" applyBorder="1" applyAlignment="1" applyProtection="1">
      <alignment horizontal="center" vertical="center" wrapText="1"/>
    </xf>
    <xf numFmtId="0" fontId="5" fillId="6" borderId="13" xfId="10" applyFont="1" applyFill="1" applyBorder="1" applyAlignment="1" applyProtection="1">
      <alignment horizontal="center" vertical="center"/>
    </xf>
    <xf numFmtId="0" fontId="5" fillId="6" borderId="13" xfId="1" applyNumberFormat="1" applyFont="1" applyFill="1" applyBorder="1" applyAlignment="1" applyProtection="1">
      <alignment horizontal="center" vertical="center"/>
    </xf>
    <xf numFmtId="164" fontId="5" fillId="6" borderId="13" xfId="10" applyNumberFormat="1" applyFont="1" applyFill="1" applyBorder="1" applyAlignment="1" applyProtection="1">
      <alignment horizontal="center" vertical="center"/>
    </xf>
    <xf numFmtId="165" fontId="5" fillId="6" borderId="13" xfId="1" applyNumberFormat="1" applyFont="1" applyFill="1" applyBorder="1" applyAlignment="1" applyProtection="1">
      <alignment horizontal="center" vertical="center"/>
    </xf>
    <xf numFmtId="164" fontId="5" fillId="6" borderId="13" xfId="3" applyNumberFormat="1" applyFont="1" applyFill="1" applyBorder="1" applyAlignment="1" applyProtection="1">
      <alignment horizontal="center" vertical="center"/>
    </xf>
    <xf numFmtId="15" fontId="5" fillId="6" borderId="13" xfId="10" applyNumberFormat="1" applyFont="1" applyFill="1" applyBorder="1" applyAlignment="1" applyProtection="1">
      <alignment horizontal="center" vertical="center"/>
    </xf>
    <xf numFmtId="167" fontId="5" fillId="6" borderId="13" xfId="3" applyNumberFormat="1" applyFont="1" applyFill="1" applyBorder="1" applyAlignment="1" applyProtection="1">
      <alignment horizontal="right" vertical="center"/>
    </xf>
    <xf numFmtId="2" fontId="5" fillId="6" borderId="14" xfId="10" applyNumberFormat="1" applyFont="1" applyFill="1" applyBorder="1" applyAlignment="1" applyProtection="1">
      <alignment horizontal="center" vertical="center" wrapText="1"/>
    </xf>
    <xf numFmtId="0" fontId="5" fillId="6" borderId="14" xfId="10" applyFont="1" applyFill="1" applyBorder="1" applyAlignment="1" applyProtection="1">
      <alignment horizontal="center" vertical="center" wrapText="1"/>
    </xf>
    <xf numFmtId="0" fontId="5" fillId="7" borderId="0" xfId="10" applyFont="1" applyFill="1" applyBorder="1" applyProtection="1"/>
    <xf numFmtId="0" fontId="5" fillId="7" borderId="0" xfId="10" applyFont="1" applyFill="1" applyProtection="1"/>
    <xf numFmtId="0" fontId="14" fillId="0" borderId="15" xfId="10" applyFont="1" applyBorder="1" applyProtection="1"/>
    <xf numFmtId="0" fontId="14" fillId="0" borderId="0" xfId="10" applyFont="1" applyBorder="1" applyProtection="1"/>
    <xf numFmtId="0" fontId="4" fillId="0" borderId="0" xfId="5" applyFont="1" applyBorder="1" applyProtection="1"/>
    <xf numFmtId="0" fontId="14" fillId="0" borderId="0" xfId="10" applyFont="1" applyProtection="1"/>
    <xf numFmtId="0" fontId="14" fillId="0" borderId="17" xfId="10" applyFont="1" applyBorder="1" applyProtection="1"/>
    <xf numFmtId="0" fontId="5" fillId="0" borderId="0" xfId="10" applyFont="1" applyFill="1" applyProtection="1"/>
    <xf numFmtId="0" fontId="5" fillId="5" borderId="0" xfId="10" applyFont="1" applyFill="1" applyAlignment="1" applyProtection="1">
      <alignment horizontal="center" vertical="center" wrapText="1"/>
    </xf>
    <xf numFmtId="0" fontId="5" fillId="0" borderId="0" xfId="10" applyFont="1" applyFill="1" applyAlignment="1" applyProtection="1">
      <alignment vertical="center"/>
    </xf>
    <xf numFmtId="0" fontId="5" fillId="0" borderId="0" xfId="10" applyFont="1" applyFill="1" applyAlignment="1" applyProtection="1">
      <alignment horizontal="center" vertical="center"/>
    </xf>
    <xf numFmtId="0" fontId="5" fillId="0" borderId="0" xfId="1" applyNumberFormat="1" applyFont="1" applyFill="1" applyAlignment="1" applyProtection="1">
      <alignment horizontal="center" vertical="center"/>
    </xf>
    <xf numFmtId="164" fontId="5" fillId="0" borderId="0" xfId="10" applyNumberFormat="1" applyFont="1" applyFill="1" applyAlignment="1" applyProtection="1">
      <alignment horizontal="center" vertical="center"/>
    </xf>
    <xf numFmtId="165" fontId="5" fillId="0" borderId="0" xfId="1" applyNumberFormat="1" applyFont="1" applyFill="1" applyAlignment="1" applyProtection="1">
      <alignment horizontal="center" vertical="center"/>
    </xf>
    <xf numFmtId="164" fontId="5" fillId="0" borderId="0" xfId="3" applyNumberFormat="1" applyFont="1" applyFill="1" applyAlignment="1" applyProtection="1">
      <alignment horizontal="center" vertical="center"/>
    </xf>
    <xf numFmtId="15" fontId="5" fillId="0" borderId="0" xfId="10" applyNumberFormat="1" applyFont="1" applyFill="1" applyAlignment="1" applyProtection="1">
      <alignment horizontal="center" vertical="center"/>
    </xf>
    <xf numFmtId="44" fontId="5" fillId="0" borderId="0" xfId="2" applyNumberFormat="1" applyFont="1" applyFill="1" applyAlignment="1" applyProtection="1">
      <alignment horizontal="center" vertical="center"/>
    </xf>
    <xf numFmtId="44" fontId="5" fillId="0" borderId="0" xfId="2" applyFont="1" applyFill="1" applyAlignment="1" applyProtection="1">
      <alignment horizontal="center" vertical="center"/>
    </xf>
    <xf numFmtId="44" fontId="5" fillId="0" borderId="0" xfId="2" applyFont="1" applyFill="1" applyAlignment="1" applyProtection="1">
      <alignment vertical="center"/>
    </xf>
    <xf numFmtId="164" fontId="5" fillId="0" borderId="0" xfId="10" applyNumberFormat="1" applyFont="1" applyFill="1" applyAlignment="1" applyProtection="1">
      <alignment vertical="center"/>
    </xf>
    <xf numFmtId="0" fontId="5" fillId="0" borderId="0" xfId="10" applyFont="1" applyFill="1" applyAlignment="1" applyProtection="1">
      <alignment horizontal="center" vertical="center" wrapText="1"/>
    </xf>
    <xf numFmtId="0" fontId="5" fillId="5" borderId="0" xfId="10" applyFont="1" applyFill="1" applyProtection="1"/>
    <xf numFmtId="1" fontId="5" fillId="6" borderId="14" xfId="10" applyNumberFormat="1" applyFont="1" applyFill="1" applyBorder="1" applyAlignment="1" applyProtection="1">
      <alignment horizontal="center" vertical="center" wrapText="1"/>
    </xf>
    <xf numFmtId="0" fontId="4" fillId="0" borderId="42" xfId="5" applyFont="1" applyBorder="1" applyAlignment="1" applyProtection="1">
      <protection locked="0"/>
    </xf>
    <xf numFmtId="0" fontId="4" fillId="0" borderId="0" xfId="5" applyFont="1" applyBorder="1" applyAlignment="1" applyProtection="1">
      <protection locked="0"/>
    </xf>
    <xf numFmtId="0" fontId="14" fillId="0" borderId="16" xfId="10" applyFont="1" applyBorder="1" applyAlignment="1" applyProtection="1">
      <protection locked="0"/>
    </xf>
    <xf numFmtId="0" fontId="14" fillId="0" borderId="0" xfId="10" applyFont="1" applyBorder="1" applyAlignment="1" applyProtection="1">
      <protection locked="0"/>
    </xf>
    <xf numFmtId="167" fontId="14" fillId="0" borderId="16" xfId="10" applyNumberFormat="1" applyFont="1" applyBorder="1" applyAlignment="1" applyProtection="1">
      <protection locked="0"/>
    </xf>
    <xf numFmtId="166" fontId="4" fillId="0" borderId="0" xfId="5" applyNumberFormat="1" applyFont="1" applyBorder="1" applyAlignment="1" applyProtection="1">
      <protection locked="0"/>
    </xf>
    <xf numFmtId="166" fontId="4" fillId="0" borderId="0" xfId="5" applyNumberFormat="1" applyFont="1" applyBorder="1" applyAlignment="1" applyProtection="1"/>
    <xf numFmtId="1" fontId="4" fillId="6" borderId="51" xfId="6" applyNumberFormat="1" applyFont="1" applyFill="1" applyBorder="1" applyAlignment="1" applyProtection="1">
      <alignment vertical="center" wrapText="1"/>
    </xf>
    <xf numFmtId="167" fontId="4" fillId="6" borderId="51" xfId="6" applyNumberFormat="1" applyFont="1" applyFill="1" applyBorder="1" applyAlignment="1" applyProtection="1">
      <alignment horizontal="right" vertical="center"/>
    </xf>
    <xf numFmtId="1" fontId="4" fillId="6" borderId="52" xfId="6" applyNumberFormat="1" applyFont="1" applyFill="1" applyBorder="1" applyAlignment="1" applyProtection="1">
      <alignment vertical="center" wrapText="1"/>
    </xf>
    <xf numFmtId="1" fontId="4" fillId="6" borderId="53" xfId="6" applyNumberFormat="1" applyFont="1" applyFill="1" applyBorder="1" applyAlignment="1" applyProtection="1">
      <alignment vertical="center" wrapText="1"/>
    </xf>
    <xf numFmtId="167" fontId="4" fillId="6" borderId="52" xfId="6" applyNumberFormat="1" applyFont="1" applyFill="1" applyBorder="1" applyAlignment="1" applyProtection="1">
      <alignment horizontal="right" vertical="center"/>
    </xf>
    <xf numFmtId="0" fontId="5" fillId="6" borderId="54" xfId="10" applyFont="1" applyFill="1" applyBorder="1" applyAlignment="1" applyProtection="1">
      <alignment horizontal="center" vertical="center" wrapText="1"/>
    </xf>
    <xf numFmtId="1" fontId="4" fillId="6" borderId="14" xfId="6" applyNumberFormat="1" applyFont="1" applyFill="1" applyBorder="1" applyAlignment="1" applyProtection="1">
      <alignment vertical="center" wrapText="1"/>
    </xf>
    <xf numFmtId="1" fontId="4" fillId="6" borderId="50" xfId="6" applyNumberFormat="1" applyFont="1" applyFill="1" applyBorder="1" applyAlignment="1" applyProtection="1">
      <alignment vertical="center" wrapText="1"/>
    </xf>
    <xf numFmtId="0" fontId="5" fillId="6" borderId="12" xfId="10" applyFont="1" applyFill="1" applyBorder="1" applyAlignment="1" applyProtection="1">
      <alignment horizontal="center" vertical="center"/>
    </xf>
    <xf numFmtId="164" fontId="5" fillId="6" borderId="14" xfId="10" applyNumberFormat="1" applyFont="1" applyFill="1" applyBorder="1" applyAlignment="1" applyProtection="1">
      <alignment horizontal="center" vertical="center"/>
    </xf>
    <xf numFmtId="167" fontId="4" fillId="6" borderId="12" xfId="6" applyNumberFormat="1" applyFont="1" applyFill="1" applyBorder="1" applyAlignment="1" applyProtection="1">
      <alignment horizontal="right" vertical="center"/>
    </xf>
    <xf numFmtId="0" fontId="5" fillId="6" borderId="4" xfId="10" applyFont="1" applyFill="1" applyBorder="1" applyAlignment="1" applyProtection="1">
      <alignment horizontal="center"/>
      <protection locked="0"/>
    </xf>
    <xf numFmtId="0" fontId="4" fillId="6" borderId="5" xfId="6" applyFont="1" applyFill="1" applyBorder="1" applyAlignment="1" applyProtection="1">
      <alignment vertical="center" wrapText="1"/>
    </xf>
    <xf numFmtId="0" fontId="5" fillId="6" borderId="5" xfId="10" applyFont="1" applyFill="1" applyBorder="1" applyAlignment="1" applyProtection="1">
      <alignment horizontal="center" vertical="center" wrapText="1"/>
      <protection locked="0"/>
    </xf>
    <xf numFmtId="1" fontId="4" fillId="6" borderId="5" xfId="6" applyNumberFormat="1" applyFont="1" applyFill="1" applyBorder="1" applyAlignment="1" applyProtection="1">
      <alignment vertical="center" wrapText="1"/>
    </xf>
    <xf numFmtId="0" fontId="5" fillId="6" borderId="5" xfId="10" applyFont="1" applyFill="1" applyBorder="1" applyAlignment="1" applyProtection="1">
      <alignment horizontal="center" vertical="center"/>
      <protection locked="0"/>
    </xf>
    <xf numFmtId="0" fontId="5" fillId="6" borderId="5" xfId="1" applyNumberFormat="1" applyFont="1" applyFill="1" applyBorder="1" applyAlignment="1" applyProtection="1">
      <alignment horizontal="center" vertical="center"/>
      <protection locked="0"/>
    </xf>
    <xf numFmtId="164" fontId="5" fillId="6" borderId="5" xfId="10" applyNumberFormat="1" applyFont="1" applyFill="1" applyBorder="1" applyAlignment="1" applyProtection="1">
      <alignment horizontal="center" vertical="center"/>
      <protection locked="0"/>
    </xf>
    <xf numFmtId="165" fontId="5" fillId="6" borderId="5" xfId="1" applyNumberFormat="1" applyFont="1" applyFill="1" applyBorder="1" applyAlignment="1" applyProtection="1">
      <alignment horizontal="center" vertical="center"/>
      <protection locked="0"/>
    </xf>
    <xf numFmtId="164" fontId="5" fillId="6" borderId="5" xfId="3" applyNumberFormat="1" applyFont="1" applyFill="1" applyBorder="1" applyAlignment="1" applyProtection="1">
      <alignment horizontal="center" vertical="center"/>
      <protection locked="0"/>
    </xf>
    <xf numFmtId="15" fontId="5" fillId="6" borderId="5" xfId="10" applyNumberFormat="1" applyFont="1" applyFill="1" applyBorder="1" applyAlignment="1" applyProtection="1">
      <alignment horizontal="center" vertical="center"/>
      <protection locked="0"/>
    </xf>
    <xf numFmtId="167" fontId="5" fillId="6" borderId="5" xfId="3" applyNumberFormat="1" applyFont="1" applyFill="1" applyBorder="1" applyAlignment="1" applyProtection="1">
      <alignment horizontal="right" vertical="center"/>
      <protection locked="0"/>
    </xf>
    <xf numFmtId="167" fontId="4" fillId="6" borderId="5" xfId="6" applyNumberFormat="1" applyFont="1" applyFill="1" applyBorder="1" applyAlignment="1" applyProtection="1">
      <alignment horizontal="right" vertical="center"/>
    </xf>
    <xf numFmtId="2" fontId="5" fillId="6" borderId="57" xfId="10" applyNumberFormat="1" applyFont="1" applyFill="1" applyBorder="1" applyAlignment="1" applyProtection="1">
      <alignment horizontal="center" vertical="center" wrapText="1"/>
      <protection locked="0"/>
    </xf>
    <xf numFmtId="0" fontId="5" fillId="6" borderId="57" xfId="10" applyFont="1" applyFill="1" applyBorder="1" applyAlignment="1" applyProtection="1">
      <alignment horizontal="center" vertical="center" wrapText="1"/>
      <protection locked="0"/>
    </xf>
    <xf numFmtId="0" fontId="14" fillId="0" borderId="58" xfId="10" applyFont="1" applyBorder="1" applyProtection="1"/>
    <xf numFmtId="0" fontId="14" fillId="0" borderId="59" xfId="10" applyFont="1" applyBorder="1" applyProtection="1"/>
    <xf numFmtId="0" fontId="4" fillId="0" borderId="59" xfId="5" applyFont="1" applyBorder="1" applyProtection="1"/>
    <xf numFmtId="0" fontId="14" fillId="0" borderId="15" xfId="10" applyFont="1" applyBorder="1" applyAlignment="1" applyProtection="1">
      <protection locked="0"/>
    </xf>
    <xf numFmtId="0" fontId="4" fillId="0" borderId="58" xfId="5" applyFont="1" applyBorder="1" applyProtection="1"/>
    <xf numFmtId="0" fontId="14" fillId="0" borderId="64" xfId="10" applyFont="1" applyBorder="1" applyProtection="1">
      <protection locked="0"/>
    </xf>
    <xf numFmtId="0" fontId="14" fillId="0" borderId="6" xfId="10" applyFont="1" applyBorder="1" applyProtection="1">
      <protection locked="0"/>
    </xf>
    <xf numFmtId="0" fontId="14" fillId="0" borderId="42" xfId="10" applyFont="1" applyBorder="1" applyProtection="1">
      <protection locked="0"/>
    </xf>
    <xf numFmtId="0" fontId="4" fillId="0" borderId="42" xfId="5" applyFont="1" applyBorder="1" applyProtection="1">
      <protection locked="0"/>
    </xf>
    <xf numFmtId="0" fontId="14" fillId="0" borderId="58" xfId="10" applyFont="1" applyBorder="1" applyProtection="1">
      <protection locked="0"/>
    </xf>
    <xf numFmtId="0" fontId="7" fillId="5" borderId="15" xfId="8" applyFont="1" applyFill="1" applyBorder="1" applyProtection="1">
      <protection locked="0"/>
    </xf>
    <xf numFmtId="0" fontId="7" fillId="5" borderId="15" xfId="8" applyFont="1" applyFill="1" applyBorder="1" applyAlignment="1" applyProtection="1">
      <alignment vertical="center" wrapText="1"/>
      <protection locked="0"/>
    </xf>
    <xf numFmtId="0" fontId="7" fillId="0" borderId="15" xfId="8" applyFont="1" applyFill="1" applyBorder="1" applyProtection="1">
      <protection locked="0"/>
    </xf>
    <xf numFmtId="15" fontId="5" fillId="6" borderId="51" xfId="10" applyNumberFormat="1" applyFont="1" applyFill="1" applyBorder="1" applyAlignment="1" applyProtection="1">
      <alignment horizontal="center" vertical="center"/>
    </xf>
    <xf numFmtId="15" fontId="5" fillId="6" borderId="52" xfId="10" applyNumberFormat="1" applyFont="1" applyFill="1" applyBorder="1" applyAlignment="1" applyProtection="1">
      <alignment horizontal="center" vertical="center"/>
    </xf>
    <xf numFmtId="2" fontId="5" fillId="6" borderId="53" xfId="10" applyNumberFormat="1" applyFont="1" applyFill="1" applyBorder="1" applyAlignment="1" applyProtection="1">
      <alignment horizontal="center" vertical="center" wrapText="1"/>
    </xf>
    <xf numFmtId="15" fontId="5" fillId="6" borderId="14" xfId="10" applyNumberFormat="1" applyFont="1" applyFill="1" applyBorder="1" applyAlignment="1" applyProtection="1">
      <alignment horizontal="center" vertical="center"/>
    </xf>
    <xf numFmtId="15" fontId="5" fillId="6" borderId="12" xfId="10" applyNumberFormat="1" applyFont="1" applyFill="1" applyBorder="1" applyAlignment="1" applyProtection="1">
      <alignment horizontal="center" vertical="center"/>
    </xf>
    <xf numFmtId="164" fontId="5" fillId="6" borderId="14" xfId="3" applyNumberFormat="1" applyFont="1" applyFill="1" applyBorder="1" applyAlignment="1" applyProtection="1">
      <alignment horizontal="center" vertical="center"/>
    </xf>
    <xf numFmtId="1" fontId="5" fillId="6" borderId="50" xfId="10" applyNumberFormat="1" applyFont="1" applyFill="1" applyBorder="1" applyAlignment="1" applyProtection="1">
      <alignment horizontal="center" vertical="center" wrapText="1"/>
    </xf>
    <xf numFmtId="164" fontId="5" fillId="6" borderId="5" xfId="3" applyNumberFormat="1" applyFont="1" applyFill="1" applyBorder="1" applyAlignment="1" applyProtection="1">
      <alignment horizontal="center" vertical="center"/>
    </xf>
    <xf numFmtId="1" fontId="5" fillId="6" borderId="57" xfId="10" applyNumberFormat="1" applyFont="1" applyFill="1" applyBorder="1" applyAlignment="1" applyProtection="1">
      <alignment horizontal="center" vertical="center" wrapText="1"/>
    </xf>
    <xf numFmtId="15" fontId="5" fillId="6" borderId="5" xfId="10" applyNumberFormat="1" applyFont="1" applyFill="1" applyBorder="1" applyAlignment="1" applyProtection="1">
      <alignment horizontal="center" vertical="center"/>
    </xf>
    <xf numFmtId="0" fontId="14" fillId="0" borderId="59" xfId="10" applyFont="1" applyBorder="1" applyProtection="1">
      <protection locked="0"/>
    </xf>
    <xf numFmtId="0" fontId="7" fillId="0" borderId="0" xfId="8" applyFont="1" applyFill="1" applyBorder="1" applyProtection="1">
      <protection locked="0"/>
    </xf>
    <xf numFmtId="10" fontId="7" fillId="7" borderId="18" xfId="3" applyNumberFormat="1" applyFont="1" applyFill="1" applyBorder="1" applyAlignment="1" applyProtection="1">
      <alignment horizontal="center" vertical="center" wrapText="1"/>
    </xf>
    <xf numFmtId="0" fontId="14" fillId="0" borderId="64" xfId="10" applyFont="1" applyBorder="1" applyProtection="1"/>
    <xf numFmtId="0" fontId="7" fillId="3" borderId="21" xfId="7" applyFont="1" applyBorder="1" applyAlignment="1" applyProtection="1">
      <alignment horizontal="left" vertical="center"/>
      <protection locked="0"/>
    </xf>
    <xf numFmtId="0" fontId="7" fillId="3" borderId="22" xfId="7" applyFont="1" applyBorder="1" applyAlignment="1" applyProtection="1">
      <alignment horizontal="left" vertical="center"/>
      <protection locked="0"/>
    </xf>
    <xf numFmtId="0" fontId="7" fillId="3" borderId="23" xfId="7" applyFont="1" applyBorder="1" applyAlignment="1" applyProtection="1">
      <alignment horizontal="left" vertical="center"/>
      <protection locked="0"/>
    </xf>
    <xf numFmtId="0" fontId="7" fillId="3" borderId="44" xfId="7" applyFont="1" applyBorder="1" applyAlignment="1" applyProtection="1">
      <alignment horizontal="left" vertical="center" wrapText="1"/>
      <protection locked="0"/>
    </xf>
    <xf numFmtId="0" fontId="7" fillId="3" borderId="45" xfId="7" applyFont="1" applyBorder="1" applyAlignment="1" applyProtection="1">
      <alignment horizontal="left" vertical="center" wrapText="1"/>
      <protection locked="0"/>
    </xf>
    <xf numFmtId="0" fontId="7" fillId="3" borderId="46" xfId="7" applyFont="1" applyBorder="1" applyAlignment="1" applyProtection="1">
      <alignment horizontal="left" vertical="center" wrapText="1"/>
      <protection locked="0"/>
    </xf>
    <xf numFmtId="0" fontId="4" fillId="6" borderId="7" xfId="4" applyFont="1" applyFill="1" applyBorder="1" applyAlignment="1" applyProtection="1">
      <alignment horizontal="center" vertical="center" wrapText="1"/>
      <protection locked="0"/>
    </xf>
    <xf numFmtId="0" fontId="4" fillId="6" borderId="8" xfId="4" applyFont="1" applyFill="1" applyBorder="1" applyAlignment="1" applyProtection="1">
      <alignment horizontal="center" vertical="center" wrapText="1"/>
      <protection locked="0"/>
    </xf>
    <xf numFmtId="0" fontId="4" fillId="6" borderId="40" xfId="4" applyFont="1" applyFill="1" applyBorder="1" applyAlignment="1" applyProtection="1">
      <alignment horizontal="center" vertical="center" wrapText="1"/>
      <protection locked="0"/>
    </xf>
    <xf numFmtId="0" fontId="4" fillId="6" borderId="41" xfId="4" applyFont="1" applyFill="1" applyBorder="1" applyAlignment="1" applyProtection="1">
      <alignment horizontal="center" vertical="center" wrapText="1"/>
      <protection locked="0"/>
    </xf>
    <xf numFmtId="10" fontId="4" fillId="6" borderId="5" xfId="4" applyNumberFormat="1" applyFont="1" applyFill="1" applyBorder="1" applyAlignment="1" applyProtection="1">
      <alignment horizontal="center" vertical="center" wrapText="1"/>
      <protection locked="0"/>
    </xf>
    <xf numFmtId="10" fontId="4" fillId="6" borderId="32" xfId="4" applyNumberFormat="1" applyFont="1" applyFill="1" applyBorder="1" applyAlignment="1" applyProtection="1">
      <alignment horizontal="center" vertical="center" wrapText="1"/>
      <protection locked="0"/>
    </xf>
    <xf numFmtId="0" fontId="7" fillId="3" borderId="44" xfId="7" applyFont="1" applyBorder="1" applyAlignment="1" applyProtection="1">
      <alignment horizontal="left" vertical="center"/>
      <protection locked="0"/>
    </xf>
    <xf numFmtId="0" fontId="7" fillId="3" borderId="45" xfId="7" applyFont="1" applyBorder="1" applyAlignment="1" applyProtection="1">
      <alignment horizontal="left" vertical="center"/>
      <protection locked="0"/>
    </xf>
    <xf numFmtId="0" fontId="7" fillId="3" borderId="46" xfId="7" applyFont="1" applyBorder="1" applyAlignment="1" applyProtection="1">
      <alignment horizontal="left" vertical="center"/>
      <protection locked="0"/>
    </xf>
    <xf numFmtId="0" fontId="7" fillId="3" borderId="47" xfId="7" applyFont="1" applyBorder="1" applyAlignment="1" applyProtection="1">
      <alignment horizontal="left" vertical="center" wrapText="1"/>
      <protection locked="0"/>
    </xf>
    <xf numFmtId="0" fontId="7" fillId="3" borderId="48" xfId="7" applyFont="1" applyBorder="1" applyAlignment="1" applyProtection="1">
      <alignment horizontal="left" vertical="center" wrapText="1"/>
      <protection locked="0"/>
    </xf>
    <xf numFmtId="0" fontId="7" fillId="3" borderId="49" xfId="7" applyFont="1" applyBorder="1" applyAlignment="1" applyProtection="1">
      <alignment horizontal="left" vertical="center" wrapText="1"/>
      <protection locked="0"/>
    </xf>
    <xf numFmtId="43" fontId="4" fillId="6" borderId="0" xfId="4" applyNumberFormat="1" applyFont="1" applyFill="1" applyBorder="1" applyAlignment="1" applyProtection="1">
      <alignment horizontal="center" vertical="center" wrapText="1"/>
      <protection locked="0"/>
    </xf>
    <xf numFmtId="43" fontId="4" fillId="6" borderId="36" xfId="4" applyNumberFormat="1" applyFont="1" applyFill="1" applyBorder="1" applyAlignment="1" applyProtection="1">
      <alignment horizontal="center" vertical="center" wrapText="1"/>
      <protection locked="0"/>
    </xf>
    <xf numFmtId="43" fontId="4" fillId="6" borderId="37" xfId="4" applyNumberFormat="1" applyFont="1" applyFill="1" applyBorder="1" applyAlignment="1" applyProtection="1">
      <alignment horizontal="center" vertical="center" wrapText="1"/>
      <protection locked="0"/>
    </xf>
    <xf numFmtId="0" fontId="4" fillId="6" borderId="34" xfId="4" applyFont="1" applyFill="1" applyBorder="1" applyAlignment="1" applyProtection="1">
      <alignment horizontal="center" vertical="center" wrapText="1"/>
      <protection locked="0"/>
    </xf>
    <xf numFmtId="0" fontId="4" fillId="6" borderId="38" xfId="4" applyFont="1" applyFill="1" applyBorder="1" applyAlignment="1" applyProtection="1">
      <alignment horizontal="center" vertical="center" wrapText="1"/>
      <protection locked="0"/>
    </xf>
    <xf numFmtId="43" fontId="4" fillId="6" borderId="0" xfId="4" applyNumberFormat="1" applyFont="1" applyFill="1" applyBorder="1" applyAlignment="1" applyProtection="1">
      <alignment horizontal="center" vertical="center" wrapText="1"/>
    </xf>
    <xf numFmtId="0" fontId="4" fillId="6" borderId="7" xfId="4" applyFont="1" applyFill="1" applyBorder="1" applyAlignment="1" applyProtection="1">
      <alignment horizontal="center" vertical="center" wrapText="1"/>
    </xf>
    <xf numFmtId="0" fontId="4" fillId="6" borderId="8" xfId="4" applyFont="1" applyFill="1" applyBorder="1" applyAlignment="1" applyProtection="1">
      <alignment horizontal="center" vertical="center" wrapText="1"/>
    </xf>
    <xf numFmtId="0" fontId="4" fillId="6" borderId="34" xfId="4" applyFont="1" applyFill="1" applyBorder="1" applyAlignment="1" applyProtection="1">
      <alignment horizontal="center" vertical="center" wrapText="1"/>
    </xf>
    <xf numFmtId="0" fontId="4" fillId="6" borderId="38" xfId="4" applyFont="1" applyFill="1" applyBorder="1" applyAlignment="1" applyProtection="1">
      <alignment horizontal="center" vertical="center" wrapText="1"/>
    </xf>
    <xf numFmtId="0" fontId="4" fillId="6" borderId="40" xfId="4" applyFont="1" applyFill="1" applyBorder="1" applyAlignment="1" applyProtection="1">
      <alignment horizontal="center" vertical="center" wrapText="1"/>
    </xf>
    <xf numFmtId="0" fontId="4" fillId="6" borderId="41" xfId="4" applyFont="1" applyFill="1" applyBorder="1" applyAlignment="1" applyProtection="1">
      <alignment horizontal="center" vertical="center" wrapText="1"/>
    </xf>
    <xf numFmtId="10" fontId="4" fillId="6" borderId="5" xfId="4" applyNumberFormat="1" applyFont="1" applyFill="1" applyBorder="1" applyAlignment="1" applyProtection="1">
      <alignment horizontal="center" vertical="center" wrapText="1"/>
    </xf>
    <xf numFmtId="10" fontId="4" fillId="6" borderId="32" xfId="4" applyNumberFormat="1" applyFont="1" applyFill="1" applyBorder="1" applyAlignment="1" applyProtection="1">
      <alignment horizontal="center" vertical="center" wrapText="1"/>
    </xf>
    <xf numFmtId="43" fontId="4" fillId="6" borderId="36" xfId="4" applyNumberFormat="1" applyFont="1" applyFill="1" applyBorder="1" applyAlignment="1" applyProtection="1">
      <alignment horizontal="center" vertical="center" wrapText="1"/>
    </xf>
    <xf numFmtId="43" fontId="4" fillId="6" borderId="37" xfId="4" applyNumberFormat="1" applyFont="1" applyFill="1" applyBorder="1" applyAlignment="1" applyProtection="1">
      <alignment horizontal="center" vertical="center" wrapText="1"/>
    </xf>
    <xf numFmtId="0" fontId="7" fillId="3" borderId="24" xfId="7" applyFont="1" applyBorder="1" applyAlignment="1" applyProtection="1">
      <alignment horizontal="left" vertical="center" wrapText="1"/>
      <protection locked="0"/>
    </xf>
    <xf numFmtId="0" fontId="7" fillId="3" borderId="3" xfId="7" applyFont="1" applyBorder="1" applyAlignment="1" applyProtection="1">
      <alignment horizontal="left" vertical="center" wrapText="1"/>
      <protection locked="0"/>
    </xf>
    <xf numFmtId="0" fontId="7" fillId="3" borderId="25" xfId="7" applyFont="1" applyBorder="1" applyAlignment="1" applyProtection="1">
      <alignment horizontal="left" vertical="center" wrapText="1"/>
      <protection locked="0"/>
    </xf>
    <xf numFmtId="0" fontId="7" fillId="3" borderId="26" xfId="7" applyFont="1" applyBorder="1" applyAlignment="1" applyProtection="1">
      <alignment horizontal="left" vertical="center" wrapText="1"/>
      <protection locked="0"/>
    </xf>
    <xf numFmtId="0" fontId="7" fillId="3" borderId="24" xfId="7" applyFont="1" applyBorder="1" applyAlignment="1" applyProtection="1">
      <alignment horizontal="left" vertical="center"/>
      <protection locked="0"/>
    </xf>
    <xf numFmtId="0" fontId="7" fillId="3" borderId="3" xfId="7" applyFont="1" applyBorder="1" applyAlignment="1" applyProtection="1">
      <alignment horizontal="left" vertical="center"/>
      <protection locked="0"/>
    </xf>
    <xf numFmtId="0" fontId="7" fillId="3" borderId="25" xfId="7" applyFont="1" applyBorder="1" applyAlignment="1" applyProtection="1">
      <alignment horizontal="left" vertical="center"/>
      <protection locked="0"/>
    </xf>
    <xf numFmtId="0" fontId="7" fillId="3" borderId="26" xfId="7" applyFont="1" applyBorder="1" applyAlignment="1" applyProtection="1">
      <alignment horizontal="left" vertical="center"/>
      <protection locked="0"/>
    </xf>
    <xf numFmtId="0" fontId="4" fillId="0" borderId="0" xfId="5" applyFont="1" applyBorder="1" applyProtection="1"/>
    <xf numFmtId="0" fontId="7" fillId="3" borderId="27" xfId="7" applyFont="1" applyBorder="1" applyAlignment="1" applyProtection="1">
      <alignment horizontal="left" vertical="center" wrapText="1"/>
      <protection locked="0"/>
    </xf>
    <xf numFmtId="0" fontId="7" fillId="3" borderId="28" xfId="7" applyFont="1" applyBorder="1" applyAlignment="1" applyProtection="1">
      <alignment horizontal="left" vertical="center" wrapText="1"/>
      <protection locked="0"/>
    </xf>
    <xf numFmtId="0" fontId="7" fillId="3" borderId="29" xfId="7" applyFont="1" applyBorder="1" applyAlignment="1" applyProtection="1">
      <alignment horizontal="left" vertical="center" wrapText="1"/>
      <protection locked="0"/>
    </xf>
    <xf numFmtId="0" fontId="7" fillId="3" borderId="30" xfId="7" applyFont="1" applyBorder="1" applyAlignment="1" applyProtection="1">
      <alignment horizontal="left" vertical="center" wrapText="1"/>
      <protection locked="0"/>
    </xf>
    <xf numFmtId="0" fontId="7" fillId="3" borderId="55" xfId="7" applyFont="1" applyBorder="1" applyAlignment="1" applyProtection="1">
      <alignment horizontal="left" vertical="center" wrapText="1"/>
      <protection locked="0"/>
    </xf>
    <xf numFmtId="0" fontId="7" fillId="3" borderId="62" xfId="7" applyFont="1" applyBorder="1" applyAlignment="1" applyProtection="1">
      <alignment horizontal="left" vertical="center" wrapText="1"/>
      <protection locked="0"/>
    </xf>
    <xf numFmtId="0" fontId="7" fillId="3" borderId="55" xfId="7" applyFont="1" applyBorder="1" applyAlignment="1" applyProtection="1">
      <alignment horizontal="left" vertical="center"/>
      <protection locked="0"/>
    </xf>
    <xf numFmtId="0" fontId="7" fillId="3" borderId="62" xfId="7" applyFont="1" applyBorder="1" applyAlignment="1" applyProtection="1">
      <alignment horizontal="left" vertical="center"/>
      <protection locked="0"/>
    </xf>
    <xf numFmtId="0" fontId="7" fillId="3" borderId="43" xfId="7" applyFont="1" applyBorder="1" applyAlignment="1" applyProtection="1">
      <alignment horizontal="left" vertical="center"/>
      <protection locked="0"/>
    </xf>
    <xf numFmtId="0" fontId="4" fillId="0" borderId="59" xfId="5" applyFont="1" applyBorder="1" applyProtection="1"/>
    <xf numFmtId="0" fontId="4" fillId="0" borderId="60" xfId="5" applyFont="1" applyBorder="1" applyProtection="1"/>
    <xf numFmtId="0" fontId="4" fillId="0" borderId="61" xfId="5" applyFont="1" applyBorder="1" applyProtection="1"/>
    <xf numFmtId="0" fontId="7" fillId="3" borderId="56" xfId="7" applyFont="1" applyBorder="1" applyAlignment="1" applyProtection="1">
      <alignment horizontal="left" vertical="center" wrapText="1"/>
      <protection locked="0"/>
    </xf>
    <xf numFmtId="0" fontId="7" fillId="3" borderId="63" xfId="7" applyFont="1" applyBorder="1" applyAlignment="1" applyProtection="1">
      <alignment horizontal="left" vertical="center" wrapText="1"/>
      <protection locked="0"/>
    </xf>
    <xf numFmtId="0" fontId="4" fillId="0" borderId="17" xfId="5" applyFont="1" applyBorder="1" applyProtection="1"/>
  </cellXfs>
  <cellStyles count="14">
    <cellStyle name="20% - Accent1" xfId="9" builtinId="30"/>
    <cellStyle name="Calculation" xfId="6" builtinId="22"/>
    <cellStyle name="Comma" xfId="1" builtinId="3"/>
    <cellStyle name="Comma 2" xfId="11"/>
    <cellStyle name="Currency" xfId="2" builtinId="4"/>
    <cellStyle name="Explanatory Text" xfId="8" builtinId="53"/>
    <cellStyle name="Heading 1" xfId="4" builtinId="16"/>
    <cellStyle name="Heading 4" xfId="5" builtinId="19"/>
    <cellStyle name="Normal" xfId="0" builtinId="0"/>
    <cellStyle name="Normal 2 2" xfId="12"/>
    <cellStyle name="Normal 5" xfId="10"/>
    <cellStyle name="Normal 8" xfId="13"/>
    <cellStyle name="Note" xfId="7" builtinId="1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76200</xdr:colOff>
      <xdr:row>3</xdr:row>
      <xdr:rowOff>95250</xdr:rowOff>
    </xdr:to>
    <xdr:sp macro="" textlink="">
      <xdr:nvSpPr>
        <xdr:cNvPr id="2" name="Text Box 1"/>
        <xdr:cNvSpPr txBox="1">
          <a:spLocks noChangeArrowheads="1"/>
        </xdr:cNvSpPr>
      </xdr:nvSpPr>
      <xdr:spPr bwMode="auto">
        <a:xfrm>
          <a:off x="514350" y="1343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3</xdr:row>
      <xdr:rowOff>238125</xdr:rowOff>
    </xdr:to>
    <xdr:sp macro="" textlink="">
      <xdr:nvSpPr>
        <xdr:cNvPr id="3" name="Text Box 1"/>
        <xdr:cNvSpPr txBox="1">
          <a:spLocks noChangeArrowheads="1"/>
        </xdr:cNvSpPr>
      </xdr:nvSpPr>
      <xdr:spPr bwMode="auto">
        <a:xfrm>
          <a:off x="514350" y="1343025"/>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3</xdr:row>
      <xdr:rowOff>238125</xdr:rowOff>
    </xdr:to>
    <xdr:sp macro="" textlink="">
      <xdr:nvSpPr>
        <xdr:cNvPr id="4" name="Text Box 1"/>
        <xdr:cNvSpPr txBox="1">
          <a:spLocks noChangeArrowheads="1"/>
        </xdr:cNvSpPr>
      </xdr:nvSpPr>
      <xdr:spPr bwMode="auto">
        <a:xfrm>
          <a:off x="514350" y="1343025"/>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3</xdr:row>
      <xdr:rowOff>209550</xdr:rowOff>
    </xdr:to>
    <xdr:sp macro="" textlink="">
      <xdr:nvSpPr>
        <xdr:cNvPr id="5" name="Text Box 1"/>
        <xdr:cNvSpPr txBox="1">
          <a:spLocks noChangeArrowheads="1"/>
        </xdr:cNvSpPr>
      </xdr:nvSpPr>
      <xdr:spPr bwMode="auto">
        <a:xfrm>
          <a:off x="514350" y="134302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6" name="Text Box 1"/>
        <xdr:cNvSpPr txBox="1">
          <a:spLocks noChangeArrowheads="1"/>
        </xdr:cNvSpPr>
      </xdr:nvSpPr>
      <xdr:spPr bwMode="auto">
        <a:xfrm>
          <a:off x="514350" y="198310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7" name="Text Box 1"/>
        <xdr:cNvSpPr txBox="1">
          <a:spLocks noChangeArrowheads="1"/>
        </xdr:cNvSpPr>
      </xdr:nvSpPr>
      <xdr:spPr bwMode="auto">
        <a:xfrm>
          <a:off x="514350" y="1983105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8" name="Text Box 1"/>
        <xdr:cNvSpPr txBox="1">
          <a:spLocks noChangeArrowheads="1"/>
        </xdr:cNvSpPr>
      </xdr:nvSpPr>
      <xdr:spPr bwMode="auto">
        <a:xfrm>
          <a:off x="514350" y="1983105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9" name="Text Box 1"/>
        <xdr:cNvSpPr txBox="1">
          <a:spLocks noChangeArrowheads="1"/>
        </xdr:cNvSpPr>
      </xdr:nvSpPr>
      <xdr:spPr bwMode="auto">
        <a:xfrm>
          <a:off x="514350" y="1983105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10" name="Text Box 1"/>
        <xdr:cNvSpPr txBox="1">
          <a:spLocks noChangeArrowheads="1"/>
        </xdr:cNvSpPr>
      </xdr:nvSpPr>
      <xdr:spPr bwMode="auto">
        <a:xfrm>
          <a:off x="514350" y="1983105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1" name="Text Box 1"/>
        <xdr:cNvSpPr txBox="1">
          <a:spLocks noChangeArrowheads="1"/>
        </xdr:cNvSpPr>
      </xdr:nvSpPr>
      <xdr:spPr bwMode="auto">
        <a:xfrm>
          <a:off x="514350" y="198310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2" name="Text Box 1"/>
        <xdr:cNvSpPr txBox="1">
          <a:spLocks noChangeArrowheads="1"/>
        </xdr:cNvSpPr>
      </xdr:nvSpPr>
      <xdr:spPr bwMode="auto">
        <a:xfrm>
          <a:off x="514350" y="19831050"/>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3" name="Text Box 1"/>
        <xdr:cNvSpPr txBox="1">
          <a:spLocks noChangeArrowheads="1"/>
        </xdr:cNvSpPr>
      </xdr:nvSpPr>
      <xdr:spPr bwMode="auto">
        <a:xfrm>
          <a:off x="514350" y="198310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4" name="Text Box 1"/>
        <xdr:cNvSpPr txBox="1">
          <a:spLocks noChangeArrowheads="1"/>
        </xdr:cNvSpPr>
      </xdr:nvSpPr>
      <xdr:spPr bwMode="auto">
        <a:xfrm>
          <a:off x="514350" y="19831050"/>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5" name="Text Box 1"/>
        <xdr:cNvSpPr txBox="1">
          <a:spLocks noChangeArrowheads="1"/>
        </xdr:cNvSpPr>
      </xdr:nvSpPr>
      <xdr:spPr bwMode="auto">
        <a:xfrm>
          <a:off x="0" y="198310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6" name="Text Box 1"/>
        <xdr:cNvSpPr txBox="1">
          <a:spLocks noChangeArrowheads="1"/>
        </xdr:cNvSpPr>
      </xdr:nvSpPr>
      <xdr:spPr bwMode="auto">
        <a:xfrm>
          <a:off x="0" y="198310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17" name="Text Box 1"/>
        <xdr:cNvSpPr txBox="1">
          <a:spLocks noChangeArrowheads="1"/>
        </xdr:cNvSpPr>
      </xdr:nvSpPr>
      <xdr:spPr bwMode="auto">
        <a:xfrm>
          <a:off x="0" y="19831050"/>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8" name="Text Box 1"/>
        <xdr:cNvSpPr txBox="1">
          <a:spLocks noChangeArrowheads="1"/>
        </xdr:cNvSpPr>
      </xdr:nvSpPr>
      <xdr:spPr bwMode="auto">
        <a:xfrm>
          <a:off x="514350" y="1983105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9" name="Text Box 1"/>
        <xdr:cNvSpPr txBox="1">
          <a:spLocks noChangeArrowheads="1"/>
        </xdr:cNvSpPr>
      </xdr:nvSpPr>
      <xdr:spPr bwMode="auto">
        <a:xfrm>
          <a:off x="514350" y="1983105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20" name="Text Box 1"/>
        <xdr:cNvSpPr txBox="1">
          <a:spLocks noChangeArrowheads="1"/>
        </xdr:cNvSpPr>
      </xdr:nvSpPr>
      <xdr:spPr bwMode="auto">
        <a:xfrm>
          <a:off x="514350" y="1983105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21" name="Text Box 1"/>
        <xdr:cNvSpPr txBox="1">
          <a:spLocks noChangeArrowheads="1"/>
        </xdr:cNvSpPr>
      </xdr:nvSpPr>
      <xdr:spPr bwMode="auto">
        <a:xfrm>
          <a:off x="514350" y="1983105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22" name="Text Box 1"/>
        <xdr:cNvSpPr txBox="1">
          <a:spLocks noChangeArrowheads="1"/>
        </xdr:cNvSpPr>
      </xdr:nvSpPr>
      <xdr:spPr bwMode="auto">
        <a:xfrm>
          <a:off x="514350" y="1983105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23" name="Text Box 1"/>
        <xdr:cNvSpPr txBox="1">
          <a:spLocks noChangeArrowheads="1"/>
        </xdr:cNvSpPr>
      </xdr:nvSpPr>
      <xdr:spPr bwMode="auto">
        <a:xfrm>
          <a:off x="514350" y="1983105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142</xdr:row>
      <xdr:rowOff>2474</xdr:rowOff>
    </xdr:to>
    <xdr:sp macro="" textlink="">
      <xdr:nvSpPr>
        <xdr:cNvPr id="24" name="Text Box 1"/>
        <xdr:cNvSpPr txBox="1">
          <a:spLocks noChangeArrowheads="1"/>
        </xdr:cNvSpPr>
      </xdr:nvSpPr>
      <xdr:spPr bwMode="auto">
        <a:xfrm>
          <a:off x="514350" y="19116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5" name="Text Box 1"/>
        <xdr:cNvSpPr txBox="1">
          <a:spLocks noChangeArrowheads="1"/>
        </xdr:cNvSpPr>
      </xdr:nvSpPr>
      <xdr:spPr bwMode="auto">
        <a:xfrm>
          <a:off x="514350" y="191166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142</xdr:row>
      <xdr:rowOff>2474</xdr:rowOff>
    </xdr:to>
    <xdr:sp macro="" textlink="">
      <xdr:nvSpPr>
        <xdr:cNvPr id="26" name="Text Box 1"/>
        <xdr:cNvSpPr txBox="1">
          <a:spLocks noChangeArrowheads="1"/>
        </xdr:cNvSpPr>
      </xdr:nvSpPr>
      <xdr:spPr bwMode="auto">
        <a:xfrm>
          <a:off x="514350" y="19116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7" name="Text Box 1"/>
        <xdr:cNvSpPr txBox="1">
          <a:spLocks noChangeArrowheads="1"/>
        </xdr:cNvSpPr>
      </xdr:nvSpPr>
      <xdr:spPr bwMode="auto">
        <a:xfrm>
          <a:off x="514350" y="191166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152</xdr:row>
      <xdr:rowOff>66675</xdr:rowOff>
    </xdr:from>
    <xdr:to>
      <xdr:col>1</xdr:col>
      <xdr:colOff>85725</xdr:colOff>
      <xdr:row>153</xdr:row>
      <xdr:rowOff>66675</xdr:rowOff>
    </xdr:to>
    <xdr:sp macro="" textlink="">
      <xdr:nvSpPr>
        <xdr:cNvPr id="28" name="Text Box 1"/>
        <xdr:cNvSpPr txBox="1">
          <a:spLocks noChangeArrowheads="1"/>
        </xdr:cNvSpPr>
      </xdr:nvSpPr>
      <xdr:spPr bwMode="auto">
        <a:xfrm>
          <a:off x="514350" y="21526500"/>
          <a:ext cx="85725" cy="192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29" name="Text Box 1"/>
        <xdr:cNvSpPr txBox="1">
          <a:spLocks noChangeArrowheads="1"/>
        </xdr:cNvSpPr>
      </xdr:nvSpPr>
      <xdr:spPr bwMode="auto">
        <a:xfrm>
          <a:off x="514350" y="202120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76200</xdr:colOff>
      <xdr:row>136</xdr:row>
      <xdr:rowOff>95250</xdr:rowOff>
    </xdr:to>
    <xdr:sp macro="" textlink="">
      <xdr:nvSpPr>
        <xdr:cNvPr id="30" name="Text Box 1"/>
        <xdr:cNvSpPr txBox="1">
          <a:spLocks noChangeArrowheads="1"/>
        </xdr:cNvSpPr>
      </xdr:nvSpPr>
      <xdr:spPr bwMode="auto">
        <a:xfrm>
          <a:off x="514350" y="188785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137</xdr:row>
      <xdr:rowOff>32808</xdr:rowOff>
    </xdr:to>
    <xdr:sp macro="" textlink="">
      <xdr:nvSpPr>
        <xdr:cNvPr id="31" name="Text Box 1"/>
        <xdr:cNvSpPr txBox="1">
          <a:spLocks noChangeArrowheads="1"/>
        </xdr:cNvSpPr>
      </xdr:nvSpPr>
      <xdr:spPr bwMode="auto">
        <a:xfrm>
          <a:off x="514350" y="188785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137</xdr:row>
      <xdr:rowOff>32808</xdr:rowOff>
    </xdr:to>
    <xdr:sp macro="" textlink="">
      <xdr:nvSpPr>
        <xdr:cNvPr id="32" name="Text Box 1"/>
        <xdr:cNvSpPr txBox="1">
          <a:spLocks noChangeArrowheads="1"/>
        </xdr:cNvSpPr>
      </xdr:nvSpPr>
      <xdr:spPr bwMode="auto">
        <a:xfrm>
          <a:off x="514350" y="188785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137</xdr:row>
      <xdr:rowOff>0</xdr:rowOff>
    </xdr:to>
    <xdr:sp macro="" textlink="">
      <xdr:nvSpPr>
        <xdr:cNvPr id="33" name="Text Box 1"/>
        <xdr:cNvSpPr txBox="1">
          <a:spLocks noChangeArrowheads="1"/>
        </xdr:cNvSpPr>
      </xdr:nvSpPr>
      <xdr:spPr bwMode="auto">
        <a:xfrm>
          <a:off x="514350" y="188785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4</xdr:row>
      <xdr:rowOff>95250</xdr:rowOff>
    </xdr:to>
    <xdr:sp macro="" textlink="">
      <xdr:nvSpPr>
        <xdr:cNvPr id="34" name="Text Box 1"/>
        <xdr:cNvSpPr txBox="1">
          <a:spLocks noChangeArrowheads="1"/>
        </xdr:cNvSpPr>
      </xdr:nvSpPr>
      <xdr:spPr bwMode="auto">
        <a:xfrm>
          <a:off x="514350" y="28003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4</xdr:row>
      <xdr:rowOff>238125</xdr:rowOff>
    </xdr:to>
    <xdr:sp macro="" textlink="">
      <xdr:nvSpPr>
        <xdr:cNvPr id="35" name="Text Box 1"/>
        <xdr:cNvSpPr txBox="1">
          <a:spLocks noChangeArrowheads="1"/>
        </xdr:cNvSpPr>
      </xdr:nvSpPr>
      <xdr:spPr bwMode="auto">
        <a:xfrm>
          <a:off x="514350" y="280035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4</xdr:row>
      <xdr:rowOff>238125</xdr:rowOff>
    </xdr:to>
    <xdr:sp macro="" textlink="">
      <xdr:nvSpPr>
        <xdr:cNvPr id="36" name="Text Box 1"/>
        <xdr:cNvSpPr txBox="1">
          <a:spLocks noChangeArrowheads="1"/>
        </xdr:cNvSpPr>
      </xdr:nvSpPr>
      <xdr:spPr bwMode="auto">
        <a:xfrm>
          <a:off x="514350" y="280035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4</xdr:row>
      <xdr:rowOff>209550</xdr:rowOff>
    </xdr:to>
    <xdr:sp macro="" textlink="">
      <xdr:nvSpPr>
        <xdr:cNvPr id="37" name="Text Box 1"/>
        <xdr:cNvSpPr txBox="1">
          <a:spLocks noChangeArrowheads="1"/>
        </xdr:cNvSpPr>
      </xdr:nvSpPr>
      <xdr:spPr bwMode="auto">
        <a:xfrm>
          <a:off x="514350" y="28003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93</xdr:row>
      <xdr:rowOff>201083</xdr:rowOff>
    </xdr:to>
    <xdr:sp macro="" textlink="">
      <xdr:nvSpPr>
        <xdr:cNvPr id="54" name="Text Box 1"/>
        <xdr:cNvSpPr txBox="1">
          <a:spLocks noChangeArrowheads="1"/>
        </xdr:cNvSpPr>
      </xdr:nvSpPr>
      <xdr:spPr bwMode="auto">
        <a:xfrm>
          <a:off x="504825" y="483298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93</xdr:row>
      <xdr:rowOff>201083</xdr:rowOff>
    </xdr:to>
    <xdr:sp macro="" textlink="">
      <xdr:nvSpPr>
        <xdr:cNvPr id="55" name="Text Box 1"/>
        <xdr:cNvSpPr txBox="1">
          <a:spLocks noChangeArrowheads="1"/>
        </xdr:cNvSpPr>
      </xdr:nvSpPr>
      <xdr:spPr bwMode="auto">
        <a:xfrm>
          <a:off x="504825" y="483298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85725</xdr:colOff>
      <xdr:row>80</xdr:row>
      <xdr:rowOff>201083</xdr:rowOff>
    </xdr:to>
    <xdr:sp macro="" textlink="">
      <xdr:nvSpPr>
        <xdr:cNvPr id="56" name="Text Box 1"/>
        <xdr:cNvSpPr txBox="1">
          <a:spLocks noChangeArrowheads="1"/>
        </xdr:cNvSpPr>
      </xdr:nvSpPr>
      <xdr:spPr bwMode="auto">
        <a:xfrm>
          <a:off x="504825" y="390715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85725</xdr:colOff>
      <xdr:row>44</xdr:row>
      <xdr:rowOff>201083</xdr:rowOff>
    </xdr:to>
    <xdr:sp macro="" textlink="">
      <xdr:nvSpPr>
        <xdr:cNvPr id="57" name="Text Box 1"/>
        <xdr:cNvSpPr txBox="1">
          <a:spLocks noChangeArrowheads="1"/>
        </xdr:cNvSpPr>
      </xdr:nvSpPr>
      <xdr:spPr bwMode="auto">
        <a:xfrm>
          <a:off x="504825" y="156400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88</xdr:row>
      <xdr:rowOff>201083</xdr:rowOff>
    </xdr:to>
    <xdr:sp macro="" textlink="">
      <xdr:nvSpPr>
        <xdr:cNvPr id="58" name="Text Box 1"/>
        <xdr:cNvSpPr txBox="1">
          <a:spLocks noChangeArrowheads="1"/>
        </xdr:cNvSpPr>
      </xdr:nvSpPr>
      <xdr:spPr bwMode="auto">
        <a:xfrm>
          <a:off x="504825" y="449961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88</xdr:row>
      <xdr:rowOff>201083</xdr:rowOff>
    </xdr:to>
    <xdr:sp macro="" textlink="">
      <xdr:nvSpPr>
        <xdr:cNvPr id="59" name="Text Box 1"/>
        <xdr:cNvSpPr txBox="1">
          <a:spLocks noChangeArrowheads="1"/>
        </xdr:cNvSpPr>
      </xdr:nvSpPr>
      <xdr:spPr bwMode="auto">
        <a:xfrm>
          <a:off x="504825" y="449961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97</xdr:row>
      <xdr:rowOff>0</xdr:rowOff>
    </xdr:from>
    <xdr:to>
      <xdr:col>1</xdr:col>
      <xdr:colOff>85725</xdr:colOff>
      <xdr:row>97</xdr:row>
      <xdr:rowOff>201083</xdr:rowOff>
    </xdr:to>
    <xdr:sp macro="" textlink="">
      <xdr:nvSpPr>
        <xdr:cNvPr id="60" name="Text Box 1"/>
        <xdr:cNvSpPr txBox="1">
          <a:spLocks noChangeArrowheads="1"/>
        </xdr:cNvSpPr>
      </xdr:nvSpPr>
      <xdr:spPr bwMode="auto">
        <a:xfrm>
          <a:off x="504825" y="528447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85725</xdr:colOff>
      <xdr:row>99</xdr:row>
      <xdr:rowOff>201083</xdr:rowOff>
    </xdr:to>
    <xdr:sp macro="" textlink="">
      <xdr:nvSpPr>
        <xdr:cNvPr id="61" name="Text Box 1"/>
        <xdr:cNvSpPr txBox="1">
          <a:spLocks noChangeArrowheads="1"/>
        </xdr:cNvSpPr>
      </xdr:nvSpPr>
      <xdr:spPr bwMode="auto">
        <a:xfrm>
          <a:off x="504825" y="541782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116</xdr:row>
      <xdr:rowOff>0</xdr:rowOff>
    </xdr:from>
    <xdr:to>
      <xdr:col>1</xdr:col>
      <xdr:colOff>85725</xdr:colOff>
      <xdr:row>116</xdr:row>
      <xdr:rowOff>201083</xdr:rowOff>
    </xdr:to>
    <xdr:sp macro="" textlink="">
      <xdr:nvSpPr>
        <xdr:cNvPr id="62" name="Text Box 1"/>
        <xdr:cNvSpPr txBox="1">
          <a:spLocks noChangeArrowheads="1"/>
        </xdr:cNvSpPr>
      </xdr:nvSpPr>
      <xdr:spPr bwMode="auto">
        <a:xfrm>
          <a:off x="504825" y="655129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85725</xdr:colOff>
      <xdr:row>116</xdr:row>
      <xdr:rowOff>375708</xdr:rowOff>
    </xdr:to>
    <xdr:sp macro="" textlink="">
      <xdr:nvSpPr>
        <xdr:cNvPr id="63" name="Text Box 1"/>
        <xdr:cNvSpPr txBox="1">
          <a:spLocks noChangeArrowheads="1"/>
        </xdr:cNvSpPr>
      </xdr:nvSpPr>
      <xdr:spPr bwMode="auto">
        <a:xfrm>
          <a:off x="504825" y="63512700"/>
          <a:ext cx="85725"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76200</xdr:colOff>
      <xdr:row>63</xdr:row>
      <xdr:rowOff>266700</xdr:rowOff>
    </xdr:to>
    <xdr:sp macro="" textlink="">
      <xdr:nvSpPr>
        <xdr:cNvPr id="64" name="Text Box 1"/>
        <xdr:cNvSpPr txBox="1">
          <a:spLocks noChangeArrowheads="1"/>
        </xdr:cNvSpPr>
      </xdr:nvSpPr>
      <xdr:spPr bwMode="auto">
        <a:xfrm>
          <a:off x="0" y="2773680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63</xdr:row>
      <xdr:rowOff>266700</xdr:rowOff>
    </xdr:to>
    <xdr:sp macro="" textlink="">
      <xdr:nvSpPr>
        <xdr:cNvPr id="65" name="Text Box 1"/>
        <xdr:cNvSpPr txBox="1">
          <a:spLocks noChangeArrowheads="1"/>
        </xdr:cNvSpPr>
      </xdr:nvSpPr>
      <xdr:spPr bwMode="auto">
        <a:xfrm>
          <a:off x="0" y="277368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63</xdr:row>
      <xdr:rowOff>266700</xdr:rowOff>
    </xdr:to>
    <xdr:sp macro="" textlink="">
      <xdr:nvSpPr>
        <xdr:cNvPr id="66" name="Text Box 1"/>
        <xdr:cNvSpPr txBox="1">
          <a:spLocks noChangeArrowheads="1"/>
        </xdr:cNvSpPr>
      </xdr:nvSpPr>
      <xdr:spPr bwMode="auto">
        <a:xfrm>
          <a:off x="0" y="277368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63</xdr:row>
      <xdr:rowOff>266700</xdr:rowOff>
    </xdr:to>
    <xdr:sp macro="" textlink="">
      <xdr:nvSpPr>
        <xdr:cNvPr id="67" name="Text Box 1"/>
        <xdr:cNvSpPr txBox="1">
          <a:spLocks noChangeArrowheads="1"/>
        </xdr:cNvSpPr>
      </xdr:nvSpPr>
      <xdr:spPr bwMode="auto">
        <a:xfrm>
          <a:off x="0" y="277368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86</xdr:row>
      <xdr:rowOff>201083</xdr:rowOff>
    </xdr:to>
    <xdr:sp macro="" textlink="">
      <xdr:nvSpPr>
        <xdr:cNvPr id="68" name="Text Box 1"/>
        <xdr:cNvSpPr txBox="1">
          <a:spLocks noChangeArrowheads="1"/>
        </xdr:cNvSpPr>
      </xdr:nvSpPr>
      <xdr:spPr bwMode="auto">
        <a:xfrm>
          <a:off x="504825" y="4367212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86</xdr:row>
      <xdr:rowOff>201083</xdr:rowOff>
    </xdr:to>
    <xdr:sp macro="" textlink="">
      <xdr:nvSpPr>
        <xdr:cNvPr id="69" name="Text Box 1"/>
        <xdr:cNvSpPr txBox="1">
          <a:spLocks noChangeArrowheads="1"/>
        </xdr:cNvSpPr>
      </xdr:nvSpPr>
      <xdr:spPr bwMode="auto">
        <a:xfrm>
          <a:off x="504825" y="4367212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136</xdr:row>
      <xdr:rowOff>95250</xdr:rowOff>
    </xdr:to>
    <xdr:sp macro="" textlink="">
      <xdr:nvSpPr>
        <xdr:cNvPr id="70" name="Text Box 1"/>
        <xdr:cNvSpPr txBox="1">
          <a:spLocks noChangeArrowheads="1"/>
        </xdr:cNvSpPr>
      </xdr:nvSpPr>
      <xdr:spPr bwMode="auto">
        <a:xfrm>
          <a:off x="518583"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71"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72"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0</xdr:rowOff>
    </xdr:to>
    <xdr:sp macro="" textlink="">
      <xdr:nvSpPr>
        <xdr:cNvPr id="73" name="Text Box 1"/>
        <xdr:cNvSpPr txBox="1">
          <a:spLocks noChangeArrowheads="1"/>
        </xdr:cNvSpPr>
      </xdr:nvSpPr>
      <xdr:spPr bwMode="auto">
        <a:xfrm>
          <a:off x="518583"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136</xdr:row>
      <xdr:rowOff>95250</xdr:rowOff>
    </xdr:to>
    <xdr:sp macro="" textlink="">
      <xdr:nvSpPr>
        <xdr:cNvPr id="74" name="Text Box 1"/>
        <xdr:cNvSpPr txBox="1">
          <a:spLocks noChangeArrowheads="1"/>
        </xdr:cNvSpPr>
      </xdr:nvSpPr>
      <xdr:spPr bwMode="auto">
        <a:xfrm>
          <a:off x="518583"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75"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76"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0</xdr:rowOff>
    </xdr:to>
    <xdr:sp macro="" textlink="">
      <xdr:nvSpPr>
        <xdr:cNvPr id="77" name="Text Box 1"/>
        <xdr:cNvSpPr txBox="1">
          <a:spLocks noChangeArrowheads="1"/>
        </xdr:cNvSpPr>
      </xdr:nvSpPr>
      <xdr:spPr bwMode="auto">
        <a:xfrm>
          <a:off x="518583"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136</xdr:row>
      <xdr:rowOff>95250</xdr:rowOff>
    </xdr:to>
    <xdr:sp macro="" textlink="">
      <xdr:nvSpPr>
        <xdr:cNvPr id="78" name="Text Box 1"/>
        <xdr:cNvSpPr txBox="1">
          <a:spLocks noChangeArrowheads="1"/>
        </xdr:cNvSpPr>
      </xdr:nvSpPr>
      <xdr:spPr bwMode="auto">
        <a:xfrm>
          <a:off x="518583"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79"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80"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0</xdr:rowOff>
    </xdr:to>
    <xdr:sp macro="" textlink="">
      <xdr:nvSpPr>
        <xdr:cNvPr id="81" name="Text Box 1"/>
        <xdr:cNvSpPr txBox="1">
          <a:spLocks noChangeArrowheads="1"/>
        </xdr:cNvSpPr>
      </xdr:nvSpPr>
      <xdr:spPr bwMode="auto">
        <a:xfrm>
          <a:off x="518583"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136</xdr:row>
      <xdr:rowOff>95250</xdr:rowOff>
    </xdr:to>
    <xdr:sp macro="" textlink="">
      <xdr:nvSpPr>
        <xdr:cNvPr id="82" name="Text Box 1"/>
        <xdr:cNvSpPr txBox="1">
          <a:spLocks noChangeArrowheads="1"/>
        </xdr:cNvSpPr>
      </xdr:nvSpPr>
      <xdr:spPr bwMode="auto">
        <a:xfrm>
          <a:off x="518583"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83"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84"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0</xdr:rowOff>
    </xdr:to>
    <xdr:sp macro="" textlink="">
      <xdr:nvSpPr>
        <xdr:cNvPr id="85" name="Text Box 1"/>
        <xdr:cNvSpPr txBox="1">
          <a:spLocks noChangeArrowheads="1"/>
        </xdr:cNvSpPr>
      </xdr:nvSpPr>
      <xdr:spPr bwMode="auto">
        <a:xfrm>
          <a:off x="518583"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76200</xdr:colOff>
      <xdr:row>136</xdr:row>
      <xdr:rowOff>95250</xdr:rowOff>
    </xdr:to>
    <xdr:sp macro="" textlink="">
      <xdr:nvSpPr>
        <xdr:cNvPr id="86" name="Text Box 1"/>
        <xdr:cNvSpPr txBox="1">
          <a:spLocks noChangeArrowheads="1"/>
        </xdr:cNvSpPr>
      </xdr:nvSpPr>
      <xdr:spPr bwMode="auto">
        <a:xfrm>
          <a:off x="518583"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32808</xdr:rowOff>
    </xdr:to>
    <xdr:sp macro="" textlink="">
      <xdr:nvSpPr>
        <xdr:cNvPr id="87"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32808</xdr:rowOff>
    </xdr:to>
    <xdr:sp macro="" textlink="">
      <xdr:nvSpPr>
        <xdr:cNvPr id="88" name="Text Box 1"/>
        <xdr:cNvSpPr txBox="1">
          <a:spLocks noChangeArrowheads="1"/>
        </xdr:cNvSpPr>
      </xdr:nvSpPr>
      <xdr:spPr bwMode="auto">
        <a:xfrm>
          <a:off x="518583"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0</xdr:rowOff>
    </xdr:to>
    <xdr:sp macro="" textlink="">
      <xdr:nvSpPr>
        <xdr:cNvPr id="89" name="Text Box 1"/>
        <xdr:cNvSpPr txBox="1">
          <a:spLocks noChangeArrowheads="1"/>
        </xdr:cNvSpPr>
      </xdr:nvSpPr>
      <xdr:spPr bwMode="auto">
        <a:xfrm>
          <a:off x="518583"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136</xdr:row>
      <xdr:rowOff>95250</xdr:rowOff>
    </xdr:to>
    <xdr:sp macro="" textlink="">
      <xdr:nvSpPr>
        <xdr:cNvPr id="90" name="Text Box 1"/>
        <xdr:cNvSpPr txBox="1">
          <a:spLocks noChangeArrowheads="1"/>
        </xdr:cNvSpPr>
      </xdr:nvSpPr>
      <xdr:spPr bwMode="auto">
        <a:xfrm>
          <a:off x="717550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91" name="Text Box 1"/>
        <xdr:cNvSpPr txBox="1">
          <a:spLocks noChangeArrowheads="1"/>
        </xdr:cNvSpPr>
      </xdr:nvSpPr>
      <xdr:spPr bwMode="auto">
        <a:xfrm>
          <a:off x="717550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92" name="Text Box 1"/>
        <xdr:cNvSpPr txBox="1">
          <a:spLocks noChangeArrowheads="1"/>
        </xdr:cNvSpPr>
      </xdr:nvSpPr>
      <xdr:spPr bwMode="auto">
        <a:xfrm>
          <a:off x="717550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0</xdr:rowOff>
    </xdr:to>
    <xdr:sp macro="" textlink="">
      <xdr:nvSpPr>
        <xdr:cNvPr id="93" name="Text Box 1"/>
        <xdr:cNvSpPr txBox="1">
          <a:spLocks noChangeArrowheads="1"/>
        </xdr:cNvSpPr>
      </xdr:nvSpPr>
      <xdr:spPr bwMode="auto">
        <a:xfrm>
          <a:off x="717550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136</xdr:row>
      <xdr:rowOff>95250</xdr:rowOff>
    </xdr:to>
    <xdr:sp macro="" textlink="">
      <xdr:nvSpPr>
        <xdr:cNvPr id="94" name="Text Box 1"/>
        <xdr:cNvSpPr txBox="1">
          <a:spLocks noChangeArrowheads="1"/>
        </xdr:cNvSpPr>
      </xdr:nvSpPr>
      <xdr:spPr bwMode="auto">
        <a:xfrm>
          <a:off x="717550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95" name="Text Box 1"/>
        <xdr:cNvSpPr txBox="1">
          <a:spLocks noChangeArrowheads="1"/>
        </xdr:cNvSpPr>
      </xdr:nvSpPr>
      <xdr:spPr bwMode="auto">
        <a:xfrm>
          <a:off x="717550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96" name="Text Box 1"/>
        <xdr:cNvSpPr txBox="1">
          <a:spLocks noChangeArrowheads="1"/>
        </xdr:cNvSpPr>
      </xdr:nvSpPr>
      <xdr:spPr bwMode="auto">
        <a:xfrm>
          <a:off x="717550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0</xdr:rowOff>
    </xdr:to>
    <xdr:sp macro="" textlink="">
      <xdr:nvSpPr>
        <xdr:cNvPr id="97" name="Text Box 1"/>
        <xdr:cNvSpPr txBox="1">
          <a:spLocks noChangeArrowheads="1"/>
        </xdr:cNvSpPr>
      </xdr:nvSpPr>
      <xdr:spPr bwMode="auto">
        <a:xfrm>
          <a:off x="717550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136</xdr:row>
      <xdr:rowOff>95250</xdr:rowOff>
    </xdr:to>
    <xdr:sp macro="" textlink="">
      <xdr:nvSpPr>
        <xdr:cNvPr id="98" name="Text Box 1"/>
        <xdr:cNvSpPr txBox="1">
          <a:spLocks noChangeArrowheads="1"/>
        </xdr:cNvSpPr>
      </xdr:nvSpPr>
      <xdr:spPr bwMode="auto">
        <a:xfrm>
          <a:off x="717550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99" name="Text Box 1"/>
        <xdr:cNvSpPr txBox="1">
          <a:spLocks noChangeArrowheads="1"/>
        </xdr:cNvSpPr>
      </xdr:nvSpPr>
      <xdr:spPr bwMode="auto">
        <a:xfrm>
          <a:off x="717550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100" name="Text Box 1"/>
        <xdr:cNvSpPr txBox="1">
          <a:spLocks noChangeArrowheads="1"/>
        </xdr:cNvSpPr>
      </xdr:nvSpPr>
      <xdr:spPr bwMode="auto">
        <a:xfrm>
          <a:off x="717550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0</xdr:rowOff>
    </xdr:to>
    <xdr:sp macro="" textlink="">
      <xdr:nvSpPr>
        <xdr:cNvPr id="101" name="Text Box 1"/>
        <xdr:cNvSpPr txBox="1">
          <a:spLocks noChangeArrowheads="1"/>
        </xdr:cNvSpPr>
      </xdr:nvSpPr>
      <xdr:spPr bwMode="auto">
        <a:xfrm>
          <a:off x="717550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76200</xdr:colOff>
      <xdr:row>136</xdr:row>
      <xdr:rowOff>95250</xdr:rowOff>
    </xdr:to>
    <xdr:sp macro="" textlink="">
      <xdr:nvSpPr>
        <xdr:cNvPr id="102" name="Text Box 1"/>
        <xdr:cNvSpPr txBox="1">
          <a:spLocks noChangeArrowheads="1"/>
        </xdr:cNvSpPr>
      </xdr:nvSpPr>
      <xdr:spPr bwMode="auto">
        <a:xfrm>
          <a:off x="717550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32808</xdr:rowOff>
    </xdr:to>
    <xdr:sp macro="" textlink="">
      <xdr:nvSpPr>
        <xdr:cNvPr id="103" name="Text Box 1"/>
        <xdr:cNvSpPr txBox="1">
          <a:spLocks noChangeArrowheads="1"/>
        </xdr:cNvSpPr>
      </xdr:nvSpPr>
      <xdr:spPr bwMode="auto">
        <a:xfrm>
          <a:off x="717550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32808</xdr:rowOff>
    </xdr:to>
    <xdr:sp macro="" textlink="">
      <xdr:nvSpPr>
        <xdr:cNvPr id="104" name="Text Box 1"/>
        <xdr:cNvSpPr txBox="1">
          <a:spLocks noChangeArrowheads="1"/>
        </xdr:cNvSpPr>
      </xdr:nvSpPr>
      <xdr:spPr bwMode="auto">
        <a:xfrm>
          <a:off x="717550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0</xdr:rowOff>
    </xdr:to>
    <xdr:sp macro="" textlink="">
      <xdr:nvSpPr>
        <xdr:cNvPr id="105" name="Text Box 1"/>
        <xdr:cNvSpPr txBox="1">
          <a:spLocks noChangeArrowheads="1"/>
        </xdr:cNvSpPr>
      </xdr:nvSpPr>
      <xdr:spPr bwMode="auto">
        <a:xfrm>
          <a:off x="717550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136</xdr:row>
      <xdr:rowOff>95250</xdr:rowOff>
    </xdr:to>
    <xdr:sp macro="" textlink="">
      <xdr:nvSpPr>
        <xdr:cNvPr id="106" name="Text Box 1"/>
        <xdr:cNvSpPr txBox="1">
          <a:spLocks noChangeArrowheads="1"/>
        </xdr:cNvSpPr>
      </xdr:nvSpPr>
      <xdr:spPr bwMode="auto">
        <a:xfrm>
          <a:off x="1057275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107"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108"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0</xdr:rowOff>
    </xdr:to>
    <xdr:sp macro="" textlink="">
      <xdr:nvSpPr>
        <xdr:cNvPr id="109" name="Text Box 1"/>
        <xdr:cNvSpPr txBox="1">
          <a:spLocks noChangeArrowheads="1"/>
        </xdr:cNvSpPr>
      </xdr:nvSpPr>
      <xdr:spPr bwMode="auto">
        <a:xfrm>
          <a:off x="1057275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136</xdr:row>
      <xdr:rowOff>95250</xdr:rowOff>
    </xdr:to>
    <xdr:sp macro="" textlink="">
      <xdr:nvSpPr>
        <xdr:cNvPr id="110" name="Text Box 1"/>
        <xdr:cNvSpPr txBox="1">
          <a:spLocks noChangeArrowheads="1"/>
        </xdr:cNvSpPr>
      </xdr:nvSpPr>
      <xdr:spPr bwMode="auto">
        <a:xfrm>
          <a:off x="1057275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111"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112"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0</xdr:rowOff>
    </xdr:to>
    <xdr:sp macro="" textlink="">
      <xdr:nvSpPr>
        <xdr:cNvPr id="113" name="Text Box 1"/>
        <xdr:cNvSpPr txBox="1">
          <a:spLocks noChangeArrowheads="1"/>
        </xdr:cNvSpPr>
      </xdr:nvSpPr>
      <xdr:spPr bwMode="auto">
        <a:xfrm>
          <a:off x="1057275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136</xdr:row>
      <xdr:rowOff>95250</xdr:rowOff>
    </xdr:to>
    <xdr:sp macro="" textlink="">
      <xdr:nvSpPr>
        <xdr:cNvPr id="114" name="Text Box 1"/>
        <xdr:cNvSpPr txBox="1">
          <a:spLocks noChangeArrowheads="1"/>
        </xdr:cNvSpPr>
      </xdr:nvSpPr>
      <xdr:spPr bwMode="auto">
        <a:xfrm>
          <a:off x="1057275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115"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116"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0</xdr:rowOff>
    </xdr:to>
    <xdr:sp macro="" textlink="">
      <xdr:nvSpPr>
        <xdr:cNvPr id="117" name="Text Box 1"/>
        <xdr:cNvSpPr txBox="1">
          <a:spLocks noChangeArrowheads="1"/>
        </xdr:cNvSpPr>
      </xdr:nvSpPr>
      <xdr:spPr bwMode="auto">
        <a:xfrm>
          <a:off x="1057275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136</xdr:row>
      <xdr:rowOff>95250</xdr:rowOff>
    </xdr:to>
    <xdr:sp macro="" textlink="">
      <xdr:nvSpPr>
        <xdr:cNvPr id="118" name="Text Box 1"/>
        <xdr:cNvSpPr txBox="1">
          <a:spLocks noChangeArrowheads="1"/>
        </xdr:cNvSpPr>
      </xdr:nvSpPr>
      <xdr:spPr bwMode="auto">
        <a:xfrm>
          <a:off x="1057275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119"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120"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0</xdr:rowOff>
    </xdr:to>
    <xdr:sp macro="" textlink="">
      <xdr:nvSpPr>
        <xdr:cNvPr id="121" name="Text Box 1"/>
        <xdr:cNvSpPr txBox="1">
          <a:spLocks noChangeArrowheads="1"/>
        </xdr:cNvSpPr>
      </xdr:nvSpPr>
      <xdr:spPr bwMode="auto">
        <a:xfrm>
          <a:off x="1057275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136</xdr:row>
      <xdr:rowOff>95250</xdr:rowOff>
    </xdr:to>
    <xdr:sp macro="" textlink="">
      <xdr:nvSpPr>
        <xdr:cNvPr id="122" name="Text Box 1"/>
        <xdr:cNvSpPr txBox="1">
          <a:spLocks noChangeArrowheads="1"/>
        </xdr:cNvSpPr>
      </xdr:nvSpPr>
      <xdr:spPr bwMode="auto">
        <a:xfrm>
          <a:off x="1057275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123"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124"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0</xdr:rowOff>
    </xdr:to>
    <xdr:sp macro="" textlink="">
      <xdr:nvSpPr>
        <xdr:cNvPr id="125" name="Text Box 1"/>
        <xdr:cNvSpPr txBox="1">
          <a:spLocks noChangeArrowheads="1"/>
        </xdr:cNvSpPr>
      </xdr:nvSpPr>
      <xdr:spPr bwMode="auto">
        <a:xfrm>
          <a:off x="1057275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136</xdr:row>
      <xdr:rowOff>95250</xdr:rowOff>
    </xdr:to>
    <xdr:sp macro="" textlink="">
      <xdr:nvSpPr>
        <xdr:cNvPr id="126" name="Text Box 1"/>
        <xdr:cNvSpPr txBox="1">
          <a:spLocks noChangeArrowheads="1"/>
        </xdr:cNvSpPr>
      </xdr:nvSpPr>
      <xdr:spPr bwMode="auto">
        <a:xfrm>
          <a:off x="1057275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127"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128"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0</xdr:rowOff>
    </xdr:to>
    <xdr:sp macro="" textlink="">
      <xdr:nvSpPr>
        <xdr:cNvPr id="129" name="Text Box 1"/>
        <xdr:cNvSpPr txBox="1">
          <a:spLocks noChangeArrowheads="1"/>
        </xdr:cNvSpPr>
      </xdr:nvSpPr>
      <xdr:spPr bwMode="auto">
        <a:xfrm>
          <a:off x="1057275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136</xdr:row>
      <xdr:rowOff>95250</xdr:rowOff>
    </xdr:to>
    <xdr:sp macro="" textlink="">
      <xdr:nvSpPr>
        <xdr:cNvPr id="130" name="Text Box 1"/>
        <xdr:cNvSpPr txBox="1">
          <a:spLocks noChangeArrowheads="1"/>
        </xdr:cNvSpPr>
      </xdr:nvSpPr>
      <xdr:spPr bwMode="auto">
        <a:xfrm>
          <a:off x="1057275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131"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132"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0</xdr:rowOff>
    </xdr:to>
    <xdr:sp macro="" textlink="">
      <xdr:nvSpPr>
        <xdr:cNvPr id="133" name="Text Box 1"/>
        <xdr:cNvSpPr txBox="1">
          <a:spLocks noChangeArrowheads="1"/>
        </xdr:cNvSpPr>
      </xdr:nvSpPr>
      <xdr:spPr bwMode="auto">
        <a:xfrm>
          <a:off x="1057275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136</xdr:row>
      <xdr:rowOff>95250</xdr:rowOff>
    </xdr:to>
    <xdr:sp macro="" textlink="">
      <xdr:nvSpPr>
        <xdr:cNvPr id="134" name="Text Box 1"/>
        <xdr:cNvSpPr txBox="1">
          <a:spLocks noChangeArrowheads="1"/>
        </xdr:cNvSpPr>
      </xdr:nvSpPr>
      <xdr:spPr bwMode="auto">
        <a:xfrm>
          <a:off x="10572750" y="8243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135"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136" name="Text Box 1"/>
        <xdr:cNvSpPr txBox="1">
          <a:spLocks noChangeArrowheads="1"/>
        </xdr:cNvSpPr>
      </xdr:nvSpPr>
      <xdr:spPr bwMode="auto">
        <a:xfrm>
          <a:off x="10572750" y="82433583"/>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0</xdr:rowOff>
    </xdr:to>
    <xdr:sp macro="" textlink="">
      <xdr:nvSpPr>
        <xdr:cNvPr id="137" name="Text Box 1"/>
        <xdr:cNvSpPr txBox="1">
          <a:spLocks noChangeArrowheads="1"/>
        </xdr:cNvSpPr>
      </xdr:nvSpPr>
      <xdr:spPr bwMode="auto">
        <a:xfrm>
          <a:off x="10572750" y="82433583"/>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76200</xdr:colOff>
      <xdr:row>132</xdr:row>
      <xdr:rowOff>95250</xdr:rowOff>
    </xdr:to>
    <xdr:sp macro="" textlink="">
      <xdr:nvSpPr>
        <xdr:cNvPr id="138" name="Text Box 1"/>
        <xdr:cNvSpPr txBox="1">
          <a:spLocks noChangeArrowheads="1"/>
        </xdr:cNvSpPr>
      </xdr:nvSpPr>
      <xdr:spPr bwMode="auto">
        <a:xfrm>
          <a:off x="518583"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133</xdr:row>
      <xdr:rowOff>32808</xdr:rowOff>
    </xdr:to>
    <xdr:sp macro="" textlink="">
      <xdr:nvSpPr>
        <xdr:cNvPr id="139" name="Text Box 1"/>
        <xdr:cNvSpPr txBox="1">
          <a:spLocks noChangeArrowheads="1"/>
        </xdr:cNvSpPr>
      </xdr:nvSpPr>
      <xdr:spPr bwMode="auto">
        <a:xfrm>
          <a:off x="518583"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133</xdr:row>
      <xdr:rowOff>32808</xdr:rowOff>
    </xdr:to>
    <xdr:sp macro="" textlink="">
      <xdr:nvSpPr>
        <xdr:cNvPr id="140" name="Text Box 1"/>
        <xdr:cNvSpPr txBox="1">
          <a:spLocks noChangeArrowheads="1"/>
        </xdr:cNvSpPr>
      </xdr:nvSpPr>
      <xdr:spPr bwMode="auto">
        <a:xfrm>
          <a:off x="518583"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133</xdr:row>
      <xdr:rowOff>0</xdr:rowOff>
    </xdr:to>
    <xdr:sp macro="" textlink="">
      <xdr:nvSpPr>
        <xdr:cNvPr id="141" name="Text Box 1"/>
        <xdr:cNvSpPr txBox="1">
          <a:spLocks noChangeArrowheads="1"/>
        </xdr:cNvSpPr>
      </xdr:nvSpPr>
      <xdr:spPr bwMode="auto">
        <a:xfrm>
          <a:off x="518583"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132</xdr:row>
      <xdr:rowOff>95250</xdr:rowOff>
    </xdr:to>
    <xdr:sp macro="" textlink="">
      <xdr:nvSpPr>
        <xdr:cNvPr id="142" name="Text Box 1"/>
        <xdr:cNvSpPr txBox="1">
          <a:spLocks noChangeArrowheads="1"/>
        </xdr:cNvSpPr>
      </xdr:nvSpPr>
      <xdr:spPr bwMode="auto">
        <a:xfrm>
          <a:off x="7175500"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32808</xdr:rowOff>
    </xdr:to>
    <xdr:sp macro="" textlink="">
      <xdr:nvSpPr>
        <xdr:cNvPr id="143" name="Text Box 1"/>
        <xdr:cNvSpPr txBox="1">
          <a:spLocks noChangeArrowheads="1"/>
        </xdr:cNvSpPr>
      </xdr:nvSpPr>
      <xdr:spPr bwMode="auto">
        <a:xfrm>
          <a:off x="717550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32808</xdr:rowOff>
    </xdr:to>
    <xdr:sp macro="" textlink="">
      <xdr:nvSpPr>
        <xdr:cNvPr id="144" name="Text Box 1"/>
        <xdr:cNvSpPr txBox="1">
          <a:spLocks noChangeArrowheads="1"/>
        </xdr:cNvSpPr>
      </xdr:nvSpPr>
      <xdr:spPr bwMode="auto">
        <a:xfrm>
          <a:off x="717550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0</xdr:rowOff>
    </xdr:to>
    <xdr:sp macro="" textlink="">
      <xdr:nvSpPr>
        <xdr:cNvPr id="145" name="Text Box 1"/>
        <xdr:cNvSpPr txBox="1">
          <a:spLocks noChangeArrowheads="1"/>
        </xdr:cNvSpPr>
      </xdr:nvSpPr>
      <xdr:spPr bwMode="auto">
        <a:xfrm>
          <a:off x="7175500"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146" name="Text Box 1"/>
        <xdr:cNvSpPr txBox="1">
          <a:spLocks noChangeArrowheads="1"/>
        </xdr:cNvSpPr>
      </xdr:nvSpPr>
      <xdr:spPr bwMode="auto">
        <a:xfrm>
          <a:off x="8032750"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147" name="Text Box 1"/>
        <xdr:cNvSpPr txBox="1">
          <a:spLocks noChangeArrowheads="1"/>
        </xdr:cNvSpPr>
      </xdr:nvSpPr>
      <xdr:spPr bwMode="auto">
        <a:xfrm>
          <a:off x="803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148" name="Text Box 1"/>
        <xdr:cNvSpPr txBox="1">
          <a:spLocks noChangeArrowheads="1"/>
        </xdr:cNvSpPr>
      </xdr:nvSpPr>
      <xdr:spPr bwMode="auto">
        <a:xfrm>
          <a:off x="803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149" name="Text Box 1"/>
        <xdr:cNvSpPr txBox="1">
          <a:spLocks noChangeArrowheads="1"/>
        </xdr:cNvSpPr>
      </xdr:nvSpPr>
      <xdr:spPr bwMode="auto">
        <a:xfrm>
          <a:off x="8032750"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50" name="Text Box 1"/>
        <xdr:cNvSpPr txBox="1">
          <a:spLocks noChangeArrowheads="1"/>
        </xdr:cNvSpPr>
      </xdr:nvSpPr>
      <xdr:spPr bwMode="auto">
        <a:xfrm>
          <a:off x="8879417"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151" name="Text Box 1"/>
        <xdr:cNvSpPr txBox="1">
          <a:spLocks noChangeArrowheads="1"/>
        </xdr:cNvSpPr>
      </xdr:nvSpPr>
      <xdr:spPr bwMode="auto">
        <a:xfrm>
          <a:off x="887941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152" name="Text Box 1"/>
        <xdr:cNvSpPr txBox="1">
          <a:spLocks noChangeArrowheads="1"/>
        </xdr:cNvSpPr>
      </xdr:nvSpPr>
      <xdr:spPr bwMode="auto">
        <a:xfrm>
          <a:off x="887941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53" name="Text Box 1"/>
        <xdr:cNvSpPr txBox="1">
          <a:spLocks noChangeArrowheads="1"/>
        </xdr:cNvSpPr>
      </xdr:nvSpPr>
      <xdr:spPr bwMode="auto">
        <a:xfrm>
          <a:off x="8879417"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154" name="Text Box 1"/>
        <xdr:cNvSpPr txBox="1">
          <a:spLocks noChangeArrowheads="1"/>
        </xdr:cNvSpPr>
      </xdr:nvSpPr>
      <xdr:spPr bwMode="auto">
        <a:xfrm>
          <a:off x="9736667"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155" name="Text Box 1"/>
        <xdr:cNvSpPr txBox="1">
          <a:spLocks noChangeArrowheads="1"/>
        </xdr:cNvSpPr>
      </xdr:nvSpPr>
      <xdr:spPr bwMode="auto">
        <a:xfrm>
          <a:off x="973666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156" name="Text Box 1"/>
        <xdr:cNvSpPr txBox="1">
          <a:spLocks noChangeArrowheads="1"/>
        </xdr:cNvSpPr>
      </xdr:nvSpPr>
      <xdr:spPr bwMode="auto">
        <a:xfrm>
          <a:off x="973666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157" name="Text Box 1"/>
        <xdr:cNvSpPr txBox="1">
          <a:spLocks noChangeArrowheads="1"/>
        </xdr:cNvSpPr>
      </xdr:nvSpPr>
      <xdr:spPr bwMode="auto">
        <a:xfrm>
          <a:off x="9736667"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158" name="Text Box 1"/>
        <xdr:cNvSpPr txBox="1">
          <a:spLocks noChangeArrowheads="1"/>
        </xdr:cNvSpPr>
      </xdr:nvSpPr>
      <xdr:spPr bwMode="auto">
        <a:xfrm>
          <a:off x="10572750"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159" name="Text Box 1"/>
        <xdr:cNvSpPr txBox="1">
          <a:spLocks noChangeArrowheads="1"/>
        </xdr:cNvSpPr>
      </xdr:nvSpPr>
      <xdr:spPr bwMode="auto">
        <a:xfrm>
          <a:off x="1057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160" name="Text Box 1"/>
        <xdr:cNvSpPr txBox="1">
          <a:spLocks noChangeArrowheads="1"/>
        </xdr:cNvSpPr>
      </xdr:nvSpPr>
      <xdr:spPr bwMode="auto">
        <a:xfrm>
          <a:off x="1057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161" name="Text Box 1"/>
        <xdr:cNvSpPr txBox="1">
          <a:spLocks noChangeArrowheads="1"/>
        </xdr:cNvSpPr>
      </xdr:nvSpPr>
      <xdr:spPr bwMode="auto">
        <a:xfrm>
          <a:off x="10572750"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162" name="Text Box 1"/>
        <xdr:cNvSpPr txBox="1">
          <a:spLocks noChangeArrowheads="1"/>
        </xdr:cNvSpPr>
      </xdr:nvSpPr>
      <xdr:spPr bwMode="auto">
        <a:xfrm>
          <a:off x="8032750"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163" name="Text Box 1"/>
        <xdr:cNvSpPr txBox="1">
          <a:spLocks noChangeArrowheads="1"/>
        </xdr:cNvSpPr>
      </xdr:nvSpPr>
      <xdr:spPr bwMode="auto">
        <a:xfrm>
          <a:off x="803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164" name="Text Box 1"/>
        <xdr:cNvSpPr txBox="1">
          <a:spLocks noChangeArrowheads="1"/>
        </xdr:cNvSpPr>
      </xdr:nvSpPr>
      <xdr:spPr bwMode="auto">
        <a:xfrm>
          <a:off x="803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165" name="Text Box 1"/>
        <xdr:cNvSpPr txBox="1">
          <a:spLocks noChangeArrowheads="1"/>
        </xdr:cNvSpPr>
      </xdr:nvSpPr>
      <xdr:spPr bwMode="auto">
        <a:xfrm>
          <a:off x="8032750"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66" name="Text Box 1"/>
        <xdr:cNvSpPr txBox="1">
          <a:spLocks noChangeArrowheads="1"/>
        </xdr:cNvSpPr>
      </xdr:nvSpPr>
      <xdr:spPr bwMode="auto">
        <a:xfrm>
          <a:off x="8879417"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167" name="Text Box 1"/>
        <xdr:cNvSpPr txBox="1">
          <a:spLocks noChangeArrowheads="1"/>
        </xdr:cNvSpPr>
      </xdr:nvSpPr>
      <xdr:spPr bwMode="auto">
        <a:xfrm>
          <a:off x="887941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168" name="Text Box 1"/>
        <xdr:cNvSpPr txBox="1">
          <a:spLocks noChangeArrowheads="1"/>
        </xdr:cNvSpPr>
      </xdr:nvSpPr>
      <xdr:spPr bwMode="auto">
        <a:xfrm>
          <a:off x="887941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69" name="Text Box 1"/>
        <xdr:cNvSpPr txBox="1">
          <a:spLocks noChangeArrowheads="1"/>
        </xdr:cNvSpPr>
      </xdr:nvSpPr>
      <xdr:spPr bwMode="auto">
        <a:xfrm>
          <a:off x="8879417"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170" name="Text Box 1"/>
        <xdr:cNvSpPr txBox="1">
          <a:spLocks noChangeArrowheads="1"/>
        </xdr:cNvSpPr>
      </xdr:nvSpPr>
      <xdr:spPr bwMode="auto">
        <a:xfrm>
          <a:off x="9736667"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171" name="Text Box 1"/>
        <xdr:cNvSpPr txBox="1">
          <a:spLocks noChangeArrowheads="1"/>
        </xdr:cNvSpPr>
      </xdr:nvSpPr>
      <xdr:spPr bwMode="auto">
        <a:xfrm>
          <a:off x="973666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172" name="Text Box 1"/>
        <xdr:cNvSpPr txBox="1">
          <a:spLocks noChangeArrowheads="1"/>
        </xdr:cNvSpPr>
      </xdr:nvSpPr>
      <xdr:spPr bwMode="auto">
        <a:xfrm>
          <a:off x="973666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173" name="Text Box 1"/>
        <xdr:cNvSpPr txBox="1">
          <a:spLocks noChangeArrowheads="1"/>
        </xdr:cNvSpPr>
      </xdr:nvSpPr>
      <xdr:spPr bwMode="auto">
        <a:xfrm>
          <a:off x="9736667"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174" name="Text Box 1"/>
        <xdr:cNvSpPr txBox="1">
          <a:spLocks noChangeArrowheads="1"/>
        </xdr:cNvSpPr>
      </xdr:nvSpPr>
      <xdr:spPr bwMode="auto">
        <a:xfrm>
          <a:off x="10572750"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175" name="Text Box 1"/>
        <xdr:cNvSpPr txBox="1">
          <a:spLocks noChangeArrowheads="1"/>
        </xdr:cNvSpPr>
      </xdr:nvSpPr>
      <xdr:spPr bwMode="auto">
        <a:xfrm>
          <a:off x="1057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176" name="Text Box 1"/>
        <xdr:cNvSpPr txBox="1">
          <a:spLocks noChangeArrowheads="1"/>
        </xdr:cNvSpPr>
      </xdr:nvSpPr>
      <xdr:spPr bwMode="auto">
        <a:xfrm>
          <a:off x="1057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177" name="Text Box 1"/>
        <xdr:cNvSpPr txBox="1">
          <a:spLocks noChangeArrowheads="1"/>
        </xdr:cNvSpPr>
      </xdr:nvSpPr>
      <xdr:spPr bwMode="auto">
        <a:xfrm>
          <a:off x="10572750"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132</xdr:row>
      <xdr:rowOff>95250</xdr:rowOff>
    </xdr:to>
    <xdr:sp macro="" textlink="">
      <xdr:nvSpPr>
        <xdr:cNvPr id="178" name="Text Box 1"/>
        <xdr:cNvSpPr txBox="1">
          <a:spLocks noChangeArrowheads="1"/>
        </xdr:cNvSpPr>
      </xdr:nvSpPr>
      <xdr:spPr bwMode="auto">
        <a:xfrm>
          <a:off x="7175500"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32808</xdr:rowOff>
    </xdr:to>
    <xdr:sp macro="" textlink="">
      <xdr:nvSpPr>
        <xdr:cNvPr id="179" name="Text Box 1"/>
        <xdr:cNvSpPr txBox="1">
          <a:spLocks noChangeArrowheads="1"/>
        </xdr:cNvSpPr>
      </xdr:nvSpPr>
      <xdr:spPr bwMode="auto">
        <a:xfrm>
          <a:off x="717550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32808</xdr:rowOff>
    </xdr:to>
    <xdr:sp macro="" textlink="">
      <xdr:nvSpPr>
        <xdr:cNvPr id="180" name="Text Box 1"/>
        <xdr:cNvSpPr txBox="1">
          <a:spLocks noChangeArrowheads="1"/>
        </xdr:cNvSpPr>
      </xdr:nvSpPr>
      <xdr:spPr bwMode="auto">
        <a:xfrm>
          <a:off x="717550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0</xdr:rowOff>
    </xdr:to>
    <xdr:sp macro="" textlink="">
      <xdr:nvSpPr>
        <xdr:cNvPr id="181" name="Text Box 1"/>
        <xdr:cNvSpPr txBox="1">
          <a:spLocks noChangeArrowheads="1"/>
        </xdr:cNvSpPr>
      </xdr:nvSpPr>
      <xdr:spPr bwMode="auto">
        <a:xfrm>
          <a:off x="7175500"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132</xdr:row>
      <xdr:rowOff>95250</xdr:rowOff>
    </xdr:to>
    <xdr:sp macro="" textlink="">
      <xdr:nvSpPr>
        <xdr:cNvPr id="182" name="Text Box 1"/>
        <xdr:cNvSpPr txBox="1">
          <a:spLocks noChangeArrowheads="1"/>
        </xdr:cNvSpPr>
      </xdr:nvSpPr>
      <xdr:spPr bwMode="auto">
        <a:xfrm>
          <a:off x="7175500"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32808</xdr:rowOff>
    </xdr:to>
    <xdr:sp macro="" textlink="">
      <xdr:nvSpPr>
        <xdr:cNvPr id="183" name="Text Box 1"/>
        <xdr:cNvSpPr txBox="1">
          <a:spLocks noChangeArrowheads="1"/>
        </xdr:cNvSpPr>
      </xdr:nvSpPr>
      <xdr:spPr bwMode="auto">
        <a:xfrm>
          <a:off x="717550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32808</xdr:rowOff>
    </xdr:to>
    <xdr:sp macro="" textlink="">
      <xdr:nvSpPr>
        <xdr:cNvPr id="184" name="Text Box 1"/>
        <xdr:cNvSpPr txBox="1">
          <a:spLocks noChangeArrowheads="1"/>
        </xdr:cNvSpPr>
      </xdr:nvSpPr>
      <xdr:spPr bwMode="auto">
        <a:xfrm>
          <a:off x="717550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0</xdr:rowOff>
    </xdr:to>
    <xdr:sp macro="" textlink="">
      <xdr:nvSpPr>
        <xdr:cNvPr id="185" name="Text Box 1"/>
        <xdr:cNvSpPr txBox="1">
          <a:spLocks noChangeArrowheads="1"/>
        </xdr:cNvSpPr>
      </xdr:nvSpPr>
      <xdr:spPr bwMode="auto">
        <a:xfrm>
          <a:off x="7175500"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186" name="Text Box 1"/>
        <xdr:cNvSpPr txBox="1">
          <a:spLocks noChangeArrowheads="1"/>
        </xdr:cNvSpPr>
      </xdr:nvSpPr>
      <xdr:spPr bwMode="auto">
        <a:xfrm>
          <a:off x="8032750"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187" name="Text Box 1"/>
        <xdr:cNvSpPr txBox="1">
          <a:spLocks noChangeArrowheads="1"/>
        </xdr:cNvSpPr>
      </xdr:nvSpPr>
      <xdr:spPr bwMode="auto">
        <a:xfrm>
          <a:off x="803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188" name="Text Box 1"/>
        <xdr:cNvSpPr txBox="1">
          <a:spLocks noChangeArrowheads="1"/>
        </xdr:cNvSpPr>
      </xdr:nvSpPr>
      <xdr:spPr bwMode="auto">
        <a:xfrm>
          <a:off x="803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189" name="Text Box 1"/>
        <xdr:cNvSpPr txBox="1">
          <a:spLocks noChangeArrowheads="1"/>
        </xdr:cNvSpPr>
      </xdr:nvSpPr>
      <xdr:spPr bwMode="auto">
        <a:xfrm>
          <a:off x="8032750"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190" name="Text Box 1"/>
        <xdr:cNvSpPr txBox="1">
          <a:spLocks noChangeArrowheads="1"/>
        </xdr:cNvSpPr>
      </xdr:nvSpPr>
      <xdr:spPr bwMode="auto">
        <a:xfrm>
          <a:off x="8032750"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191" name="Text Box 1"/>
        <xdr:cNvSpPr txBox="1">
          <a:spLocks noChangeArrowheads="1"/>
        </xdr:cNvSpPr>
      </xdr:nvSpPr>
      <xdr:spPr bwMode="auto">
        <a:xfrm>
          <a:off x="803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192" name="Text Box 1"/>
        <xdr:cNvSpPr txBox="1">
          <a:spLocks noChangeArrowheads="1"/>
        </xdr:cNvSpPr>
      </xdr:nvSpPr>
      <xdr:spPr bwMode="auto">
        <a:xfrm>
          <a:off x="8032750"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193" name="Text Box 1"/>
        <xdr:cNvSpPr txBox="1">
          <a:spLocks noChangeArrowheads="1"/>
        </xdr:cNvSpPr>
      </xdr:nvSpPr>
      <xdr:spPr bwMode="auto">
        <a:xfrm>
          <a:off x="8032750"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94" name="Text Box 1"/>
        <xdr:cNvSpPr txBox="1">
          <a:spLocks noChangeArrowheads="1"/>
        </xdr:cNvSpPr>
      </xdr:nvSpPr>
      <xdr:spPr bwMode="auto">
        <a:xfrm>
          <a:off x="8879417"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195" name="Text Box 1"/>
        <xdr:cNvSpPr txBox="1">
          <a:spLocks noChangeArrowheads="1"/>
        </xdr:cNvSpPr>
      </xdr:nvSpPr>
      <xdr:spPr bwMode="auto">
        <a:xfrm>
          <a:off x="887941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196" name="Text Box 1"/>
        <xdr:cNvSpPr txBox="1">
          <a:spLocks noChangeArrowheads="1"/>
        </xdr:cNvSpPr>
      </xdr:nvSpPr>
      <xdr:spPr bwMode="auto">
        <a:xfrm>
          <a:off x="887941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97" name="Text Box 1"/>
        <xdr:cNvSpPr txBox="1">
          <a:spLocks noChangeArrowheads="1"/>
        </xdr:cNvSpPr>
      </xdr:nvSpPr>
      <xdr:spPr bwMode="auto">
        <a:xfrm>
          <a:off x="8879417"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98" name="Text Box 1"/>
        <xdr:cNvSpPr txBox="1">
          <a:spLocks noChangeArrowheads="1"/>
        </xdr:cNvSpPr>
      </xdr:nvSpPr>
      <xdr:spPr bwMode="auto">
        <a:xfrm>
          <a:off x="8879417"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199" name="Text Box 1"/>
        <xdr:cNvSpPr txBox="1">
          <a:spLocks noChangeArrowheads="1"/>
        </xdr:cNvSpPr>
      </xdr:nvSpPr>
      <xdr:spPr bwMode="auto">
        <a:xfrm>
          <a:off x="887941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200" name="Text Box 1"/>
        <xdr:cNvSpPr txBox="1">
          <a:spLocks noChangeArrowheads="1"/>
        </xdr:cNvSpPr>
      </xdr:nvSpPr>
      <xdr:spPr bwMode="auto">
        <a:xfrm>
          <a:off x="887941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01" name="Text Box 1"/>
        <xdr:cNvSpPr txBox="1">
          <a:spLocks noChangeArrowheads="1"/>
        </xdr:cNvSpPr>
      </xdr:nvSpPr>
      <xdr:spPr bwMode="auto">
        <a:xfrm>
          <a:off x="8879417"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02" name="Text Box 1"/>
        <xdr:cNvSpPr txBox="1">
          <a:spLocks noChangeArrowheads="1"/>
        </xdr:cNvSpPr>
      </xdr:nvSpPr>
      <xdr:spPr bwMode="auto">
        <a:xfrm>
          <a:off x="9736667"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03" name="Text Box 1"/>
        <xdr:cNvSpPr txBox="1">
          <a:spLocks noChangeArrowheads="1"/>
        </xdr:cNvSpPr>
      </xdr:nvSpPr>
      <xdr:spPr bwMode="auto">
        <a:xfrm>
          <a:off x="973666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04" name="Text Box 1"/>
        <xdr:cNvSpPr txBox="1">
          <a:spLocks noChangeArrowheads="1"/>
        </xdr:cNvSpPr>
      </xdr:nvSpPr>
      <xdr:spPr bwMode="auto">
        <a:xfrm>
          <a:off x="973666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05" name="Text Box 1"/>
        <xdr:cNvSpPr txBox="1">
          <a:spLocks noChangeArrowheads="1"/>
        </xdr:cNvSpPr>
      </xdr:nvSpPr>
      <xdr:spPr bwMode="auto">
        <a:xfrm>
          <a:off x="9736667"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06" name="Text Box 1"/>
        <xdr:cNvSpPr txBox="1">
          <a:spLocks noChangeArrowheads="1"/>
        </xdr:cNvSpPr>
      </xdr:nvSpPr>
      <xdr:spPr bwMode="auto">
        <a:xfrm>
          <a:off x="9736667" y="83280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07" name="Text Box 1"/>
        <xdr:cNvSpPr txBox="1">
          <a:spLocks noChangeArrowheads="1"/>
        </xdr:cNvSpPr>
      </xdr:nvSpPr>
      <xdr:spPr bwMode="auto">
        <a:xfrm>
          <a:off x="973666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08" name="Text Box 1"/>
        <xdr:cNvSpPr txBox="1">
          <a:spLocks noChangeArrowheads="1"/>
        </xdr:cNvSpPr>
      </xdr:nvSpPr>
      <xdr:spPr bwMode="auto">
        <a:xfrm>
          <a:off x="9736667" y="8328025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09" name="Text Box 1"/>
        <xdr:cNvSpPr txBox="1">
          <a:spLocks noChangeArrowheads="1"/>
        </xdr:cNvSpPr>
      </xdr:nvSpPr>
      <xdr:spPr bwMode="auto">
        <a:xfrm>
          <a:off x="9736667" y="83280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10"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11"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12"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13"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14"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15"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16"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17"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18"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19"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20"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21"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22"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23"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24"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25"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26"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27"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28"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29"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30"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31"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32" name="Text Box 1"/>
        <xdr:cNvSpPr txBox="1">
          <a:spLocks noChangeArrowheads="1"/>
        </xdr:cNvSpPr>
      </xdr:nvSpPr>
      <xdr:spPr bwMode="auto">
        <a:xfrm>
          <a:off x="8032750" y="17663583"/>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33" name="Text Box 1"/>
        <xdr:cNvSpPr txBox="1">
          <a:spLocks noChangeArrowheads="1"/>
        </xdr:cNvSpPr>
      </xdr:nvSpPr>
      <xdr:spPr bwMode="auto">
        <a:xfrm>
          <a:off x="8032750" y="17663583"/>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34"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235"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236"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37"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38"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239"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240"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41"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42"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243"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32808</xdr:rowOff>
    </xdr:to>
    <xdr:sp macro="" textlink="">
      <xdr:nvSpPr>
        <xdr:cNvPr id="244"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45"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46"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247"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248"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49"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50"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251"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252"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53"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54"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255"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32808</xdr:rowOff>
    </xdr:to>
    <xdr:sp macro="" textlink="">
      <xdr:nvSpPr>
        <xdr:cNvPr id="256"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57"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58"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59"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60"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61"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62"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63"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64"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65"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66"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67"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32808</xdr:rowOff>
    </xdr:to>
    <xdr:sp macro="" textlink="">
      <xdr:nvSpPr>
        <xdr:cNvPr id="268"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69"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70"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271"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272"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73"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74"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275"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276"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77"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78" name="Text Box 1"/>
        <xdr:cNvSpPr txBox="1">
          <a:spLocks noChangeArrowheads="1"/>
        </xdr:cNvSpPr>
      </xdr:nvSpPr>
      <xdr:spPr bwMode="auto">
        <a:xfrm>
          <a:off x="7175500" y="579755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279"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32808</xdr:rowOff>
    </xdr:to>
    <xdr:sp macro="" textlink="">
      <xdr:nvSpPr>
        <xdr:cNvPr id="280" name="Text Box 1"/>
        <xdr:cNvSpPr txBox="1">
          <a:spLocks noChangeArrowheads="1"/>
        </xdr:cNvSpPr>
      </xdr:nvSpPr>
      <xdr:spPr bwMode="auto">
        <a:xfrm>
          <a:off x="7175500" y="57975500"/>
          <a:ext cx="85725" cy="23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81" name="Text Box 1"/>
        <xdr:cNvSpPr txBox="1">
          <a:spLocks noChangeArrowheads="1"/>
        </xdr:cNvSpPr>
      </xdr:nvSpPr>
      <xdr:spPr bwMode="auto">
        <a:xfrm>
          <a:off x="7175500" y="579755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82"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83"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84"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85"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86"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87"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88"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89"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90"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91"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92"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93"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94"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95"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96"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97"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98"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99"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300"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301"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302"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303"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304" name="Text Box 1"/>
        <xdr:cNvSpPr txBox="1">
          <a:spLocks noChangeArrowheads="1"/>
        </xdr:cNvSpPr>
      </xdr:nvSpPr>
      <xdr:spPr bwMode="auto">
        <a:xfrm>
          <a:off x="7175500" y="78634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305" name="Text Box 1"/>
        <xdr:cNvSpPr txBox="1">
          <a:spLocks noChangeArrowheads="1"/>
        </xdr:cNvSpPr>
      </xdr:nvSpPr>
      <xdr:spPr bwMode="auto">
        <a:xfrm>
          <a:off x="7175500" y="78634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306"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307"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308"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309"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310"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311"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312"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313"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314"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315"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316"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317"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318"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319"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320"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321"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322"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323"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324"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325"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326"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327"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328" name="Text Box 1"/>
        <xdr:cNvSpPr txBox="1">
          <a:spLocks noChangeArrowheads="1"/>
        </xdr:cNvSpPr>
      </xdr:nvSpPr>
      <xdr:spPr bwMode="auto">
        <a:xfrm>
          <a:off x="7175500" y="2719917"/>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329" name="Text Box 1"/>
        <xdr:cNvSpPr txBox="1">
          <a:spLocks noChangeArrowheads="1"/>
        </xdr:cNvSpPr>
      </xdr:nvSpPr>
      <xdr:spPr bwMode="auto">
        <a:xfrm>
          <a:off x="7175500" y="2719917"/>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76200</xdr:colOff>
      <xdr:row>3</xdr:row>
      <xdr:rowOff>95250</xdr:rowOff>
    </xdr:to>
    <xdr:sp macro="" textlink="">
      <xdr:nvSpPr>
        <xdr:cNvPr id="2" name="Text Box 1"/>
        <xdr:cNvSpPr txBox="1">
          <a:spLocks noChangeArrowheads="1"/>
        </xdr:cNvSpPr>
      </xdr:nvSpPr>
      <xdr:spPr bwMode="auto">
        <a:xfrm>
          <a:off x="514350" y="13716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3</xdr:row>
      <xdr:rowOff>238125</xdr:rowOff>
    </xdr:to>
    <xdr:sp macro="" textlink="">
      <xdr:nvSpPr>
        <xdr:cNvPr id="3" name="Text Box 1"/>
        <xdr:cNvSpPr txBox="1">
          <a:spLocks noChangeArrowheads="1"/>
        </xdr:cNvSpPr>
      </xdr:nvSpPr>
      <xdr:spPr bwMode="auto">
        <a:xfrm>
          <a:off x="514350" y="13716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3</xdr:row>
      <xdr:rowOff>238125</xdr:rowOff>
    </xdr:to>
    <xdr:sp macro="" textlink="">
      <xdr:nvSpPr>
        <xdr:cNvPr id="4" name="Text Box 1"/>
        <xdr:cNvSpPr txBox="1">
          <a:spLocks noChangeArrowheads="1"/>
        </xdr:cNvSpPr>
      </xdr:nvSpPr>
      <xdr:spPr bwMode="auto">
        <a:xfrm>
          <a:off x="514350" y="13716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3</xdr:row>
      <xdr:rowOff>209550</xdr:rowOff>
    </xdr:to>
    <xdr:sp macro="" textlink="">
      <xdr:nvSpPr>
        <xdr:cNvPr id="5" name="Text Box 1"/>
        <xdr:cNvSpPr txBox="1">
          <a:spLocks noChangeArrowheads="1"/>
        </xdr:cNvSpPr>
      </xdr:nvSpPr>
      <xdr:spPr bwMode="auto">
        <a:xfrm>
          <a:off x="514350" y="13716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6"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7"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8"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9"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10"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1"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2"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3"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4"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5"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6"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17" name="Text Box 1"/>
        <xdr:cNvSpPr txBox="1">
          <a:spLocks noChangeArrowheads="1"/>
        </xdr:cNvSpPr>
      </xdr:nvSpPr>
      <xdr:spPr bwMode="auto">
        <a:xfrm>
          <a:off x="0" y="84020025"/>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8"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9"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20"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21"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22"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23"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142</xdr:row>
      <xdr:rowOff>2474</xdr:rowOff>
    </xdr:to>
    <xdr:sp macro="" textlink="">
      <xdr:nvSpPr>
        <xdr:cNvPr id="24"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5"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142</xdr:row>
      <xdr:rowOff>2474</xdr:rowOff>
    </xdr:to>
    <xdr:sp macro="" textlink="">
      <xdr:nvSpPr>
        <xdr:cNvPr id="26"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7"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66675</xdr:rowOff>
    </xdr:from>
    <xdr:to>
      <xdr:col>1</xdr:col>
      <xdr:colOff>85725</xdr:colOff>
      <xdr:row>152</xdr:row>
      <xdr:rowOff>66675</xdr:rowOff>
    </xdr:to>
    <xdr:sp macro="" textlink="">
      <xdr:nvSpPr>
        <xdr:cNvPr id="28" name="Text Box 1"/>
        <xdr:cNvSpPr txBox="1">
          <a:spLocks noChangeArrowheads="1"/>
        </xdr:cNvSpPr>
      </xdr:nvSpPr>
      <xdr:spPr bwMode="auto">
        <a:xfrm>
          <a:off x="514350" y="858012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29" name="Text Box 1"/>
        <xdr:cNvSpPr txBox="1">
          <a:spLocks noChangeArrowheads="1"/>
        </xdr:cNvSpPr>
      </xdr:nvSpPr>
      <xdr:spPr bwMode="auto">
        <a:xfrm>
          <a:off x="514350" y="84401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76200</xdr:colOff>
      <xdr:row>137</xdr:row>
      <xdr:rowOff>95250</xdr:rowOff>
    </xdr:to>
    <xdr:sp macro="" textlink="">
      <xdr:nvSpPr>
        <xdr:cNvPr id="30" name="Text Box 1"/>
        <xdr:cNvSpPr txBox="1">
          <a:spLocks noChangeArrowheads="1"/>
        </xdr:cNvSpPr>
      </xdr:nvSpPr>
      <xdr:spPr bwMode="auto">
        <a:xfrm>
          <a:off x="51435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43391</xdr:rowOff>
    </xdr:to>
    <xdr:sp macro="" textlink="">
      <xdr:nvSpPr>
        <xdr:cNvPr id="31" name="Text Box 1"/>
        <xdr:cNvSpPr txBox="1">
          <a:spLocks noChangeArrowheads="1"/>
        </xdr:cNvSpPr>
      </xdr:nvSpPr>
      <xdr:spPr bwMode="auto">
        <a:xfrm>
          <a:off x="5143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43391</xdr:rowOff>
    </xdr:to>
    <xdr:sp macro="" textlink="">
      <xdr:nvSpPr>
        <xdr:cNvPr id="32" name="Text Box 1"/>
        <xdr:cNvSpPr txBox="1">
          <a:spLocks noChangeArrowheads="1"/>
        </xdr:cNvSpPr>
      </xdr:nvSpPr>
      <xdr:spPr bwMode="auto">
        <a:xfrm>
          <a:off x="5143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10583</xdr:rowOff>
    </xdr:to>
    <xdr:sp macro="" textlink="">
      <xdr:nvSpPr>
        <xdr:cNvPr id="33" name="Text Box 1"/>
        <xdr:cNvSpPr txBox="1">
          <a:spLocks noChangeArrowheads="1"/>
        </xdr:cNvSpPr>
      </xdr:nvSpPr>
      <xdr:spPr bwMode="auto">
        <a:xfrm>
          <a:off x="51435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4</xdr:row>
      <xdr:rowOff>95250</xdr:rowOff>
    </xdr:to>
    <xdr:sp macro="" textlink="">
      <xdr:nvSpPr>
        <xdr:cNvPr id="34" name="Text Box 1"/>
        <xdr:cNvSpPr txBox="1">
          <a:spLocks noChangeArrowheads="1"/>
        </xdr:cNvSpPr>
      </xdr:nvSpPr>
      <xdr:spPr bwMode="auto">
        <a:xfrm>
          <a:off x="514350" y="30861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4</xdr:row>
      <xdr:rowOff>238125</xdr:rowOff>
    </xdr:to>
    <xdr:sp macro="" textlink="">
      <xdr:nvSpPr>
        <xdr:cNvPr id="35" name="Text Box 1"/>
        <xdr:cNvSpPr txBox="1">
          <a:spLocks noChangeArrowheads="1"/>
        </xdr:cNvSpPr>
      </xdr:nvSpPr>
      <xdr:spPr bwMode="auto">
        <a:xfrm>
          <a:off x="514350" y="30861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4</xdr:row>
      <xdr:rowOff>238125</xdr:rowOff>
    </xdr:to>
    <xdr:sp macro="" textlink="">
      <xdr:nvSpPr>
        <xdr:cNvPr id="36" name="Text Box 1"/>
        <xdr:cNvSpPr txBox="1">
          <a:spLocks noChangeArrowheads="1"/>
        </xdr:cNvSpPr>
      </xdr:nvSpPr>
      <xdr:spPr bwMode="auto">
        <a:xfrm>
          <a:off x="514350" y="30861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4</xdr:row>
      <xdr:rowOff>209550</xdr:rowOff>
    </xdr:to>
    <xdr:sp macro="" textlink="">
      <xdr:nvSpPr>
        <xdr:cNvPr id="37" name="Text Box 1"/>
        <xdr:cNvSpPr txBox="1">
          <a:spLocks noChangeArrowheads="1"/>
        </xdr:cNvSpPr>
      </xdr:nvSpPr>
      <xdr:spPr bwMode="auto">
        <a:xfrm>
          <a:off x="514350" y="30861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133</xdr:row>
      <xdr:rowOff>0</xdr:rowOff>
    </xdr:to>
    <xdr:sp macro="" textlink="">
      <xdr:nvSpPr>
        <xdr:cNvPr id="38" name="Text Box 1"/>
        <xdr:cNvSpPr txBox="1">
          <a:spLocks noChangeArrowheads="1"/>
        </xdr:cNvSpPr>
      </xdr:nvSpPr>
      <xdr:spPr bwMode="auto">
        <a:xfrm>
          <a:off x="514350" y="616553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133</xdr:row>
      <xdr:rowOff>0</xdr:rowOff>
    </xdr:to>
    <xdr:sp macro="" textlink="">
      <xdr:nvSpPr>
        <xdr:cNvPr id="39" name="Text Box 1"/>
        <xdr:cNvSpPr txBox="1">
          <a:spLocks noChangeArrowheads="1"/>
        </xdr:cNvSpPr>
      </xdr:nvSpPr>
      <xdr:spPr bwMode="auto">
        <a:xfrm>
          <a:off x="514350" y="616553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85725</xdr:colOff>
      <xdr:row>133</xdr:row>
      <xdr:rowOff>0</xdr:rowOff>
    </xdr:to>
    <xdr:sp macro="" textlink="">
      <xdr:nvSpPr>
        <xdr:cNvPr id="40" name="Text Box 1"/>
        <xdr:cNvSpPr txBox="1">
          <a:spLocks noChangeArrowheads="1"/>
        </xdr:cNvSpPr>
      </xdr:nvSpPr>
      <xdr:spPr bwMode="auto">
        <a:xfrm>
          <a:off x="514350" y="549878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85725</xdr:colOff>
      <xdr:row>133</xdr:row>
      <xdr:rowOff>0</xdr:rowOff>
    </xdr:to>
    <xdr:sp macro="" textlink="">
      <xdr:nvSpPr>
        <xdr:cNvPr id="41" name="Text Box 1"/>
        <xdr:cNvSpPr txBox="1">
          <a:spLocks noChangeArrowheads="1"/>
        </xdr:cNvSpPr>
      </xdr:nvSpPr>
      <xdr:spPr bwMode="auto">
        <a:xfrm>
          <a:off x="514350" y="355568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133</xdr:row>
      <xdr:rowOff>0</xdr:rowOff>
    </xdr:to>
    <xdr:sp macro="" textlink="">
      <xdr:nvSpPr>
        <xdr:cNvPr id="42" name="Text Box 1"/>
        <xdr:cNvSpPr txBox="1">
          <a:spLocks noChangeArrowheads="1"/>
        </xdr:cNvSpPr>
      </xdr:nvSpPr>
      <xdr:spPr bwMode="auto">
        <a:xfrm>
          <a:off x="514350" y="589883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133</xdr:row>
      <xdr:rowOff>0</xdr:rowOff>
    </xdr:to>
    <xdr:sp macro="" textlink="">
      <xdr:nvSpPr>
        <xdr:cNvPr id="43" name="Text Box 1"/>
        <xdr:cNvSpPr txBox="1">
          <a:spLocks noChangeArrowheads="1"/>
        </xdr:cNvSpPr>
      </xdr:nvSpPr>
      <xdr:spPr bwMode="auto">
        <a:xfrm>
          <a:off x="514350" y="589883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97</xdr:row>
      <xdr:rowOff>0</xdr:rowOff>
    </xdr:from>
    <xdr:to>
      <xdr:col>1</xdr:col>
      <xdr:colOff>85725</xdr:colOff>
      <xdr:row>133</xdr:row>
      <xdr:rowOff>0</xdr:rowOff>
    </xdr:to>
    <xdr:sp macro="" textlink="">
      <xdr:nvSpPr>
        <xdr:cNvPr id="44" name="Text Box 1"/>
        <xdr:cNvSpPr txBox="1">
          <a:spLocks noChangeArrowheads="1"/>
        </xdr:cNvSpPr>
      </xdr:nvSpPr>
      <xdr:spPr bwMode="auto">
        <a:xfrm>
          <a:off x="514350" y="637508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85725</xdr:colOff>
      <xdr:row>133</xdr:row>
      <xdr:rowOff>0</xdr:rowOff>
    </xdr:to>
    <xdr:sp macro="" textlink="">
      <xdr:nvSpPr>
        <xdr:cNvPr id="45" name="Text Box 1"/>
        <xdr:cNvSpPr txBox="1">
          <a:spLocks noChangeArrowheads="1"/>
        </xdr:cNvSpPr>
      </xdr:nvSpPr>
      <xdr:spPr bwMode="auto">
        <a:xfrm>
          <a:off x="514350" y="647033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116</xdr:row>
      <xdr:rowOff>0</xdr:rowOff>
    </xdr:from>
    <xdr:to>
      <xdr:col>1</xdr:col>
      <xdr:colOff>85725</xdr:colOff>
      <xdr:row>133</xdr:row>
      <xdr:rowOff>0</xdr:rowOff>
    </xdr:to>
    <xdr:sp macro="" textlink="">
      <xdr:nvSpPr>
        <xdr:cNvPr id="46" name="Text Box 1"/>
        <xdr:cNvSpPr txBox="1">
          <a:spLocks noChangeArrowheads="1"/>
        </xdr:cNvSpPr>
      </xdr:nvSpPr>
      <xdr:spPr bwMode="auto">
        <a:xfrm>
          <a:off x="514350" y="727043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85725</xdr:colOff>
      <xdr:row>145</xdr:row>
      <xdr:rowOff>164041</xdr:rowOff>
    </xdr:to>
    <xdr:sp macro="" textlink="">
      <xdr:nvSpPr>
        <xdr:cNvPr id="47" name="Text Box 1"/>
        <xdr:cNvSpPr txBox="1">
          <a:spLocks noChangeArrowheads="1"/>
        </xdr:cNvSpPr>
      </xdr:nvSpPr>
      <xdr:spPr bwMode="auto">
        <a:xfrm>
          <a:off x="514350" y="71180325"/>
          <a:ext cx="85725" cy="189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76200</xdr:colOff>
      <xdr:row>137</xdr:row>
      <xdr:rowOff>65617</xdr:rowOff>
    </xdr:to>
    <xdr:sp macro="" textlink="">
      <xdr:nvSpPr>
        <xdr:cNvPr id="48" name="Text Box 1"/>
        <xdr:cNvSpPr txBox="1">
          <a:spLocks noChangeArrowheads="1"/>
        </xdr:cNvSpPr>
      </xdr:nvSpPr>
      <xdr:spPr bwMode="auto">
        <a:xfrm>
          <a:off x="0" y="4603432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137</xdr:row>
      <xdr:rowOff>65617</xdr:rowOff>
    </xdr:to>
    <xdr:sp macro="" textlink="">
      <xdr:nvSpPr>
        <xdr:cNvPr id="49" name="Text Box 1"/>
        <xdr:cNvSpPr txBox="1">
          <a:spLocks noChangeArrowheads="1"/>
        </xdr:cNvSpPr>
      </xdr:nvSpPr>
      <xdr:spPr bwMode="auto">
        <a:xfrm>
          <a:off x="0" y="46034325"/>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137</xdr:row>
      <xdr:rowOff>65617</xdr:rowOff>
    </xdr:to>
    <xdr:sp macro="" textlink="">
      <xdr:nvSpPr>
        <xdr:cNvPr id="50" name="Text Box 1"/>
        <xdr:cNvSpPr txBox="1">
          <a:spLocks noChangeArrowheads="1"/>
        </xdr:cNvSpPr>
      </xdr:nvSpPr>
      <xdr:spPr bwMode="auto">
        <a:xfrm>
          <a:off x="0" y="46034325"/>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137</xdr:row>
      <xdr:rowOff>65617</xdr:rowOff>
    </xdr:to>
    <xdr:sp macro="" textlink="">
      <xdr:nvSpPr>
        <xdr:cNvPr id="51" name="Text Box 1"/>
        <xdr:cNvSpPr txBox="1">
          <a:spLocks noChangeArrowheads="1"/>
        </xdr:cNvSpPr>
      </xdr:nvSpPr>
      <xdr:spPr bwMode="auto">
        <a:xfrm>
          <a:off x="0" y="46034325"/>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133</xdr:row>
      <xdr:rowOff>0</xdr:rowOff>
    </xdr:to>
    <xdr:sp macro="" textlink="">
      <xdr:nvSpPr>
        <xdr:cNvPr id="52" name="Text Box 1"/>
        <xdr:cNvSpPr txBox="1">
          <a:spLocks noChangeArrowheads="1"/>
        </xdr:cNvSpPr>
      </xdr:nvSpPr>
      <xdr:spPr bwMode="auto">
        <a:xfrm>
          <a:off x="514350" y="580358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133</xdr:row>
      <xdr:rowOff>0</xdr:rowOff>
    </xdr:to>
    <xdr:sp macro="" textlink="">
      <xdr:nvSpPr>
        <xdr:cNvPr id="53" name="Text Box 1"/>
        <xdr:cNvSpPr txBox="1">
          <a:spLocks noChangeArrowheads="1"/>
        </xdr:cNvSpPr>
      </xdr:nvSpPr>
      <xdr:spPr bwMode="auto">
        <a:xfrm>
          <a:off x="514350" y="58035825"/>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54" name="Text Box 1"/>
        <xdr:cNvSpPr txBox="1">
          <a:spLocks noChangeArrowheads="1"/>
        </xdr:cNvSpPr>
      </xdr:nvSpPr>
      <xdr:spPr bwMode="auto">
        <a:xfrm>
          <a:off x="7153275"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55"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56"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10583</xdr:rowOff>
    </xdr:to>
    <xdr:sp macro="" textlink="">
      <xdr:nvSpPr>
        <xdr:cNvPr id="57" name="Text Box 1"/>
        <xdr:cNvSpPr txBox="1">
          <a:spLocks noChangeArrowheads="1"/>
        </xdr:cNvSpPr>
      </xdr:nvSpPr>
      <xdr:spPr bwMode="auto">
        <a:xfrm>
          <a:off x="7153275"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137</xdr:row>
      <xdr:rowOff>95250</xdr:rowOff>
    </xdr:to>
    <xdr:sp macro="" textlink="">
      <xdr:nvSpPr>
        <xdr:cNvPr id="58" name="Text Box 1"/>
        <xdr:cNvSpPr txBox="1">
          <a:spLocks noChangeArrowheads="1"/>
        </xdr:cNvSpPr>
      </xdr:nvSpPr>
      <xdr:spPr bwMode="auto">
        <a:xfrm>
          <a:off x="8010525"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59"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60"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10583</xdr:rowOff>
    </xdr:to>
    <xdr:sp macro="" textlink="">
      <xdr:nvSpPr>
        <xdr:cNvPr id="61" name="Text Box 1"/>
        <xdr:cNvSpPr txBox="1">
          <a:spLocks noChangeArrowheads="1"/>
        </xdr:cNvSpPr>
      </xdr:nvSpPr>
      <xdr:spPr bwMode="auto">
        <a:xfrm>
          <a:off x="8010525"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137</xdr:row>
      <xdr:rowOff>95250</xdr:rowOff>
    </xdr:to>
    <xdr:sp macro="" textlink="">
      <xdr:nvSpPr>
        <xdr:cNvPr id="62" name="Text Box 1"/>
        <xdr:cNvSpPr txBox="1">
          <a:spLocks noChangeArrowheads="1"/>
        </xdr:cNvSpPr>
      </xdr:nvSpPr>
      <xdr:spPr bwMode="auto">
        <a:xfrm>
          <a:off x="885825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63"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64"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10583</xdr:rowOff>
    </xdr:to>
    <xdr:sp macro="" textlink="">
      <xdr:nvSpPr>
        <xdr:cNvPr id="65" name="Text Box 1"/>
        <xdr:cNvSpPr txBox="1">
          <a:spLocks noChangeArrowheads="1"/>
        </xdr:cNvSpPr>
      </xdr:nvSpPr>
      <xdr:spPr bwMode="auto">
        <a:xfrm>
          <a:off x="885825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66" name="Text Box 1"/>
        <xdr:cNvSpPr txBox="1">
          <a:spLocks noChangeArrowheads="1"/>
        </xdr:cNvSpPr>
      </xdr:nvSpPr>
      <xdr:spPr bwMode="auto">
        <a:xfrm>
          <a:off x="971550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67"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68"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10583</xdr:rowOff>
    </xdr:to>
    <xdr:sp macro="" textlink="">
      <xdr:nvSpPr>
        <xdr:cNvPr id="69" name="Text Box 1"/>
        <xdr:cNvSpPr txBox="1">
          <a:spLocks noChangeArrowheads="1"/>
        </xdr:cNvSpPr>
      </xdr:nvSpPr>
      <xdr:spPr bwMode="auto">
        <a:xfrm>
          <a:off x="971550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76200</xdr:colOff>
      <xdr:row>137</xdr:row>
      <xdr:rowOff>95250</xdr:rowOff>
    </xdr:to>
    <xdr:sp macro="" textlink="">
      <xdr:nvSpPr>
        <xdr:cNvPr id="70" name="Text Box 1"/>
        <xdr:cNvSpPr txBox="1">
          <a:spLocks noChangeArrowheads="1"/>
        </xdr:cNvSpPr>
      </xdr:nvSpPr>
      <xdr:spPr bwMode="auto">
        <a:xfrm>
          <a:off x="1055370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43391</xdr:rowOff>
    </xdr:to>
    <xdr:sp macro="" textlink="">
      <xdr:nvSpPr>
        <xdr:cNvPr id="71" name="Text Box 1"/>
        <xdr:cNvSpPr txBox="1">
          <a:spLocks noChangeArrowheads="1"/>
        </xdr:cNvSpPr>
      </xdr:nvSpPr>
      <xdr:spPr bwMode="auto">
        <a:xfrm>
          <a:off x="105537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43391</xdr:rowOff>
    </xdr:to>
    <xdr:sp macro="" textlink="">
      <xdr:nvSpPr>
        <xdr:cNvPr id="72" name="Text Box 1"/>
        <xdr:cNvSpPr txBox="1">
          <a:spLocks noChangeArrowheads="1"/>
        </xdr:cNvSpPr>
      </xdr:nvSpPr>
      <xdr:spPr bwMode="auto">
        <a:xfrm>
          <a:off x="105537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10583</xdr:rowOff>
    </xdr:to>
    <xdr:sp macro="" textlink="">
      <xdr:nvSpPr>
        <xdr:cNvPr id="73" name="Text Box 1"/>
        <xdr:cNvSpPr txBox="1">
          <a:spLocks noChangeArrowheads="1"/>
        </xdr:cNvSpPr>
      </xdr:nvSpPr>
      <xdr:spPr bwMode="auto">
        <a:xfrm>
          <a:off x="1055370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137</xdr:row>
      <xdr:rowOff>95250</xdr:rowOff>
    </xdr:to>
    <xdr:sp macro="" textlink="">
      <xdr:nvSpPr>
        <xdr:cNvPr id="74" name="Text Box 1"/>
        <xdr:cNvSpPr txBox="1">
          <a:spLocks noChangeArrowheads="1"/>
        </xdr:cNvSpPr>
      </xdr:nvSpPr>
      <xdr:spPr bwMode="auto">
        <a:xfrm>
          <a:off x="8010525"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75"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76"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10583</xdr:rowOff>
    </xdr:to>
    <xdr:sp macro="" textlink="">
      <xdr:nvSpPr>
        <xdr:cNvPr id="77" name="Text Box 1"/>
        <xdr:cNvSpPr txBox="1">
          <a:spLocks noChangeArrowheads="1"/>
        </xdr:cNvSpPr>
      </xdr:nvSpPr>
      <xdr:spPr bwMode="auto">
        <a:xfrm>
          <a:off x="8010525"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137</xdr:row>
      <xdr:rowOff>95250</xdr:rowOff>
    </xdr:to>
    <xdr:sp macro="" textlink="">
      <xdr:nvSpPr>
        <xdr:cNvPr id="78" name="Text Box 1"/>
        <xdr:cNvSpPr txBox="1">
          <a:spLocks noChangeArrowheads="1"/>
        </xdr:cNvSpPr>
      </xdr:nvSpPr>
      <xdr:spPr bwMode="auto">
        <a:xfrm>
          <a:off x="885825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79"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80"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10583</xdr:rowOff>
    </xdr:to>
    <xdr:sp macro="" textlink="">
      <xdr:nvSpPr>
        <xdr:cNvPr id="81" name="Text Box 1"/>
        <xdr:cNvSpPr txBox="1">
          <a:spLocks noChangeArrowheads="1"/>
        </xdr:cNvSpPr>
      </xdr:nvSpPr>
      <xdr:spPr bwMode="auto">
        <a:xfrm>
          <a:off x="885825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82" name="Text Box 1"/>
        <xdr:cNvSpPr txBox="1">
          <a:spLocks noChangeArrowheads="1"/>
        </xdr:cNvSpPr>
      </xdr:nvSpPr>
      <xdr:spPr bwMode="auto">
        <a:xfrm>
          <a:off x="971550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83"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84"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10583</xdr:rowOff>
    </xdr:to>
    <xdr:sp macro="" textlink="">
      <xdr:nvSpPr>
        <xdr:cNvPr id="85" name="Text Box 1"/>
        <xdr:cNvSpPr txBox="1">
          <a:spLocks noChangeArrowheads="1"/>
        </xdr:cNvSpPr>
      </xdr:nvSpPr>
      <xdr:spPr bwMode="auto">
        <a:xfrm>
          <a:off x="971550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76200</xdr:colOff>
      <xdr:row>137</xdr:row>
      <xdr:rowOff>95250</xdr:rowOff>
    </xdr:to>
    <xdr:sp macro="" textlink="">
      <xdr:nvSpPr>
        <xdr:cNvPr id="86" name="Text Box 1"/>
        <xdr:cNvSpPr txBox="1">
          <a:spLocks noChangeArrowheads="1"/>
        </xdr:cNvSpPr>
      </xdr:nvSpPr>
      <xdr:spPr bwMode="auto">
        <a:xfrm>
          <a:off x="1055370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43391</xdr:rowOff>
    </xdr:to>
    <xdr:sp macro="" textlink="">
      <xdr:nvSpPr>
        <xdr:cNvPr id="87" name="Text Box 1"/>
        <xdr:cNvSpPr txBox="1">
          <a:spLocks noChangeArrowheads="1"/>
        </xdr:cNvSpPr>
      </xdr:nvSpPr>
      <xdr:spPr bwMode="auto">
        <a:xfrm>
          <a:off x="105537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43391</xdr:rowOff>
    </xdr:to>
    <xdr:sp macro="" textlink="">
      <xdr:nvSpPr>
        <xdr:cNvPr id="88" name="Text Box 1"/>
        <xdr:cNvSpPr txBox="1">
          <a:spLocks noChangeArrowheads="1"/>
        </xdr:cNvSpPr>
      </xdr:nvSpPr>
      <xdr:spPr bwMode="auto">
        <a:xfrm>
          <a:off x="105537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10583</xdr:rowOff>
    </xdr:to>
    <xdr:sp macro="" textlink="">
      <xdr:nvSpPr>
        <xdr:cNvPr id="89" name="Text Box 1"/>
        <xdr:cNvSpPr txBox="1">
          <a:spLocks noChangeArrowheads="1"/>
        </xdr:cNvSpPr>
      </xdr:nvSpPr>
      <xdr:spPr bwMode="auto">
        <a:xfrm>
          <a:off x="1055370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90" name="Text Box 1"/>
        <xdr:cNvSpPr txBox="1">
          <a:spLocks noChangeArrowheads="1"/>
        </xdr:cNvSpPr>
      </xdr:nvSpPr>
      <xdr:spPr bwMode="auto">
        <a:xfrm>
          <a:off x="7153275"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1"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2"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10583</xdr:rowOff>
    </xdr:to>
    <xdr:sp macro="" textlink="">
      <xdr:nvSpPr>
        <xdr:cNvPr id="93" name="Text Box 1"/>
        <xdr:cNvSpPr txBox="1">
          <a:spLocks noChangeArrowheads="1"/>
        </xdr:cNvSpPr>
      </xdr:nvSpPr>
      <xdr:spPr bwMode="auto">
        <a:xfrm>
          <a:off x="7153275"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94" name="Text Box 1"/>
        <xdr:cNvSpPr txBox="1">
          <a:spLocks noChangeArrowheads="1"/>
        </xdr:cNvSpPr>
      </xdr:nvSpPr>
      <xdr:spPr bwMode="auto">
        <a:xfrm>
          <a:off x="7153275"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5"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6"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10583</xdr:rowOff>
    </xdr:to>
    <xdr:sp macro="" textlink="">
      <xdr:nvSpPr>
        <xdr:cNvPr id="97" name="Text Box 1"/>
        <xdr:cNvSpPr txBox="1">
          <a:spLocks noChangeArrowheads="1"/>
        </xdr:cNvSpPr>
      </xdr:nvSpPr>
      <xdr:spPr bwMode="auto">
        <a:xfrm>
          <a:off x="7153275"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137</xdr:row>
      <xdr:rowOff>95250</xdr:rowOff>
    </xdr:to>
    <xdr:sp macro="" textlink="">
      <xdr:nvSpPr>
        <xdr:cNvPr id="98" name="Text Box 1"/>
        <xdr:cNvSpPr txBox="1">
          <a:spLocks noChangeArrowheads="1"/>
        </xdr:cNvSpPr>
      </xdr:nvSpPr>
      <xdr:spPr bwMode="auto">
        <a:xfrm>
          <a:off x="8010525"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99"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100"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10583</xdr:rowOff>
    </xdr:to>
    <xdr:sp macro="" textlink="">
      <xdr:nvSpPr>
        <xdr:cNvPr id="101" name="Text Box 1"/>
        <xdr:cNvSpPr txBox="1">
          <a:spLocks noChangeArrowheads="1"/>
        </xdr:cNvSpPr>
      </xdr:nvSpPr>
      <xdr:spPr bwMode="auto">
        <a:xfrm>
          <a:off x="8010525"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137</xdr:row>
      <xdr:rowOff>95250</xdr:rowOff>
    </xdr:to>
    <xdr:sp macro="" textlink="">
      <xdr:nvSpPr>
        <xdr:cNvPr id="102" name="Text Box 1"/>
        <xdr:cNvSpPr txBox="1">
          <a:spLocks noChangeArrowheads="1"/>
        </xdr:cNvSpPr>
      </xdr:nvSpPr>
      <xdr:spPr bwMode="auto">
        <a:xfrm>
          <a:off x="8010525"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103"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104"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10583</xdr:rowOff>
    </xdr:to>
    <xdr:sp macro="" textlink="">
      <xdr:nvSpPr>
        <xdr:cNvPr id="105" name="Text Box 1"/>
        <xdr:cNvSpPr txBox="1">
          <a:spLocks noChangeArrowheads="1"/>
        </xdr:cNvSpPr>
      </xdr:nvSpPr>
      <xdr:spPr bwMode="auto">
        <a:xfrm>
          <a:off x="8010525"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137</xdr:row>
      <xdr:rowOff>95250</xdr:rowOff>
    </xdr:to>
    <xdr:sp macro="" textlink="">
      <xdr:nvSpPr>
        <xdr:cNvPr id="106" name="Text Box 1"/>
        <xdr:cNvSpPr txBox="1">
          <a:spLocks noChangeArrowheads="1"/>
        </xdr:cNvSpPr>
      </xdr:nvSpPr>
      <xdr:spPr bwMode="auto">
        <a:xfrm>
          <a:off x="885825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107"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108"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10583</xdr:rowOff>
    </xdr:to>
    <xdr:sp macro="" textlink="">
      <xdr:nvSpPr>
        <xdr:cNvPr id="109" name="Text Box 1"/>
        <xdr:cNvSpPr txBox="1">
          <a:spLocks noChangeArrowheads="1"/>
        </xdr:cNvSpPr>
      </xdr:nvSpPr>
      <xdr:spPr bwMode="auto">
        <a:xfrm>
          <a:off x="885825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137</xdr:row>
      <xdr:rowOff>95250</xdr:rowOff>
    </xdr:to>
    <xdr:sp macro="" textlink="">
      <xdr:nvSpPr>
        <xdr:cNvPr id="110" name="Text Box 1"/>
        <xdr:cNvSpPr txBox="1">
          <a:spLocks noChangeArrowheads="1"/>
        </xdr:cNvSpPr>
      </xdr:nvSpPr>
      <xdr:spPr bwMode="auto">
        <a:xfrm>
          <a:off x="885825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111"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112"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10583</xdr:rowOff>
    </xdr:to>
    <xdr:sp macro="" textlink="">
      <xdr:nvSpPr>
        <xdr:cNvPr id="113" name="Text Box 1"/>
        <xdr:cNvSpPr txBox="1">
          <a:spLocks noChangeArrowheads="1"/>
        </xdr:cNvSpPr>
      </xdr:nvSpPr>
      <xdr:spPr bwMode="auto">
        <a:xfrm>
          <a:off x="885825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114" name="Text Box 1"/>
        <xdr:cNvSpPr txBox="1">
          <a:spLocks noChangeArrowheads="1"/>
        </xdr:cNvSpPr>
      </xdr:nvSpPr>
      <xdr:spPr bwMode="auto">
        <a:xfrm>
          <a:off x="971550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5"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6"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10583</xdr:rowOff>
    </xdr:to>
    <xdr:sp macro="" textlink="">
      <xdr:nvSpPr>
        <xdr:cNvPr id="117" name="Text Box 1"/>
        <xdr:cNvSpPr txBox="1">
          <a:spLocks noChangeArrowheads="1"/>
        </xdr:cNvSpPr>
      </xdr:nvSpPr>
      <xdr:spPr bwMode="auto">
        <a:xfrm>
          <a:off x="971550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118" name="Text Box 1"/>
        <xdr:cNvSpPr txBox="1">
          <a:spLocks noChangeArrowheads="1"/>
        </xdr:cNvSpPr>
      </xdr:nvSpPr>
      <xdr:spPr bwMode="auto">
        <a:xfrm>
          <a:off x="9715500" y="828579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9"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20"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10583</xdr:rowOff>
    </xdr:to>
    <xdr:sp macro="" textlink="">
      <xdr:nvSpPr>
        <xdr:cNvPr id="121" name="Text Box 1"/>
        <xdr:cNvSpPr txBox="1">
          <a:spLocks noChangeArrowheads="1"/>
        </xdr:cNvSpPr>
      </xdr:nvSpPr>
      <xdr:spPr bwMode="auto">
        <a:xfrm>
          <a:off x="9715500" y="828579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76200</xdr:colOff>
      <xdr:row>132</xdr:row>
      <xdr:rowOff>95250</xdr:rowOff>
    </xdr:to>
    <xdr:sp macro="" textlink="">
      <xdr:nvSpPr>
        <xdr:cNvPr id="122" name="Text Box 1"/>
        <xdr:cNvSpPr txBox="1">
          <a:spLocks noChangeArrowheads="1"/>
        </xdr:cNvSpPr>
      </xdr:nvSpPr>
      <xdr:spPr bwMode="auto">
        <a:xfrm>
          <a:off x="5143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137</xdr:row>
      <xdr:rowOff>32808</xdr:rowOff>
    </xdr:to>
    <xdr:sp macro="" textlink="">
      <xdr:nvSpPr>
        <xdr:cNvPr id="123" name="Text Box 1"/>
        <xdr:cNvSpPr txBox="1">
          <a:spLocks noChangeArrowheads="1"/>
        </xdr:cNvSpPr>
      </xdr:nvSpPr>
      <xdr:spPr bwMode="auto">
        <a:xfrm>
          <a:off x="5143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137</xdr:row>
      <xdr:rowOff>32808</xdr:rowOff>
    </xdr:to>
    <xdr:sp macro="" textlink="">
      <xdr:nvSpPr>
        <xdr:cNvPr id="124" name="Text Box 1"/>
        <xdr:cNvSpPr txBox="1">
          <a:spLocks noChangeArrowheads="1"/>
        </xdr:cNvSpPr>
      </xdr:nvSpPr>
      <xdr:spPr bwMode="auto">
        <a:xfrm>
          <a:off x="5143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133</xdr:row>
      <xdr:rowOff>0</xdr:rowOff>
    </xdr:to>
    <xdr:sp macro="" textlink="">
      <xdr:nvSpPr>
        <xdr:cNvPr id="125" name="Text Box 1"/>
        <xdr:cNvSpPr txBox="1">
          <a:spLocks noChangeArrowheads="1"/>
        </xdr:cNvSpPr>
      </xdr:nvSpPr>
      <xdr:spPr bwMode="auto">
        <a:xfrm>
          <a:off x="5143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132</xdr:row>
      <xdr:rowOff>95250</xdr:rowOff>
    </xdr:to>
    <xdr:sp macro="" textlink="">
      <xdr:nvSpPr>
        <xdr:cNvPr id="126" name="Text Box 1"/>
        <xdr:cNvSpPr txBox="1">
          <a:spLocks noChangeArrowheads="1"/>
        </xdr:cNvSpPr>
      </xdr:nvSpPr>
      <xdr:spPr bwMode="auto">
        <a:xfrm>
          <a:off x="715327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27" name="Text Box 1"/>
        <xdr:cNvSpPr txBox="1">
          <a:spLocks noChangeArrowheads="1"/>
        </xdr:cNvSpPr>
      </xdr:nvSpPr>
      <xdr:spPr bwMode="auto">
        <a:xfrm>
          <a:off x="715327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28" name="Text Box 1"/>
        <xdr:cNvSpPr txBox="1">
          <a:spLocks noChangeArrowheads="1"/>
        </xdr:cNvSpPr>
      </xdr:nvSpPr>
      <xdr:spPr bwMode="auto">
        <a:xfrm>
          <a:off x="715327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0</xdr:rowOff>
    </xdr:to>
    <xdr:sp macro="" textlink="">
      <xdr:nvSpPr>
        <xdr:cNvPr id="129" name="Text Box 1"/>
        <xdr:cNvSpPr txBox="1">
          <a:spLocks noChangeArrowheads="1"/>
        </xdr:cNvSpPr>
      </xdr:nvSpPr>
      <xdr:spPr bwMode="auto">
        <a:xfrm>
          <a:off x="715327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130"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31"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32"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133"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34"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35"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36"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37"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138"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39"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40"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141"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142"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143"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144"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145"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146"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47"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48"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149"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50"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51"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52"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53"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154"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55"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56"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157"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158"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159"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160"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161"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132</xdr:row>
      <xdr:rowOff>95250</xdr:rowOff>
    </xdr:to>
    <xdr:sp macro="" textlink="">
      <xdr:nvSpPr>
        <xdr:cNvPr id="162" name="Text Box 1"/>
        <xdr:cNvSpPr txBox="1">
          <a:spLocks noChangeArrowheads="1"/>
        </xdr:cNvSpPr>
      </xdr:nvSpPr>
      <xdr:spPr bwMode="auto">
        <a:xfrm>
          <a:off x="715327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3" name="Text Box 1"/>
        <xdr:cNvSpPr txBox="1">
          <a:spLocks noChangeArrowheads="1"/>
        </xdr:cNvSpPr>
      </xdr:nvSpPr>
      <xdr:spPr bwMode="auto">
        <a:xfrm>
          <a:off x="715327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4" name="Text Box 1"/>
        <xdr:cNvSpPr txBox="1">
          <a:spLocks noChangeArrowheads="1"/>
        </xdr:cNvSpPr>
      </xdr:nvSpPr>
      <xdr:spPr bwMode="auto">
        <a:xfrm>
          <a:off x="715327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0</xdr:rowOff>
    </xdr:to>
    <xdr:sp macro="" textlink="">
      <xdr:nvSpPr>
        <xdr:cNvPr id="165" name="Text Box 1"/>
        <xdr:cNvSpPr txBox="1">
          <a:spLocks noChangeArrowheads="1"/>
        </xdr:cNvSpPr>
      </xdr:nvSpPr>
      <xdr:spPr bwMode="auto">
        <a:xfrm>
          <a:off x="715327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132</xdr:row>
      <xdr:rowOff>95250</xdr:rowOff>
    </xdr:to>
    <xdr:sp macro="" textlink="">
      <xdr:nvSpPr>
        <xdr:cNvPr id="166" name="Text Box 1"/>
        <xdr:cNvSpPr txBox="1">
          <a:spLocks noChangeArrowheads="1"/>
        </xdr:cNvSpPr>
      </xdr:nvSpPr>
      <xdr:spPr bwMode="auto">
        <a:xfrm>
          <a:off x="715327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7" name="Text Box 1"/>
        <xdr:cNvSpPr txBox="1">
          <a:spLocks noChangeArrowheads="1"/>
        </xdr:cNvSpPr>
      </xdr:nvSpPr>
      <xdr:spPr bwMode="auto">
        <a:xfrm>
          <a:off x="715327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8" name="Text Box 1"/>
        <xdr:cNvSpPr txBox="1">
          <a:spLocks noChangeArrowheads="1"/>
        </xdr:cNvSpPr>
      </xdr:nvSpPr>
      <xdr:spPr bwMode="auto">
        <a:xfrm>
          <a:off x="715327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133</xdr:row>
      <xdr:rowOff>0</xdr:rowOff>
    </xdr:to>
    <xdr:sp macro="" textlink="">
      <xdr:nvSpPr>
        <xdr:cNvPr id="169" name="Text Box 1"/>
        <xdr:cNvSpPr txBox="1">
          <a:spLocks noChangeArrowheads="1"/>
        </xdr:cNvSpPr>
      </xdr:nvSpPr>
      <xdr:spPr bwMode="auto">
        <a:xfrm>
          <a:off x="715327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170"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71"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72"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173"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174"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75"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76"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177"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78"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79"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80"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81"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82"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83"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84"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85"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186"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87"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88"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189"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190"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91"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92"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193"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94"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95"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96"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97"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198"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199"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00"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01"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02"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03"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04"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05"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06"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07"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08"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09"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10"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11"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12"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13"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14"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15"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16"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17"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18"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19"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0"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21"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22"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3"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4"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25"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26"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7"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8" name="Text Box 1"/>
        <xdr:cNvSpPr txBox="1">
          <a:spLocks noChangeArrowheads="1"/>
        </xdr:cNvSpPr>
      </xdr:nvSpPr>
      <xdr:spPr bwMode="auto">
        <a:xfrm>
          <a:off x="8010525"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29"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30"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1"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2"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33"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34"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5"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6"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37"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38"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9"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40" name="Text Box 1"/>
        <xdr:cNvSpPr txBox="1">
          <a:spLocks noChangeArrowheads="1"/>
        </xdr:cNvSpPr>
      </xdr:nvSpPr>
      <xdr:spPr bwMode="auto">
        <a:xfrm>
          <a:off x="885825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41"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42"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3"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4"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45"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46"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7"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8"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49"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50"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51"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52" name="Text Box 1"/>
        <xdr:cNvSpPr txBox="1">
          <a:spLocks noChangeArrowheads="1"/>
        </xdr:cNvSpPr>
      </xdr:nvSpPr>
      <xdr:spPr bwMode="auto">
        <a:xfrm>
          <a:off x="97155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53"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54"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55"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56"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57"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58"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59"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60"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61"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62"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63"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64" name="Text Box 1"/>
        <xdr:cNvSpPr txBox="1">
          <a:spLocks noChangeArrowheads="1"/>
        </xdr:cNvSpPr>
      </xdr:nvSpPr>
      <xdr:spPr bwMode="auto">
        <a:xfrm>
          <a:off x="10553700" y="820578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65"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66"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67"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68"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69"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70"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71"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72"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73"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74"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75"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76"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77"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78"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79"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80"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81"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282"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283"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84"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85"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86"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87"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288"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289"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90"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91"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92"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93"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132</xdr:row>
      <xdr:rowOff>95250</xdr:rowOff>
    </xdr:to>
    <xdr:sp macro="" textlink="">
      <xdr:nvSpPr>
        <xdr:cNvPr id="294" name="Text Box 1"/>
        <xdr:cNvSpPr txBox="1">
          <a:spLocks noChangeArrowheads="1"/>
        </xdr:cNvSpPr>
      </xdr:nvSpPr>
      <xdr:spPr bwMode="auto">
        <a:xfrm>
          <a:off x="8010525"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133</xdr:row>
      <xdr:rowOff>0</xdr:rowOff>
    </xdr:to>
    <xdr:sp macro="" textlink="">
      <xdr:nvSpPr>
        <xdr:cNvPr id="295" name="Text Box 1"/>
        <xdr:cNvSpPr txBox="1">
          <a:spLocks noChangeArrowheads="1"/>
        </xdr:cNvSpPr>
      </xdr:nvSpPr>
      <xdr:spPr bwMode="auto">
        <a:xfrm>
          <a:off x="8010525"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96"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97"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298"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299"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132</xdr:row>
      <xdr:rowOff>95250</xdr:rowOff>
    </xdr:to>
    <xdr:sp macro="" textlink="">
      <xdr:nvSpPr>
        <xdr:cNvPr id="300" name="Text Box 1"/>
        <xdr:cNvSpPr txBox="1">
          <a:spLocks noChangeArrowheads="1"/>
        </xdr:cNvSpPr>
      </xdr:nvSpPr>
      <xdr:spPr bwMode="auto">
        <a:xfrm>
          <a:off x="885825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133</xdr:row>
      <xdr:rowOff>0</xdr:rowOff>
    </xdr:to>
    <xdr:sp macro="" textlink="">
      <xdr:nvSpPr>
        <xdr:cNvPr id="301" name="Text Box 1"/>
        <xdr:cNvSpPr txBox="1">
          <a:spLocks noChangeArrowheads="1"/>
        </xdr:cNvSpPr>
      </xdr:nvSpPr>
      <xdr:spPr bwMode="auto">
        <a:xfrm>
          <a:off x="885825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302"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303"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304"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305"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132</xdr:row>
      <xdr:rowOff>95250</xdr:rowOff>
    </xdr:to>
    <xdr:sp macro="" textlink="">
      <xdr:nvSpPr>
        <xdr:cNvPr id="306" name="Text Box 1"/>
        <xdr:cNvSpPr txBox="1">
          <a:spLocks noChangeArrowheads="1"/>
        </xdr:cNvSpPr>
      </xdr:nvSpPr>
      <xdr:spPr bwMode="auto">
        <a:xfrm>
          <a:off x="97155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133</xdr:row>
      <xdr:rowOff>0</xdr:rowOff>
    </xdr:to>
    <xdr:sp macro="" textlink="">
      <xdr:nvSpPr>
        <xdr:cNvPr id="307" name="Text Box 1"/>
        <xdr:cNvSpPr txBox="1">
          <a:spLocks noChangeArrowheads="1"/>
        </xdr:cNvSpPr>
      </xdr:nvSpPr>
      <xdr:spPr bwMode="auto">
        <a:xfrm>
          <a:off x="97155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308"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309"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310"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311"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132</xdr:row>
      <xdr:rowOff>95250</xdr:rowOff>
    </xdr:to>
    <xdr:sp macro="" textlink="">
      <xdr:nvSpPr>
        <xdr:cNvPr id="312" name="Text Box 1"/>
        <xdr:cNvSpPr txBox="1">
          <a:spLocks noChangeArrowheads="1"/>
        </xdr:cNvSpPr>
      </xdr:nvSpPr>
      <xdr:spPr bwMode="auto">
        <a:xfrm>
          <a:off x="10553700" y="820578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133</xdr:row>
      <xdr:rowOff>0</xdr:rowOff>
    </xdr:to>
    <xdr:sp macro="" textlink="">
      <xdr:nvSpPr>
        <xdr:cNvPr id="313" name="Text Box 1"/>
        <xdr:cNvSpPr txBox="1">
          <a:spLocks noChangeArrowheads="1"/>
        </xdr:cNvSpPr>
      </xdr:nvSpPr>
      <xdr:spPr bwMode="auto">
        <a:xfrm>
          <a:off x="10553700" y="8205787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38"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39"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40"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41"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42"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43"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44"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45"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46"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47"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48"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349" name="Text Box 1"/>
        <xdr:cNvSpPr txBox="1">
          <a:spLocks noChangeArrowheads="1"/>
        </xdr:cNvSpPr>
      </xdr:nvSpPr>
      <xdr:spPr bwMode="auto">
        <a:xfrm>
          <a:off x="0" y="84020025"/>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50"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51"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52"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353"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354"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355"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142</xdr:row>
      <xdr:rowOff>2474</xdr:rowOff>
    </xdr:to>
    <xdr:sp macro="" textlink="">
      <xdr:nvSpPr>
        <xdr:cNvPr id="356"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57"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142</xdr:row>
      <xdr:rowOff>2474</xdr:rowOff>
    </xdr:to>
    <xdr:sp macro="" textlink="">
      <xdr:nvSpPr>
        <xdr:cNvPr id="358"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59"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152</xdr:row>
      <xdr:rowOff>66675</xdr:rowOff>
    </xdr:from>
    <xdr:to>
      <xdr:col>1</xdr:col>
      <xdr:colOff>85725</xdr:colOff>
      <xdr:row>153</xdr:row>
      <xdr:rowOff>66675</xdr:rowOff>
    </xdr:to>
    <xdr:sp macro="" textlink="">
      <xdr:nvSpPr>
        <xdr:cNvPr id="360" name="Text Box 1"/>
        <xdr:cNvSpPr txBox="1">
          <a:spLocks noChangeArrowheads="1"/>
        </xdr:cNvSpPr>
      </xdr:nvSpPr>
      <xdr:spPr bwMode="auto">
        <a:xfrm>
          <a:off x="514350" y="85991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361" name="Text Box 1"/>
        <xdr:cNvSpPr txBox="1">
          <a:spLocks noChangeArrowheads="1"/>
        </xdr:cNvSpPr>
      </xdr:nvSpPr>
      <xdr:spPr bwMode="auto">
        <a:xfrm>
          <a:off x="514350" y="84401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62"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63"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64"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65"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66"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67"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68"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69"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70"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71"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72"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373" name="Text Box 1"/>
        <xdr:cNvSpPr txBox="1">
          <a:spLocks noChangeArrowheads="1"/>
        </xdr:cNvSpPr>
      </xdr:nvSpPr>
      <xdr:spPr bwMode="auto">
        <a:xfrm>
          <a:off x="0" y="84020025"/>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74"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75"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76"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377"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378"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6694</xdr:rowOff>
    </xdr:to>
    <xdr:sp macro="" textlink="">
      <xdr:nvSpPr>
        <xdr:cNvPr id="379"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142</xdr:row>
      <xdr:rowOff>2474</xdr:rowOff>
    </xdr:to>
    <xdr:sp macro="" textlink="">
      <xdr:nvSpPr>
        <xdr:cNvPr id="380"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81"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142</xdr:row>
      <xdr:rowOff>2474</xdr:rowOff>
    </xdr:to>
    <xdr:sp macro="" textlink="">
      <xdr:nvSpPr>
        <xdr:cNvPr id="382"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83"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152</xdr:row>
      <xdr:rowOff>66675</xdr:rowOff>
    </xdr:from>
    <xdr:to>
      <xdr:col>1</xdr:col>
      <xdr:colOff>85725</xdr:colOff>
      <xdr:row>153</xdr:row>
      <xdr:rowOff>66675</xdr:rowOff>
    </xdr:to>
    <xdr:sp macro="" textlink="">
      <xdr:nvSpPr>
        <xdr:cNvPr id="384" name="Text Box 1"/>
        <xdr:cNvSpPr txBox="1">
          <a:spLocks noChangeArrowheads="1"/>
        </xdr:cNvSpPr>
      </xdr:nvSpPr>
      <xdr:spPr bwMode="auto">
        <a:xfrm>
          <a:off x="514350" y="85991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385" name="Text Box 1"/>
        <xdr:cNvSpPr txBox="1">
          <a:spLocks noChangeArrowheads="1"/>
        </xdr:cNvSpPr>
      </xdr:nvSpPr>
      <xdr:spPr bwMode="auto">
        <a:xfrm>
          <a:off x="514350" y="84401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137</xdr:row>
      <xdr:rowOff>32808</xdr:rowOff>
    </xdr:to>
    <xdr:sp macro="" textlink="">
      <xdr:nvSpPr>
        <xdr:cNvPr id="386" name="Text Box 1"/>
        <xdr:cNvSpPr txBox="1">
          <a:spLocks noChangeArrowheads="1"/>
        </xdr:cNvSpPr>
      </xdr:nvSpPr>
      <xdr:spPr bwMode="auto">
        <a:xfrm>
          <a:off x="5143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137</xdr:row>
      <xdr:rowOff>32808</xdr:rowOff>
    </xdr:to>
    <xdr:sp macro="" textlink="">
      <xdr:nvSpPr>
        <xdr:cNvPr id="387" name="Text Box 1"/>
        <xdr:cNvSpPr txBox="1">
          <a:spLocks noChangeArrowheads="1"/>
        </xdr:cNvSpPr>
      </xdr:nvSpPr>
      <xdr:spPr bwMode="auto">
        <a:xfrm>
          <a:off x="5143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388"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389"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390"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391"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392"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393"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394"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395"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32808</xdr:rowOff>
    </xdr:to>
    <xdr:sp macro="" textlink="">
      <xdr:nvSpPr>
        <xdr:cNvPr id="396" name="Text Box 1"/>
        <xdr:cNvSpPr txBox="1">
          <a:spLocks noChangeArrowheads="1"/>
        </xdr:cNvSpPr>
      </xdr:nvSpPr>
      <xdr:spPr bwMode="auto">
        <a:xfrm>
          <a:off x="105537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32808</xdr:rowOff>
    </xdr:to>
    <xdr:sp macro="" textlink="">
      <xdr:nvSpPr>
        <xdr:cNvPr id="397" name="Text Box 1"/>
        <xdr:cNvSpPr txBox="1">
          <a:spLocks noChangeArrowheads="1"/>
        </xdr:cNvSpPr>
      </xdr:nvSpPr>
      <xdr:spPr bwMode="auto">
        <a:xfrm>
          <a:off x="105537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398"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399"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400"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401"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402"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403"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32808</xdr:rowOff>
    </xdr:to>
    <xdr:sp macro="" textlink="">
      <xdr:nvSpPr>
        <xdr:cNvPr id="404" name="Text Box 1"/>
        <xdr:cNvSpPr txBox="1">
          <a:spLocks noChangeArrowheads="1"/>
        </xdr:cNvSpPr>
      </xdr:nvSpPr>
      <xdr:spPr bwMode="auto">
        <a:xfrm>
          <a:off x="105537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137</xdr:row>
      <xdr:rowOff>32808</xdr:rowOff>
    </xdr:to>
    <xdr:sp macro="" textlink="">
      <xdr:nvSpPr>
        <xdr:cNvPr id="405" name="Text Box 1"/>
        <xdr:cNvSpPr txBox="1">
          <a:spLocks noChangeArrowheads="1"/>
        </xdr:cNvSpPr>
      </xdr:nvSpPr>
      <xdr:spPr bwMode="auto">
        <a:xfrm>
          <a:off x="105537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406"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407"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408"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137</xdr:row>
      <xdr:rowOff>32808</xdr:rowOff>
    </xdr:to>
    <xdr:sp macro="" textlink="">
      <xdr:nvSpPr>
        <xdr:cNvPr id="409" name="Text Box 1"/>
        <xdr:cNvSpPr txBox="1">
          <a:spLocks noChangeArrowheads="1"/>
        </xdr:cNvSpPr>
      </xdr:nvSpPr>
      <xdr:spPr bwMode="auto">
        <a:xfrm>
          <a:off x="715327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410"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411"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412"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137</xdr:row>
      <xdr:rowOff>32808</xdr:rowOff>
    </xdr:to>
    <xdr:sp macro="" textlink="">
      <xdr:nvSpPr>
        <xdr:cNvPr id="413" name="Text Box 1"/>
        <xdr:cNvSpPr txBox="1">
          <a:spLocks noChangeArrowheads="1"/>
        </xdr:cNvSpPr>
      </xdr:nvSpPr>
      <xdr:spPr bwMode="auto">
        <a:xfrm>
          <a:off x="8010525"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414"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415"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416"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137</xdr:row>
      <xdr:rowOff>32808</xdr:rowOff>
    </xdr:to>
    <xdr:sp macro="" textlink="">
      <xdr:nvSpPr>
        <xdr:cNvPr id="417" name="Text Box 1"/>
        <xdr:cNvSpPr txBox="1">
          <a:spLocks noChangeArrowheads="1"/>
        </xdr:cNvSpPr>
      </xdr:nvSpPr>
      <xdr:spPr bwMode="auto">
        <a:xfrm>
          <a:off x="885825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418"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419"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420"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137</xdr:row>
      <xdr:rowOff>32808</xdr:rowOff>
    </xdr:to>
    <xdr:sp macro="" textlink="">
      <xdr:nvSpPr>
        <xdr:cNvPr id="421" name="Text Box 1"/>
        <xdr:cNvSpPr txBox="1">
          <a:spLocks noChangeArrowheads="1"/>
        </xdr:cNvSpPr>
      </xdr:nvSpPr>
      <xdr:spPr bwMode="auto">
        <a:xfrm>
          <a:off x="9715500" y="82857975"/>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76200</xdr:colOff>
      <xdr:row>10</xdr:row>
      <xdr:rowOff>95250</xdr:rowOff>
    </xdr:to>
    <xdr:sp macro="" textlink="">
      <xdr:nvSpPr>
        <xdr:cNvPr id="2" name="Text Box 1"/>
        <xdr:cNvSpPr txBox="1">
          <a:spLocks noChangeArrowheads="1"/>
        </xdr:cNvSpPr>
      </xdr:nvSpPr>
      <xdr:spPr bwMode="auto">
        <a:xfrm>
          <a:off x="514350" y="13716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10</xdr:row>
      <xdr:rowOff>238125</xdr:rowOff>
    </xdr:to>
    <xdr:sp macro="" textlink="">
      <xdr:nvSpPr>
        <xdr:cNvPr id="3" name="Text Box 1"/>
        <xdr:cNvSpPr txBox="1">
          <a:spLocks noChangeArrowheads="1"/>
        </xdr:cNvSpPr>
      </xdr:nvSpPr>
      <xdr:spPr bwMode="auto">
        <a:xfrm>
          <a:off x="514350" y="13716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10</xdr:row>
      <xdr:rowOff>238125</xdr:rowOff>
    </xdr:to>
    <xdr:sp macro="" textlink="">
      <xdr:nvSpPr>
        <xdr:cNvPr id="4" name="Text Box 1"/>
        <xdr:cNvSpPr txBox="1">
          <a:spLocks noChangeArrowheads="1"/>
        </xdr:cNvSpPr>
      </xdr:nvSpPr>
      <xdr:spPr bwMode="auto">
        <a:xfrm>
          <a:off x="514350" y="13716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10</xdr:row>
      <xdr:rowOff>209550</xdr:rowOff>
    </xdr:to>
    <xdr:sp macro="" textlink="">
      <xdr:nvSpPr>
        <xdr:cNvPr id="5" name="Text Box 1"/>
        <xdr:cNvSpPr txBox="1">
          <a:spLocks noChangeArrowheads="1"/>
        </xdr:cNvSpPr>
      </xdr:nvSpPr>
      <xdr:spPr bwMode="auto">
        <a:xfrm>
          <a:off x="514350" y="13716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6" name="Text Box 1"/>
        <xdr:cNvSpPr txBox="1">
          <a:spLocks noChangeArrowheads="1"/>
        </xdr:cNvSpPr>
      </xdr:nvSpPr>
      <xdr:spPr bwMode="auto">
        <a:xfrm>
          <a:off x="51435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7"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8"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9" name="Text Box 1"/>
        <xdr:cNvSpPr txBox="1">
          <a:spLocks noChangeArrowheads="1"/>
        </xdr:cNvSpPr>
      </xdr:nvSpPr>
      <xdr:spPr bwMode="auto">
        <a:xfrm>
          <a:off x="514350" y="8393430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10" name="Text Box 1"/>
        <xdr:cNvSpPr txBox="1">
          <a:spLocks noChangeArrowheads="1"/>
        </xdr:cNvSpPr>
      </xdr:nvSpPr>
      <xdr:spPr bwMode="auto">
        <a:xfrm>
          <a:off x="514350" y="8393430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1" name="Text Box 1"/>
        <xdr:cNvSpPr txBox="1">
          <a:spLocks noChangeArrowheads="1"/>
        </xdr:cNvSpPr>
      </xdr:nvSpPr>
      <xdr:spPr bwMode="auto">
        <a:xfrm>
          <a:off x="51435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2" name="Text Box 1"/>
        <xdr:cNvSpPr txBox="1">
          <a:spLocks noChangeArrowheads="1"/>
        </xdr:cNvSpPr>
      </xdr:nvSpPr>
      <xdr:spPr bwMode="auto">
        <a:xfrm>
          <a:off x="514350" y="83934300"/>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3" name="Text Box 1"/>
        <xdr:cNvSpPr txBox="1">
          <a:spLocks noChangeArrowheads="1"/>
        </xdr:cNvSpPr>
      </xdr:nvSpPr>
      <xdr:spPr bwMode="auto">
        <a:xfrm>
          <a:off x="51435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4" name="Text Box 1"/>
        <xdr:cNvSpPr txBox="1">
          <a:spLocks noChangeArrowheads="1"/>
        </xdr:cNvSpPr>
      </xdr:nvSpPr>
      <xdr:spPr bwMode="auto">
        <a:xfrm>
          <a:off x="514350" y="83934300"/>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5" name="Text Box 1"/>
        <xdr:cNvSpPr txBox="1">
          <a:spLocks noChangeArrowheads="1"/>
        </xdr:cNvSpPr>
      </xdr:nvSpPr>
      <xdr:spPr bwMode="auto">
        <a:xfrm>
          <a:off x="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6" name="Text Box 1"/>
        <xdr:cNvSpPr txBox="1">
          <a:spLocks noChangeArrowheads="1"/>
        </xdr:cNvSpPr>
      </xdr:nvSpPr>
      <xdr:spPr bwMode="auto">
        <a:xfrm>
          <a:off x="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17" name="Text Box 1"/>
        <xdr:cNvSpPr txBox="1">
          <a:spLocks noChangeArrowheads="1"/>
        </xdr:cNvSpPr>
      </xdr:nvSpPr>
      <xdr:spPr bwMode="auto">
        <a:xfrm>
          <a:off x="0" y="83934300"/>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8"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9"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20" name="Text Box 1"/>
        <xdr:cNvSpPr txBox="1">
          <a:spLocks noChangeArrowheads="1"/>
        </xdr:cNvSpPr>
      </xdr:nvSpPr>
      <xdr:spPr bwMode="auto">
        <a:xfrm>
          <a:off x="514350" y="8393430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21" name="Text Box 1"/>
        <xdr:cNvSpPr txBox="1">
          <a:spLocks noChangeArrowheads="1"/>
        </xdr:cNvSpPr>
      </xdr:nvSpPr>
      <xdr:spPr bwMode="auto">
        <a:xfrm>
          <a:off x="514350" y="8393430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22" name="Text Box 1"/>
        <xdr:cNvSpPr txBox="1">
          <a:spLocks noChangeArrowheads="1"/>
        </xdr:cNvSpPr>
      </xdr:nvSpPr>
      <xdr:spPr bwMode="auto">
        <a:xfrm>
          <a:off x="514350" y="8393430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23" name="Text Box 1"/>
        <xdr:cNvSpPr txBox="1">
          <a:spLocks noChangeArrowheads="1"/>
        </xdr:cNvSpPr>
      </xdr:nvSpPr>
      <xdr:spPr bwMode="auto">
        <a:xfrm>
          <a:off x="514350" y="8393430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24" name="Text Box 1"/>
        <xdr:cNvSpPr txBox="1">
          <a:spLocks noChangeArrowheads="1"/>
        </xdr:cNvSpPr>
      </xdr:nvSpPr>
      <xdr:spPr bwMode="auto">
        <a:xfrm>
          <a:off x="514350" y="83734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5" name="Text Box 1"/>
        <xdr:cNvSpPr txBox="1">
          <a:spLocks noChangeArrowheads="1"/>
        </xdr:cNvSpPr>
      </xdr:nvSpPr>
      <xdr:spPr bwMode="auto">
        <a:xfrm>
          <a:off x="514350" y="837342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26" name="Text Box 1"/>
        <xdr:cNvSpPr txBox="1">
          <a:spLocks noChangeArrowheads="1"/>
        </xdr:cNvSpPr>
      </xdr:nvSpPr>
      <xdr:spPr bwMode="auto">
        <a:xfrm>
          <a:off x="514350" y="83734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7" name="Text Box 1"/>
        <xdr:cNvSpPr txBox="1">
          <a:spLocks noChangeArrowheads="1"/>
        </xdr:cNvSpPr>
      </xdr:nvSpPr>
      <xdr:spPr bwMode="auto">
        <a:xfrm>
          <a:off x="514350" y="837342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66675</xdr:rowOff>
    </xdr:from>
    <xdr:to>
      <xdr:col>1</xdr:col>
      <xdr:colOff>85725</xdr:colOff>
      <xdr:row>152</xdr:row>
      <xdr:rowOff>66675</xdr:rowOff>
    </xdr:to>
    <xdr:sp macro="" textlink="">
      <xdr:nvSpPr>
        <xdr:cNvPr id="28" name="Text Box 1"/>
        <xdr:cNvSpPr txBox="1">
          <a:spLocks noChangeArrowheads="1"/>
        </xdr:cNvSpPr>
      </xdr:nvSpPr>
      <xdr:spPr bwMode="auto">
        <a:xfrm>
          <a:off x="514350" y="857154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29" name="Text Box 1"/>
        <xdr:cNvSpPr txBox="1">
          <a:spLocks noChangeArrowheads="1"/>
        </xdr:cNvSpPr>
      </xdr:nvSpPr>
      <xdr:spPr bwMode="auto">
        <a:xfrm>
          <a:off x="514350" y="84315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76200</xdr:colOff>
      <xdr:row>137</xdr:row>
      <xdr:rowOff>95250</xdr:rowOff>
    </xdr:to>
    <xdr:sp macro="" textlink="">
      <xdr:nvSpPr>
        <xdr:cNvPr id="30" name="Text Box 1"/>
        <xdr:cNvSpPr txBox="1">
          <a:spLocks noChangeArrowheads="1"/>
        </xdr:cNvSpPr>
      </xdr:nvSpPr>
      <xdr:spPr bwMode="auto">
        <a:xfrm>
          <a:off x="5143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43391</xdr:rowOff>
    </xdr:to>
    <xdr:sp macro="" textlink="">
      <xdr:nvSpPr>
        <xdr:cNvPr id="31" name="Text Box 1"/>
        <xdr:cNvSpPr txBox="1">
          <a:spLocks noChangeArrowheads="1"/>
        </xdr:cNvSpPr>
      </xdr:nvSpPr>
      <xdr:spPr bwMode="auto">
        <a:xfrm>
          <a:off x="5143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43391</xdr:rowOff>
    </xdr:to>
    <xdr:sp macro="" textlink="">
      <xdr:nvSpPr>
        <xdr:cNvPr id="32" name="Text Box 1"/>
        <xdr:cNvSpPr txBox="1">
          <a:spLocks noChangeArrowheads="1"/>
        </xdr:cNvSpPr>
      </xdr:nvSpPr>
      <xdr:spPr bwMode="auto">
        <a:xfrm>
          <a:off x="5143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11642</xdr:rowOff>
    </xdr:to>
    <xdr:sp macro="" textlink="">
      <xdr:nvSpPr>
        <xdr:cNvPr id="33" name="Text Box 1"/>
        <xdr:cNvSpPr txBox="1">
          <a:spLocks noChangeArrowheads="1"/>
        </xdr:cNvSpPr>
      </xdr:nvSpPr>
      <xdr:spPr bwMode="auto">
        <a:xfrm>
          <a:off x="5143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10</xdr:row>
      <xdr:rowOff>95250</xdr:rowOff>
    </xdr:to>
    <xdr:sp macro="" textlink="">
      <xdr:nvSpPr>
        <xdr:cNvPr id="34" name="Text Box 1"/>
        <xdr:cNvSpPr txBox="1">
          <a:spLocks noChangeArrowheads="1"/>
        </xdr:cNvSpPr>
      </xdr:nvSpPr>
      <xdr:spPr bwMode="auto">
        <a:xfrm>
          <a:off x="514350" y="30861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10</xdr:row>
      <xdr:rowOff>238125</xdr:rowOff>
    </xdr:to>
    <xdr:sp macro="" textlink="">
      <xdr:nvSpPr>
        <xdr:cNvPr id="35" name="Text Box 1"/>
        <xdr:cNvSpPr txBox="1">
          <a:spLocks noChangeArrowheads="1"/>
        </xdr:cNvSpPr>
      </xdr:nvSpPr>
      <xdr:spPr bwMode="auto">
        <a:xfrm>
          <a:off x="514350" y="30861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10</xdr:row>
      <xdr:rowOff>238125</xdr:rowOff>
    </xdr:to>
    <xdr:sp macro="" textlink="">
      <xdr:nvSpPr>
        <xdr:cNvPr id="36" name="Text Box 1"/>
        <xdr:cNvSpPr txBox="1">
          <a:spLocks noChangeArrowheads="1"/>
        </xdr:cNvSpPr>
      </xdr:nvSpPr>
      <xdr:spPr bwMode="auto">
        <a:xfrm>
          <a:off x="514350" y="30861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10</xdr:row>
      <xdr:rowOff>209550</xdr:rowOff>
    </xdr:to>
    <xdr:sp macro="" textlink="">
      <xdr:nvSpPr>
        <xdr:cNvPr id="37" name="Text Box 1"/>
        <xdr:cNvSpPr txBox="1">
          <a:spLocks noChangeArrowheads="1"/>
        </xdr:cNvSpPr>
      </xdr:nvSpPr>
      <xdr:spPr bwMode="auto">
        <a:xfrm>
          <a:off x="514350" y="30861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134</xdr:row>
      <xdr:rowOff>0</xdr:rowOff>
    </xdr:to>
    <xdr:sp macro="" textlink="">
      <xdr:nvSpPr>
        <xdr:cNvPr id="38" name="Text Box 1"/>
        <xdr:cNvSpPr txBox="1">
          <a:spLocks noChangeArrowheads="1"/>
        </xdr:cNvSpPr>
      </xdr:nvSpPr>
      <xdr:spPr bwMode="auto">
        <a:xfrm>
          <a:off x="514350" y="61569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134</xdr:row>
      <xdr:rowOff>0</xdr:rowOff>
    </xdr:to>
    <xdr:sp macro="" textlink="">
      <xdr:nvSpPr>
        <xdr:cNvPr id="39" name="Text Box 1"/>
        <xdr:cNvSpPr txBox="1">
          <a:spLocks noChangeArrowheads="1"/>
        </xdr:cNvSpPr>
      </xdr:nvSpPr>
      <xdr:spPr bwMode="auto">
        <a:xfrm>
          <a:off x="514350" y="61569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85725</xdr:colOff>
      <xdr:row>134</xdr:row>
      <xdr:rowOff>0</xdr:rowOff>
    </xdr:to>
    <xdr:sp macro="" textlink="">
      <xdr:nvSpPr>
        <xdr:cNvPr id="40" name="Text Box 1"/>
        <xdr:cNvSpPr txBox="1">
          <a:spLocks noChangeArrowheads="1"/>
        </xdr:cNvSpPr>
      </xdr:nvSpPr>
      <xdr:spPr bwMode="auto">
        <a:xfrm>
          <a:off x="514350" y="54902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85725</xdr:colOff>
      <xdr:row>134</xdr:row>
      <xdr:rowOff>0</xdr:rowOff>
    </xdr:to>
    <xdr:sp macro="" textlink="">
      <xdr:nvSpPr>
        <xdr:cNvPr id="41" name="Text Box 1"/>
        <xdr:cNvSpPr txBox="1">
          <a:spLocks noChangeArrowheads="1"/>
        </xdr:cNvSpPr>
      </xdr:nvSpPr>
      <xdr:spPr bwMode="auto">
        <a:xfrm>
          <a:off x="514350" y="35471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134</xdr:row>
      <xdr:rowOff>0</xdr:rowOff>
    </xdr:to>
    <xdr:sp macro="" textlink="">
      <xdr:nvSpPr>
        <xdr:cNvPr id="42" name="Text Box 1"/>
        <xdr:cNvSpPr txBox="1">
          <a:spLocks noChangeArrowheads="1"/>
        </xdr:cNvSpPr>
      </xdr:nvSpPr>
      <xdr:spPr bwMode="auto">
        <a:xfrm>
          <a:off x="514350" y="58902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134</xdr:row>
      <xdr:rowOff>0</xdr:rowOff>
    </xdr:to>
    <xdr:sp macro="" textlink="">
      <xdr:nvSpPr>
        <xdr:cNvPr id="43" name="Text Box 1"/>
        <xdr:cNvSpPr txBox="1">
          <a:spLocks noChangeArrowheads="1"/>
        </xdr:cNvSpPr>
      </xdr:nvSpPr>
      <xdr:spPr bwMode="auto">
        <a:xfrm>
          <a:off x="514350" y="58902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97</xdr:row>
      <xdr:rowOff>0</xdr:rowOff>
    </xdr:from>
    <xdr:to>
      <xdr:col>1</xdr:col>
      <xdr:colOff>85725</xdr:colOff>
      <xdr:row>134</xdr:row>
      <xdr:rowOff>0</xdr:rowOff>
    </xdr:to>
    <xdr:sp macro="" textlink="">
      <xdr:nvSpPr>
        <xdr:cNvPr id="44" name="Text Box 1"/>
        <xdr:cNvSpPr txBox="1">
          <a:spLocks noChangeArrowheads="1"/>
        </xdr:cNvSpPr>
      </xdr:nvSpPr>
      <xdr:spPr bwMode="auto">
        <a:xfrm>
          <a:off x="514350" y="63665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85725</xdr:colOff>
      <xdr:row>134</xdr:row>
      <xdr:rowOff>0</xdr:rowOff>
    </xdr:to>
    <xdr:sp macro="" textlink="">
      <xdr:nvSpPr>
        <xdr:cNvPr id="45" name="Text Box 1"/>
        <xdr:cNvSpPr txBox="1">
          <a:spLocks noChangeArrowheads="1"/>
        </xdr:cNvSpPr>
      </xdr:nvSpPr>
      <xdr:spPr bwMode="auto">
        <a:xfrm>
          <a:off x="514350" y="64617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116</xdr:row>
      <xdr:rowOff>0</xdr:rowOff>
    </xdr:from>
    <xdr:to>
      <xdr:col>1</xdr:col>
      <xdr:colOff>85725</xdr:colOff>
      <xdr:row>134</xdr:row>
      <xdr:rowOff>0</xdr:rowOff>
    </xdr:to>
    <xdr:sp macro="" textlink="">
      <xdr:nvSpPr>
        <xdr:cNvPr id="46" name="Text Box 1"/>
        <xdr:cNvSpPr txBox="1">
          <a:spLocks noChangeArrowheads="1"/>
        </xdr:cNvSpPr>
      </xdr:nvSpPr>
      <xdr:spPr bwMode="auto">
        <a:xfrm>
          <a:off x="514350" y="72618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85725</xdr:colOff>
      <xdr:row>145</xdr:row>
      <xdr:rowOff>164041</xdr:rowOff>
    </xdr:to>
    <xdr:sp macro="" textlink="">
      <xdr:nvSpPr>
        <xdr:cNvPr id="47" name="Text Box 1"/>
        <xdr:cNvSpPr txBox="1">
          <a:spLocks noChangeArrowheads="1"/>
        </xdr:cNvSpPr>
      </xdr:nvSpPr>
      <xdr:spPr bwMode="auto">
        <a:xfrm>
          <a:off x="514350" y="71094600"/>
          <a:ext cx="85725" cy="189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76200</xdr:colOff>
      <xdr:row>137</xdr:row>
      <xdr:rowOff>65617</xdr:rowOff>
    </xdr:to>
    <xdr:sp macro="" textlink="">
      <xdr:nvSpPr>
        <xdr:cNvPr id="48" name="Text Box 1"/>
        <xdr:cNvSpPr txBox="1">
          <a:spLocks noChangeArrowheads="1"/>
        </xdr:cNvSpPr>
      </xdr:nvSpPr>
      <xdr:spPr bwMode="auto">
        <a:xfrm>
          <a:off x="0" y="4594860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137</xdr:row>
      <xdr:rowOff>65617</xdr:rowOff>
    </xdr:to>
    <xdr:sp macro="" textlink="">
      <xdr:nvSpPr>
        <xdr:cNvPr id="49" name="Text Box 1"/>
        <xdr:cNvSpPr txBox="1">
          <a:spLocks noChangeArrowheads="1"/>
        </xdr:cNvSpPr>
      </xdr:nvSpPr>
      <xdr:spPr bwMode="auto">
        <a:xfrm>
          <a:off x="0" y="459486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137</xdr:row>
      <xdr:rowOff>65617</xdr:rowOff>
    </xdr:to>
    <xdr:sp macro="" textlink="">
      <xdr:nvSpPr>
        <xdr:cNvPr id="50" name="Text Box 1"/>
        <xdr:cNvSpPr txBox="1">
          <a:spLocks noChangeArrowheads="1"/>
        </xdr:cNvSpPr>
      </xdr:nvSpPr>
      <xdr:spPr bwMode="auto">
        <a:xfrm>
          <a:off x="0" y="459486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137</xdr:row>
      <xdr:rowOff>65617</xdr:rowOff>
    </xdr:to>
    <xdr:sp macro="" textlink="">
      <xdr:nvSpPr>
        <xdr:cNvPr id="51" name="Text Box 1"/>
        <xdr:cNvSpPr txBox="1">
          <a:spLocks noChangeArrowheads="1"/>
        </xdr:cNvSpPr>
      </xdr:nvSpPr>
      <xdr:spPr bwMode="auto">
        <a:xfrm>
          <a:off x="0" y="459486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134</xdr:row>
      <xdr:rowOff>0</xdr:rowOff>
    </xdr:to>
    <xdr:sp macro="" textlink="">
      <xdr:nvSpPr>
        <xdr:cNvPr id="52" name="Text Box 1"/>
        <xdr:cNvSpPr txBox="1">
          <a:spLocks noChangeArrowheads="1"/>
        </xdr:cNvSpPr>
      </xdr:nvSpPr>
      <xdr:spPr bwMode="auto">
        <a:xfrm>
          <a:off x="514350" y="57950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134</xdr:row>
      <xdr:rowOff>0</xdr:rowOff>
    </xdr:to>
    <xdr:sp macro="" textlink="">
      <xdr:nvSpPr>
        <xdr:cNvPr id="53" name="Text Box 1"/>
        <xdr:cNvSpPr txBox="1">
          <a:spLocks noChangeArrowheads="1"/>
        </xdr:cNvSpPr>
      </xdr:nvSpPr>
      <xdr:spPr bwMode="auto">
        <a:xfrm>
          <a:off x="514350" y="57950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54" name="Text Box 1"/>
        <xdr:cNvSpPr txBox="1">
          <a:spLocks noChangeArrowheads="1"/>
        </xdr:cNvSpPr>
      </xdr:nvSpPr>
      <xdr:spPr bwMode="auto">
        <a:xfrm>
          <a:off x="715327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55"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56"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11642</xdr:rowOff>
    </xdr:to>
    <xdr:sp macro="" textlink="">
      <xdr:nvSpPr>
        <xdr:cNvPr id="57" name="Text Box 1"/>
        <xdr:cNvSpPr txBox="1">
          <a:spLocks noChangeArrowheads="1"/>
        </xdr:cNvSpPr>
      </xdr:nvSpPr>
      <xdr:spPr bwMode="auto">
        <a:xfrm>
          <a:off x="715327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137</xdr:row>
      <xdr:rowOff>95250</xdr:rowOff>
    </xdr:to>
    <xdr:sp macro="" textlink="">
      <xdr:nvSpPr>
        <xdr:cNvPr id="58"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59"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60"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11642</xdr:rowOff>
    </xdr:to>
    <xdr:sp macro="" textlink="">
      <xdr:nvSpPr>
        <xdr:cNvPr id="61"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137</xdr:row>
      <xdr:rowOff>95250</xdr:rowOff>
    </xdr:to>
    <xdr:sp macro="" textlink="">
      <xdr:nvSpPr>
        <xdr:cNvPr id="62"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63"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64"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11642</xdr:rowOff>
    </xdr:to>
    <xdr:sp macro="" textlink="">
      <xdr:nvSpPr>
        <xdr:cNvPr id="65"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66"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67"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68"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69"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76200</xdr:colOff>
      <xdr:row>137</xdr:row>
      <xdr:rowOff>95250</xdr:rowOff>
    </xdr:to>
    <xdr:sp macro="" textlink="">
      <xdr:nvSpPr>
        <xdr:cNvPr id="70" name="Text Box 1"/>
        <xdr:cNvSpPr txBox="1">
          <a:spLocks noChangeArrowheads="1"/>
        </xdr:cNvSpPr>
      </xdr:nvSpPr>
      <xdr:spPr bwMode="auto">
        <a:xfrm>
          <a:off x="105537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43391</xdr:rowOff>
    </xdr:to>
    <xdr:sp macro="" textlink="">
      <xdr:nvSpPr>
        <xdr:cNvPr id="71"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43391</xdr:rowOff>
    </xdr:to>
    <xdr:sp macro="" textlink="">
      <xdr:nvSpPr>
        <xdr:cNvPr id="72"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11642</xdr:rowOff>
    </xdr:to>
    <xdr:sp macro="" textlink="">
      <xdr:nvSpPr>
        <xdr:cNvPr id="73" name="Text Box 1"/>
        <xdr:cNvSpPr txBox="1">
          <a:spLocks noChangeArrowheads="1"/>
        </xdr:cNvSpPr>
      </xdr:nvSpPr>
      <xdr:spPr bwMode="auto">
        <a:xfrm>
          <a:off x="105537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137</xdr:row>
      <xdr:rowOff>95250</xdr:rowOff>
    </xdr:to>
    <xdr:sp macro="" textlink="">
      <xdr:nvSpPr>
        <xdr:cNvPr id="74"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75"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76"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11642</xdr:rowOff>
    </xdr:to>
    <xdr:sp macro="" textlink="">
      <xdr:nvSpPr>
        <xdr:cNvPr id="77"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137</xdr:row>
      <xdr:rowOff>95250</xdr:rowOff>
    </xdr:to>
    <xdr:sp macro="" textlink="">
      <xdr:nvSpPr>
        <xdr:cNvPr id="78"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79"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80"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11642</xdr:rowOff>
    </xdr:to>
    <xdr:sp macro="" textlink="">
      <xdr:nvSpPr>
        <xdr:cNvPr id="81"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82"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83"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84"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85"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76200</xdr:colOff>
      <xdr:row>137</xdr:row>
      <xdr:rowOff>95250</xdr:rowOff>
    </xdr:to>
    <xdr:sp macro="" textlink="">
      <xdr:nvSpPr>
        <xdr:cNvPr id="86" name="Text Box 1"/>
        <xdr:cNvSpPr txBox="1">
          <a:spLocks noChangeArrowheads="1"/>
        </xdr:cNvSpPr>
      </xdr:nvSpPr>
      <xdr:spPr bwMode="auto">
        <a:xfrm>
          <a:off x="105537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43391</xdr:rowOff>
    </xdr:to>
    <xdr:sp macro="" textlink="">
      <xdr:nvSpPr>
        <xdr:cNvPr id="87"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43391</xdr:rowOff>
    </xdr:to>
    <xdr:sp macro="" textlink="">
      <xdr:nvSpPr>
        <xdr:cNvPr id="88"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12</xdr:col>
      <xdr:colOff>85725</xdr:colOff>
      <xdr:row>138</xdr:row>
      <xdr:rowOff>11642</xdr:rowOff>
    </xdr:to>
    <xdr:sp macro="" textlink="">
      <xdr:nvSpPr>
        <xdr:cNvPr id="89" name="Text Box 1"/>
        <xdr:cNvSpPr txBox="1">
          <a:spLocks noChangeArrowheads="1"/>
        </xdr:cNvSpPr>
      </xdr:nvSpPr>
      <xdr:spPr bwMode="auto">
        <a:xfrm>
          <a:off x="105537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90" name="Text Box 1"/>
        <xdr:cNvSpPr txBox="1">
          <a:spLocks noChangeArrowheads="1"/>
        </xdr:cNvSpPr>
      </xdr:nvSpPr>
      <xdr:spPr bwMode="auto">
        <a:xfrm>
          <a:off x="715327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1"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2"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11642</xdr:rowOff>
    </xdr:to>
    <xdr:sp macro="" textlink="">
      <xdr:nvSpPr>
        <xdr:cNvPr id="93" name="Text Box 1"/>
        <xdr:cNvSpPr txBox="1">
          <a:spLocks noChangeArrowheads="1"/>
        </xdr:cNvSpPr>
      </xdr:nvSpPr>
      <xdr:spPr bwMode="auto">
        <a:xfrm>
          <a:off x="715327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94" name="Text Box 1"/>
        <xdr:cNvSpPr txBox="1">
          <a:spLocks noChangeArrowheads="1"/>
        </xdr:cNvSpPr>
      </xdr:nvSpPr>
      <xdr:spPr bwMode="auto">
        <a:xfrm>
          <a:off x="715327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5"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6"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11642</xdr:rowOff>
    </xdr:to>
    <xdr:sp macro="" textlink="">
      <xdr:nvSpPr>
        <xdr:cNvPr id="97" name="Text Box 1"/>
        <xdr:cNvSpPr txBox="1">
          <a:spLocks noChangeArrowheads="1"/>
        </xdr:cNvSpPr>
      </xdr:nvSpPr>
      <xdr:spPr bwMode="auto">
        <a:xfrm>
          <a:off x="715327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137</xdr:row>
      <xdr:rowOff>95250</xdr:rowOff>
    </xdr:to>
    <xdr:sp macro="" textlink="">
      <xdr:nvSpPr>
        <xdr:cNvPr id="98"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99"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100"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11642</xdr:rowOff>
    </xdr:to>
    <xdr:sp macro="" textlink="">
      <xdr:nvSpPr>
        <xdr:cNvPr id="101"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76200</xdr:colOff>
      <xdr:row>137</xdr:row>
      <xdr:rowOff>95250</xdr:rowOff>
    </xdr:to>
    <xdr:sp macro="" textlink="">
      <xdr:nvSpPr>
        <xdr:cNvPr id="102"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103"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43391</xdr:rowOff>
    </xdr:to>
    <xdr:sp macro="" textlink="">
      <xdr:nvSpPr>
        <xdr:cNvPr id="104"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9</xdr:col>
      <xdr:colOff>85725</xdr:colOff>
      <xdr:row>138</xdr:row>
      <xdr:rowOff>11642</xdr:rowOff>
    </xdr:to>
    <xdr:sp macro="" textlink="">
      <xdr:nvSpPr>
        <xdr:cNvPr id="105"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137</xdr:row>
      <xdr:rowOff>95250</xdr:rowOff>
    </xdr:to>
    <xdr:sp macro="" textlink="">
      <xdr:nvSpPr>
        <xdr:cNvPr id="106"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107"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108"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11642</xdr:rowOff>
    </xdr:to>
    <xdr:sp macro="" textlink="">
      <xdr:nvSpPr>
        <xdr:cNvPr id="109"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76200</xdr:colOff>
      <xdr:row>137</xdr:row>
      <xdr:rowOff>95250</xdr:rowOff>
    </xdr:to>
    <xdr:sp macro="" textlink="">
      <xdr:nvSpPr>
        <xdr:cNvPr id="110"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111"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43391</xdr:rowOff>
    </xdr:to>
    <xdr:sp macro="" textlink="">
      <xdr:nvSpPr>
        <xdr:cNvPr id="112"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10</xdr:col>
      <xdr:colOff>85725</xdr:colOff>
      <xdr:row>138</xdr:row>
      <xdr:rowOff>11642</xdr:rowOff>
    </xdr:to>
    <xdr:sp macro="" textlink="">
      <xdr:nvSpPr>
        <xdr:cNvPr id="113"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114"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5"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6"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117"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118"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9"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20"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121"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76200</xdr:colOff>
      <xdr:row>133</xdr:row>
      <xdr:rowOff>95250</xdr:rowOff>
    </xdr:to>
    <xdr:sp macro="" textlink="">
      <xdr:nvSpPr>
        <xdr:cNvPr id="122" name="Text Box 1"/>
        <xdr:cNvSpPr txBox="1">
          <a:spLocks noChangeArrowheads="1"/>
        </xdr:cNvSpPr>
      </xdr:nvSpPr>
      <xdr:spPr bwMode="auto">
        <a:xfrm>
          <a:off x="5143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137</xdr:row>
      <xdr:rowOff>32808</xdr:rowOff>
    </xdr:to>
    <xdr:sp macro="" textlink="">
      <xdr:nvSpPr>
        <xdr:cNvPr id="123" name="Text Box 1"/>
        <xdr:cNvSpPr txBox="1">
          <a:spLocks noChangeArrowheads="1"/>
        </xdr:cNvSpPr>
      </xdr:nvSpPr>
      <xdr:spPr bwMode="auto">
        <a:xfrm>
          <a:off x="5143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137</xdr:row>
      <xdr:rowOff>32808</xdr:rowOff>
    </xdr:to>
    <xdr:sp macro="" textlink="">
      <xdr:nvSpPr>
        <xdr:cNvPr id="124" name="Text Box 1"/>
        <xdr:cNvSpPr txBox="1">
          <a:spLocks noChangeArrowheads="1"/>
        </xdr:cNvSpPr>
      </xdr:nvSpPr>
      <xdr:spPr bwMode="auto">
        <a:xfrm>
          <a:off x="5143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134</xdr:row>
      <xdr:rowOff>0</xdr:rowOff>
    </xdr:to>
    <xdr:sp macro="" textlink="">
      <xdr:nvSpPr>
        <xdr:cNvPr id="125" name="Text Box 1"/>
        <xdr:cNvSpPr txBox="1">
          <a:spLocks noChangeArrowheads="1"/>
        </xdr:cNvSpPr>
      </xdr:nvSpPr>
      <xdr:spPr bwMode="auto">
        <a:xfrm>
          <a:off x="5143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133</xdr:row>
      <xdr:rowOff>95250</xdr:rowOff>
    </xdr:to>
    <xdr:sp macro="" textlink="">
      <xdr:nvSpPr>
        <xdr:cNvPr id="126" name="Text Box 1"/>
        <xdr:cNvSpPr txBox="1">
          <a:spLocks noChangeArrowheads="1"/>
        </xdr:cNvSpPr>
      </xdr:nvSpPr>
      <xdr:spPr bwMode="auto">
        <a:xfrm>
          <a:off x="715327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27"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28"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134</xdr:row>
      <xdr:rowOff>0</xdr:rowOff>
    </xdr:to>
    <xdr:sp macro="" textlink="">
      <xdr:nvSpPr>
        <xdr:cNvPr id="129" name="Text Box 1"/>
        <xdr:cNvSpPr txBox="1">
          <a:spLocks noChangeArrowheads="1"/>
        </xdr:cNvSpPr>
      </xdr:nvSpPr>
      <xdr:spPr bwMode="auto">
        <a:xfrm>
          <a:off x="715327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13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31"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32"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133"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13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35"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36"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13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138"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39"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40"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141"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14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143"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144"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14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146"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47"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48"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149"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15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51"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52"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153"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154"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55"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56"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157"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15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159"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160"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16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133</xdr:row>
      <xdr:rowOff>95250</xdr:rowOff>
    </xdr:to>
    <xdr:sp macro="" textlink="">
      <xdr:nvSpPr>
        <xdr:cNvPr id="162" name="Text Box 1"/>
        <xdr:cNvSpPr txBox="1">
          <a:spLocks noChangeArrowheads="1"/>
        </xdr:cNvSpPr>
      </xdr:nvSpPr>
      <xdr:spPr bwMode="auto">
        <a:xfrm>
          <a:off x="715327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3"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4"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134</xdr:row>
      <xdr:rowOff>0</xdr:rowOff>
    </xdr:to>
    <xdr:sp macro="" textlink="">
      <xdr:nvSpPr>
        <xdr:cNvPr id="165" name="Text Box 1"/>
        <xdr:cNvSpPr txBox="1">
          <a:spLocks noChangeArrowheads="1"/>
        </xdr:cNvSpPr>
      </xdr:nvSpPr>
      <xdr:spPr bwMode="auto">
        <a:xfrm>
          <a:off x="715327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133</xdr:row>
      <xdr:rowOff>95250</xdr:rowOff>
    </xdr:to>
    <xdr:sp macro="" textlink="">
      <xdr:nvSpPr>
        <xdr:cNvPr id="166" name="Text Box 1"/>
        <xdr:cNvSpPr txBox="1">
          <a:spLocks noChangeArrowheads="1"/>
        </xdr:cNvSpPr>
      </xdr:nvSpPr>
      <xdr:spPr bwMode="auto">
        <a:xfrm>
          <a:off x="715327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7"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8"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134</xdr:row>
      <xdr:rowOff>0</xdr:rowOff>
    </xdr:to>
    <xdr:sp macro="" textlink="">
      <xdr:nvSpPr>
        <xdr:cNvPr id="169" name="Text Box 1"/>
        <xdr:cNvSpPr txBox="1">
          <a:spLocks noChangeArrowheads="1"/>
        </xdr:cNvSpPr>
      </xdr:nvSpPr>
      <xdr:spPr bwMode="auto">
        <a:xfrm>
          <a:off x="715327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17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71"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72"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173"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174"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75"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176"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177"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17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79"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80"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18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182"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83"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184"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185"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18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87"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88"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18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190"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91"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92"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19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19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195"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196"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19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19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199"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20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20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0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0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04"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05"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0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07"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08"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0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10"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1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1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13"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14"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1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16"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17"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218"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19"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0"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221"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222"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3"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4"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225"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226"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7"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137</xdr:row>
      <xdr:rowOff>32808</xdr:rowOff>
    </xdr:to>
    <xdr:sp macro="" textlink="">
      <xdr:nvSpPr>
        <xdr:cNvPr id="228"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229"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23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1"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2"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233"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23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5"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6"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23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23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39"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137</xdr:row>
      <xdr:rowOff>32808</xdr:rowOff>
    </xdr:to>
    <xdr:sp macro="" textlink="">
      <xdr:nvSpPr>
        <xdr:cNvPr id="240"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24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4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3"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4"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45"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4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7"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8"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4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50"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51"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52"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5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54"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55"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56"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57"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5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59"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60"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6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6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63"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137</xdr:row>
      <xdr:rowOff>32808</xdr:rowOff>
    </xdr:to>
    <xdr:sp macro="" textlink="">
      <xdr:nvSpPr>
        <xdr:cNvPr id="264"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6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266"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267"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268"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269"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27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271"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272"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273"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27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275"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276"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27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78"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7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80"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81"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28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28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84"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8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86"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87"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28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289"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29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291"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292"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293"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76200</xdr:colOff>
      <xdr:row>133</xdr:row>
      <xdr:rowOff>95250</xdr:rowOff>
    </xdr:to>
    <xdr:sp macro="" textlink="">
      <xdr:nvSpPr>
        <xdr:cNvPr id="294"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9</xdr:col>
      <xdr:colOff>85725</xdr:colOff>
      <xdr:row>134</xdr:row>
      <xdr:rowOff>0</xdr:rowOff>
    </xdr:to>
    <xdr:sp macro="" textlink="">
      <xdr:nvSpPr>
        <xdr:cNvPr id="295"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296"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29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29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299"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76200</xdr:colOff>
      <xdr:row>133</xdr:row>
      <xdr:rowOff>95250</xdr:rowOff>
    </xdr:to>
    <xdr:sp macro="" textlink="">
      <xdr:nvSpPr>
        <xdr:cNvPr id="30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10</xdr:col>
      <xdr:colOff>85725</xdr:colOff>
      <xdr:row>134</xdr:row>
      <xdr:rowOff>0</xdr:rowOff>
    </xdr:to>
    <xdr:sp macro="" textlink="">
      <xdr:nvSpPr>
        <xdr:cNvPr id="30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30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30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304"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305"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133</xdr:row>
      <xdr:rowOff>95250</xdr:rowOff>
    </xdr:to>
    <xdr:sp macro="" textlink="">
      <xdr:nvSpPr>
        <xdr:cNvPr id="30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134</xdr:row>
      <xdr:rowOff>0</xdr:rowOff>
    </xdr:to>
    <xdr:sp macro="" textlink="">
      <xdr:nvSpPr>
        <xdr:cNvPr id="307"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30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309"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310"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31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76200</xdr:colOff>
      <xdr:row>133</xdr:row>
      <xdr:rowOff>95250</xdr:rowOff>
    </xdr:to>
    <xdr:sp macro="" textlink="">
      <xdr:nvSpPr>
        <xdr:cNvPr id="31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12</xdr:col>
      <xdr:colOff>85725</xdr:colOff>
      <xdr:row>134</xdr:row>
      <xdr:rowOff>0</xdr:rowOff>
    </xdr:to>
    <xdr:sp macro="" textlink="">
      <xdr:nvSpPr>
        <xdr:cNvPr id="313"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38"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39"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40"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41"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42"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43"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44"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45"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46"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47"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48"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349" name="Text Box 1"/>
        <xdr:cNvSpPr txBox="1">
          <a:spLocks noChangeArrowheads="1"/>
        </xdr:cNvSpPr>
      </xdr:nvSpPr>
      <xdr:spPr bwMode="auto">
        <a:xfrm>
          <a:off x="0" y="84020025"/>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50"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51"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52"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353"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354"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355"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356"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57"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358"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59"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152</xdr:row>
      <xdr:rowOff>66675</xdr:rowOff>
    </xdr:from>
    <xdr:to>
      <xdr:col>1</xdr:col>
      <xdr:colOff>85725</xdr:colOff>
      <xdr:row>153</xdr:row>
      <xdr:rowOff>66675</xdr:rowOff>
    </xdr:to>
    <xdr:sp macro="" textlink="">
      <xdr:nvSpPr>
        <xdr:cNvPr id="360" name="Text Box 1"/>
        <xdr:cNvSpPr txBox="1">
          <a:spLocks noChangeArrowheads="1"/>
        </xdr:cNvSpPr>
      </xdr:nvSpPr>
      <xdr:spPr bwMode="auto">
        <a:xfrm>
          <a:off x="514350" y="85991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361" name="Text Box 1"/>
        <xdr:cNvSpPr txBox="1">
          <a:spLocks noChangeArrowheads="1"/>
        </xdr:cNvSpPr>
      </xdr:nvSpPr>
      <xdr:spPr bwMode="auto">
        <a:xfrm>
          <a:off x="514350" y="84401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76200</xdr:colOff>
      <xdr:row>12</xdr:row>
      <xdr:rowOff>95250</xdr:rowOff>
    </xdr:to>
    <xdr:sp macro="" textlink="">
      <xdr:nvSpPr>
        <xdr:cNvPr id="2" name="Text Box 1"/>
        <xdr:cNvSpPr txBox="1">
          <a:spLocks noChangeArrowheads="1"/>
        </xdr:cNvSpPr>
      </xdr:nvSpPr>
      <xdr:spPr bwMode="auto">
        <a:xfrm>
          <a:off x="514350" y="13716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12</xdr:row>
      <xdr:rowOff>238125</xdr:rowOff>
    </xdr:to>
    <xdr:sp macro="" textlink="">
      <xdr:nvSpPr>
        <xdr:cNvPr id="3" name="Text Box 1"/>
        <xdr:cNvSpPr txBox="1">
          <a:spLocks noChangeArrowheads="1"/>
        </xdr:cNvSpPr>
      </xdr:nvSpPr>
      <xdr:spPr bwMode="auto">
        <a:xfrm>
          <a:off x="514350" y="13716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12</xdr:row>
      <xdr:rowOff>238125</xdr:rowOff>
    </xdr:to>
    <xdr:sp macro="" textlink="">
      <xdr:nvSpPr>
        <xdr:cNvPr id="4" name="Text Box 1"/>
        <xdr:cNvSpPr txBox="1">
          <a:spLocks noChangeArrowheads="1"/>
        </xdr:cNvSpPr>
      </xdr:nvSpPr>
      <xdr:spPr bwMode="auto">
        <a:xfrm>
          <a:off x="514350" y="13716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12</xdr:row>
      <xdr:rowOff>209550</xdr:rowOff>
    </xdr:to>
    <xdr:sp macro="" textlink="">
      <xdr:nvSpPr>
        <xdr:cNvPr id="5" name="Text Box 1"/>
        <xdr:cNvSpPr txBox="1">
          <a:spLocks noChangeArrowheads="1"/>
        </xdr:cNvSpPr>
      </xdr:nvSpPr>
      <xdr:spPr bwMode="auto">
        <a:xfrm>
          <a:off x="514350" y="13716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6" name="Text Box 1"/>
        <xdr:cNvSpPr txBox="1">
          <a:spLocks noChangeArrowheads="1"/>
        </xdr:cNvSpPr>
      </xdr:nvSpPr>
      <xdr:spPr bwMode="auto">
        <a:xfrm>
          <a:off x="51435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7"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8"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9" name="Text Box 1"/>
        <xdr:cNvSpPr txBox="1">
          <a:spLocks noChangeArrowheads="1"/>
        </xdr:cNvSpPr>
      </xdr:nvSpPr>
      <xdr:spPr bwMode="auto">
        <a:xfrm>
          <a:off x="514350" y="8393430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10" name="Text Box 1"/>
        <xdr:cNvSpPr txBox="1">
          <a:spLocks noChangeArrowheads="1"/>
        </xdr:cNvSpPr>
      </xdr:nvSpPr>
      <xdr:spPr bwMode="auto">
        <a:xfrm>
          <a:off x="514350" y="8393430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1" name="Text Box 1"/>
        <xdr:cNvSpPr txBox="1">
          <a:spLocks noChangeArrowheads="1"/>
        </xdr:cNvSpPr>
      </xdr:nvSpPr>
      <xdr:spPr bwMode="auto">
        <a:xfrm>
          <a:off x="51435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2" name="Text Box 1"/>
        <xdr:cNvSpPr txBox="1">
          <a:spLocks noChangeArrowheads="1"/>
        </xdr:cNvSpPr>
      </xdr:nvSpPr>
      <xdr:spPr bwMode="auto">
        <a:xfrm>
          <a:off x="514350" y="83934300"/>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3" name="Text Box 1"/>
        <xdr:cNvSpPr txBox="1">
          <a:spLocks noChangeArrowheads="1"/>
        </xdr:cNvSpPr>
      </xdr:nvSpPr>
      <xdr:spPr bwMode="auto">
        <a:xfrm>
          <a:off x="51435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4" name="Text Box 1"/>
        <xdr:cNvSpPr txBox="1">
          <a:spLocks noChangeArrowheads="1"/>
        </xdr:cNvSpPr>
      </xdr:nvSpPr>
      <xdr:spPr bwMode="auto">
        <a:xfrm>
          <a:off x="514350" y="83934300"/>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5" name="Text Box 1"/>
        <xdr:cNvSpPr txBox="1">
          <a:spLocks noChangeArrowheads="1"/>
        </xdr:cNvSpPr>
      </xdr:nvSpPr>
      <xdr:spPr bwMode="auto">
        <a:xfrm>
          <a:off x="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6" name="Text Box 1"/>
        <xdr:cNvSpPr txBox="1">
          <a:spLocks noChangeArrowheads="1"/>
        </xdr:cNvSpPr>
      </xdr:nvSpPr>
      <xdr:spPr bwMode="auto">
        <a:xfrm>
          <a:off x="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17" name="Text Box 1"/>
        <xdr:cNvSpPr txBox="1">
          <a:spLocks noChangeArrowheads="1"/>
        </xdr:cNvSpPr>
      </xdr:nvSpPr>
      <xdr:spPr bwMode="auto">
        <a:xfrm>
          <a:off x="0" y="83934300"/>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8"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9"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20" name="Text Box 1"/>
        <xdr:cNvSpPr txBox="1">
          <a:spLocks noChangeArrowheads="1"/>
        </xdr:cNvSpPr>
      </xdr:nvSpPr>
      <xdr:spPr bwMode="auto">
        <a:xfrm>
          <a:off x="514350" y="8393430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21" name="Text Box 1"/>
        <xdr:cNvSpPr txBox="1">
          <a:spLocks noChangeArrowheads="1"/>
        </xdr:cNvSpPr>
      </xdr:nvSpPr>
      <xdr:spPr bwMode="auto">
        <a:xfrm>
          <a:off x="514350" y="8393430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22" name="Text Box 1"/>
        <xdr:cNvSpPr txBox="1">
          <a:spLocks noChangeArrowheads="1"/>
        </xdr:cNvSpPr>
      </xdr:nvSpPr>
      <xdr:spPr bwMode="auto">
        <a:xfrm>
          <a:off x="514350" y="8393430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23" name="Text Box 1"/>
        <xdr:cNvSpPr txBox="1">
          <a:spLocks noChangeArrowheads="1"/>
        </xdr:cNvSpPr>
      </xdr:nvSpPr>
      <xdr:spPr bwMode="auto">
        <a:xfrm>
          <a:off x="514350" y="8393430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24" name="Text Box 1"/>
        <xdr:cNvSpPr txBox="1">
          <a:spLocks noChangeArrowheads="1"/>
        </xdr:cNvSpPr>
      </xdr:nvSpPr>
      <xdr:spPr bwMode="auto">
        <a:xfrm>
          <a:off x="514350" y="83734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5" name="Text Box 1"/>
        <xdr:cNvSpPr txBox="1">
          <a:spLocks noChangeArrowheads="1"/>
        </xdr:cNvSpPr>
      </xdr:nvSpPr>
      <xdr:spPr bwMode="auto">
        <a:xfrm>
          <a:off x="514350" y="837342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26" name="Text Box 1"/>
        <xdr:cNvSpPr txBox="1">
          <a:spLocks noChangeArrowheads="1"/>
        </xdr:cNvSpPr>
      </xdr:nvSpPr>
      <xdr:spPr bwMode="auto">
        <a:xfrm>
          <a:off x="514350" y="83734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7" name="Text Box 1"/>
        <xdr:cNvSpPr txBox="1">
          <a:spLocks noChangeArrowheads="1"/>
        </xdr:cNvSpPr>
      </xdr:nvSpPr>
      <xdr:spPr bwMode="auto">
        <a:xfrm>
          <a:off x="514350" y="837342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66675</xdr:rowOff>
    </xdr:from>
    <xdr:to>
      <xdr:col>1</xdr:col>
      <xdr:colOff>85725</xdr:colOff>
      <xdr:row>152</xdr:row>
      <xdr:rowOff>66675</xdr:rowOff>
    </xdr:to>
    <xdr:sp macro="" textlink="">
      <xdr:nvSpPr>
        <xdr:cNvPr id="28" name="Text Box 1"/>
        <xdr:cNvSpPr txBox="1">
          <a:spLocks noChangeArrowheads="1"/>
        </xdr:cNvSpPr>
      </xdr:nvSpPr>
      <xdr:spPr bwMode="auto">
        <a:xfrm>
          <a:off x="514350" y="857154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29" name="Text Box 1"/>
        <xdr:cNvSpPr txBox="1">
          <a:spLocks noChangeArrowheads="1"/>
        </xdr:cNvSpPr>
      </xdr:nvSpPr>
      <xdr:spPr bwMode="auto">
        <a:xfrm>
          <a:off x="514350" y="84315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76200</xdr:colOff>
      <xdr:row>137</xdr:row>
      <xdr:rowOff>95250</xdr:rowOff>
    </xdr:to>
    <xdr:sp macro="" textlink="">
      <xdr:nvSpPr>
        <xdr:cNvPr id="30" name="Text Box 1"/>
        <xdr:cNvSpPr txBox="1">
          <a:spLocks noChangeArrowheads="1"/>
        </xdr:cNvSpPr>
      </xdr:nvSpPr>
      <xdr:spPr bwMode="auto">
        <a:xfrm>
          <a:off x="5143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43391</xdr:rowOff>
    </xdr:to>
    <xdr:sp macro="" textlink="">
      <xdr:nvSpPr>
        <xdr:cNvPr id="31" name="Text Box 1"/>
        <xdr:cNvSpPr txBox="1">
          <a:spLocks noChangeArrowheads="1"/>
        </xdr:cNvSpPr>
      </xdr:nvSpPr>
      <xdr:spPr bwMode="auto">
        <a:xfrm>
          <a:off x="5143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43391</xdr:rowOff>
    </xdr:to>
    <xdr:sp macro="" textlink="">
      <xdr:nvSpPr>
        <xdr:cNvPr id="32" name="Text Box 1"/>
        <xdr:cNvSpPr txBox="1">
          <a:spLocks noChangeArrowheads="1"/>
        </xdr:cNvSpPr>
      </xdr:nvSpPr>
      <xdr:spPr bwMode="auto">
        <a:xfrm>
          <a:off x="5143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11642</xdr:rowOff>
    </xdr:to>
    <xdr:sp macro="" textlink="">
      <xdr:nvSpPr>
        <xdr:cNvPr id="33" name="Text Box 1"/>
        <xdr:cNvSpPr txBox="1">
          <a:spLocks noChangeArrowheads="1"/>
        </xdr:cNvSpPr>
      </xdr:nvSpPr>
      <xdr:spPr bwMode="auto">
        <a:xfrm>
          <a:off x="5143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12</xdr:row>
      <xdr:rowOff>95250</xdr:rowOff>
    </xdr:to>
    <xdr:sp macro="" textlink="">
      <xdr:nvSpPr>
        <xdr:cNvPr id="34" name="Text Box 1"/>
        <xdr:cNvSpPr txBox="1">
          <a:spLocks noChangeArrowheads="1"/>
        </xdr:cNvSpPr>
      </xdr:nvSpPr>
      <xdr:spPr bwMode="auto">
        <a:xfrm>
          <a:off x="514350" y="30861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12</xdr:row>
      <xdr:rowOff>238125</xdr:rowOff>
    </xdr:to>
    <xdr:sp macro="" textlink="">
      <xdr:nvSpPr>
        <xdr:cNvPr id="35" name="Text Box 1"/>
        <xdr:cNvSpPr txBox="1">
          <a:spLocks noChangeArrowheads="1"/>
        </xdr:cNvSpPr>
      </xdr:nvSpPr>
      <xdr:spPr bwMode="auto">
        <a:xfrm>
          <a:off x="514350" y="30861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12</xdr:row>
      <xdr:rowOff>238125</xdr:rowOff>
    </xdr:to>
    <xdr:sp macro="" textlink="">
      <xdr:nvSpPr>
        <xdr:cNvPr id="36" name="Text Box 1"/>
        <xdr:cNvSpPr txBox="1">
          <a:spLocks noChangeArrowheads="1"/>
        </xdr:cNvSpPr>
      </xdr:nvSpPr>
      <xdr:spPr bwMode="auto">
        <a:xfrm>
          <a:off x="514350" y="30861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12</xdr:row>
      <xdr:rowOff>209550</xdr:rowOff>
    </xdr:to>
    <xdr:sp macro="" textlink="">
      <xdr:nvSpPr>
        <xdr:cNvPr id="37" name="Text Box 1"/>
        <xdr:cNvSpPr txBox="1">
          <a:spLocks noChangeArrowheads="1"/>
        </xdr:cNvSpPr>
      </xdr:nvSpPr>
      <xdr:spPr bwMode="auto">
        <a:xfrm>
          <a:off x="514350" y="30861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135</xdr:row>
      <xdr:rowOff>0</xdr:rowOff>
    </xdr:to>
    <xdr:sp macro="" textlink="">
      <xdr:nvSpPr>
        <xdr:cNvPr id="38" name="Text Box 1"/>
        <xdr:cNvSpPr txBox="1">
          <a:spLocks noChangeArrowheads="1"/>
        </xdr:cNvSpPr>
      </xdr:nvSpPr>
      <xdr:spPr bwMode="auto">
        <a:xfrm>
          <a:off x="514350" y="61569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135</xdr:row>
      <xdr:rowOff>0</xdr:rowOff>
    </xdr:to>
    <xdr:sp macro="" textlink="">
      <xdr:nvSpPr>
        <xdr:cNvPr id="39" name="Text Box 1"/>
        <xdr:cNvSpPr txBox="1">
          <a:spLocks noChangeArrowheads="1"/>
        </xdr:cNvSpPr>
      </xdr:nvSpPr>
      <xdr:spPr bwMode="auto">
        <a:xfrm>
          <a:off x="514350" y="61569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85725</xdr:colOff>
      <xdr:row>135</xdr:row>
      <xdr:rowOff>0</xdr:rowOff>
    </xdr:to>
    <xdr:sp macro="" textlink="">
      <xdr:nvSpPr>
        <xdr:cNvPr id="40" name="Text Box 1"/>
        <xdr:cNvSpPr txBox="1">
          <a:spLocks noChangeArrowheads="1"/>
        </xdr:cNvSpPr>
      </xdr:nvSpPr>
      <xdr:spPr bwMode="auto">
        <a:xfrm>
          <a:off x="514350" y="54902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85725</xdr:colOff>
      <xdr:row>135</xdr:row>
      <xdr:rowOff>0</xdr:rowOff>
    </xdr:to>
    <xdr:sp macro="" textlink="">
      <xdr:nvSpPr>
        <xdr:cNvPr id="41" name="Text Box 1"/>
        <xdr:cNvSpPr txBox="1">
          <a:spLocks noChangeArrowheads="1"/>
        </xdr:cNvSpPr>
      </xdr:nvSpPr>
      <xdr:spPr bwMode="auto">
        <a:xfrm>
          <a:off x="514350" y="35471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135</xdr:row>
      <xdr:rowOff>0</xdr:rowOff>
    </xdr:to>
    <xdr:sp macro="" textlink="">
      <xdr:nvSpPr>
        <xdr:cNvPr id="42" name="Text Box 1"/>
        <xdr:cNvSpPr txBox="1">
          <a:spLocks noChangeArrowheads="1"/>
        </xdr:cNvSpPr>
      </xdr:nvSpPr>
      <xdr:spPr bwMode="auto">
        <a:xfrm>
          <a:off x="514350" y="58902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135</xdr:row>
      <xdr:rowOff>0</xdr:rowOff>
    </xdr:to>
    <xdr:sp macro="" textlink="">
      <xdr:nvSpPr>
        <xdr:cNvPr id="43" name="Text Box 1"/>
        <xdr:cNvSpPr txBox="1">
          <a:spLocks noChangeArrowheads="1"/>
        </xdr:cNvSpPr>
      </xdr:nvSpPr>
      <xdr:spPr bwMode="auto">
        <a:xfrm>
          <a:off x="514350" y="58902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97</xdr:row>
      <xdr:rowOff>0</xdr:rowOff>
    </xdr:from>
    <xdr:to>
      <xdr:col>1</xdr:col>
      <xdr:colOff>85725</xdr:colOff>
      <xdr:row>135</xdr:row>
      <xdr:rowOff>0</xdr:rowOff>
    </xdr:to>
    <xdr:sp macro="" textlink="">
      <xdr:nvSpPr>
        <xdr:cNvPr id="44" name="Text Box 1"/>
        <xdr:cNvSpPr txBox="1">
          <a:spLocks noChangeArrowheads="1"/>
        </xdr:cNvSpPr>
      </xdr:nvSpPr>
      <xdr:spPr bwMode="auto">
        <a:xfrm>
          <a:off x="514350" y="63665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85725</xdr:colOff>
      <xdr:row>135</xdr:row>
      <xdr:rowOff>0</xdr:rowOff>
    </xdr:to>
    <xdr:sp macro="" textlink="">
      <xdr:nvSpPr>
        <xdr:cNvPr id="45" name="Text Box 1"/>
        <xdr:cNvSpPr txBox="1">
          <a:spLocks noChangeArrowheads="1"/>
        </xdr:cNvSpPr>
      </xdr:nvSpPr>
      <xdr:spPr bwMode="auto">
        <a:xfrm>
          <a:off x="514350" y="64617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116</xdr:row>
      <xdr:rowOff>0</xdr:rowOff>
    </xdr:from>
    <xdr:to>
      <xdr:col>1</xdr:col>
      <xdr:colOff>85725</xdr:colOff>
      <xdr:row>135</xdr:row>
      <xdr:rowOff>0</xdr:rowOff>
    </xdr:to>
    <xdr:sp macro="" textlink="">
      <xdr:nvSpPr>
        <xdr:cNvPr id="46" name="Text Box 1"/>
        <xdr:cNvSpPr txBox="1">
          <a:spLocks noChangeArrowheads="1"/>
        </xdr:cNvSpPr>
      </xdr:nvSpPr>
      <xdr:spPr bwMode="auto">
        <a:xfrm>
          <a:off x="514350" y="72618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85725</xdr:colOff>
      <xdr:row>145</xdr:row>
      <xdr:rowOff>164041</xdr:rowOff>
    </xdr:to>
    <xdr:sp macro="" textlink="">
      <xdr:nvSpPr>
        <xdr:cNvPr id="47" name="Text Box 1"/>
        <xdr:cNvSpPr txBox="1">
          <a:spLocks noChangeArrowheads="1"/>
        </xdr:cNvSpPr>
      </xdr:nvSpPr>
      <xdr:spPr bwMode="auto">
        <a:xfrm>
          <a:off x="514350" y="71094600"/>
          <a:ext cx="85725" cy="189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76200</xdr:colOff>
      <xdr:row>137</xdr:row>
      <xdr:rowOff>65617</xdr:rowOff>
    </xdr:to>
    <xdr:sp macro="" textlink="">
      <xdr:nvSpPr>
        <xdr:cNvPr id="48" name="Text Box 1"/>
        <xdr:cNvSpPr txBox="1">
          <a:spLocks noChangeArrowheads="1"/>
        </xdr:cNvSpPr>
      </xdr:nvSpPr>
      <xdr:spPr bwMode="auto">
        <a:xfrm>
          <a:off x="0" y="4594860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137</xdr:row>
      <xdr:rowOff>65617</xdr:rowOff>
    </xdr:to>
    <xdr:sp macro="" textlink="">
      <xdr:nvSpPr>
        <xdr:cNvPr id="49" name="Text Box 1"/>
        <xdr:cNvSpPr txBox="1">
          <a:spLocks noChangeArrowheads="1"/>
        </xdr:cNvSpPr>
      </xdr:nvSpPr>
      <xdr:spPr bwMode="auto">
        <a:xfrm>
          <a:off x="0" y="459486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137</xdr:row>
      <xdr:rowOff>65617</xdr:rowOff>
    </xdr:to>
    <xdr:sp macro="" textlink="">
      <xdr:nvSpPr>
        <xdr:cNvPr id="50" name="Text Box 1"/>
        <xdr:cNvSpPr txBox="1">
          <a:spLocks noChangeArrowheads="1"/>
        </xdr:cNvSpPr>
      </xdr:nvSpPr>
      <xdr:spPr bwMode="auto">
        <a:xfrm>
          <a:off x="0" y="459486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137</xdr:row>
      <xdr:rowOff>65617</xdr:rowOff>
    </xdr:to>
    <xdr:sp macro="" textlink="">
      <xdr:nvSpPr>
        <xdr:cNvPr id="51" name="Text Box 1"/>
        <xdr:cNvSpPr txBox="1">
          <a:spLocks noChangeArrowheads="1"/>
        </xdr:cNvSpPr>
      </xdr:nvSpPr>
      <xdr:spPr bwMode="auto">
        <a:xfrm>
          <a:off x="0" y="459486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135</xdr:row>
      <xdr:rowOff>0</xdr:rowOff>
    </xdr:to>
    <xdr:sp macro="" textlink="">
      <xdr:nvSpPr>
        <xdr:cNvPr id="52" name="Text Box 1"/>
        <xdr:cNvSpPr txBox="1">
          <a:spLocks noChangeArrowheads="1"/>
        </xdr:cNvSpPr>
      </xdr:nvSpPr>
      <xdr:spPr bwMode="auto">
        <a:xfrm>
          <a:off x="514350" y="57950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135</xdr:row>
      <xdr:rowOff>0</xdr:rowOff>
    </xdr:to>
    <xdr:sp macro="" textlink="">
      <xdr:nvSpPr>
        <xdr:cNvPr id="53" name="Text Box 1"/>
        <xdr:cNvSpPr txBox="1">
          <a:spLocks noChangeArrowheads="1"/>
        </xdr:cNvSpPr>
      </xdr:nvSpPr>
      <xdr:spPr bwMode="auto">
        <a:xfrm>
          <a:off x="514350" y="57950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54" name="Text Box 1"/>
        <xdr:cNvSpPr txBox="1">
          <a:spLocks noChangeArrowheads="1"/>
        </xdr:cNvSpPr>
      </xdr:nvSpPr>
      <xdr:spPr bwMode="auto">
        <a:xfrm>
          <a:off x="715327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55"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56"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11642</xdr:rowOff>
    </xdr:to>
    <xdr:sp macro="" textlink="">
      <xdr:nvSpPr>
        <xdr:cNvPr id="57" name="Text Box 1"/>
        <xdr:cNvSpPr txBox="1">
          <a:spLocks noChangeArrowheads="1"/>
        </xdr:cNvSpPr>
      </xdr:nvSpPr>
      <xdr:spPr bwMode="auto">
        <a:xfrm>
          <a:off x="715327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76200</xdr:colOff>
      <xdr:row>137</xdr:row>
      <xdr:rowOff>95250</xdr:rowOff>
    </xdr:to>
    <xdr:sp macro="" textlink="">
      <xdr:nvSpPr>
        <xdr:cNvPr id="58"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59"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60"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11642</xdr:rowOff>
    </xdr:to>
    <xdr:sp macro="" textlink="">
      <xdr:nvSpPr>
        <xdr:cNvPr id="61"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76200</xdr:colOff>
      <xdr:row>137</xdr:row>
      <xdr:rowOff>95250</xdr:rowOff>
    </xdr:to>
    <xdr:sp macro="" textlink="">
      <xdr:nvSpPr>
        <xdr:cNvPr id="62"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63"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64"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11642</xdr:rowOff>
    </xdr:to>
    <xdr:sp macro="" textlink="">
      <xdr:nvSpPr>
        <xdr:cNvPr id="65"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66"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67"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68"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69"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76200</xdr:colOff>
      <xdr:row>137</xdr:row>
      <xdr:rowOff>95250</xdr:rowOff>
    </xdr:to>
    <xdr:sp macro="" textlink="">
      <xdr:nvSpPr>
        <xdr:cNvPr id="70" name="Text Box 1"/>
        <xdr:cNvSpPr txBox="1">
          <a:spLocks noChangeArrowheads="1"/>
        </xdr:cNvSpPr>
      </xdr:nvSpPr>
      <xdr:spPr bwMode="auto">
        <a:xfrm>
          <a:off x="105537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85725</xdr:colOff>
      <xdr:row>138</xdr:row>
      <xdr:rowOff>43391</xdr:rowOff>
    </xdr:to>
    <xdr:sp macro="" textlink="">
      <xdr:nvSpPr>
        <xdr:cNvPr id="71"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85725</xdr:colOff>
      <xdr:row>138</xdr:row>
      <xdr:rowOff>43391</xdr:rowOff>
    </xdr:to>
    <xdr:sp macro="" textlink="">
      <xdr:nvSpPr>
        <xdr:cNvPr id="72"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85725</xdr:colOff>
      <xdr:row>138</xdr:row>
      <xdr:rowOff>11642</xdr:rowOff>
    </xdr:to>
    <xdr:sp macro="" textlink="">
      <xdr:nvSpPr>
        <xdr:cNvPr id="73" name="Text Box 1"/>
        <xdr:cNvSpPr txBox="1">
          <a:spLocks noChangeArrowheads="1"/>
        </xdr:cNvSpPr>
      </xdr:nvSpPr>
      <xdr:spPr bwMode="auto">
        <a:xfrm>
          <a:off x="105537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76200</xdr:colOff>
      <xdr:row>137</xdr:row>
      <xdr:rowOff>95250</xdr:rowOff>
    </xdr:to>
    <xdr:sp macro="" textlink="">
      <xdr:nvSpPr>
        <xdr:cNvPr id="74"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75"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76"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11642</xdr:rowOff>
    </xdr:to>
    <xdr:sp macro="" textlink="">
      <xdr:nvSpPr>
        <xdr:cNvPr id="77"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76200</xdr:colOff>
      <xdr:row>137</xdr:row>
      <xdr:rowOff>95250</xdr:rowOff>
    </xdr:to>
    <xdr:sp macro="" textlink="">
      <xdr:nvSpPr>
        <xdr:cNvPr id="78"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79"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80"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11642</xdr:rowOff>
    </xdr:to>
    <xdr:sp macro="" textlink="">
      <xdr:nvSpPr>
        <xdr:cNvPr id="81"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82"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83"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84"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85"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76200</xdr:colOff>
      <xdr:row>137</xdr:row>
      <xdr:rowOff>95250</xdr:rowOff>
    </xdr:to>
    <xdr:sp macro="" textlink="">
      <xdr:nvSpPr>
        <xdr:cNvPr id="86" name="Text Box 1"/>
        <xdr:cNvSpPr txBox="1">
          <a:spLocks noChangeArrowheads="1"/>
        </xdr:cNvSpPr>
      </xdr:nvSpPr>
      <xdr:spPr bwMode="auto">
        <a:xfrm>
          <a:off x="105537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85725</xdr:colOff>
      <xdr:row>138</xdr:row>
      <xdr:rowOff>43391</xdr:rowOff>
    </xdr:to>
    <xdr:sp macro="" textlink="">
      <xdr:nvSpPr>
        <xdr:cNvPr id="87"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85725</xdr:colOff>
      <xdr:row>138</xdr:row>
      <xdr:rowOff>43391</xdr:rowOff>
    </xdr:to>
    <xdr:sp macro="" textlink="">
      <xdr:nvSpPr>
        <xdr:cNvPr id="88"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85725</xdr:colOff>
      <xdr:row>138</xdr:row>
      <xdr:rowOff>11642</xdr:rowOff>
    </xdr:to>
    <xdr:sp macro="" textlink="">
      <xdr:nvSpPr>
        <xdr:cNvPr id="89" name="Text Box 1"/>
        <xdr:cNvSpPr txBox="1">
          <a:spLocks noChangeArrowheads="1"/>
        </xdr:cNvSpPr>
      </xdr:nvSpPr>
      <xdr:spPr bwMode="auto">
        <a:xfrm>
          <a:off x="105537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90" name="Text Box 1"/>
        <xdr:cNvSpPr txBox="1">
          <a:spLocks noChangeArrowheads="1"/>
        </xdr:cNvSpPr>
      </xdr:nvSpPr>
      <xdr:spPr bwMode="auto">
        <a:xfrm>
          <a:off x="715327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1"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2"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11642</xdr:rowOff>
    </xdr:to>
    <xdr:sp macro="" textlink="">
      <xdr:nvSpPr>
        <xdr:cNvPr id="93" name="Text Box 1"/>
        <xdr:cNvSpPr txBox="1">
          <a:spLocks noChangeArrowheads="1"/>
        </xdr:cNvSpPr>
      </xdr:nvSpPr>
      <xdr:spPr bwMode="auto">
        <a:xfrm>
          <a:off x="715327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94" name="Text Box 1"/>
        <xdr:cNvSpPr txBox="1">
          <a:spLocks noChangeArrowheads="1"/>
        </xdr:cNvSpPr>
      </xdr:nvSpPr>
      <xdr:spPr bwMode="auto">
        <a:xfrm>
          <a:off x="715327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5"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6"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11642</xdr:rowOff>
    </xdr:to>
    <xdr:sp macro="" textlink="">
      <xdr:nvSpPr>
        <xdr:cNvPr id="97" name="Text Box 1"/>
        <xdr:cNvSpPr txBox="1">
          <a:spLocks noChangeArrowheads="1"/>
        </xdr:cNvSpPr>
      </xdr:nvSpPr>
      <xdr:spPr bwMode="auto">
        <a:xfrm>
          <a:off x="715327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76200</xdr:colOff>
      <xdr:row>137</xdr:row>
      <xdr:rowOff>95250</xdr:rowOff>
    </xdr:to>
    <xdr:sp macro="" textlink="">
      <xdr:nvSpPr>
        <xdr:cNvPr id="98"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99"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100"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11642</xdr:rowOff>
    </xdr:to>
    <xdr:sp macro="" textlink="">
      <xdr:nvSpPr>
        <xdr:cNvPr id="101"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76200</xdr:colOff>
      <xdr:row>137</xdr:row>
      <xdr:rowOff>95250</xdr:rowOff>
    </xdr:to>
    <xdr:sp macro="" textlink="">
      <xdr:nvSpPr>
        <xdr:cNvPr id="102"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103"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104"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11642</xdr:rowOff>
    </xdr:to>
    <xdr:sp macro="" textlink="">
      <xdr:nvSpPr>
        <xdr:cNvPr id="105"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76200</xdr:colOff>
      <xdr:row>137</xdr:row>
      <xdr:rowOff>95250</xdr:rowOff>
    </xdr:to>
    <xdr:sp macro="" textlink="">
      <xdr:nvSpPr>
        <xdr:cNvPr id="106"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107"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108"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11642</xdr:rowOff>
    </xdr:to>
    <xdr:sp macro="" textlink="">
      <xdr:nvSpPr>
        <xdr:cNvPr id="109"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76200</xdr:colOff>
      <xdr:row>137</xdr:row>
      <xdr:rowOff>95250</xdr:rowOff>
    </xdr:to>
    <xdr:sp macro="" textlink="">
      <xdr:nvSpPr>
        <xdr:cNvPr id="110"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111"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112"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11642</xdr:rowOff>
    </xdr:to>
    <xdr:sp macro="" textlink="">
      <xdr:nvSpPr>
        <xdr:cNvPr id="113"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114"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5"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6"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117"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118"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9"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20"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121"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76200</xdr:colOff>
      <xdr:row>134</xdr:row>
      <xdr:rowOff>95250</xdr:rowOff>
    </xdr:to>
    <xdr:sp macro="" textlink="">
      <xdr:nvSpPr>
        <xdr:cNvPr id="122" name="Text Box 1"/>
        <xdr:cNvSpPr txBox="1">
          <a:spLocks noChangeArrowheads="1"/>
        </xdr:cNvSpPr>
      </xdr:nvSpPr>
      <xdr:spPr bwMode="auto">
        <a:xfrm>
          <a:off x="5143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137</xdr:row>
      <xdr:rowOff>32808</xdr:rowOff>
    </xdr:to>
    <xdr:sp macro="" textlink="">
      <xdr:nvSpPr>
        <xdr:cNvPr id="123" name="Text Box 1"/>
        <xdr:cNvSpPr txBox="1">
          <a:spLocks noChangeArrowheads="1"/>
        </xdr:cNvSpPr>
      </xdr:nvSpPr>
      <xdr:spPr bwMode="auto">
        <a:xfrm>
          <a:off x="5143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137</xdr:row>
      <xdr:rowOff>32808</xdr:rowOff>
    </xdr:to>
    <xdr:sp macro="" textlink="">
      <xdr:nvSpPr>
        <xdr:cNvPr id="124" name="Text Box 1"/>
        <xdr:cNvSpPr txBox="1">
          <a:spLocks noChangeArrowheads="1"/>
        </xdr:cNvSpPr>
      </xdr:nvSpPr>
      <xdr:spPr bwMode="auto">
        <a:xfrm>
          <a:off x="5143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135</xdr:row>
      <xdr:rowOff>0</xdr:rowOff>
    </xdr:to>
    <xdr:sp macro="" textlink="">
      <xdr:nvSpPr>
        <xdr:cNvPr id="125" name="Text Box 1"/>
        <xdr:cNvSpPr txBox="1">
          <a:spLocks noChangeArrowheads="1"/>
        </xdr:cNvSpPr>
      </xdr:nvSpPr>
      <xdr:spPr bwMode="auto">
        <a:xfrm>
          <a:off x="5143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134</xdr:row>
      <xdr:rowOff>95250</xdr:rowOff>
    </xdr:to>
    <xdr:sp macro="" textlink="">
      <xdr:nvSpPr>
        <xdr:cNvPr id="126" name="Text Box 1"/>
        <xdr:cNvSpPr txBox="1">
          <a:spLocks noChangeArrowheads="1"/>
        </xdr:cNvSpPr>
      </xdr:nvSpPr>
      <xdr:spPr bwMode="auto">
        <a:xfrm>
          <a:off x="715327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27"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28"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135</xdr:row>
      <xdr:rowOff>0</xdr:rowOff>
    </xdr:to>
    <xdr:sp macro="" textlink="">
      <xdr:nvSpPr>
        <xdr:cNvPr id="129" name="Text Box 1"/>
        <xdr:cNvSpPr txBox="1">
          <a:spLocks noChangeArrowheads="1"/>
        </xdr:cNvSpPr>
      </xdr:nvSpPr>
      <xdr:spPr bwMode="auto">
        <a:xfrm>
          <a:off x="715327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13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131"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132"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133"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13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135"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136"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13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138"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39"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40"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141"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14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143"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144"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14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146"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147"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148"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149"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15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151"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152"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153"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154"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55"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56"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157"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15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159"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160"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16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134</xdr:row>
      <xdr:rowOff>95250</xdr:rowOff>
    </xdr:to>
    <xdr:sp macro="" textlink="">
      <xdr:nvSpPr>
        <xdr:cNvPr id="162" name="Text Box 1"/>
        <xdr:cNvSpPr txBox="1">
          <a:spLocks noChangeArrowheads="1"/>
        </xdr:cNvSpPr>
      </xdr:nvSpPr>
      <xdr:spPr bwMode="auto">
        <a:xfrm>
          <a:off x="715327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3"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4"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135</xdr:row>
      <xdr:rowOff>0</xdr:rowOff>
    </xdr:to>
    <xdr:sp macro="" textlink="">
      <xdr:nvSpPr>
        <xdr:cNvPr id="165" name="Text Box 1"/>
        <xdr:cNvSpPr txBox="1">
          <a:spLocks noChangeArrowheads="1"/>
        </xdr:cNvSpPr>
      </xdr:nvSpPr>
      <xdr:spPr bwMode="auto">
        <a:xfrm>
          <a:off x="715327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134</xdr:row>
      <xdr:rowOff>95250</xdr:rowOff>
    </xdr:to>
    <xdr:sp macro="" textlink="">
      <xdr:nvSpPr>
        <xdr:cNvPr id="166" name="Text Box 1"/>
        <xdr:cNvSpPr txBox="1">
          <a:spLocks noChangeArrowheads="1"/>
        </xdr:cNvSpPr>
      </xdr:nvSpPr>
      <xdr:spPr bwMode="auto">
        <a:xfrm>
          <a:off x="715327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7"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32808</xdr:rowOff>
    </xdr:to>
    <xdr:sp macro="" textlink="">
      <xdr:nvSpPr>
        <xdr:cNvPr id="168"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135</xdr:row>
      <xdr:rowOff>0</xdr:rowOff>
    </xdr:to>
    <xdr:sp macro="" textlink="">
      <xdr:nvSpPr>
        <xdr:cNvPr id="169" name="Text Box 1"/>
        <xdr:cNvSpPr txBox="1">
          <a:spLocks noChangeArrowheads="1"/>
        </xdr:cNvSpPr>
      </xdr:nvSpPr>
      <xdr:spPr bwMode="auto">
        <a:xfrm>
          <a:off x="715327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17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171"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172"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173"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174"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175"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176"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177"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17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179"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180"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18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182"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183"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184"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185"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18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87"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88"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18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190"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91"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192"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19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19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195"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196"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19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19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199"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20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20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0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0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04"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05"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0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07"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08"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0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10"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1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1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13"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14"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1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16"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17"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218"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219"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220"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221"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222"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223"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224"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225"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226"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227"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32808</xdr:rowOff>
    </xdr:to>
    <xdr:sp macro="" textlink="">
      <xdr:nvSpPr>
        <xdr:cNvPr id="228"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229"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23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231"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232"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233"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23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235"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236"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23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23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239"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32808</xdr:rowOff>
    </xdr:to>
    <xdr:sp macro="" textlink="">
      <xdr:nvSpPr>
        <xdr:cNvPr id="240"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24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4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3"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4"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45"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4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7"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48"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4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50"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51"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32808</xdr:rowOff>
    </xdr:to>
    <xdr:sp macro="" textlink="">
      <xdr:nvSpPr>
        <xdr:cNvPr id="252"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5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54"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255"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256"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57"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5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259"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260"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6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6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263"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32808</xdr:rowOff>
    </xdr:to>
    <xdr:sp macro="" textlink="">
      <xdr:nvSpPr>
        <xdr:cNvPr id="264"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6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266"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267"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268"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269"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27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271"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272"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273"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27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275"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276"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27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78"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7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80"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81"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28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28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84"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8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86"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87"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28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289"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29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291"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292"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293"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134</xdr:row>
      <xdr:rowOff>95250</xdr:rowOff>
    </xdr:to>
    <xdr:sp macro="" textlink="">
      <xdr:nvSpPr>
        <xdr:cNvPr id="294"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0</xdr:rowOff>
    </xdr:to>
    <xdr:sp macro="" textlink="">
      <xdr:nvSpPr>
        <xdr:cNvPr id="295"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296"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29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29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299"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134</xdr:row>
      <xdr:rowOff>95250</xdr:rowOff>
    </xdr:to>
    <xdr:sp macro="" textlink="">
      <xdr:nvSpPr>
        <xdr:cNvPr id="30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0</xdr:rowOff>
    </xdr:to>
    <xdr:sp macro="" textlink="">
      <xdr:nvSpPr>
        <xdr:cNvPr id="30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30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30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304"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305"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134</xdr:row>
      <xdr:rowOff>95250</xdr:rowOff>
    </xdr:to>
    <xdr:sp macro="" textlink="">
      <xdr:nvSpPr>
        <xdr:cNvPr id="30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0</xdr:rowOff>
    </xdr:to>
    <xdr:sp macro="" textlink="">
      <xdr:nvSpPr>
        <xdr:cNvPr id="307"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30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309"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310"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31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134</xdr:row>
      <xdr:rowOff>95250</xdr:rowOff>
    </xdr:to>
    <xdr:sp macro="" textlink="">
      <xdr:nvSpPr>
        <xdr:cNvPr id="31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0</xdr:rowOff>
    </xdr:to>
    <xdr:sp macro="" textlink="">
      <xdr:nvSpPr>
        <xdr:cNvPr id="313"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38"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39"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40"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41"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42"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43"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44"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45"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46"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47"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48"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349" name="Text Box 1"/>
        <xdr:cNvSpPr txBox="1">
          <a:spLocks noChangeArrowheads="1"/>
        </xdr:cNvSpPr>
      </xdr:nvSpPr>
      <xdr:spPr bwMode="auto">
        <a:xfrm>
          <a:off x="0" y="84020025"/>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50"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51"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52"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353"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354"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355"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356"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57"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358"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59"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152</xdr:row>
      <xdr:rowOff>66675</xdr:rowOff>
    </xdr:from>
    <xdr:to>
      <xdr:col>1</xdr:col>
      <xdr:colOff>85725</xdr:colOff>
      <xdr:row>153</xdr:row>
      <xdr:rowOff>66675</xdr:rowOff>
    </xdr:to>
    <xdr:sp macro="" textlink="">
      <xdr:nvSpPr>
        <xdr:cNvPr id="360" name="Text Box 1"/>
        <xdr:cNvSpPr txBox="1">
          <a:spLocks noChangeArrowheads="1"/>
        </xdr:cNvSpPr>
      </xdr:nvSpPr>
      <xdr:spPr bwMode="auto">
        <a:xfrm>
          <a:off x="514350" y="85991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361" name="Text Box 1"/>
        <xdr:cNvSpPr txBox="1">
          <a:spLocks noChangeArrowheads="1"/>
        </xdr:cNvSpPr>
      </xdr:nvSpPr>
      <xdr:spPr bwMode="auto">
        <a:xfrm>
          <a:off x="514350" y="84401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76200</xdr:colOff>
      <xdr:row>22</xdr:row>
      <xdr:rowOff>95250</xdr:rowOff>
    </xdr:to>
    <xdr:sp macro="" textlink="">
      <xdr:nvSpPr>
        <xdr:cNvPr id="2" name="Text Box 1"/>
        <xdr:cNvSpPr txBox="1">
          <a:spLocks noChangeArrowheads="1"/>
        </xdr:cNvSpPr>
      </xdr:nvSpPr>
      <xdr:spPr bwMode="auto">
        <a:xfrm>
          <a:off x="514350" y="13716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22</xdr:row>
      <xdr:rowOff>238125</xdr:rowOff>
    </xdr:to>
    <xdr:sp macro="" textlink="">
      <xdr:nvSpPr>
        <xdr:cNvPr id="3" name="Text Box 1"/>
        <xdr:cNvSpPr txBox="1">
          <a:spLocks noChangeArrowheads="1"/>
        </xdr:cNvSpPr>
      </xdr:nvSpPr>
      <xdr:spPr bwMode="auto">
        <a:xfrm>
          <a:off x="514350" y="13716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22</xdr:row>
      <xdr:rowOff>238125</xdr:rowOff>
    </xdr:to>
    <xdr:sp macro="" textlink="">
      <xdr:nvSpPr>
        <xdr:cNvPr id="4" name="Text Box 1"/>
        <xdr:cNvSpPr txBox="1">
          <a:spLocks noChangeArrowheads="1"/>
        </xdr:cNvSpPr>
      </xdr:nvSpPr>
      <xdr:spPr bwMode="auto">
        <a:xfrm>
          <a:off x="514350" y="13716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0</xdr:rowOff>
    </xdr:from>
    <xdr:to>
      <xdr:col>1</xdr:col>
      <xdr:colOff>85725</xdr:colOff>
      <xdr:row>22</xdr:row>
      <xdr:rowOff>209550</xdr:rowOff>
    </xdr:to>
    <xdr:sp macro="" textlink="">
      <xdr:nvSpPr>
        <xdr:cNvPr id="5" name="Text Box 1"/>
        <xdr:cNvSpPr txBox="1">
          <a:spLocks noChangeArrowheads="1"/>
        </xdr:cNvSpPr>
      </xdr:nvSpPr>
      <xdr:spPr bwMode="auto">
        <a:xfrm>
          <a:off x="514350" y="13716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6" name="Text Box 1"/>
        <xdr:cNvSpPr txBox="1">
          <a:spLocks noChangeArrowheads="1"/>
        </xdr:cNvSpPr>
      </xdr:nvSpPr>
      <xdr:spPr bwMode="auto">
        <a:xfrm>
          <a:off x="51435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7"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8"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9" name="Text Box 1"/>
        <xdr:cNvSpPr txBox="1">
          <a:spLocks noChangeArrowheads="1"/>
        </xdr:cNvSpPr>
      </xdr:nvSpPr>
      <xdr:spPr bwMode="auto">
        <a:xfrm>
          <a:off x="514350" y="8393430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10" name="Text Box 1"/>
        <xdr:cNvSpPr txBox="1">
          <a:spLocks noChangeArrowheads="1"/>
        </xdr:cNvSpPr>
      </xdr:nvSpPr>
      <xdr:spPr bwMode="auto">
        <a:xfrm>
          <a:off x="514350" y="8393430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1" name="Text Box 1"/>
        <xdr:cNvSpPr txBox="1">
          <a:spLocks noChangeArrowheads="1"/>
        </xdr:cNvSpPr>
      </xdr:nvSpPr>
      <xdr:spPr bwMode="auto">
        <a:xfrm>
          <a:off x="51435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2" name="Text Box 1"/>
        <xdr:cNvSpPr txBox="1">
          <a:spLocks noChangeArrowheads="1"/>
        </xdr:cNvSpPr>
      </xdr:nvSpPr>
      <xdr:spPr bwMode="auto">
        <a:xfrm>
          <a:off x="514350" y="83934300"/>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13" name="Text Box 1"/>
        <xdr:cNvSpPr txBox="1">
          <a:spLocks noChangeArrowheads="1"/>
        </xdr:cNvSpPr>
      </xdr:nvSpPr>
      <xdr:spPr bwMode="auto">
        <a:xfrm>
          <a:off x="51435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14" name="Text Box 1"/>
        <xdr:cNvSpPr txBox="1">
          <a:spLocks noChangeArrowheads="1"/>
        </xdr:cNvSpPr>
      </xdr:nvSpPr>
      <xdr:spPr bwMode="auto">
        <a:xfrm>
          <a:off x="514350" y="83934300"/>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5" name="Text Box 1"/>
        <xdr:cNvSpPr txBox="1">
          <a:spLocks noChangeArrowheads="1"/>
        </xdr:cNvSpPr>
      </xdr:nvSpPr>
      <xdr:spPr bwMode="auto">
        <a:xfrm>
          <a:off x="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16" name="Text Box 1"/>
        <xdr:cNvSpPr txBox="1">
          <a:spLocks noChangeArrowheads="1"/>
        </xdr:cNvSpPr>
      </xdr:nvSpPr>
      <xdr:spPr bwMode="auto">
        <a:xfrm>
          <a:off x="0" y="83934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17" name="Text Box 1"/>
        <xdr:cNvSpPr txBox="1">
          <a:spLocks noChangeArrowheads="1"/>
        </xdr:cNvSpPr>
      </xdr:nvSpPr>
      <xdr:spPr bwMode="auto">
        <a:xfrm>
          <a:off x="0" y="83934300"/>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8"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19" name="Text Box 1"/>
        <xdr:cNvSpPr txBox="1">
          <a:spLocks noChangeArrowheads="1"/>
        </xdr:cNvSpPr>
      </xdr:nvSpPr>
      <xdr:spPr bwMode="auto">
        <a:xfrm>
          <a:off x="514350" y="83934300"/>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20" name="Text Box 1"/>
        <xdr:cNvSpPr txBox="1">
          <a:spLocks noChangeArrowheads="1"/>
        </xdr:cNvSpPr>
      </xdr:nvSpPr>
      <xdr:spPr bwMode="auto">
        <a:xfrm>
          <a:off x="514350" y="83934300"/>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21" name="Text Box 1"/>
        <xdr:cNvSpPr txBox="1">
          <a:spLocks noChangeArrowheads="1"/>
        </xdr:cNvSpPr>
      </xdr:nvSpPr>
      <xdr:spPr bwMode="auto">
        <a:xfrm>
          <a:off x="514350" y="8393430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22" name="Text Box 1"/>
        <xdr:cNvSpPr txBox="1">
          <a:spLocks noChangeArrowheads="1"/>
        </xdr:cNvSpPr>
      </xdr:nvSpPr>
      <xdr:spPr bwMode="auto">
        <a:xfrm>
          <a:off x="514350" y="8393430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23" name="Text Box 1"/>
        <xdr:cNvSpPr txBox="1">
          <a:spLocks noChangeArrowheads="1"/>
        </xdr:cNvSpPr>
      </xdr:nvSpPr>
      <xdr:spPr bwMode="auto">
        <a:xfrm>
          <a:off x="514350" y="83934300"/>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24" name="Text Box 1"/>
        <xdr:cNvSpPr txBox="1">
          <a:spLocks noChangeArrowheads="1"/>
        </xdr:cNvSpPr>
      </xdr:nvSpPr>
      <xdr:spPr bwMode="auto">
        <a:xfrm>
          <a:off x="514350" y="83734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5" name="Text Box 1"/>
        <xdr:cNvSpPr txBox="1">
          <a:spLocks noChangeArrowheads="1"/>
        </xdr:cNvSpPr>
      </xdr:nvSpPr>
      <xdr:spPr bwMode="auto">
        <a:xfrm>
          <a:off x="514350" y="837342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26" name="Text Box 1"/>
        <xdr:cNvSpPr txBox="1">
          <a:spLocks noChangeArrowheads="1"/>
        </xdr:cNvSpPr>
      </xdr:nvSpPr>
      <xdr:spPr bwMode="auto">
        <a:xfrm>
          <a:off x="514350" y="83734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27" name="Text Box 1"/>
        <xdr:cNvSpPr txBox="1">
          <a:spLocks noChangeArrowheads="1"/>
        </xdr:cNvSpPr>
      </xdr:nvSpPr>
      <xdr:spPr bwMode="auto">
        <a:xfrm>
          <a:off x="514350" y="837342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66675</xdr:rowOff>
    </xdr:from>
    <xdr:to>
      <xdr:col>1</xdr:col>
      <xdr:colOff>85725</xdr:colOff>
      <xdr:row>152</xdr:row>
      <xdr:rowOff>66675</xdr:rowOff>
    </xdr:to>
    <xdr:sp macro="" textlink="">
      <xdr:nvSpPr>
        <xdr:cNvPr id="28" name="Text Box 1"/>
        <xdr:cNvSpPr txBox="1">
          <a:spLocks noChangeArrowheads="1"/>
        </xdr:cNvSpPr>
      </xdr:nvSpPr>
      <xdr:spPr bwMode="auto">
        <a:xfrm>
          <a:off x="514350" y="857154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29" name="Text Box 1"/>
        <xdr:cNvSpPr txBox="1">
          <a:spLocks noChangeArrowheads="1"/>
        </xdr:cNvSpPr>
      </xdr:nvSpPr>
      <xdr:spPr bwMode="auto">
        <a:xfrm>
          <a:off x="514350" y="843153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76200</xdr:colOff>
      <xdr:row>137</xdr:row>
      <xdr:rowOff>95250</xdr:rowOff>
    </xdr:to>
    <xdr:sp macro="" textlink="">
      <xdr:nvSpPr>
        <xdr:cNvPr id="30" name="Text Box 1"/>
        <xdr:cNvSpPr txBox="1">
          <a:spLocks noChangeArrowheads="1"/>
        </xdr:cNvSpPr>
      </xdr:nvSpPr>
      <xdr:spPr bwMode="auto">
        <a:xfrm>
          <a:off x="5143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43391</xdr:rowOff>
    </xdr:to>
    <xdr:sp macro="" textlink="">
      <xdr:nvSpPr>
        <xdr:cNvPr id="31" name="Text Box 1"/>
        <xdr:cNvSpPr txBox="1">
          <a:spLocks noChangeArrowheads="1"/>
        </xdr:cNvSpPr>
      </xdr:nvSpPr>
      <xdr:spPr bwMode="auto">
        <a:xfrm>
          <a:off x="5143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43391</xdr:rowOff>
    </xdr:to>
    <xdr:sp macro="" textlink="">
      <xdr:nvSpPr>
        <xdr:cNvPr id="32" name="Text Box 1"/>
        <xdr:cNvSpPr txBox="1">
          <a:spLocks noChangeArrowheads="1"/>
        </xdr:cNvSpPr>
      </xdr:nvSpPr>
      <xdr:spPr bwMode="auto">
        <a:xfrm>
          <a:off x="5143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136</xdr:row>
      <xdr:rowOff>0</xdr:rowOff>
    </xdr:from>
    <xdr:to>
      <xdr:col>1</xdr:col>
      <xdr:colOff>85725</xdr:colOff>
      <xdr:row>138</xdr:row>
      <xdr:rowOff>11642</xdr:rowOff>
    </xdr:to>
    <xdr:sp macro="" textlink="">
      <xdr:nvSpPr>
        <xdr:cNvPr id="33" name="Text Box 1"/>
        <xdr:cNvSpPr txBox="1">
          <a:spLocks noChangeArrowheads="1"/>
        </xdr:cNvSpPr>
      </xdr:nvSpPr>
      <xdr:spPr bwMode="auto">
        <a:xfrm>
          <a:off x="5143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22</xdr:row>
      <xdr:rowOff>95250</xdr:rowOff>
    </xdr:to>
    <xdr:sp macro="" textlink="">
      <xdr:nvSpPr>
        <xdr:cNvPr id="34" name="Text Box 1"/>
        <xdr:cNvSpPr txBox="1">
          <a:spLocks noChangeArrowheads="1"/>
        </xdr:cNvSpPr>
      </xdr:nvSpPr>
      <xdr:spPr bwMode="auto">
        <a:xfrm>
          <a:off x="514350" y="30861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22</xdr:row>
      <xdr:rowOff>238125</xdr:rowOff>
    </xdr:to>
    <xdr:sp macro="" textlink="">
      <xdr:nvSpPr>
        <xdr:cNvPr id="35" name="Text Box 1"/>
        <xdr:cNvSpPr txBox="1">
          <a:spLocks noChangeArrowheads="1"/>
        </xdr:cNvSpPr>
      </xdr:nvSpPr>
      <xdr:spPr bwMode="auto">
        <a:xfrm>
          <a:off x="514350" y="30861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22</xdr:row>
      <xdr:rowOff>238125</xdr:rowOff>
    </xdr:to>
    <xdr:sp macro="" textlink="">
      <xdr:nvSpPr>
        <xdr:cNvPr id="36" name="Text Box 1"/>
        <xdr:cNvSpPr txBox="1">
          <a:spLocks noChangeArrowheads="1"/>
        </xdr:cNvSpPr>
      </xdr:nvSpPr>
      <xdr:spPr bwMode="auto">
        <a:xfrm>
          <a:off x="514350" y="3086100"/>
          <a:ext cx="85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85725</xdr:colOff>
      <xdr:row>22</xdr:row>
      <xdr:rowOff>209550</xdr:rowOff>
    </xdr:to>
    <xdr:sp macro="" textlink="">
      <xdr:nvSpPr>
        <xdr:cNvPr id="37" name="Text Box 1"/>
        <xdr:cNvSpPr txBox="1">
          <a:spLocks noChangeArrowheads="1"/>
        </xdr:cNvSpPr>
      </xdr:nvSpPr>
      <xdr:spPr bwMode="auto">
        <a:xfrm>
          <a:off x="514350" y="30861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93</xdr:row>
      <xdr:rowOff>201083</xdr:rowOff>
    </xdr:to>
    <xdr:sp macro="" textlink="">
      <xdr:nvSpPr>
        <xdr:cNvPr id="38" name="Text Box 1"/>
        <xdr:cNvSpPr txBox="1">
          <a:spLocks noChangeArrowheads="1"/>
        </xdr:cNvSpPr>
      </xdr:nvSpPr>
      <xdr:spPr bwMode="auto">
        <a:xfrm>
          <a:off x="514350" y="61569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85725</xdr:colOff>
      <xdr:row>93</xdr:row>
      <xdr:rowOff>201083</xdr:rowOff>
    </xdr:to>
    <xdr:sp macro="" textlink="">
      <xdr:nvSpPr>
        <xdr:cNvPr id="39" name="Text Box 1"/>
        <xdr:cNvSpPr txBox="1">
          <a:spLocks noChangeArrowheads="1"/>
        </xdr:cNvSpPr>
      </xdr:nvSpPr>
      <xdr:spPr bwMode="auto">
        <a:xfrm>
          <a:off x="514350" y="61569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85725</xdr:colOff>
      <xdr:row>80</xdr:row>
      <xdr:rowOff>201083</xdr:rowOff>
    </xdr:to>
    <xdr:sp macro="" textlink="">
      <xdr:nvSpPr>
        <xdr:cNvPr id="40" name="Text Box 1"/>
        <xdr:cNvSpPr txBox="1">
          <a:spLocks noChangeArrowheads="1"/>
        </xdr:cNvSpPr>
      </xdr:nvSpPr>
      <xdr:spPr bwMode="auto">
        <a:xfrm>
          <a:off x="514350" y="54902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85725</xdr:colOff>
      <xdr:row>44</xdr:row>
      <xdr:rowOff>201083</xdr:rowOff>
    </xdr:to>
    <xdr:sp macro="" textlink="">
      <xdr:nvSpPr>
        <xdr:cNvPr id="41" name="Text Box 1"/>
        <xdr:cNvSpPr txBox="1">
          <a:spLocks noChangeArrowheads="1"/>
        </xdr:cNvSpPr>
      </xdr:nvSpPr>
      <xdr:spPr bwMode="auto">
        <a:xfrm>
          <a:off x="514350" y="35471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88</xdr:row>
      <xdr:rowOff>201083</xdr:rowOff>
    </xdr:to>
    <xdr:sp macro="" textlink="">
      <xdr:nvSpPr>
        <xdr:cNvPr id="42" name="Text Box 1"/>
        <xdr:cNvSpPr txBox="1">
          <a:spLocks noChangeArrowheads="1"/>
        </xdr:cNvSpPr>
      </xdr:nvSpPr>
      <xdr:spPr bwMode="auto">
        <a:xfrm>
          <a:off x="514350" y="58902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85725</xdr:colOff>
      <xdr:row>88</xdr:row>
      <xdr:rowOff>201083</xdr:rowOff>
    </xdr:to>
    <xdr:sp macro="" textlink="">
      <xdr:nvSpPr>
        <xdr:cNvPr id="43" name="Text Box 1"/>
        <xdr:cNvSpPr txBox="1">
          <a:spLocks noChangeArrowheads="1"/>
        </xdr:cNvSpPr>
      </xdr:nvSpPr>
      <xdr:spPr bwMode="auto">
        <a:xfrm>
          <a:off x="514350" y="58902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97</xdr:row>
      <xdr:rowOff>0</xdr:rowOff>
    </xdr:from>
    <xdr:to>
      <xdr:col>1</xdr:col>
      <xdr:colOff>85725</xdr:colOff>
      <xdr:row>97</xdr:row>
      <xdr:rowOff>201083</xdr:rowOff>
    </xdr:to>
    <xdr:sp macro="" textlink="">
      <xdr:nvSpPr>
        <xdr:cNvPr id="44" name="Text Box 1"/>
        <xdr:cNvSpPr txBox="1">
          <a:spLocks noChangeArrowheads="1"/>
        </xdr:cNvSpPr>
      </xdr:nvSpPr>
      <xdr:spPr bwMode="auto">
        <a:xfrm>
          <a:off x="514350" y="63665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85725</xdr:colOff>
      <xdr:row>99</xdr:row>
      <xdr:rowOff>201083</xdr:rowOff>
    </xdr:to>
    <xdr:sp macro="" textlink="">
      <xdr:nvSpPr>
        <xdr:cNvPr id="45" name="Text Box 1"/>
        <xdr:cNvSpPr txBox="1">
          <a:spLocks noChangeArrowheads="1"/>
        </xdr:cNvSpPr>
      </xdr:nvSpPr>
      <xdr:spPr bwMode="auto">
        <a:xfrm>
          <a:off x="514350" y="64617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116</xdr:row>
      <xdr:rowOff>0</xdr:rowOff>
    </xdr:from>
    <xdr:to>
      <xdr:col>1</xdr:col>
      <xdr:colOff>85725</xdr:colOff>
      <xdr:row>116</xdr:row>
      <xdr:rowOff>201083</xdr:rowOff>
    </xdr:to>
    <xdr:sp macro="" textlink="">
      <xdr:nvSpPr>
        <xdr:cNvPr id="46" name="Text Box 1"/>
        <xdr:cNvSpPr txBox="1">
          <a:spLocks noChangeArrowheads="1"/>
        </xdr:cNvSpPr>
      </xdr:nvSpPr>
      <xdr:spPr bwMode="auto">
        <a:xfrm>
          <a:off x="514350" y="726186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85725</xdr:colOff>
      <xdr:row>116</xdr:row>
      <xdr:rowOff>375708</xdr:rowOff>
    </xdr:to>
    <xdr:sp macro="" textlink="">
      <xdr:nvSpPr>
        <xdr:cNvPr id="47" name="Text Box 1"/>
        <xdr:cNvSpPr txBox="1">
          <a:spLocks noChangeArrowheads="1"/>
        </xdr:cNvSpPr>
      </xdr:nvSpPr>
      <xdr:spPr bwMode="auto">
        <a:xfrm>
          <a:off x="514350" y="71094600"/>
          <a:ext cx="85725" cy="189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76200</xdr:colOff>
      <xdr:row>63</xdr:row>
      <xdr:rowOff>266700</xdr:rowOff>
    </xdr:to>
    <xdr:sp macro="" textlink="">
      <xdr:nvSpPr>
        <xdr:cNvPr id="48" name="Text Box 1"/>
        <xdr:cNvSpPr txBox="1">
          <a:spLocks noChangeArrowheads="1"/>
        </xdr:cNvSpPr>
      </xdr:nvSpPr>
      <xdr:spPr bwMode="auto">
        <a:xfrm>
          <a:off x="0" y="4594860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63</xdr:row>
      <xdr:rowOff>266700</xdr:rowOff>
    </xdr:to>
    <xdr:sp macro="" textlink="">
      <xdr:nvSpPr>
        <xdr:cNvPr id="49" name="Text Box 1"/>
        <xdr:cNvSpPr txBox="1">
          <a:spLocks noChangeArrowheads="1"/>
        </xdr:cNvSpPr>
      </xdr:nvSpPr>
      <xdr:spPr bwMode="auto">
        <a:xfrm>
          <a:off x="0" y="459486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63</xdr:row>
      <xdr:rowOff>266700</xdr:rowOff>
    </xdr:to>
    <xdr:sp macro="" textlink="">
      <xdr:nvSpPr>
        <xdr:cNvPr id="50" name="Text Box 1"/>
        <xdr:cNvSpPr txBox="1">
          <a:spLocks noChangeArrowheads="1"/>
        </xdr:cNvSpPr>
      </xdr:nvSpPr>
      <xdr:spPr bwMode="auto">
        <a:xfrm>
          <a:off x="0" y="459486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63</xdr:row>
      <xdr:rowOff>0</xdr:rowOff>
    </xdr:from>
    <xdr:to>
      <xdr:col>0</xdr:col>
      <xdr:colOff>85725</xdr:colOff>
      <xdr:row>63</xdr:row>
      <xdr:rowOff>266700</xdr:rowOff>
    </xdr:to>
    <xdr:sp macro="" textlink="">
      <xdr:nvSpPr>
        <xdr:cNvPr id="51" name="Text Box 1"/>
        <xdr:cNvSpPr txBox="1">
          <a:spLocks noChangeArrowheads="1"/>
        </xdr:cNvSpPr>
      </xdr:nvSpPr>
      <xdr:spPr bwMode="auto">
        <a:xfrm>
          <a:off x="0" y="45948600"/>
          <a:ext cx="85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86</xdr:row>
      <xdr:rowOff>201083</xdr:rowOff>
    </xdr:to>
    <xdr:sp macro="" textlink="">
      <xdr:nvSpPr>
        <xdr:cNvPr id="52" name="Text Box 1"/>
        <xdr:cNvSpPr txBox="1">
          <a:spLocks noChangeArrowheads="1"/>
        </xdr:cNvSpPr>
      </xdr:nvSpPr>
      <xdr:spPr bwMode="auto">
        <a:xfrm>
          <a:off x="514350" y="57950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86</xdr:row>
      <xdr:rowOff>0</xdr:rowOff>
    </xdr:from>
    <xdr:to>
      <xdr:col>1</xdr:col>
      <xdr:colOff>85725</xdr:colOff>
      <xdr:row>86</xdr:row>
      <xdr:rowOff>201083</xdr:rowOff>
    </xdr:to>
    <xdr:sp macro="" textlink="">
      <xdr:nvSpPr>
        <xdr:cNvPr id="53" name="Text Box 1"/>
        <xdr:cNvSpPr txBox="1">
          <a:spLocks noChangeArrowheads="1"/>
        </xdr:cNvSpPr>
      </xdr:nvSpPr>
      <xdr:spPr bwMode="auto">
        <a:xfrm>
          <a:off x="514350" y="5795010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54" name="Text Box 1"/>
        <xdr:cNvSpPr txBox="1">
          <a:spLocks noChangeArrowheads="1"/>
        </xdr:cNvSpPr>
      </xdr:nvSpPr>
      <xdr:spPr bwMode="auto">
        <a:xfrm>
          <a:off x="715327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55"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56"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11642</xdr:rowOff>
    </xdr:to>
    <xdr:sp macro="" textlink="">
      <xdr:nvSpPr>
        <xdr:cNvPr id="57" name="Text Box 1"/>
        <xdr:cNvSpPr txBox="1">
          <a:spLocks noChangeArrowheads="1"/>
        </xdr:cNvSpPr>
      </xdr:nvSpPr>
      <xdr:spPr bwMode="auto">
        <a:xfrm>
          <a:off x="715327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76200</xdr:colOff>
      <xdr:row>137</xdr:row>
      <xdr:rowOff>95250</xdr:rowOff>
    </xdr:to>
    <xdr:sp macro="" textlink="">
      <xdr:nvSpPr>
        <xdr:cNvPr id="58"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59"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60"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11642</xdr:rowOff>
    </xdr:to>
    <xdr:sp macro="" textlink="">
      <xdr:nvSpPr>
        <xdr:cNvPr id="61"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76200</xdr:colOff>
      <xdr:row>137</xdr:row>
      <xdr:rowOff>95250</xdr:rowOff>
    </xdr:to>
    <xdr:sp macro="" textlink="">
      <xdr:nvSpPr>
        <xdr:cNvPr id="62"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63"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64"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11642</xdr:rowOff>
    </xdr:to>
    <xdr:sp macro="" textlink="">
      <xdr:nvSpPr>
        <xdr:cNvPr id="65"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66"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67"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68"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69"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85725</xdr:colOff>
      <xdr:row>138</xdr:row>
      <xdr:rowOff>43391</xdr:rowOff>
    </xdr:to>
    <xdr:sp macro="" textlink="">
      <xdr:nvSpPr>
        <xdr:cNvPr id="71"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136</xdr:row>
      <xdr:rowOff>0</xdr:rowOff>
    </xdr:from>
    <xdr:to>
      <xdr:col>13</xdr:col>
      <xdr:colOff>85725</xdr:colOff>
      <xdr:row>138</xdr:row>
      <xdr:rowOff>43391</xdr:rowOff>
    </xdr:to>
    <xdr:sp macro="" textlink="">
      <xdr:nvSpPr>
        <xdr:cNvPr id="72" name="Text Box 1"/>
        <xdr:cNvSpPr txBox="1">
          <a:spLocks noChangeArrowheads="1"/>
        </xdr:cNvSpPr>
      </xdr:nvSpPr>
      <xdr:spPr bwMode="auto">
        <a:xfrm>
          <a:off x="105537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76200</xdr:colOff>
      <xdr:row>137</xdr:row>
      <xdr:rowOff>95250</xdr:rowOff>
    </xdr:to>
    <xdr:sp macro="" textlink="">
      <xdr:nvSpPr>
        <xdr:cNvPr id="74"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75"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76"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11642</xdr:rowOff>
    </xdr:to>
    <xdr:sp macro="" textlink="">
      <xdr:nvSpPr>
        <xdr:cNvPr id="77"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76200</xdr:colOff>
      <xdr:row>137</xdr:row>
      <xdr:rowOff>95250</xdr:rowOff>
    </xdr:to>
    <xdr:sp macro="" textlink="">
      <xdr:nvSpPr>
        <xdr:cNvPr id="78"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79"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80"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11642</xdr:rowOff>
    </xdr:to>
    <xdr:sp macro="" textlink="">
      <xdr:nvSpPr>
        <xdr:cNvPr id="81"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82"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83"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84"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85"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90" name="Text Box 1"/>
        <xdr:cNvSpPr txBox="1">
          <a:spLocks noChangeArrowheads="1"/>
        </xdr:cNvSpPr>
      </xdr:nvSpPr>
      <xdr:spPr bwMode="auto">
        <a:xfrm>
          <a:off x="715327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1"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2"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11642</xdr:rowOff>
    </xdr:to>
    <xdr:sp macro="" textlink="">
      <xdr:nvSpPr>
        <xdr:cNvPr id="93" name="Text Box 1"/>
        <xdr:cNvSpPr txBox="1">
          <a:spLocks noChangeArrowheads="1"/>
        </xdr:cNvSpPr>
      </xdr:nvSpPr>
      <xdr:spPr bwMode="auto">
        <a:xfrm>
          <a:off x="715327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76200</xdr:colOff>
      <xdr:row>137</xdr:row>
      <xdr:rowOff>95250</xdr:rowOff>
    </xdr:to>
    <xdr:sp macro="" textlink="">
      <xdr:nvSpPr>
        <xdr:cNvPr id="94" name="Text Box 1"/>
        <xdr:cNvSpPr txBox="1">
          <a:spLocks noChangeArrowheads="1"/>
        </xdr:cNvSpPr>
      </xdr:nvSpPr>
      <xdr:spPr bwMode="auto">
        <a:xfrm>
          <a:off x="715327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5"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43391</xdr:rowOff>
    </xdr:to>
    <xdr:sp macro="" textlink="">
      <xdr:nvSpPr>
        <xdr:cNvPr id="96" name="Text Box 1"/>
        <xdr:cNvSpPr txBox="1">
          <a:spLocks noChangeArrowheads="1"/>
        </xdr:cNvSpPr>
      </xdr:nvSpPr>
      <xdr:spPr bwMode="auto">
        <a:xfrm>
          <a:off x="715327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136</xdr:row>
      <xdr:rowOff>0</xdr:rowOff>
    </xdr:from>
    <xdr:to>
      <xdr:col>8</xdr:col>
      <xdr:colOff>85725</xdr:colOff>
      <xdr:row>138</xdr:row>
      <xdr:rowOff>11642</xdr:rowOff>
    </xdr:to>
    <xdr:sp macro="" textlink="">
      <xdr:nvSpPr>
        <xdr:cNvPr id="97" name="Text Box 1"/>
        <xdr:cNvSpPr txBox="1">
          <a:spLocks noChangeArrowheads="1"/>
        </xdr:cNvSpPr>
      </xdr:nvSpPr>
      <xdr:spPr bwMode="auto">
        <a:xfrm>
          <a:off x="715327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76200</xdr:colOff>
      <xdr:row>137</xdr:row>
      <xdr:rowOff>95250</xdr:rowOff>
    </xdr:to>
    <xdr:sp macro="" textlink="">
      <xdr:nvSpPr>
        <xdr:cNvPr id="98"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99"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100"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11642</xdr:rowOff>
    </xdr:to>
    <xdr:sp macro="" textlink="">
      <xdr:nvSpPr>
        <xdr:cNvPr id="101"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76200</xdr:colOff>
      <xdr:row>137</xdr:row>
      <xdr:rowOff>95250</xdr:rowOff>
    </xdr:to>
    <xdr:sp macro="" textlink="">
      <xdr:nvSpPr>
        <xdr:cNvPr id="102" name="Text Box 1"/>
        <xdr:cNvSpPr txBox="1">
          <a:spLocks noChangeArrowheads="1"/>
        </xdr:cNvSpPr>
      </xdr:nvSpPr>
      <xdr:spPr bwMode="auto">
        <a:xfrm>
          <a:off x="8010525"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103"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43391</xdr:rowOff>
    </xdr:to>
    <xdr:sp macro="" textlink="">
      <xdr:nvSpPr>
        <xdr:cNvPr id="104" name="Text Box 1"/>
        <xdr:cNvSpPr txBox="1">
          <a:spLocks noChangeArrowheads="1"/>
        </xdr:cNvSpPr>
      </xdr:nvSpPr>
      <xdr:spPr bwMode="auto">
        <a:xfrm>
          <a:off x="8010525"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136</xdr:row>
      <xdr:rowOff>0</xdr:rowOff>
    </xdr:from>
    <xdr:to>
      <xdr:col>11</xdr:col>
      <xdr:colOff>85725</xdr:colOff>
      <xdr:row>138</xdr:row>
      <xdr:rowOff>11642</xdr:rowOff>
    </xdr:to>
    <xdr:sp macro="" textlink="">
      <xdr:nvSpPr>
        <xdr:cNvPr id="105" name="Text Box 1"/>
        <xdr:cNvSpPr txBox="1">
          <a:spLocks noChangeArrowheads="1"/>
        </xdr:cNvSpPr>
      </xdr:nvSpPr>
      <xdr:spPr bwMode="auto">
        <a:xfrm>
          <a:off x="8010525"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76200</xdr:colOff>
      <xdr:row>137</xdr:row>
      <xdr:rowOff>95250</xdr:rowOff>
    </xdr:to>
    <xdr:sp macro="" textlink="">
      <xdr:nvSpPr>
        <xdr:cNvPr id="106"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107"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108"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11642</xdr:rowOff>
    </xdr:to>
    <xdr:sp macro="" textlink="">
      <xdr:nvSpPr>
        <xdr:cNvPr id="109"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76200</xdr:colOff>
      <xdr:row>137</xdr:row>
      <xdr:rowOff>95250</xdr:rowOff>
    </xdr:to>
    <xdr:sp macro="" textlink="">
      <xdr:nvSpPr>
        <xdr:cNvPr id="110" name="Text Box 1"/>
        <xdr:cNvSpPr txBox="1">
          <a:spLocks noChangeArrowheads="1"/>
        </xdr:cNvSpPr>
      </xdr:nvSpPr>
      <xdr:spPr bwMode="auto">
        <a:xfrm>
          <a:off x="885825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111"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43391</xdr:rowOff>
    </xdr:to>
    <xdr:sp macro="" textlink="">
      <xdr:nvSpPr>
        <xdr:cNvPr id="112" name="Text Box 1"/>
        <xdr:cNvSpPr txBox="1">
          <a:spLocks noChangeArrowheads="1"/>
        </xdr:cNvSpPr>
      </xdr:nvSpPr>
      <xdr:spPr bwMode="auto">
        <a:xfrm>
          <a:off x="885825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136</xdr:row>
      <xdr:rowOff>0</xdr:rowOff>
    </xdr:from>
    <xdr:to>
      <xdr:col>11</xdr:col>
      <xdr:colOff>85725</xdr:colOff>
      <xdr:row>138</xdr:row>
      <xdr:rowOff>11642</xdr:rowOff>
    </xdr:to>
    <xdr:sp macro="" textlink="">
      <xdr:nvSpPr>
        <xdr:cNvPr id="113" name="Text Box 1"/>
        <xdr:cNvSpPr txBox="1">
          <a:spLocks noChangeArrowheads="1"/>
        </xdr:cNvSpPr>
      </xdr:nvSpPr>
      <xdr:spPr bwMode="auto">
        <a:xfrm>
          <a:off x="885825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114"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5"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6"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117"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76200</xdr:colOff>
      <xdr:row>137</xdr:row>
      <xdr:rowOff>95250</xdr:rowOff>
    </xdr:to>
    <xdr:sp macro="" textlink="">
      <xdr:nvSpPr>
        <xdr:cNvPr id="118" name="Text Box 1"/>
        <xdr:cNvSpPr txBox="1">
          <a:spLocks noChangeArrowheads="1"/>
        </xdr:cNvSpPr>
      </xdr:nvSpPr>
      <xdr:spPr bwMode="auto">
        <a:xfrm>
          <a:off x="9715500" y="82772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19"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43391</xdr:rowOff>
    </xdr:to>
    <xdr:sp macro="" textlink="">
      <xdr:nvSpPr>
        <xdr:cNvPr id="120" name="Text Box 1"/>
        <xdr:cNvSpPr txBox="1">
          <a:spLocks noChangeArrowheads="1"/>
        </xdr:cNvSpPr>
      </xdr:nvSpPr>
      <xdr:spPr bwMode="auto">
        <a:xfrm>
          <a:off x="9715500" y="82772250"/>
          <a:ext cx="85725" cy="23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136</xdr:row>
      <xdr:rowOff>0</xdr:rowOff>
    </xdr:from>
    <xdr:to>
      <xdr:col>11</xdr:col>
      <xdr:colOff>85725</xdr:colOff>
      <xdr:row>138</xdr:row>
      <xdr:rowOff>11642</xdr:rowOff>
    </xdr:to>
    <xdr:sp macro="" textlink="">
      <xdr:nvSpPr>
        <xdr:cNvPr id="121" name="Text Box 1"/>
        <xdr:cNvSpPr txBox="1">
          <a:spLocks noChangeArrowheads="1"/>
        </xdr:cNvSpPr>
      </xdr:nvSpPr>
      <xdr:spPr bwMode="auto">
        <a:xfrm>
          <a:off x="9715500" y="82772250"/>
          <a:ext cx="85725" cy="20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76200</xdr:colOff>
      <xdr:row>135</xdr:row>
      <xdr:rowOff>95250</xdr:rowOff>
    </xdr:to>
    <xdr:sp macro="" textlink="">
      <xdr:nvSpPr>
        <xdr:cNvPr id="122" name="Text Box 1"/>
        <xdr:cNvSpPr txBox="1">
          <a:spLocks noChangeArrowheads="1"/>
        </xdr:cNvSpPr>
      </xdr:nvSpPr>
      <xdr:spPr bwMode="auto">
        <a:xfrm>
          <a:off x="5143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137</xdr:row>
      <xdr:rowOff>32807</xdr:rowOff>
    </xdr:to>
    <xdr:sp macro="" textlink="">
      <xdr:nvSpPr>
        <xdr:cNvPr id="123" name="Text Box 1"/>
        <xdr:cNvSpPr txBox="1">
          <a:spLocks noChangeArrowheads="1"/>
        </xdr:cNvSpPr>
      </xdr:nvSpPr>
      <xdr:spPr bwMode="auto">
        <a:xfrm>
          <a:off x="5143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137</xdr:row>
      <xdr:rowOff>32807</xdr:rowOff>
    </xdr:to>
    <xdr:sp macro="" textlink="">
      <xdr:nvSpPr>
        <xdr:cNvPr id="124" name="Text Box 1"/>
        <xdr:cNvSpPr txBox="1">
          <a:spLocks noChangeArrowheads="1"/>
        </xdr:cNvSpPr>
      </xdr:nvSpPr>
      <xdr:spPr bwMode="auto">
        <a:xfrm>
          <a:off x="5143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132</xdr:row>
      <xdr:rowOff>0</xdr:rowOff>
    </xdr:from>
    <xdr:to>
      <xdr:col>1</xdr:col>
      <xdr:colOff>85725</xdr:colOff>
      <xdr:row>135</xdr:row>
      <xdr:rowOff>201083</xdr:rowOff>
    </xdr:to>
    <xdr:sp macro="" textlink="">
      <xdr:nvSpPr>
        <xdr:cNvPr id="125" name="Text Box 1"/>
        <xdr:cNvSpPr txBox="1">
          <a:spLocks noChangeArrowheads="1"/>
        </xdr:cNvSpPr>
      </xdr:nvSpPr>
      <xdr:spPr bwMode="auto">
        <a:xfrm>
          <a:off x="5143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135</xdr:row>
      <xdr:rowOff>95250</xdr:rowOff>
    </xdr:to>
    <xdr:sp macro="" textlink="">
      <xdr:nvSpPr>
        <xdr:cNvPr id="126" name="Text Box 1"/>
        <xdr:cNvSpPr txBox="1">
          <a:spLocks noChangeArrowheads="1"/>
        </xdr:cNvSpPr>
      </xdr:nvSpPr>
      <xdr:spPr bwMode="auto">
        <a:xfrm>
          <a:off x="715327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32807</xdr:rowOff>
    </xdr:to>
    <xdr:sp macro="" textlink="">
      <xdr:nvSpPr>
        <xdr:cNvPr id="127"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32807</xdr:rowOff>
    </xdr:to>
    <xdr:sp macro="" textlink="">
      <xdr:nvSpPr>
        <xdr:cNvPr id="128"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135</xdr:row>
      <xdr:rowOff>201083</xdr:rowOff>
    </xdr:to>
    <xdr:sp macro="" textlink="">
      <xdr:nvSpPr>
        <xdr:cNvPr id="129" name="Text Box 1"/>
        <xdr:cNvSpPr txBox="1">
          <a:spLocks noChangeArrowheads="1"/>
        </xdr:cNvSpPr>
      </xdr:nvSpPr>
      <xdr:spPr bwMode="auto">
        <a:xfrm>
          <a:off x="715327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13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131"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132"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133"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13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135"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136"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13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138"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139"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140"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141"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14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143"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144"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14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146"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147"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148"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149"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15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151"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152"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153"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154"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155"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156"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157"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15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159"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160"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16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135</xdr:row>
      <xdr:rowOff>95250</xdr:rowOff>
    </xdr:to>
    <xdr:sp macro="" textlink="">
      <xdr:nvSpPr>
        <xdr:cNvPr id="162" name="Text Box 1"/>
        <xdr:cNvSpPr txBox="1">
          <a:spLocks noChangeArrowheads="1"/>
        </xdr:cNvSpPr>
      </xdr:nvSpPr>
      <xdr:spPr bwMode="auto">
        <a:xfrm>
          <a:off x="715327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32807</xdr:rowOff>
    </xdr:to>
    <xdr:sp macro="" textlink="">
      <xdr:nvSpPr>
        <xdr:cNvPr id="163"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32807</xdr:rowOff>
    </xdr:to>
    <xdr:sp macro="" textlink="">
      <xdr:nvSpPr>
        <xdr:cNvPr id="164"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135</xdr:row>
      <xdr:rowOff>201083</xdr:rowOff>
    </xdr:to>
    <xdr:sp macro="" textlink="">
      <xdr:nvSpPr>
        <xdr:cNvPr id="165" name="Text Box 1"/>
        <xdr:cNvSpPr txBox="1">
          <a:spLocks noChangeArrowheads="1"/>
        </xdr:cNvSpPr>
      </xdr:nvSpPr>
      <xdr:spPr bwMode="auto">
        <a:xfrm>
          <a:off x="715327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76200</xdr:colOff>
      <xdr:row>135</xdr:row>
      <xdr:rowOff>95250</xdr:rowOff>
    </xdr:to>
    <xdr:sp macro="" textlink="">
      <xdr:nvSpPr>
        <xdr:cNvPr id="166" name="Text Box 1"/>
        <xdr:cNvSpPr txBox="1">
          <a:spLocks noChangeArrowheads="1"/>
        </xdr:cNvSpPr>
      </xdr:nvSpPr>
      <xdr:spPr bwMode="auto">
        <a:xfrm>
          <a:off x="715327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32807</xdr:rowOff>
    </xdr:to>
    <xdr:sp macro="" textlink="">
      <xdr:nvSpPr>
        <xdr:cNvPr id="167"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137</xdr:row>
      <xdr:rowOff>32807</xdr:rowOff>
    </xdr:to>
    <xdr:sp macro="" textlink="">
      <xdr:nvSpPr>
        <xdr:cNvPr id="168" name="Text Box 1"/>
        <xdr:cNvSpPr txBox="1">
          <a:spLocks noChangeArrowheads="1"/>
        </xdr:cNvSpPr>
      </xdr:nvSpPr>
      <xdr:spPr bwMode="auto">
        <a:xfrm>
          <a:off x="715327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132</xdr:row>
      <xdr:rowOff>0</xdr:rowOff>
    </xdr:from>
    <xdr:to>
      <xdr:col>8</xdr:col>
      <xdr:colOff>85725</xdr:colOff>
      <xdr:row>135</xdr:row>
      <xdr:rowOff>201083</xdr:rowOff>
    </xdr:to>
    <xdr:sp macro="" textlink="">
      <xdr:nvSpPr>
        <xdr:cNvPr id="169" name="Text Box 1"/>
        <xdr:cNvSpPr txBox="1">
          <a:spLocks noChangeArrowheads="1"/>
        </xdr:cNvSpPr>
      </xdr:nvSpPr>
      <xdr:spPr bwMode="auto">
        <a:xfrm>
          <a:off x="715327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17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171"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172"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173"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174"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175"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176"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177"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17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179"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180"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18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182"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183"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184"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185"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18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187"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188"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18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190"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191"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192"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19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19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195"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196"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19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19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199"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20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20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0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0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04"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05"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0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07"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08"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0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10"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1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1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13"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14"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1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16"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17"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218"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219"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220"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221"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222"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223"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224"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225"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226"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227"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137</xdr:row>
      <xdr:rowOff>32807</xdr:rowOff>
    </xdr:to>
    <xdr:sp macro="" textlink="">
      <xdr:nvSpPr>
        <xdr:cNvPr id="228" name="Text Box 1"/>
        <xdr:cNvSpPr txBox="1">
          <a:spLocks noChangeArrowheads="1"/>
        </xdr:cNvSpPr>
      </xdr:nvSpPr>
      <xdr:spPr bwMode="auto">
        <a:xfrm>
          <a:off x="8010525"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229"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23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231"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232"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233"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23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235"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236"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23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23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239"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137</xdr:row>
      <xdr:rowOff>32807</xdr:rowOff>
    </xdr:to>
    <xdr:sp macro="" textlink="">
      <xdr:nvSpPr>
        <xdr:cNvPr id="240" name="Text Box 1"/>
        <xdr:cNvSpPr txBox="1">
          <a:spLocks noChangeArrowheads="1"/>
        </xdr:cNvSpPr>
      </xdr:nvSpPr>
      <xdr:spPr bwMode="auto">
        <a:xfrm>
          <a:off x="885825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24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4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243"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244"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45"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4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247"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248"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4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50"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251"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137</xdr:row>
      <xdr:rowOff>32807</xdr:rowOff>
    </xdr:to>
    <xdr:sp macro="" textlink="">
      <xdr:nvSpPr>
        <xdr:cNvPr id="252" name="Text Box 1"/>
        <xdr:cNvSpPr txBox="1">
          <a:spLocks noChangeArrowheads="1"/>
        </xdr:cNvSpPr>
      </xdr:nvSpPr>
      <xdr:spPr bwMode="auto">
        <a:xfrm>
          <a:off x="97155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5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54"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255"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256"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57"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5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259"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260"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6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6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263"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137</xdr:row>
      <xdr:rowOff>32807</xdr:rowOff>
    </xdr:to>
    <xdr:sp macro="" textlink="">
      <xdr:nvSpPr>
        <xdr:cNvPr id="264" name="Text Box 1"/>
        <xdr:cNvSpPr txBox="1">
          <a:spLocks noChangeArrowheads="1"/>
        </xdr:cNvSpPr>
      </xdr:nvSpPr>
      <xdr:spPr bwMode="auto">
        <a:xfrm>
          <a:off x="10553700" y="81972150"/>
          <a:ext cx="857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6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266"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267"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268"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269"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27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271"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272"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273"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274"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275"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276"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27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78"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79"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80"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81"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28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28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84"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85"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86"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87"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28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289"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290"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291"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292"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293"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76200</xdr:colOff>
      <xdr:row>135</xdr:row>
      <xdr:rowOff>95250</xdr:rowOff>
    </xdr:to>
    <xdr:sp macro="" textlink="">
      <xdr:nvSpPr>
        <xdr:cNvPr id="294" name="Text Box 1"/>
        <xdr:cNvSpPr txBox="1">
          <a:spLocks noChangeArrowheads="1"/>
        </xdr:cNvSpPr>
      </xdr:nvSpPr>
      <xdr:spPr bwMode="auto">
        <a:xfrm>
          <a:off x="8010525"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132</xdr:row>
      <xdr:rowOff>0</xdr:rowOff>
    </xdr:from>
    <xdr:to>
      <xdr:col>11</xdr:col>
      <xdr:colOff>85725</xdr:colOff>
      <xdr:row>135</xdr:row>
      <xdr:rowOff>201083</xdr:rowOff>
    </xdr:to>
    <xdr:sp macro="" textlink="">
      <xdr:nvSpPr>
        <xdr:cNvPr id="295" name="Text Box 1"/>
        <xdr:cNvSpPr txBox="1">
          <a:spLocks noChangeArrowheads="1"/>
        </xdr:cNvSpPr>
      </xdr:nvSpPr>
      <xdr:spPr bwMode="auto">
        <a:xfrm>
          <a:off x="8010525"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296"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297"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298"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299"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76200</xdr:colOff>
      <xdr:row>135</xdr:row>
      <xdr:rowOff>95250</xdr:rowOff>
    </xdr:to>
    <xdr:sp macro="" textlink="">
      <xdr:nvSpPr>
        <xdr:cNvPr id="300" name="Text Box 1"/>
        <xdr:cNvSpPr txBox="1">
          <a:spLocks noChangeArrowheads="1"/>
        </xdr:cNvSpPr>
      </xdr:nvSpPr>
      <xdr:spPr bwMode="auto">
        <a:xfrm>
          <a:off x="885825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132</xdr:row>
      <xdr:rowOff>0</xdr:rowOff>
    </xdr:from>
    <xdr:to>
      <xdr:col>11</xdr:col>
      <xdr:colOff>85725</xdr:colOff>
      <xdr:row>135</xdr:row>
      <xdr:rowOff>201083</xdr:rowOff>
    </xdr:to>
    <xdr:sp macro="" textlink="">
      <xdr:nvSpPr>
        <xdr:cNvPr id="301" name="Text Box 1"/>
        <xdr:cNvSpPr txBox="1">
          <a:spLocks noChangeArrowheads="1"/>
        </xdr:cNvSpPr>
      </xdr:nvSpPr>
      <xdr:spPr bwMode="auto">
        <a:xfrm>
          <a:off x="885825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302"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303"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304"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305"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76200</xdr:colOff>
      <xdr:row>135</xdr:row>
      <xdr:rowOff>95250</xdr:rowOff>
    </xdr:to>
    <xdr:sp macro="" textlink="">
      <xdr:nvSpPr>
        <xdr:cNvPr id="306" name="Text Box 1"/>
        <xdr:cNvSpPr txBox="1">
          <a:spLocks noChangeArrowheads="1"/>
        </xdr:cNvSpPr>
      </xdr:nvSpPr>
      <xdr:spPr bwMode="auto">
        <a:xfrm>
          <a:off x="97155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132</xdr:row>
      <xdr:rowOff>0</xdr:rowOff>
    </xdr:from>
    <xdr:to>
      <xdr:col>11</xdr:col>
      <xdr:colOff>85725</xdr:colOff>
      <xdr:row>135</xdr:row>
      <xdr:rowOff>201083</xdr:rowOff>
    </xdr:to>
    <xdr:sp macro="" textlink="">
      <xdr:nvSpPr>
        <xdr:cNvPr id="307" name="Text Box 1"/>
        <xdr:cNvSpPr txBox="1">
          <a:spLocks noChangeArrowheads="1"/>
        </xdr:cNvSpPr>
      </xdr:nvSpPr>
      <xdr:spPr bwMode="auto">
        <a:xfrm>
          <a:off x="97155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308"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309"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310"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311"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76200</xdr:colOff>
      <xdr:row>135</xdr:row>
      <xdr:rowOff>95250</xdr:rowOff>
    </xdr:to>
    <xdr:sp macro="" textlink="">
      <xdr:nvSpPr>
        <xdr:cNvPr id="312" name="Text Box 1"/>
        <xdr:cNvSpPr txBox="1">
          <a:spLocks noChangeArrowheads="1"/>
        </xdr:cNvSpPr>
      </xdr:nvSpPr>
      <xdr:spPr bwMode="auto">
        <a:xfrm>
          <a:off x="10553700" y="819721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132</xdr:row>
      <xdr:rowOff>0</xdr:rowOff>
    </xdr:from>
    <xdr:to>
      <xdr:col>13</xdr:col>
      <xdr:colOff>85725</xdr:colOff>
      <xdr:row>135</xdr:row>
      <xdr:rowOff>201083</xdr:rowOff>
    </xdr:to>
    <xdr:sp macro="" textlink="">
      <xdr:nvSpPr>
        <xdr:cNvPr id="313" name="Text Box 1"/>
        <xdr:cNvSpPr txBox="1">
          <a:spLocks noChangeArrowheads="1"/>
        </xdr:cNvSpPr>
      </xdr:nvSpPr>
      <xdr:spPr bwMode="auto">
        <a:xfrm>
          <a:off x="10553700" y="8197215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14"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15"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16"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17"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18"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19"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20"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76200</xdr:colOff>
      <xdr:row>142</xdr:row>
      <xdr:rowOff>95250</xdr:rowOff>
    </xdr:to>
    <xdr:sp macro="" textlink="">
      <xdr:nvSpPr>
        <xdr:cNvPr id="321" name="Text Box 1"/>
        <xdr:cNvSpPr txBox="1">
          <a:spLocks noChangeArrowheads="1"/>
        </xdr:cNvSpPr>
      </xdr:nvSpPr>
      <xdr:spPr bwMode="auto">
        <a:xfrm>
          <a:off x="51435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41949</xdr:rowOff>
    </xdr:to>
    <xdr:sp macro="" textlink="">
      <xdr:nvSpPr>
        <xdr:cNvPr id="322" name="Text Box 1"/>
        <xdr:cNvSpPr txBox="1">
          <a:spLocks noChangeArrowheads="1"/>
        </xdr:cNvSpPr>
      </xdr:nvSpPr>
      <xdr:spPr bwMode="auto">
        <a:xfrm>
          <a:off x="514350" y="84020025"/>
          <a:ext cx="85725" cy="23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23"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76200</xdr:colOff>
      <xdr:row>142</xdr:row>
      <xdr:rowOff>95250</xdr:rowOff>
    </xdr:to>
    <xdr:sp macro="" textlink="">
      <xdr:nvSpPr>
        <xdr:cNvPr id="324" name="Text Box 1"/>
        <xdr:cNvSpPr txBox="1">
          <a:spLocks noChangeArrowheads="1"/>
        </xdr:cNvSpPr>
      </xdr:nvSpPr>
      <xdr:spPr bwMode="auto">
        <a:xfrm>
          <a:off x="0" y="84020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142</xdr:row>
      <xdr:rowOff>0</xdr:rowOff>
    </xdr:from>
    <xdr:to>
      <xdr:col>0</xdr:col>
      <xdr:colOff>85725</xdr:colOff>
      <xdr:row>144</xdr:row>
      <xdr:rowOff>92268</xdr:rowOff>
    </xdr:to>
    <xdr:sp macro="" textlink="">
      <xdr:nvSpPr>
        <xdr:cNvPr id="325" name="Text Box 1"/>
        <xdr:cNvSpPr txBox="1">
          <a:spLocks noChangeArrowheads="1"/>
        </xdr:cNvSpPr>
      </xdr:nvSpPr>
      <xdr:spPr bwMode="auto">
        <a:xfrm>
          <a:off x="0" y="84020025"/>
          <a:ext cx="85725" cy="47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26"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51474</xdr:rowOff>
    </xdr:to>
    <xdr:sp macro="" textlink="">
      <xdr:nvSpPr>
        <xdr:cNvPr id="327" name="Text Box 1"/>
        <xdr:cNvSpPr txBox="1">
          <a:spLocks noChangeArrowheads="1"/>
        </xdr:cNvSpPr>
      </xdr:nvSpPr>
      <xdr:spPr bwMode="auto">
        <a:xfrm>
          <a:off x="514350" y="84020025"/>
          <a:ext cx="85725" cy="24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143</xdr:row>
      <xdr:rowOff>13374</xdr:rowOff>
    </xdr:to>
    <xdr:sp macro="" textlink="">
      <xdr:nvSpPr>
        <xdr:cNvPr id="328" name="Text Box 1"/>
        <xdr:cNvSpPr txBox="1">
          <a:spLocks noChangeArrowheads="1"/>
        </xdr:cNvSpPr>
      </xdr:nvSpPr>
      <xdr:spPr bwMode="auto">
        <a:xfrm>
          <a:off x="514350" y="84020025"/>
          <a:ext cx="85725" cy="20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329"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330"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142</xdr:row>
      <xdr:rowOff>0</xdr:rowOff>
    </xdr:from>
    <xdr:to>
      <xdr:col>1</xdr:col>
      <xdr:colOff>85725</xdr:colOff>
      <xdr:row>142</xdr:row>
      <xdr:rowOff>184824</xdr:rowOff>
    </xdr:to>
    <xdr:sp macro="" textlink="">
      <xdr:nvSpPr>
        <xdr:cNvPr id="331" name="Text Box 1"/>
        <xdr:cNvSpPr txBox="1">
          <a:spLocks noChangeArrowheads="1"/>
        </xdr:cNvSpPr>
      </xdr:nvSpPr>
      <xdr:spPr bwMode="auto">
        <a:xfrm>
          <a:off x="514350" y="84020025"/>
          <a:ext cx="85725" cy="18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332"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33"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85725</xdr:colOff>
      <xdr:row>141</xdr:row>
      <xdr:rowOff>190500</xdr:rowOff>
    </xdr:to>
    <xdr:sp macro="" textlink="">
      <xdr:nvSpPr>
        <xdr:cNvPr id="334" name="Text Box 1"/>
        <xdr:cNvSpPr txBox="1">
          <a:spLocks noChangeArrowheads="1"/>
        </xdr:cNvSpPr>
      </xdr:nvSpPr>
      <xdr:spPr bwMode="auto">
        <a:xfrm>
          <a:off x="514350" y="838200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141</xdr:row>
      <xdr:rowOff>0</xdr:rowOff>
    </xdr:from>
    <xdr:to>
      <xdr:col>1</xdr:col>
      <xdr:colOff>76200</xdr:colOff>
      <xdr:row>141</xdr:row>
      <xdr:rowOff>95250</xdr:rowOff>
    </xdr:to>
    <xdr:sp macro="" textlink="">
      <xdr:nvSpPr>
        <xdr:cNvPr id="335" name="Text Box 1"/>
        <xdr:cNvSpPr txBox="1">
          <a:spLocks noChangeArrowheads="1"/>
        </xdr:cNvSpPr>
      </xdr:nvSpPr>
      <xdr:spPr bwMode="auto">
        <a:xfrm>
          <a:off x="514350" y="838200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152</xdr:row>
      <xdr:rowOff>66675</xdr:rowOff>
    </xdr:from>
    <xdr:to>
      <xdr:col>1</xdr:col>
      <xdr:colOff>85725</xdr:colOff>
      <xdr:row>153</xdr:row>
      <xdr:rowOff>66675</xdr:rowOff>
    </xdr:to>
    <xdr:sp macro="" textlink="">
      <xdr:nvSpPr>
        <xdr:cNvPr id="336" name="Text Box 1"/>
        <xdr:cNvSpPr txBox="1">
          <a:spLocks noChangeArrowheads="1"/>
        </xdr:cNvSpPr>
      </xdr:nvSpPr>
      <xdr:spPr bwMode="auto">
        <a:xfrm>
          <a:off x="514350" y="85991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144</xdr:row>
      <xdr:rowOff>0</xdr:rowOff>
    </xdr:from>
    <xdr:to>
      <xdr:col>1</xdr:col>
      <xdr:colOff>76200</xdr:colOff>
      <xdr:row>144</xdr:row>
      <xdr:rowOff>95250</xdr:rowOff>
    </xdr:to>
    <xdr:sp macro="" textlink="">
      <xdr:nvSpPr>
        <xdr:cNvPr id="337" name="Text Box 1"/>
        <xdr:cNvSpPr txBox="1">
          <a:spLocks noChangeArrowheads="1"/>
        </xdr:cNvSpPr>
      </xdr:nvSpPr>
      <xdr:spPr bwMode="auto">
        <a:xfrm>
          <a:off x="514350" y="8440102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59"/>
  <sheetViews>
    <sheetView tabSelected="1" zoomScale="90" zoomScaleNormal="90" zoomScaleSheetLayoutView="77" zoomScalePageLayoutView="30" workbookViewId="0"/>
  </sheetViews>
  <sheetFormatPr defaultColWidth="8.90625" defaultRowHeight="13.8" x14ac:dyDescent="0.25"/>
  <cols>
    <col min="1" max="1" width="6" style="78" customWidth="1"/>
    <col min="2" max="2" width="10.453125" style="22" customWidth="1"/>
    <col min="3" max="3" width="12.453125" style="22" customWidth="1"/>
    <col min="4" max="4" width="9.54296875" style="79" customWidth="1"/>
    <col min="5" max="5" width="11.6328125" style="22" customWidth="1"/>
    <col min="6" max="6" width="12.1796875" style="22" customWidth="1"/>
    <col min="7" max="7" width="9.453125" style="22" customWidth="1"/>
    <col min="8" max="8" width="11.6328125" style="22" customWidth="1"/>
    <col min="9" max="9" width="10" style="80" customWidth="1"/>
    <col min="10" max="10" width="9.90625" style="80" customWidth="1"/>
    <col min="11" max="11" width="10" style="80" customWidth="1"/>
    <col min="12" max="12" width="9.81640625" style="80" customWidth="1"/>
    <col min="13" max="13" width="10.1796875" style="80" customWidth="1"/>
    <col min="14" max="14" width="10.54296875" style="81" customWidth="1"/>
    <col min="15" max="15" width="8.90625" style="81" customWidth="1"/>
    <col min="16" max="16" width="12" style="82" customWidth="1"/>
    <col min="17" max="17" width="8.54296875" style="83" customWidth="1"/>
    <col min="18" max="18" width="8.90625" style="84" customWidth="1"/>
    <col min="19" max="19" width="8" style="85" customWidth="1"/>
    <col min="20" max="21" width="11" style="86" customWidth="1"/>
    <col min="22" max="24" width="11.6328125" style="86" customWidth="1"/>
    <col min="25" max="25" width="11.08984375" style="86" customWidth="1"/>
    <col min="26" max="26" width="10.36328125" style="85" customWidth="1"/>
    <col min="27" max="27" width="9.90625" style="85" customWidth="1"/>
    <col min="28" max="28" width="16.6328125" style="87" customWidth="1"/>
    <col min="29" max="29" width="14.36328125" style="88" customWidth="1"/>
    <col min="30" max="30" width="16.90625" style="89" customWidth="1"/>
    <col min="31" max="31" width="11.81640625" style="90" customWidth="1"/>
    <col min="32" max="32" width="15.90625" style="89" customWidth="1"/>
    <col min="33" max="33" width="13.81640625" style="89" customWidth="1"/>
    <col min="34" max="34" width="15" style="89" customWidth="1"/>
    <col min="35" max="37" width="8.6328125" style="85" customWidth="1"/>
    <col min="38" max="38" width="10.81640625" style="85" customWidth="1"/>
    <col min="39" max="39" width="72.6328125" style="91" customWidth="1"/>
    <col min="40" max="40" width="17.6328125" style="78" bestFit="1" customWidth="1"/>
    <col min="41" max="16384" width="8.90625" style="78"/>
  </cols>
  <sheetData>
    <row r="1" spans="1:41" s="10" customFormat="1" ht="16.2" thickBot="1" x14ac:dyDescent="0.3">
      <c r="A1" s="1" t="s">
        <v>0</v>
      </c>
      <c r="B1" s="2" t="s">
        <v>1</v>
      </c>
      <c r="C1" s="2" t="s">
        <v>2</v>
      </c>
      <c r="D1" s="3" t="s">
        <v>3</v>
      </c>
      <c r="E1" s="2" t="s">
        <v>4</v>
      </c>
      <c r="F1" s="2" t="s">
        <v>5</v>
      </c>
      <c r="G1" s="2" t="s">
        <v>6</v>
      </c>
      <c r="H1" s="2" t="s">
        <v>7</v>
      </c>
      <c r="I1" s="4" t="s">
        <v>8</v>
      </c>
      <c r="J1" s="4" t="s">
        <v>9</v>
      </c>
      <c r="K1" s="4" t="s">
        <v>10</v>
      </c>
      <c r="L1" s="4" t="s">
        <v>11</v>
      </c>
      <c r="M1" s="4" t="s">
        <v>12</v>
      </c>
      <c r="N1" s="4" t="s">
        <v>13</v>
      </c>
      <c r="O1" s="4" t="s">
        <v>14</v>
      </c>
      <c r="P1" s="5" t="s">
        <v>15</v>
      </c>
      <c r="Q1" s="6" t="s">
        <v>16</v>
      </c>
      <c r="R1" s="7" t="s">
        <v>17</v>
      </c>
      <c r="S1" s="8" t="s">
        <v>18</v>
      </c>
      <c r="T1" s="9" t="s">
        <v>19</v>
      </c>
      <c r="U1" s="9" t="s">
        <v>20</v>
      </c>
      <c r="V1" s="9" t="s">
        <v>21</v>
      </c>
      <c r="W1" s="9" t="s">
        <v>22</v>
      </c>
      <c r="X1" s="9" t="s">
        <v>23</v>
      </c>
      <c r="Y1" s="9" t="s">
        <v>24</v>
      </c>
      <c r="Z1" s="10" t="s">
        <v>25</v>
      </c>
      <c r="AA1" s="8" t="s">
        <v>26</v>
      </c>
      <c r="AB1" s="8" t="s">
        <v>27</v>
      </c>
      <c r="AC1" s="11" t="s">
        <v>28</v>
      </c>
      <c r="AD1" s="12" t="s">
        <v>29</v>
      </c>
      <c r="AE1" s="12" t="s">
        <v>30</v>
      </c>
      <c r="AF1" s="6" t="s">
        <v>31</v>
      </c>
      <c r="AG1" s="12" t="s">
        <v>32</v>
      </c>
      <c r="AH1" s="12" t="s">
        <v>33</v>
      </c>
      <c r="AI1" s="12" t="s">
        <v>34</v>
      </c>
      <c r="AJ1" s="8" t="s">
        <v>35</v>
      </c>
      <c r="AK1" s="13" t="s">
        <v>36</v>
      </c>
      <c r="AL1" s="13" t="s">
        <v>577</v>
      </c>
      <c r="AM1" s="13" t="s">
        <v>582</v>
      </c>
      <c r="AN1" s="14" t="s">
        <v>583</v>
      </c>
      <c r="AO1" s="15"/>
    </row>
    <row r="2" spans="1:41" s="10" customFormat="1" ht="15.75" customHeight="1" x14ac:dyDescent="0.25">
      <c r="A2" s="265" t="s">
        <v>37</v>
      </c>
      <c r="B2" s="263" t="s">
        <v>38</v>
      </c>
      <c r="C2" s="263" t="s">
        <v>39</v>
      </c>
      <c r="D2" s="263" t="s">
        <v>40</v>
      </c>
      <c r="E2" s="263" t="s">
        <v>41</v>
      </c>
      <c r="F2" s="263" t="s">
        <v>42</v>
      </c>
      <c r="G2" s="263" t="s">
        <v>43</v>
      </c>
      <c r="H2" s="263" t="s">
        <v>44</v>
      </c>
      <c r="I2" s="263" t="s">
        <v>45</v>
      </c>
      <c r="J2" s="263"/>
      <c r="K2" s="263"/>
      <c r="L2" s="263"/>
      <c r="M2" s="263"/>
      <c r="N2" s="263" t="s">
        <v>46</v>
      </c>
      <c r="O2" s="263"/>
      <c r="P2" s="263"/>
      <c r="Q2" s="263"/>
      <c r="R2" s="263"/>
      <c r="S2" s="263"/>
      <c r="T2" s="263" t="s">
        <v>47</v>
      </c>
      <c r="U2" s="263"/>
      <c r="V2" s="263"/>
      <c r="W2" s="263"/>
      <c r="X2" s="263"/>
      <c r="Y2" s="263"/>
      <c r="Z2" s="278" t="s">
        <v>48</v>
      </c>
      <c r="AA2" s="279"/>
      <c r="AB2" s="279"/>
      <c r="AC2" s="279"/>
      <c r="AD2" s="279"/>
      <c r="AE2" s="279"/>
      <c r="AF2" s="279"/>
      <c r="AG2" s="279"/>
      <c r="AH2" s="279"/>
      <c r="AI2" s="118"/>
      <c r="AJ2" s="267" t="s">
        <v>77</v>
      </c>
      <c r="AK2" s="267" t="s">
        <v>584</v>
      </c>
      <c r="AL2" s="267" t="s">
        <v>579</v>
      </c>
      <c r="AM2" s="276" t="s">
        <v>49</v>
      </c>
      <c r="AN2" s="275" t="s">
        <v>143</v>
      </c>
    </row>
    <row r="3" spans="1:41" s="22" customFormat="1" ht="72.599999999999994" thickBot="1" x14ac:dyDescent="0.3">
      <c r="A3" s="266"/>
      <c r="B3" s="264"/>
      <c r="C3" s="264"/>
      <c r="D3" s="264"/>
      <c r="E3" s="264"/>
      <c r="F3" s="264"/>
      <c r="G3" s="264"/>
      <c r="H3" s="264"/>
      <c r="I3" s="16" t="s">
        <v>50</v>
      </c>
      <c r="J3" s="16" t="s">
        <v>51</v>
      </c>
      <c r="K3" s="16" t="s">
        <v>52</v>
      </c>
      <c r="L3" s="16" t="s">
        <v>53</v>
      </c>
      <c r="M3" s="16" t="s">
        <v>54</v>
      </c>
      <c r="N3" s="16" t="s">
        <v>55</v>
      </c>
      <c r="O3" s="16" t="s">
        <v>56</v>
      </c>
      <c r="P3" s="17" t="s">
        <v>57</v>
      </c>
      <c r="Q3" s="18" t="s">
        <v>58</v>
      </c>
      <c r="R3" s="19" t="s">
        <v>59</v>
      </c>
      <c r="S3" s="18" t="s">
        <v>60</v>
      </c>
      <c r="T3" s="20" t="s">
        <v>61</v>
      </c>
      <c r="U3" s="20" t="s">
        <v>62</v>
      </c>
      <c r="V3" s="20" t="s">
        <v>63</v>
      </c>
      <c r="W3" s="20" t="s">
        <v>64</v>
      </c>
      <c r="X3" s="20" t="s">
        <v>65</v>
      </c>
      <c r="Y3" s="20" t="s">
        <v>66</v>
      </c>
      <c r="Z3" s="18" t="s">
        <v>67</v>
      </c>
      <c r="AA3" s="18" t="s">
        <v>68</v>
      </c>
      <c r="AB3" s="21" t="s">
        <v>69</v>
      </c>
      <c r="AC3" s="21" t="s">
        <v>70</v>
      </c>
      <c r="AD3" s="21" t="s">
        <v>71</v>
      </c>
      <c r="AE3" s="18" t="s">
        <v>72</v>
      </c>
      <c r="AF3" s="21" t="s">
        <v>73</v>
      </c>
      <c r="AG3" s="21" t="s">
        <v>74</v>
      </c>
      <c r="AH3" s="21" t="s">
        <v>75</v>
      </c>
      <c r="AI3" s="18" t="s">
        <v>76</v>
      </c>
      <c r="AJ3" s="268"/>
      <c r="AK3" s="268"/>
      <c r="AL3" s="268"/>
      <c r="AM3" s="277"/>
      <c r="AN3" s="275"/>
    </row>
    <row r="4" spans="1:41" s="42" customFormat="1" ht="129.6" x14ac:dyDescent="0.3">
      <c r="A4" s="23">
        <v>3025</v>
      </c>
      <c r="B4" s="24" t="s">
        <v>78</v>
      </c>
      <c r="C4" s="24" t="s">
        <v>79</v>
      </c>
      <c r="D4" s="24" t="s">
        <v>80</v>
      </c>
      <c r="E4" s="24" t="s">
        <v>81</v>
      </c>
      <c r="F4" s="24" t="s">
        <v>82</v>
      </c>
      <c r="G4" s="24" t="s">
        <v>83</v>
      </c>
      <c r="H4" s="24" t="s">
        <v>82</v>
      </c>
      <c r="I4" s="25">
        <v>32</v>
      </c>
      <c r="J4" s="25">
        <v>26</v>
      </c>
      <c r="K4" s="25">
        <v>0</v>
      </c>
      <c r="L4" s="26">
        <f>J4+K4</f>
        <v>26</v>
      </c>
      <c r="M4" s="25">
        <v>0</v>
      </c>
      <c r="N4" s="25">
        <v>120</v>
      </c>
      <c r="O4" s="25">
        <v>0</v>
      </c>
      <c r="P4" s="27">
        <f>N4+O4</f>
        <v>120</v>
      </c>
      <c r="Q4" s="28">
        <f>O4/N4</f>
        <v>0</v>
      </c>
      <c r="R4" s="29">
        <f t="shared" ref="R4:R35" si="0">IF(W4="",$D$146-T4,W4-T4)</f>
        <v>259</v>
      </c>
      <c r="S4" s="28">
        <f>IF(W4="",R4/P4,1)</f>
        <v>2.1583333333333332</v>
      </c>
      <c r="T4" s="30">
        <v>41500</v>
      </c>
      <c r="U4" s="31">
        <f>T4+N4-1</f>
        <v>41619</v>
      </c>
      <c r="V4" s="32">
        <f>T4+P4-1</f>
        <v>41619</v>
      </c>
      <c r="W4" s="33"/>
      <c r="X4" s="33"/>
      <c r="Y4" s="30"/>
      <c r="Z4" s="34"/>
      <c r="AA4" s="35"/>
      <c r="AB4" s="36">
        <v>336510</v>
      </c>
      <c r="AC4" s="36">
        <v>0</v>
      </c>
      <c r="AD4" s="37">
        <f>AB4+AC4</f>
        <v>336510</v>
      </c>
      <c r="AE4" s="28">
        <f>AC4/AB4</f>
        <v>0</v>
      </c>
      <c r="AF4" s="38">
        <v>27516.720000000001</v>
      </c>
      <c r="AG4" s="36">
        <v>122054.24</v>
      </c>
      <c r="AH4" s="37">
        <f>AF4+AG4</f>
        <v>149570.96000000002</v>
      </c>
      <c r="AI4" s="39">
        <f t="shared" ref="AI4:AI10" si="1">AH4/AD4</f>
        <v>0.44447701405604595</v>
      </c>
      <c r="AJ4" s="40" t="str">
        <f>IF(W4="","",(W4-T4)/I4)</f>
        <v/>
      </c>
      <c r="AK4" s="255"/>
      <c r="AL4" s="119"/>
      <c r="AM4" s="41" t="s">
        <v>84</v>
      </c>
      <c r="AN4" s="93" t="s">
        <v>144</v>
      </c>
    </row>
    <row r="5" spans="1:41" s="42" customFormat="1" ht="172.8" x14ac:dyDescent="0.3">
      <c r="A5" s="23">
        <v>5127</v>
      </c>
      <c r="B5" s="24" t="s">
        <v>85</v>
      </c>
      <c r="C5" s="24" t="s">
        <v>86</v>
      </c>
      <c r="D5" s="24" t="s">
        <v>87</v>
      </c>
      <c r="E5" s="24" t="s">
        <v>88</v>
      </c>
      <c r="F5" s="24" t="s">
        <v>89</v>
      </c>
      <c r="G5" s="24" t="s">
        <v>90</v>
      </c>
      <c r="H5" s="24" t="s">
        <v>91</v>
      </c>
      <c r="I5" s="25">
        <v>0</v>
      </c>
      <c r="J5" s="25">
        <v>0</v>
      </c>
      <c r="K5" s="25">
        <v>0</v>
      </c>
      <c r="L5" s="26">
        <f t="shared" ref="L5:L132" si="2">J5+K5</f>
        <v>0</v>
      </c>
      <c r="M5" s="25">
        <v>0</v>
      </c>
      <c r="N5" s="25">
        <v>365</v>
      </c>
      <c r="O5" s="25">
        <v>0</v>
      </c>
      <c r="P5" s="27">
        <f t="shared" ref="P5:P10" si="3">N5+O5</f>
        <v>365</v>
      </c>
      <c r="Q5" s="28">
        <f t="shared" ref="Q5:Q10" si="4">O5/N5</f>
        <v>0</v>
      </c>
      <c r="R5" s="29">
        <f t="shared" si="0"/>
        <v>394</v>
      </c>
      <c r="S5" s="28">
        <f t="shared" ref="S5:S68" si="5">IF(W5="",R5/P5,1)</f>
        <v>1.0794520547945206</v>
      </c>
      <c r="T5" s="30">
        <v>41365</v>
      </c>
      <c r="U5" s="31">
        <f t="shared" ref="U5:U10" si="6">T5+N5-1</f>
        <v>41729</v>
      </c>
      <c r="V5" s="32">
        <f t="shared" ref="V5:V10" si="7">T5+P5-1</f>
        <v>41729</v>
      </c>
      <c r="W5" s="33"/>
      <c r="X5" s="33"/>
      <c r="Y5" s="30">
        <v>41729</v>
      </c>
      <c r="Z5" s="34" t="s">
        <v>92</v>
      </c>
      <c r="AA5" s="35"/>
      <c r="AB5" s="36">
        <v>1602797</v>
      </c>
      <c r="AC5" s="36">
        <v>0</v>
      </c>
      <c r="AD5" s="37">
        <f t="shared" ref="AD5:AD10" si="8">AB5+AC5</f>
        <v>1602797</v>
      </c>
      <c r="AE5" s="28">
        <f t="shared" ref="AE5:AE10" si="9">AC5/AB5</f>
        <v>0</v>
      </c>
      <c r="AF5" s="38">
        <v>979943.16</v>
      </c>
      <c r="AG5" s="36">
        <v>71165.27</v>
      </c>
      <c r="AH5" s="37">
        <f t="shared" ref="AH5:AH10" si="10">AF5+AG5</f>
        <v>1051108.43</v>
      </c>
      <c r="AI5" s="39">
        <f t="shared" si="1"/>
        <v>0.6557963547473572</v>
      </c>
      <c r="AJ5" s="40" t="str">
        <f t="shared" ref="AJ5:AJ10" si="11">IF(W5="","",(W5-T5)/I5)</f>
        <v/>
      </c>
      <c r="AK5" s="255"/>
      <c r="AL5" s="119"/>
      <c r="AM5" s="41" t="s">
        <v>93</v>
      </c>
      <c r="AN5" s="93" t="s">
        <v>144</v>
      </c>
    </row>
    <row r="6" spans="1:41" s="42" customFormat="1" ht="345.6" x14ac:dyDescent="0.3">
      <c r="A6" s="23">
        <v>4011</v>
      </c>
      <c r="B6" s="24" t="s">
        <v>94</v>
      </c>
      <c r="C6" s="24" t="s">
        <v>95</v>
      </c>
      <c r="D6" s="24" t="s">
        <v>96</v>
      </c>
      <c r="E6" s="24" t="s">
        <v>97</v>
      </c>
      <c r="F6" s="24" t="s">
        <v>98</v>
      </c>
      <c r="G6" s="24" t="s">
        <v>99</v>
      </c>
      <c r="H6" s="24" t="s">
        <v>100</v>
      </c>
      <c r="I6" s="25">
        <v>190</v>
      </c>
      <c r="J6" s="25">
        <v>26</v>
      </c>
      <c r="K6" s="25">
        <v>0</v>
      </c>
      <c r="L6" s="26">
        <f t="shared" si="2"/>
        <v>26</v>
      </c>
      <c r="M6" s="25">
        <v>24</v>
      </c>
      <c r="N6" s="25">
        <v>1094</v>
      </c>
      <c r="O6" s="25">
        <v>153</v>
      </c>
      <c r="P6" s="27">
        <f t="shared" si="3"/>
        <v>1247</v>
      </c>
      <c r="Q6" s="28">
        <f t="shared" si="4"/>
        <v>0.13985374771480805</v>
      </c>
      <c r="R6" s="29">
        <f t="shared" si="0"/>
        <v>926</v>
      </c>
      <c r="S6" s="28">
        <f t="shared" si="5"/>
        <v>0.74258219727345631</v>
      </c>
      <c r="T6" s="30">
        <v>40833</v>
      </c>
      <c r="U6" s="31">
        <f t="shared" si="6"/>
        <v>41926</v>
      </c>
      <c r="V6" s="32">
        <f t="shared" si="7"/>
        <v>42079</v>
      </c>
      <c r="W6" s="33"/>
      <c r="X6" s="33"/>
      <c r="Y6" s="30">
        <v>42407</v>
      </c>
      <c r="Z6" s="34" t="s">
        <v>92</v>
      </c>
      <c r="AA6" s="35"/>
      <c r="AB6" s="36">
        <v>21797000</v>
      </c>
      <c r="AC6" s="36">
        <v>446287.81</v>
      </c>
      <c r="AD6" s="37">
        <f t="shared" si="8"/>
        <v>22243287.809999999</v>
      </c>
      <c r="AE6" s="28">
        <f t="shared" si="9"/>
        <v>2.0474735514061568E-2</v>
      </c>
      <c r="AF6" s="38">
        <v>13868385.060000001</v>
      </c>
      <c r="AG6" s="36">
        <v>204312.21</v>
      </c>
      <c r="AH6" s="37">
        <f t="shared" si="10"/>
        <v>14072697.270000001</v>
      </c>
      <c r="AI6" s="39">
        <f t="shared" si="1"/>
        <v>0.63267163515608005</v>
      </c>
      <c r="AJ6" s="40" t="str">
        <f t="shared" si="11"/>
        <v/>
      </c>
      <c r="AK6" s="255"/>
      <c r="AL6" s="119"/>
      <c r="AM6" s="41" t="s">
        <v>101</v>
      </c>
      <c r="AN6" s="93" t="s">
        <v>144</v>
      </c>
    </row>
    <row r="7" spans="1:41" s="42" customFormat="1" ht="169.2" x14ac:dyDescent="0.3">
      <c r="A7" s="23">
        <v>3105</v>
      </c>
      <c r="B7" s="24" t="s">
        <v>102</v>
      </c>
      <c r="C7" s="24" t="s">
        <v>103</v>
      </c>
      <c r="D7" s="24" t="s">
        <v>104</v>
      </c>
      <c r="E7" s="24" t="s">
        <v>105</v>
      </c>
      <c r="F7" s="24" t="s">
        <v>98</v>
      </c>
      <c r="G7" s="24" t="s">
        <v>106</v>
      </c>
      <c r="H7" s="24" t="s">
        <v>107</v>
      </c>
      <c r="I7" s="25">
        <v>324</v>
      </c>
      <c r="J7" s="25">
        <v>188</v>
      </c>
      <c r="K7" s="25">
        <v>12</v>
      </c>
      <c r="L7" s="26">
        <f t="shared" si="2"/>
        <v>200</v>
      </c>
      <c r="M7" s="25">
        <v>12</v>
      </c>
      <c r="N7" s="25">
        <v>1098</v>
      </c>
      <c r="O7" s="25">
        <v>433</v>
      </c>
      <c r="P7" s="27">
        <f t="shared" si="3"/>
        <v>1531</v>
      </c>
      <c r="Q7" s="28">
        <f t="shared" si="4"/>
        <v>0.39435336976320584</v>
      </c>
      <c r="R7" s="29">
        <f t="shared" si="0"/>
        <v>1385</v>
      </c>
      <c r="S7" s="28">
        <f t="shared" si="5"/>
        <v>0.90463749183540165</v>
      </c>
      <c r="T7" s="30">
        <v>40374</v>
      </c>
      <c r="U7" s="31">
        <f t="shared" si="6"/>
        <v>41471</v>
      </c>
      <c r="V7" s="32">
        <f t="shared" si="7"/>
        <v>41904</v>
      </c>
      <c r="W7" s="33"/>
      <c r="X7" s="33"/>
      <c r="Y7" s="30">
        <v>42222</v>
      </c>
      <c r="Z7" s="34" t="s">
        <v>108</v>
      </c>
      <c r="AA7" s="35"/>
      <c r="AB7" s="36">
        <v>24800000</v>
      </c>
      <c r="AC7" s="36">
        <v>1110120.04</v>
      </c>
      <c r="AD7" s="37">
        <f t="shared" si="8"/>
        <v>25910120.039999999</v>
      </c>
      <c r="AE7" s="28">
        <f t="shared" si="9"/>
        <v>4.4762904838709677E-2</v>
      </c>
      <c r="AF7" s="38">
        <v>19847694.84</v>
      </c>
      <c r="AG7" s="36">
        <v>161086</v>
      </c>
      <c r="AH7" s="37">
        <f t="shared" si="10"/>
        <v>20008780.84</v>
      </c>
      <c r="AI7" s="39">
        <f t="shared" si="1"/>
        <v>0.77223806022938057</v>
      </c>
      <c r="AJ7" s="40" t="str">
        <f t="shared" si="11"/>
        <v/>
      </c>
      <c r="AK7" s="255"/>
      <c r="AL7" s="119"/>
      <c r="AM7" s="41" t="s">
        <v>109</v>
      </c>
      <c r="AN7" s="93" t="s">
        <v>144</v>
      </c>
    </row>
    <row r="8" spans="1:41" s="42" customFormat="1" ht="172.8" x14ac:dyDescent="0.3">
      <c r="A8" s="23">
        <v>5034</v>
      </c>
      <c r="B8" s="24" t="s">
        <v>102</v>
      </c>
      <c r="C8" s="24" t="s">
        <v>110</v>
      </c>
      <c r="D8" s="24" t="s">
        <v>111</v>
      </c>
      <c r="E8" s="24" t="s">
        <v>112</v>
      </c>
      <c r="F8" s="24" t="s">
        <v>98</v>
      </c>
      <c r="G8" s="24" t="s">
        <v>113</v>
      </c>
      <c r="H8" s="24" t="s">
        <v>114</v>
      </c>
      <c r="I8" s="25">
        <v>96</v>
      </c>
      <c r="J8" s="25">
        <v>48</v>
      </c>
      <c r="K8" s="25">
        <v>16</v>
      </c>
      <c r="L8" s="26">
        <f t="shared" si="2"/>
        <v>64</v>
      </c>
      <c r="M8" s="25">
        <v>0</v>
      </c>
      <c r="N8" s="25">
        <v>732</v>
      </c>
      <c r="O8" s="25">
        <v>256</v>
      </c>
      <c r="P8" s="27">
        <f t="shared" si="3"/>
        <v>988</v>
      </c>
      <c r="Q8" s="28">
        <f t="shared" si="4"/>
        <v>0.34972677595628415</v>
      </c>
      <c r="R8" s="29">
        <f t="shared" si="0"/>
        <v>1057</v>
      </c>
      <c r="S8" s="28">
        <f t="shared" si="5"/>
        <v>1.069838056680162</v>
      </c>
      <c r="T8" s="30">
        <v>40702</v>
      </c>
      <c r="U8" s="31">
        <f t="shared" si="6"/>
        <v>41433</v>
      </c>
      <c r="V8" s="32">
        <f t="shared" si="7"/>
        <v>41689</v>
      </c>
      <c r="W8" s="33"/>
      <c r="X8" s="33"/>
      <c r="Y8" s="30">
        <v>42175</v>
      </c>
      <c r="Z8" s="34" t="s">
        <v>92</v>
      </c>
      <c r="AA8" s="35"/>
      <c r="AB8" s="36">
        <v>7936000</v>
      </c>
      <c r="AC8" s="36">
        <v>1003018.78</v>
      </c>
      <c r="AD8" s="37">
        <f t="shared" si="8"/>
        <v>8939018.7799999993</v>
      </c>
      <c r="AE8" s="28">
        <f t="shared" si="9"/>
        <v>0.12638845514112904</v>
      </c>
      <c r="AF8" s="38">
        <v>7832237.9800000004</v>
      </c>
      <c r="AG8" s="36">
        <v>470242.15</v>
      </c>
      <c r="AH8" s="37">
        <f t="shared" si="10"/>
        <v>8302480.1300000008</v>
      </c>
      <c r="AI8" s="39">
        <f t="shared" si="1"/>
        <v>0.9287909930982382</v>
      </c>
      <c r="AJ8" s="40" t="str">
        <f t="shared" si="11"/>
        <v/>
      </c>
      <c r="AK8" s="255"/>
      <c r="AL8" s="119"/>
      <c r="AM8" s="41" t="s">
        <v>115</v>
      </c>
      <c r="AN8" s="93" t="s">
        <v>144</v>
      </c>
    </row>
    <row r="9" spans="1:41" s="42" customFormat="1" ht="129.6" x14ac:dyDescent="0.3">
      <c r="A9" s="23">
        <v>5068</v>
      </c>
      <c r="B9" s="24" t="s">
        <v>102</v>
      </c>
      <c r="C9" s="24" t="s">
        <v>116</v>
      </c>
      <c r="D9" s="24" t="s">
        <v>96</v>
      </c>
      <c r="E9" s="24" t="s">
        <v>112</v>
      </c>
      <c r="F9" s="24" t="s">
        <v>89</v>
      </c>
      <c r="G9" s="24" t="s">
        <v>117</v>
      </c>
      <c r="H9" s="24" t="s">
        <v>118</v>
      </c>
      <c r="I9" s="25">
        <v>204</v>
      </c>
      <c r="J9" s="25">
        <v>138</v>
      </c>
      <c r="K9" s="25">
        <v>50</v>
      </c>
      <c r="L9" s="26">
        <f t="shared" si="2"/>
        <v>188</v>
      </c>
      <c r="M9" s="25">
        <v>16</v>
      </c>
      <c r="N9" s="25">
        <v>365</v>
      </c>
      <c r="O9" s="25">
        <v>0</v>
      </c>
      <c r="P9" s="27">
        <f t="shared" si="3"/>
        <v>365</v>
      </c>
      <c r="Q9" s="28">
        <f t="shared" si="4"/>
        <v>0</v>
      </c>
      <c r="R9" s="29">
        <f t="shared" si="0"/>
        <v>176</v>
      </c>
      <c r="S9" s="28">
        <f t="shared" si="5"/>
        <v>0.48219178082191783</v>
      </c>
      <c r="T9" s="30">
        <v>41583</v>
      </c>
      <c r="U9" s="31">
        <f t="shared" si="6"/>
        <v>41947</v>
      </c>
      <c r="V9" s="32">
        <f t="shared" si="7"/>
        <v>41947</v>
      </c>
      <c r="W9" s="33"/>
      <c r="X9" s="33"/>
      <c r="Y9" s="30">
        <v>42307</v>
      </c>
      <c r="Z9" s="34" t="s">
        <v>92</v>
      </c>
      <c r="AA9" s="35"/>
      <c r="AB9" s="36">
        <v>948000</v>
      </c>
      <c r="AC9" s="36">
        <v>0</v>
      </c>
      <c r="AD9" s="37">
        <f t="shared" si="8"/>
        <v>948000</v>
      </c>
      <c r="AE9" s="28">
        <f t="shared" si="9"/>
        <v>0</v>
      </c>
      <c r="AF9" s="38">
        <v>231193.27</v>
      </c>
      <c r="AG9" s="36">
        <v>0</v>
      </c>
      <c r="AH9" s="37">
        <f t="shared" si="10"/>
        <v>231193.27</v>
      </c>
      <c r="AI9" s="39">
        <f t="shared" si="1"/>
        <v>0.24387475738396625</v>
      </c>
      <c r="AJ9" s="40" t="str">
        <f t="shared" si="11"/>
        <v/>
      </c>
      <c r="AK9" s="255"/>
      <c r="AL9" s="119"/>
      <c r="AM9" s="41" t="s">
        <v>119</v>
      </c>
      <c r="AN9" s="93" t="s">
        <v>144</v>
      </c>
    </row>
    <row r="10" spans="1:41" s="42" customFormat="1" ht="100.8" x14ac:dyDescent="0.3">
      <c r="A10" s="23">
        <v>5028</v>
      </c>
      <c r="B10" s="24" t="s">
        <v>120</v>
      </c>
      <c r="C10" s="24" t="s">
        <v>121</v>
      </c>
      <c r="D10" s="24" t="s">
        <v>104</v>
      </c>
      <c r="E10" s="24" t="s">
        <v>97</v>
      </c>
      <c r="F10" s="24" t="s">
        <v>89</v>
      </c>
      <c r="G10" s="24" t="s">
        <v>122</v>
      </c>
      <c r="H10" s="24" t="s">
        <v>123</v>
      </c>
      <c r="I10" s="25">
        <v>200</v>
      </c>
      <c r="J10" s="25">
        <v>154</v>
      </c>
      <c r="K10" s="25">
        <v>0</v>
      </c>
      <c r="L10" s="26">
        <f t="shared" si="2"/>
        <v>154</v>
      </c>
      <c r="M10" s="25">
        <v>8</v>
      </c>
      <c r="N10" s="25">
        <v>1098</v>
      </c>
      <c r="O10" s="25">
        <v>339</v>
      </c>
      <c r="P10" s="27">
        <f t="shared" si="3"/>
        <v>1437</v>
      </c>
      <c r="Q10" s="28">
        <f t="shared" si="4"/>
        <v>0.30874316939890711</v>
      </c>
      <c r="R10" s="29">
        <f t="shared" si="0"/>
        <v>1525</v>
      </c>
      <c r="S10" s="28">
        <f t="shared" si="5"/>
        <v>1.0612386917188588</v>
      </c>
      <c r="T10" s="30">
        <v>40234</v>
      </c>
      <c r="U10" s="31">
        <f t="shared" si="6"/>
        <v>41331</v>
      </c>
      <c r="V10" s="32">
        <f t="shared" si="7"/>
        <v>41670</v>
      </c>
      <c r="W10" s="33"/>
      <c r="X10" s="33"/>
      <c r="Y10" s="30">
        <v>41969</v>
      </c>
      <c r="Z10" s="34" t="s">
        <v>124</v>
      </c>
      <c r="AA10" s="35"/>
      <c r="AB10" s="36">
        <v>17447000</v>
      </c>
      <c r="AC10" s="36">
        <v>1678841</v>
      </c>
      <c r="AD10" s="37">
        <f t="shared" si="8"/>
        <v>19125841</v>
      </c>
      <c r="AE10" s="28">
        <f t="shared" si="9"/>
        <v>9.6225196308820996E-2</v>
      </c>
      <c r="AF10" s="38">
        <v>17208971.219999999</v>
      </c>
      <c r="AG10" s="36">
        <v>242602.15</v>
      </c>
      <c r="AH10" s="37">
        <f t="shared" si="10"/>
        <v>17451573.369999997</v>
      </c>
      <c r="AI10" s="39">
        <f t="shared" si="1"/>
        <v>0.9124604439616536</v>
      </c>
      <c r="AJ10" s="40" t="str">
        <f t="shared" si="11"/>
        <v/>
      </c>
      <c r="AK10" s="255"/>
      <c r="AL10" s="119"/>
      <c r="AM10" s="41" t="s">
        <v>125</v>
      </c>
      <c r="AN10" s="93" t="s">
        <v>144</v>
      </c>
    </row>
    <row r="11" spans="1:41" s="42" customFormat="1" ht="43.2" x14ac:dyDescent="0.3">
      <c r="A11" s="23">
        <v>5011</v>
      </c>
      <c r="B11" s="24" t="s">
        <v>102</v>
      </c>
      <c r="C11" s="24" t="s">
        <v>145</v>
      </c>
      <c r="D11" s="24" t="s">
        <v>146</v>
      </c>
      <c r="E11" s="24" t="s">
        <v>147</v>
      </c>
      <c r="F11" s="24" t="s">
        <v>148</v>
      </c>
      <c r="G11" s="24" t="s">
        <v>149</v>
      </c>
      <c r="H11" s="24"/>
      <c r="I11" s="25">
        <v>112</v>
      </c>
      <c r="J11" s="25">
        <v>0</v>
      </c>
      <c r="K11" s="25">
        <v>0</v>
      </c>
      <c r="L11" s="26">
        <f t="shared" si="2"/>
        <v>0</v>
      </c>
      <c r="M11" s="25">
        <v>0</v>
      </c>
      <c r="N11" s="25"/>
      <c r="O11" s="25"/>
      <c r="P11" s="27">
        <f t="shared" ref="P11:P132" si="12">N11+O11</f>
        <v>0</v>
      </c>
      <c r="Q11" s="28" t="e">
        <f t="shared" ref="Q11:Q132" si="13">O11/N11</f>
        <v>#DIV/0!</v>
      </c>
      <c r="R11" s="29">
        <f t="shared" si="0"/>
        <v>41759</v>
      </c>
      <c r="S11" s="28" t="e">
        <f t="shared" si="5"/>
        <v>#DIV/0!</v>
      </c>
      <c r="T11" s="30"/>
      <c r="U11" s="31">
        <f t="shared" ref="U11:U132" si="14">T11+N11-1</f>
        <v>-1</v>
      </c>
      <c r="V11" s="32">
        <f t="shared" ref="V11:V132" si="15">T11+P11-1</f>
        <v>-1</v>
      </c>
      <c r="W11" s="33"/>
      <c r="X11" s="33"/>
      <c r="Y11" s="30"/>
      <c r="Z11" s="34"/>
      <c r="AA11" s="35"/>
      <c r="AB11" s="36"/>
      <c r="AC11" s="36"/>
      <c r="AD11" s="37">
        <f t="shared" ref="AD11:AD132" si="16">AB11+AC11</f>
        <v>0</v>
      </c>
      <c r="AE11" s="28" t="e">
        <f t="shared" ref="AE11:AE132" si="17">AC11/AB11</f>
        <v>#DIV/0!</v>
      </c>
      <c r="AF11" s="38"/>
      <c r="AG11" s="36"/>
      <c r="AH11" s="37">
        <f t="shared" ref="AH11:AH132" si="18">AF11+AG11</f>
        <v>0</v>
      </c>
      <c r="AI11" s="39" t="e">
        <f t="shared" ref="AI11:AI132" si="19">AH11/AD11</f>
        <v>#DIV/0!</v>
      </c>
      <c r="AJ11" s="40" t="str">
        <f t="shared" ref="AJ11:AJ132" si="20">IF(W11="","",(W11-T11)/I11)</f>
        <v/>
      </c>
      <c r="AK11" s="255"/>
      <c r="AL11" s="119"/>
      <c r="AM11" s="41" t="s">
        <v>221</v>
      </c>
      <c r="AN11" s="93" t="s">
        <v>580</v>
      </c>
    </row>
    <row r="12" spans="1:41" s="42" customFormat="1" ht="57.6" x14ac:dyDescent="0.3">
      <c r="A12" s="23">
        <v>3049</v>
      </c>
      <c r="B12" s="24" t="s">
        <v>150</v>
      </c>
      <c r="C12" s="24" t="s">
        <v>151</v>
      </c>
      <c r="D12" s="24" t="s">
        <v>96</v>
      </c>
      <c r="E12" s="24" t="s">
        <v>152</v>
      </c>
      <c r="F12" s="24" t="s">
        <v>153</v>
      </c>
      <c r="G12" s="24" t="s">
        <v>154</v>
      </c>
      <c r="H12" s="24" t="s">
        <v>153</v>
      </c>
      <c r="I12" s="25">
        <v>80</v>
      </c>
      <c r="J12" s="25">
        <v>16</v>
      </c>
      <c r="K12" s="25">
        <v>0</v>
      </c>
      <c r="L12" s="26">
        <f t="shared" si="2"/>
        <v>16</v>
      </c>
      <c r="M12" s="25">
        <v>0</v>
      </c>
      <c r="N12" s="25"/>
      <c r="O12" s="25"/>
      <c r="P12" s="27">
        <f t="shared" si="12"/>
        <v>0</v>
      </c>
      <c r="Q12" s="28" t="e">
        <f t="shared" si="13"/>
        <v>#DIV/0!</v>
      </c>
      <c r="R12" s="29">
        <f t="shared" si="0"/>
        <v>41759</v>
      </c>
      <c r="S12" s="28" t="e">
        <f t="shared" si="5"/>
        <v>#DIV/0!</v>
      </c>
      <c r="T12" s="30"/>
      <c r="U12" s="31">
        <f t="shared" si="14"/>
        <v>-1</v>
      </c>
      <c r="V12" s="32">
        <f t="shared" si="15"/>
        <v>-1</v>
      </c>
      <c r="W12" s="33"/>
      <c r="X12" s="33"/>
      <c r="Y12" s="30"/>
      <c r="Z12" s="34"/>
      <c r="AA12" s="35"/>
      <c r="AB12" s="36"/>
      <c r="AC12" s="36"/>
      <c r="AD12" s="37">
        <f t="shared" si="16"/>
        <v>0</v>
      </c>
      <c r="AE12" s="28" t="e">
        <f t="shared" si="17"/>
        <v>#DIV/0!</v>
      </c>
      <c r="AF12" s="38"/>
      <c r="AG12" s="36"/>
      <c r="AH12" s="37">
        <f t="shared" si="18"/>
        <v>0</v>
      </c>
      <c r="AI12" s="39" t="e">
        <f t="shared" si="19"/>
        <v>#DIV/0!</v>
      </c>
      <c r="AJ12" s="40" t="str">
        <f t="shared" si="20"/>
        <v/>
      </c>
      <c r="AK12" s="255"/>
      <c r="AL12" s="119"/>
      <c r="AM12" s="41" t="s">
        <v>222</v>
      </c>
      <c r="AN12" s="93" t="s">
        <v>580</v>
      </c>
    </row>
    <row r="13" spans="1:41" s="42" customFormat="1" ht="43.2" x14ac:dyDescent="0.3">
      <c r="A13" s="23">
        <v>3100</v>
      </c>
      <c r="B13" s="24" t="s">
        <v>157</v>
      </c>
      <c r="C13" s="24" t="s">
        <v>158</v>
      </c>
      <c r="D13" s="24" t="s">
        <v>104</v>
      </c>
      <c r="E13" s="24" t="s">
        <v>159</v>
      </c>
      <c r="F13" s="24" t="s">
        <v>160</v>
      </c>
      <c r="G13" s="24" t="s">
        <v>161</v>
      </c>
      <c r="H13" s="24" t="s">
        <v>162</v>
      </c>
      <c r="I13" s="25">
        <v>180</v>
      </c>
      <c r="J13" s="25">
        <v>180</v>
      </c>
      <c r="K13" s="25">
        <v>0</v>
      </c>
      <c r="L13" s="26">
        <f t="shared" si="2"/>
        <v>180</v>
      </c>
      <c r="M13" s="25">
        <v>0</v>
      </c>
      <c r="N13" s="25">
        <v>915</v>
      </c>
      <c r="O13" s="25">
        <v>192</v>
      </c>
      <c r="P13" s="27">
        <f t="shared" si="12"/>
        <v>1107</v>
      </c>
      <c r="Q13" s="28">
        <f t="shared" si="13"/>
        <v>0.20983606557377049</v>
      </c>
      <c r="R13" s="29">
        <f t="shared" si="0"/>
        <v>1100</v>
      </c>
      <c r="S13" s="28">
        <f t="shared" si="5"/>
        <v>1</v>
      </c>
      <c r="T13" s="30">
        <v>40260</v>
      </c>
      <c r="U13" s="31">
        <f t="shared" si="14"/>
        <v>41174</v>
      </c>
      <c r="V13" s="32">
        <f t="shared" si="15"/>
        <v>41366</v>
      </c>
      <c r="W13" s="33">
        <v>41360</v>
      </c>
      <c r="X13" s="33"/>
      <c r="Y13" s="30"/>
      <c r="Z13" s="34" t="s">
        <v>209</v>
      </c>
      <c r="AA13" s="35"/>
      <c r="AB13" s="36">
        <v>13875675</v>
      </c>
      <c r="AC13" s="36">
        <v>597322.94999999995</v>
      </c>
      <c r="AD13" s="37">
        <f t="shared" si="16"/>
        <v>14472997.949999999</v>
      </c>
      <c r="AE13" s="28">
        <f t="shared" si="17"/>
        <v>4.3048208465534109E-2</v>
      </c>
      <c r="AF13" s="38">
        <v>13367679</v>
      </c>
      <c r="AG13" s="36">
        <v>0</v>
      </c>
      <c r="AH13" s="37">
        <f t="shared" si="18"/>
        <v>13367679</v>
      </c>
      <c r="AI13" s="39">
        <f t="shared" si="19"/>
        <v>0.92362888782140684</v>
      </c>
      <c r="AJ13" s="40">
        <f t="shared" si="20"/>
        <v>6.1111111111111107</v>
      </c>
      <c r="AK13" s="255"/>
      <c r="AL13" s="119"/>
      <c r="AM13" s="41" t="s">
        <v>212</v>
      </c>
      <c r="AN13" s="93" t="s">
        <v>156</v>
      </c>
    </row>
    <row r="14" spans="1:41" s="42" customFormat="1" ht="57.6" x14ac:dyDescent="0.3">
      <c r="A14" s="23">
        <v>5201</v>
      </c>
      <c r="B14" s="24" t="s">
        <v>163</v>
      </c>
      <c r="C14" s="24" t="s">
        <v>164</v>
      </c>
      <c r="D14" s="24" t="s">
        <v>165</v>
      </c>
      <c r="E14" s="24" t="s">
        <v>166</v>
      </c>
      <c r="F14" s="24" t="s">
        <v>167</v>
      </c>
      <c r="G14" s="24" t="s">
        <v>168</v>
      </c>
      <c r="H14" s="24" t="s">
        <v>169</v>
      </c>
      <c r="I14" s="25">
        <v>80</v>
      </c>
      <c r="J14" s="25">
        <v>50</v>
      </c>
      <c r="K14" s="25">
        <v>0</v>
      </c>
      <c r="L14" s="26">
        <f t="shared" si="2"/>
        <v>50</v>
      </c>
      <c r="M14" s="25">
        <v>0</v>
      </c>
      <c r="N14" s="25">
        <v>730</v>
      </c>
      <c r="O14" s="25">
        <v>846</v>
      </c>
      <c r="P14" s="27">
        <f t="shared" si="12"/>
        <v>1576</v>
      </c>
      <c r="Q14" s="28">
        <f t="shared" si="13"/>
        <v>1.1589041095890411</v>
      </c>
      <c r="R14" s="29">
        <f t="shared" si="0"/>
        <v>1970</v>
      </c>
      <c r="S14" s="28">
        <f t="shared" si="5"/>
        <v>1</v>
      </c>
      <c r="T14" s="30">
        <v>37138</v>
      </c>
      <c r="U14" s="31">
        <f t="shared" si="14"/>
        <v>37867</v>
      </c>
      <c r="V14" s="32">
        <f t="shared" si="15"/>
        <v>38713</v>
      </c>
      <c r="W14" s="33">
        <v>39108</v>
      </c>
      <c r="X14" s="33"/>
      <c r="Y14" s="30"/>
      <c r="Z14" s="34" t="s">
        <v>92</v>
      </c>
      <c r="AA14" s="35">
        <v>37216</v>
      </c>
      <c r="AB14" s="36">
        <v>4790000</v>
      </c>
      <c r="AC14" s="36">
        <v>2327268.37</v>
      </c>
      <c r="AD14" s="37">
        <f t="shared" si="16"/>
        <v>7117268.3700000001</v>
      </c>
      <c r="AE14" s="28">
        <f t="shared" si="17"/>
        <v>0.48585978496868476</v>
      </c>
      <c r="AF14" s="38">
        <v>7036300.7999999998</v>
      </c>
      <c r="AG14" s="36">
        <v>0</v>
      </c>
      <c r="AH14" s="37">
        <f t="shared" si="18"/>
        <v>7036300.7999999998</v>
      </c>
      <c r="AI14" s="39">
        <f t="shared" si="19"/>
        <v>0.98862378572918697</v>
      </c>
      <c r="AJ14" s="40">
        <f t="shared" si="20"/>
        <v>24.625</v>
      </c>
      <c r="AK14" s="255"/>
      <c r="AL14" s="119"/>
      <c r="AM14" s="41" t="s">
        <v>213</v>
      </c>
      <c r="AN14" s="93" t="s">
        <v>156</v>
      </c>
    </row>
    <row r="15" spans="1:41" s="42" customFormat="1" ht="43.2" x14ac:dyDescent="0.3">
      <c r="A15" s="23">
        <v>3089</v>
      </c>
      <c r="B15" s="24" t="s">
        <v>170</v>
      </c>
      <c r="C15" s="24" t="s">
        <v>171</v>
      </c>
      <c r="D15" s="24" t="s">
        <v>172</v>
      </c>
      <c r="E15" s="24" t="s">
        <v>173</v>
      </c>
      <c r="F15" s="24" t="s">
        <v>174</v>
      </c>
      <c r="G15" s="24" t="s">
        <v>175</v>
      </c>
      <c r="H15" s="24" t="s">
        <v>176</v>
      </c>
      <c r="I15" s="25">
        <v>100</v>
      </c>
      <c r="J15" s="25">
        <v>100</v>
      </c>
      <c r="K15" s="25">
        <v>0</v>
      </c>
      <c r="L15" s="26">
        <f t="shared" si="2"/>
        <v>100</v>
      </c>
      <c r="M15" s="25">
        <v>0</v>
      </c>
      <c r="N15" s="25">
        <v>547</v>
      </c>
      <c r="O15" s="25">
        <v>746</v>
      </c>
      <c r="P15" s="27">
        <f t="shared" si="12"/>
        <v>1293</v>
      </c>
      <c r="Q15" s="28">
        <f t="shared" si="13"/>
        <v>1.363802559414991</v>
      </c>
      <c r="R15" s="29">
        <f t="shared" si="0"/>
        <v>552</v>
      </c>
      <c r="S15" s="28">
        <f t="shared" si="5"/>
        <v>1</v>
      </c>
      <c r="T15" s="30">
        <v>36878</v>
      </c>
      <c r="U15" s="31">
        <f t="shared" si="14"/>
        <v>37424</v>
      </c>
      <c r="V15" s="32">
        <f t="shared" si="15"/>
        <v>38170</v>
      </c>
      <c r="W15" s="33">
        <v>37430</v>
      </c>
      <c r="X15" s="33"/>
      <c r="Y15" s="30"/>
      <c r="Z15" s="34" t="s">
        <v>92</v>
      </c>
      <c r="AA15" s="35">
        <v>36799</v>
      </c>
      <c r="AB15" s="36">
        <v>3105100</v>
      </c>
      <c r="AC15" s="36">
        <v>239005.38</v>
      </c>
      <c r="AD15" s="37">
        <f t="shared" si="16"/>
        <v>3344105.38</v>
      </c>
      <c r="AE15" s="28">
        <f t="shared" si="17"/>
        <v>7.6971878522430842E-2</v>
      </c>
      <c r="AF15" s="38">
        <v>3171314</v>
      </c>
      <c r="AG15" s="36">
        <v>0</v>
      </c>
      <c r="AH15" s="37">
        <f t="shared" si="18"/>
        <v>3171314</v>
      </c>
      <c r="AI15" s="39">
        <f t="shared" si="19"/>
        <v>0.94832956490145059</v>
      </c>
      <c r="AJ15" s="40">
        <f t="shared" si="20"/>
        <v>5.52</v>
      </c>
      <c r="AK15" s="255"/>
      <c r="AL15" s="119"/>
      <c r="AM15" s="41" t="s">
        <v>214</v>
      </c>
      <c r="AN15" s="93" t="s">
        <v>156</v>
      </c>
    </row>
    <row r="16" spans="1:41" s="42" customFormat="1" ht="43.2" x14ac:dyDescent="0.3">
      <c r="A16" s="23">
        <v>3093</v>
      </c>
      <c r="B16" s="24" t="s">
        <v>177</v>
      </c>
      <c r="C16" s="24" t="s">
        <v>178</v>
      </c>
      <c r="D16" s="24" t="s">
        <v>179</v>
      </c>
      <c r="E16" s="24" t="s">
        <v>180</v>
      </c>
      <c r="F16" s="24" t="s">
        <v>89</v>
      </c>
      <c r="G16" s="24" t="s">
        <v>181</v>
      </c>
      <c r="H16" s="24" t="s">
        <v>182</v>
      </c>
      <c r="I16" s="25">
        <v>172</v>
      </c>
      <c r="J16" s="25">
        <v>172</v>
      </c>
      <c r="K16" s="25">
        <v>0</v>
      </c>
      <c r="L16" s="26">
        <f t="shared" si="2"/>
        <v>172</v>
      </c>
      <c r="M16" s="25">
        <v>0</v>
      </c>
      <c r="N16" s="25">
        <v>1220</v>
      </c>
      <c r="O16" s="25">
        <v>235</v>
      </c>
      <c r="P16" s="27">
        <f t="shared" si="12"/>
        <v>1455</v>
      </c>
      <c r="Q16" s="28">
        <f t="shared" si="13"/>
        <v>0.19262295081967212</v>
      </c>
      <c r="R16" s="29">
        <f t="shared" si="0"/>
        <v>1385</v>
      </c>
      <c r="S16" s="28">
        <f t="shared" si="5"/>
        <v>1</v>
      </c>
      <c r="T16" s="30">
        <v>40233</v>
      </c>
      <c r="U16" s="31">
        <f t="shared" si="14"/>
        <v>41452</v>
      </c>
      <c r="V16" s="32">
        <f t="shared" si="15"/>
        <v>41687</v>
      </c>
      <c r="W16" s="33">
        <v>41618</v>
      </c>
      <c r="X16" s="33"/>
      <c r="Y16" s="30"/>
      <c r="Z16" s="34" t="s">
        <v>210</v>
      </c>
      <c r="AA16" s="35"/>
      <c r="AB16" s="36">
        <v>13189000</v>
      </c>
      <c r="AC16" s="36">
        <v>822958.39</v>
      </c>
      <c r="AD16" s="37">
        <f t="shared" si="16"/>
        <v>14011958.390000001</v>
      </c>
      <c r="AE16" s="28">
        <f t="shared" si="17"/>
        <v>6.239733035105012E-2</v>
      </c>
      <c r="AF16" s="38">
        <v>13762592.18</v>
      </c>
      <c r="AG16" s="36">
        <v>0</v>
      </c>
      <c r="AH16" s="37">
        <f t="shared" si="18"/>
        <v>13762592.18</v>
      </c>
      <c r="AI16" s="39">
        <f t="shared" si="19"/>
        <v>0.9822033292521074</v>
      </c>
      <c r="AJ16" s="40">
        <f t="shared" si="20"/>
        <v>8.0523255813953494</v>
      </c>
      <c r="AK16" s="255"/>
      <c r="AL16" s="119"/>
      <c r="AM16" s="41" t="s">
        <v>215</v>
      </c>
      <c r="AN16" s="93" t="s">
        <v>156</v>
      </c>
    </row>
    <row r="17" spans="1:40" s="42" customFormat="1" ht="57.6" x14ac:dyDescent="0.3">
      <c r="A17" s="23">
        <v>5053</v>
      </c>
      <c r="B17" s="24" t="s">
        <v>183</v>
      </c>
      <c r="C17" s="24" t="s">
        <v>184</v>
      </c>
      <c r="D17" s="24" t="s">
        <v>87</v>
      </c>
      <c r="E17" s="24" t="s">
        <v>97</v>
      </c>
      <c r="F17" s="24" t="s">
        <v>167</v>
      </c>
      <c r="G17" s="24" t="s">
        <v>185</v>
      </c>
      <c r="H17" s="24" t="s">
        <v>186</v>
      </c>
      <c r="I17" s="25">
        <v>80</v>
      </c>
      <c r="J17" s="25">
        <v>80</v>
      </c>
      <c r="K17" s="25">
        <v>0</v>
      </c>
      <c r="L17" s="26">
        <f t="shared" si="2"/>
        <v>80</v>
      </c>
      <c r="M17" s="25">
        <v>0</v>
      </c>
      <c r="N17" s="25">
        <v>720</v>
      </c>
      <c r="O17" s="25">
        <v>661</v>
      </c>
      <c r="P17" s="27">
        <f t="shared" si="12"/>
        <v>1381</v>
      </c>
      <c r="Q17" s="28">
        <f t="shared" si="13"/>
        <v>0.91805555555555551</v>
      </c>
      <c r="R17" s="29">
        <f t="shared" si="0"/>
        <v>1375</v>
      </c>
      <c r="S17" s="28">
        <f t="shared" si="5"/>
        <v>1</v>
      </c>
      <c r="T17" s="30">
        <v>40007</v>
      </c>
      <c r="U17" s="31">
        <f t="shared" si="14"/>
        <v>40726</v>
      </c>
      <c r="V17" s="32">
        <f t="shared" si="15"/>
        <v>41387</v>
      </c>
      <c r="W17" s="33">
        <v>41382</v>
      </c>
      <c r="X17" s="33"/>
      <c r="Y17" s="30"/>
      <c r="Z17" s="34" t="s">
        <v>209</v>
      </c>
      <c r="AA17" s="35"/>
      <c r="AB17" s="36">
        <v>4040000</v>
      </c>
      <c r="AC17" s="36">
        <v>2215708.2400000002</v>
      </c>
      <c r="AD17" s="37">
        <f t="shared" si="16"/>
        <v>6255708.2400000002</v>
      </c>
      <c r="AE17" s="28">
        <f t="shared" si="17"/>
        <v>0.54844263366336643</v>
      </c>
      <c r="AF17" s="38">
        <v>6011262.5300000003</v>
      </c>
      <c r="AG17" s="36">
        <v>0</v>
      </c>
      <c r="AH17" s="37">
        <f t="shared" si="18"/>
        <v>6011262.5300000003</v>
      </c>
      <c r="AI17" s="39">
        <f t="shared" si="19"/>
        <v>0.9609243748874069</v>
      </c>
      <c r="AJ17" s="40">
        <f t="shared" si="20"/>
        <v>17.1875</v>
      </c>
      <c r="AK17" s="255"/>
      <c r="AL17" s="119"/>
      <c r="AM17" s="41" t="s">
        <v>216</v>
      </c>
      <c r="AN17" s="93" t="s">
        <v>156</v>
      </c>
    </row>
    <row r="18" spans="1:40" s="42" customFormat="1" ht="43.2" x14ac:dyDescent="0.3">
      <c r="A18" s="23">
        <v>3058</v>
      </c>
      <c r="B18" s="24" t="s">
        <v>187</v>
      </c>
      <c r="C18" s="24" t="s">
        <v>188</v>
      </c>
      <c r="D18" s="24" t="s">
        <v>96</v>
      </c>
      <c r="E18" s="24" t="s">
        <v>189</v>
      </c>
      <c r="F18" s="24" t="s">
        <v>190</v>
      </c>
      <c r="G18" s="24" t="s">
        <v>191</v>
      </c>
      <c r="H18" s="24" t="s">
        <v>192</v>
      </c>
      <c r="I18" s="25">
        <v>74</v>
      </c>
      <c r="J18" s="25">
        <v>74</v>
      </c>
      <c r="K18" s="25">
        <v>0</v>
      </c>
      <c r="L18" s="26">
        <f t="shared" si="2"/>
        <v>74</v>
      </c>
      <c r="M18" s="25">
        <v>0</v>
      </c>
      <c r="N18" s="25">
        <v>896</v>
      </c>
      <c r="O18" s="25">
        <v>73</v>
      </c>
      <c r="P18" s="27">
        <f t="shared" si="12"/>
        <v>969</v>
      </c>
      <c r="Q18" s="28">
        <f t="shared" si="13"/>
        <v>8.1473214285714288E-2</v>
      </c>
      <c r="R18" s="29">
        <f t="shared" si="0"/>
        <v>940</v>
      </c>
      <c r="S18" s="28">
        <f t="shared" si="5"/>
        <v>1</v>
      </c>
      <c r="T18" s="30">
        <v>36472</v>
      </c>
      <c r="U18" s="31">
        <f t="shared" si="14"/>
        <v>37367</v>
      </c>
      <c r="V18" s="32">
        <f t="shared" si="15"/>
        <v>37440</v>
      </c>
      <c r="W18" s="33">
        <v>37412</v>
      </c>
      <c r="X18" s="33"/>
      <c r="Y18" s="30"/>
      <c r="Z18" s="34" t="s">
        <v>211</v>
      </c>
      <c r="AA18" s="35">
        <v>36538</v>
      </c>
      <c r="AB18" s="36">
        <v>4671000</v>
      </c>
      <c r="AC18" s="36">
        <v>238289</v>
      </c>
      <c r="AD18" s="37">
        <f t="shared" si="16"/>
        <v>4909289</v>
      </c>
      <c r="AE18" s="28">
        <f t="shared" si="17"/>
        <v>5.1014557910511668E-2</v>
      </c>
      <c r="AF18" s="38">
        <v>4805897.22</v>
      </c>
      <c r="AG18" s="36">
        <v>0</v>
      </c>
      <c r="AH18" s="37">
        <f t="shared" si="18"/>
        <v>4805897.22</v>
      </c>
      <c r="AI18" s="39">
        <f t="shared" si="19"/>
        <v>0.97893956130918347</v>
      </c>
      <c r="AJ18" s="40">
        <f t="shared" si="20"/>
        <v>12.702702702702704</v>
      </c>
      <c r="AK18" s="255"/>
      <c r="AL18" s="119"/>
      <c r="AM18" s="41" t="s">
        <v>217</v>
      </c>
      <c r="AN18" s="93" t="s">
        <v>156</v>
      </c>
    </row>
    <row r="19" spans="1:40" s="42" customFormat="1" ht="43.2" x14ac:dyDescent="0.3">
      <c r="A19" s="23">
        <v>5088</v>
      </c>
      <c r="B19" s="24" t="s">
        <v>193</v>
      </c>
      <c r="C19" s="24" t="s">
        <v>194</v>
      </c>
      <c r="D19" s="24" t="s">
        <v>104</v>
      </c>
      <c r="E19" s="24" t="s">
        <v>180</v>
      </c>
      <c r="F19" s="24" t="s">
        <v>190</v>
      </c>
      <c r="G19" s="24" t="s">
        <v>113</v>
      </c>
      <c r="H19" s="24" t="s">
        <v>195</v>
      </c>
      <c r="I19" s="25">
        <v>400</v>
      </c>
      <c r="J19" s="25">
        <v>400</v>
      </c>
      <c r="K19" s="25">
        <v>0</v>
      </c>
      <c r="L19" s="26">
        <f t="shared" si="2"/>
        <v>400</v>
      </c>
      <c r="M19" s="25">
        <v>0</v>
      </c>
      <c r="N19" s="25">
        <v>791</v>
      </c>
      <c r="O19" s="25">
        <v>487</v>
      </c>
      <c r="P19" s="27">
        <f t="shared" si="12"/>
        <v>1278</v>
      </c>
      <c r="Q19" s="28">
        <f t="shared" si="13"/>
        <v>0.61567635903919093</v>
      </c>
      <c r="R19" s="29">
        <f t="shared" si="0"/>
        <v>1267</v>
      </c>
      <c r="S19" s="28">
        <f t="shared" si="5"/>
        <v>1</v>
      </c>
      <c r="T19" s="30">
        <v>39874</v>
      </c>
      <c r="U19" s="31">
        <f t="shared" si="14"/>
        <v>40664</v>
      </c>
      <c r="V19" s="32">
        <f t="shared" si="15"/>
        <v>41151</v>
      </c>
      <c r="W19" s="33">
        <v>41141</v>
      </c>
      <c r="X19" s="33"/>
      <c r="Y19" s="30"/>
      <c r="Z19" s="34" t="s">
        <v>92</v>
      </c>
      <c r="AA19" s="35"/>
      <c r="AB19" s="36">
        <v>16598000</v>
      </c>
      <c r="AC19" s="36">
        <v>2352431.7000000002</v>
      </c>
      <c r="AD19" s="37">
        <f t="shared" si="16"/>
        <v>18950431.699999999</v>
      </c>
      <c r="AE19" s="28">
        <f t="shared" si="17"/>
        <v>0.14172982889504759</v>
      </c>
      <c r="AF19" s="38">
        <v>17140589.219999999</v>
      </c>
      <c r="AG19" s="36">
        <v>0</v>
      </c>
      <c r="AH19" s="37">
        <f t="shared" si="18"/>
        <v>17140589.219999999</v>
      </c>
      <c r="AI19" s="39">
        <f t="shared" si="19"/>
        <v>0.90449597620512256</v>
      </c>
      <c r="AJ19" s="40">
        <f t="shared" si="20"/>
        <v>3.1675</v>
      </c>
      <c r="AK19" s="255"/>
      <c r="AL19" s="119"/>
      <c r="AM19" s="41" t="s">
        <v>218</v>
      </c>
      <c r="AN19" s="93" t="s">
        <v>156</v>
      </c>
    </row>
    <row r="20" spans="1:40" s="42" customFormat="1" ht="28.8" x14ac:dyDescent="0.3">
      <c r="A20" s="23">
        <v>5056</v>
      </c>
      <c r="B20" s="24" t="s">
        <v>196</v>
      </c>
      <c r="C20" s="24" t="s">
        <v>197</v>
      </c>
      <c r="D20" s="24" t="s">
        <v>179</v>
      </c>
      <c r="E20" s="24" t="s">
        <v>198</v>
      </c>
      <c r="F20" s="24" t="s">
        <v>199</v>
      </c>
      <c r="G20" s="24" t="s">
        <v>200</v>
      </c>
      <c r="H20" s="24" t="s">
        <v>201</v>
      </c>
      <c r="I20" s="25">
        <v>376</v>
      </c>
      <c r="J20" s="25">
        <v>376</v>
      </c>
      <c r="K20" s="25">
        <v>0</v>
      </c>
      <c r="L20" s="26">
        <f t="shared" si="2"/>
        <v>376</v>
      </c>
      <c r="M20" s="25">
        <v>0</v>
      </c>
      <c r="N20" s="25">
        <v>549</v>
      </c>
      <c r="O20" s="25">
        <v>0</v>
      </c>
      <c r="P20" s="27">
        <f t="shared" si="12"/>
        <v>549</v>
      </c>
      <c r="Q20" s="28">
        <f t="shared" si="13"/>
        <v>0</v>
      </c>
      <c r="R20" s="29">
        <f t="shared" si="0"/>
        <v>547</v>
      </c>
      <c r="S20" s="28">
        <f t="shared" si="5"/>
        <v>1</v>
      </c>
      <c r="T20" s="30">
        <v>41169</v>
      </c>
      <c r="U20" s="31">
        <f t="shared" si="14"/>
        <v>41717</v>
      </c>
      <c r="V20" s="32">
        <f t="shared" si="15"/>
        <v>41717</v>
      </c>
      <c r="W20" s="33">
        <v>41716</v>
      </c>
      <c r="X20" s="33"/>
      <c r="Y20" s="30"/>
      <c r="Z20" s="34" t="s">
        <v>92</v>
      </c>
      <c r="AA20" s="35"/>
      <c r="AB20" s="36">
        <v>2339000</v>
      </c>
      <c r="AC20" s="36">
        <v>-40565.21</v>
      </c>
      <c r="AD20" s="37">
        <f t="shared" si="16"/>
        <v>2298434.79</v>
      </c>
      <c r="AE20" s="28">
        <f t="shared" si="17"/>
        <v>-1.7342971355280033E-2</v>
      </c>
      <c r="AF20" s="38">
        <v>2149223.0099999998</v>
      </c>
      <c r="AG20" s="36">
        <v>0</v>
      </c>
      <c r="AH20" s="37">
        <f t="shared" si="18"/>
        <v>2149223.0099999998</v>
      </c>
      <c r="AI20" s="39">
        <f t="shared" si="19"/>
        <v>0.93508113406167148</v>
      </c>
      <c r="AJ20" s="40">
        <f t="shared" si="20"/>
        <v>1.4547872340425532</v>
      </c>
      <c r="AK20" s="255"/>
      <c r="AL20" s="119"/>
      <c r="AM20" s="41" t="s">
        <v>215</v>
      </c>
      <c r="AN20" s="93" t="s">
        <v>156</v>
      </c>
    </row>
    <row r="21" spans="1:40" s="42" customFormat="1" ht="43.2" x14ac:dyDescent="0.3">
      <c r="A21" s="23">
        <v>5166</v>
      </c>
      <c r="B21" s="24" t="s">
        <v>102</v>
      </c>
      <c r="C21" s="24" t="s">
        <v>202</v>
      </c>
      <c r="D21" s="24" t="s">
        <v>111</v>
      </c>
      <c r="E21" s="24" t="s">
        <v>112</v>
      </c>
      <c r="F21" s="24" t="s">
        <v>160</v>
      </c>
      <c r="G21" s="24" t="s">
        <v>203</v>
      </c>
      <c r="H21" s="24" t="s">
        <v>204</v>
      </c>
      <c r="I21" s="25">
        <v>184</v>
      </c>
      <c r="J21" s="25">
        <v>184</v>
      </c>
      <c r="K21" s="25">
        <v>0</v>
      </c>
      <c r="L21" s="26">
        <f t="shared" si="2"/>
        <v>184</v>
      </c>
      <c r="M21" s="25">
        <v>0</v>
      </c>
      <c r="N21" s="25">
        <v>993</v>
      </c>
      <c r="O21" s="25">
        <v>127</v>
      </c>
      <c r="P21" s="27">
        <f t="shared" si="12"/>
        <v>1120</v>
      </c>
      <c r="Q21" s="28">
        <f t="shared" si="13"/>
        <v>0.12789526686807653</v>
      </c>
      <c r="R21" s="29">
        <f t="shared" si="0"/>
        <v>1251</v>
      </c>
      <c r="S21" s="28">
        <f t="shared" si="5"/>
        <v>1</v>
      </c>
      <c r="T21" s="30">
        <v>40235</v>
      </c>
      <c r="U21" s="31">
        <f t="shared" si="14"/>
        <v>41227</v>
      </c>
      <c r="V21" s="32">
        <f t="shared" si="15"/>
        <v>41354</v>
      </c>
      <c r="W21" s="33">
        <v>41486</v>
      </c>
      <c r="X21" s="33"/>
      <c r="Y21" s="30"/>
      <c r="Z21" s="34" t="s">
        <v>209</v>
      </c>
      <c r="AA21" s="35"/>
      <c r="AB21" s="36">
        <v>15326960</v>
      </c>
      <c r="AC21" s="36">
        <v>1013140.06</v>
      </c>
      <c r="AD21" s="37">
        <f t="shared" si="16"/>
        <v>16340100.060000001</v>
      </c>
      <c r="AE21" s="28">
        <f t="shared" si="17"/>
        <v>6.6101827107267197E-2</v>
      </c>
      <c r="AF21" s="38">
        <v>16340100.060000001</v>
      </c>
      <c r="AG21" s="36">
        <v>0</v>
      </c>
      <c r="AH21" s="37">
        <f t="shared" si="18"/>
        <v>16340100.060000001</v>
      </c>
      <c r="AI21" s="39">
        <f t="shared" si="19"/>
        <v>1</v>
      </c>
      <c r="AJ21" s="40">
        <f t="shared" si="20"/>
        <v>6.7989130434782608</v>
      </c>
      <c r="AK21" s="255"/>
      <c r="AL21" s="119"/>
      <c r="AM21" s="41" t="s">
        <v>219</v>
      </c>
      <c r="AN21" s="93" t="s">
        <v>156</v>
      </c>
    </row>
    <row r="22" spans="1:40" s="42" customFormat="1" ht="86.4" x14ac:dyDescent="0.3">
      <c r="A22" s="23">
        <v>3070</v>
      </c>
      <c r="B22" s="24" t="s">
        <v>205</v>
      </c>
      <c r="C22" s="24" t="s">
        <v>206</v>
      </c>
      <c r="D22" s="24" t="s">
        <v>179</v>
      </c>
      <c r="E22" s="24" t="s">
        <v>152</v>
      </c>
      <c r="F22" s="24" t="s">
        <v>207</v>
      </c>
      <c r="G22" s="24" t="s">
        <v>191</v>
      </c>
      <c r="H22" s="24" t="s">
        <v>208</v>
      </c>
      <c r="I22" s="25">
        <v>10</v>
      </c>
      <c r="J22" s="25">
        <v>10</v>
      </c>
      <c r="K22" s="25">
        <v>0</v>
      </c>
      <c r="L22" s="26">
        <f t="shared" si="2"/>
        <v>10</v>
      </c>
      <c r="M22" s="25">
        <v>0</v>
      </c>
      <c r="N22" s="25">
        <v>273</v>
      </c>
      <c r="O22" s="25">
        <v>226</v>
      </c>
      <c r="P22" s="27">
        <f t="shared" si="12"/>
        <v>499</v>
      </c>
      <c r="Q22" s="28">
        <f t="shared" si="13"/>
        <v>0.82783882783882778</v>
      </c>
      <c r="R22" s="29">
        <f t="shared" si="0"/>
        <v>498</v>
      </c>
      <c r="S22" s="28">
        <f t="shared" si="5"/>
        <v>1</v>
      </c>
      <c r="T22" s="30">
        <v>39552</v>
      </c>
      <c r="U22" s="31">
        <f t="shared" si="14"/>
        <v>39824</v>
      </c>
      <c r="V22" s="32">
        <f t="shared" si="15"/>
        <v>40050</v>
      </c>
      <c r="W22" s="33">
        <v>40050</v>
      </c>
      <c r="X22" s="33"/>
      <c r="Y22" s="30"/>
      <c r="Z22" s="34" t="s">
        <v>92</v>
      </c>
      <c r="AA22" s="35"/>
      <c r="AB22" s="36">
        <v>1991000</v>
      </c>
      <c r="AC22" s="36">
        <v>435116</v>
      </c>
      <c r="AD22" s="37">
        <f t="shared" si="16"/>
        <v>2426116</v>
      </c>
      <c r="AE22" s="28">
        <f t="shared" si="17"/>
        <v>0.21854143646408838</v>
      </c>
      <c r="AF22" s="38">
        <v>2304810.1</v>
      </c>
      <c r="AG22" s="36">
        <v>0</v>
      </c>
      <c r="AH22" s="37">
        <f t="shared" si="18"/>
        <v>2304810.1</v>
      </c>
      <c r="AI22" s="39">
        <f t="shared" si="19"/>
        <v>0.9499999587818555</v>
      </c>
      <c r="AJ22" s="40">
        <f t="shared" si="20"/>
        <v>49.8</v>
      </c>
      <c r="AK22" s="255"/>
      <c r="AL22" s="119"/>
      <c r="AM22" s="41" t="s">
        <v>220</v>
      </c>
      <c r="AN22" s="93" t="s">
        <v>156</v>
      </c>
    </row>
    <row r="23" spans="1:40" s="42" customFormat="1" ht="43.2" x14ac:dyDescent="0.3">
      <c r="A23" s="23">
        <v>3030</v>
      </c>
      <c r="B23" s="24" t="s">
        <v>224</v>
      </c>
      <c r="C23" s="24" t="s">
        <v>225</v>
      </c>
      <c r="D23" s="24" t="s">
        <v>87</v>
      </c>
      <c r="E23" s="24" t="s">
        <v>173</v>
      </c>
      <c r="F23" s="24" t="s">
        <v>226</v>
      </c>
      <c r="G23" s="24" t="s">
        <v>227</v>
      </c>
      <c r="H23" s="24" t="s">
        <v>228</v>
      </c>
      <c r="I23" s="25">
        <v>150</v>
      </c>
      <c r="J23" s="25">
        <v>150</v>
      </c>
      <c r="K23" s="25">
        <v>0</v>
      </c>
      <c r="L23" s="26">
        <f t="shared" ref="L23:L49" si="21">J23+K23</f>
        <v>150</v>
      </c>
      <c r="M23" s="25">
        <v>0</v>
      </c>
      <c r="N23" s="25">
        <v>913</v>
      </c>
      <c r="O23" s="25">
        <v>144</v>
      </c>
      <c r="P23" s="27">
        <f t="shared" ref="P23:P49" si="22">N23+O23</f>
        <v>1057</v>
      </c>
      <c r="Q23" s="28">
        <f t="shared" ref="Q23:Q49" si="23">O23/N23</f>
        <v>0.15772179627601315</v>
      </c>
      <c r="R23" s="29">
        <f t="shared" si="0"/>
        <v>1743</v>
      </c>
      <c r="S23" s="28">
        <f t="shared" si="5"/>
        <v>1</v>
      </c>
      <c r="T23" s="30">
        <v>36906</v>
      </c>
      <c r="U23" s="31">
        <f t="shared" ref="U23:U49" si="24">T23+N23-1</f>
        <v>37818</v>
      </c>
      <c r="V23" s="32">
        <f t="shared" ref="V23:V49" si="25">T23+P23-1</f>
        <v>37962</v>
      </c>
      <c r="W23" s="33">
        <v>38649</v>
      </c>
      <c r="X23" s="33">
        <v>39119</v>
      </c>
      <c r="Y23" s="30"/>
      <c r="Z23" s="34"/>
      <c r="AA23" s="35"/>
      <c r="AB23" s="36">
        <v>11829000</v>
      </c>
      <c r="AC23" s="36">
        <v>337235</v>
      </c>
      <c r="AD23" s="37">
        <f t="shared" ref="AD23:AD49" si="26">AB23+AC23</f>
        <v>12166235</v>
      </c>
      <c r="AE23" s="28">
        <f t="shared" ref="AE23:AE49" si="27">AC23/AB23</f>
        <v>2.8509172372981655E-2</v>
      </c>
      <c r="AF23" s="38">
        <v>12103923</v>
      </c>
      <c r="AG23" s="36">
        <v>0</v>
      </c>
      <c r="AH23" s="37">
        <f t="shared" ref="AH23:AH49" si="28">AF23+AG23</f>
        <v>12103923</v>
      </c>
      <c r="AI23" s="39">
        <f t="shared" ref="AI23:AI49" si="29">AH23/AD23</f>
        <v>0.99487828403774869</v>
      </c>
      <c r="AJ23" s="40">
        <f t="shared" ref="AJ23:AJ49" si="30">IF(W23="","",(W23-T23)/I23)</f>
        <v>11.62</v>
      </c>
      <c r="AK23" s="255">
        <v>1</v>
      </c>
      <c r="AL23" s="119">
        <v>0</v>
      </c>
      <c r="AM23" s="41" t="s">
        <v>559</v>
      </c>
      <c r="AN23" s="93" t="s">
        <v>223</v>
      </c>
    </row>
    <row r="24" spans="1:40" s="42" customFormat="1" ht="28.8" x14ac:dyDescent="0.3">
      <c r="A24" s="23">
        <v>3034</v>
      </c>
      <c r="B24" s="24" t="s">
        <v>229</v>
      </c>
      <c r="C24" s="24" t="s">
        <v>230</v>
      </c>
      <c r="D24" s="24" t="s">
        <v>96</v>
      </c>
      <c r="E24" s="24" t="s">
        <v>189</v>
      </c>
      <c r="F24" s="24" t="s">
        <v>190</v>
      </c>
      <c r="G24" s="24" t="s">
        <v>168</v>
      </c>
      <c r="H24" s="24" t="s">
        <v>231</v>
      </c>
      <c r="I24" s="25">
        <v>100</v>
      </c>
      <c r="J24" s="25">
        <v>100</v>
      </c>
      <c r="K24" s="25">
        <v>0</v>
      </c>
      <c r="L24" s="26">
        <f t="shared" si="21"/>
        <v>100</v>
      </c>
      <c r="M24" s="25">
        <v>0</v>
      </c>
      <c r="N24" s="25">
        <v>887</v>
      </c>
      <c r="O24" s="25">
        <v>0</v>
      </c>
      <c r="P24" s="27">
        <f t="shared" si="22"/>
        <v>887</v>
      </c>
      <c r="Q24" s="28">
        <f t="shared" si="23"/>
        <v>0</v>
      </c>
      <c r="R24" s="29">
        <f t="shared" si="0"/>
        <v>819</v>
      </c>
      <c r="S24" s="28">
        <f t="shared" si="5"/>
        <v>1</v>
      </c>
      <c r="T24" s="30">
        <v>36608</v>
      </c>
      <c r="U24" s="31">
        <f t="shared" si="24"/>
        <v>37494</v>
      </c>
      <c r="V24" s="32">
        <f t="shared" si="25"/>
        <v>37494</v>
      </c>
      <c r="W24" s="33">
        <v>37427</v>
      </c>
      <c r="X24" s="33">
        <v>37533</v>
      </c>
      <c r="Y24" s="30"/>
      <c r="Z24" s="34"/>
      <c r="AA24" s="35"/>
      <c r="AB24" s="36">
        <v>8107810</v>
      </c>
      <c r="AC24" s="36">
        <v>207539</v>
      </c>
      <c r="AD24" s="37">
        <f t="shared" si="26"/>
        <v>8315349</v>
      </c>
      <c r="AE24" s="28">
        <f t="shared" si="27"/>
        <v>2.5597417798394386E-2</v>
      </c>
      <c r="AF24" s="38">
        <v>8315349</v>
      </c>
      <c r="AG24" s="36">
        <v>0</v>
      </c>
      <c r="AH24" s="37">
        <f t="shared" si="28"/>
        <v>8315349</v>
      </c>
      <c r="AI24" s="39">
        <f t="shared" si="29"/>
        <v>1</v>
      </c>
      <c r="AJ24" s="40">
        <f t="shared" si="30"/>
        <v>8.19</v>
      </c>
      <c r="AK24" s="255">
        <v>1</v>
      </c>
      <c r="AL24" s="119">
        <v>0</v>
      </c>
      <c r="AM24" s="41" t="s">
        <v>560</v>
      </c>
      <c r="AN24" s="93" t="s">
        <v>223</v>
      </c>
    </row>
    <row r="25" spans="1:40" s="42" customFormat="1" ht="28.8" x14ac:dyDescent="0.3">
      <c r="A25" s="23">
        <v>5252</v>
      </c>
      <c r="B25" s="24" t="s">
        <v>229</v>
      </c>
      <c r="C25" s="24" t="s">
        <v>232</v>
      </c>
      <c r="D25" s="24" t="s">
        <v>96</v>
      </c>
      <c r="E25" s="24" t="s">
        <v>189</v>
      </c>
      <c r="F25" s="24" t="s">
        <v>190</v>
      </c>
      <c r="G25" s="24" t="s">
        <v>233</v>
      </c>
      <c r="H25" s="24" t="s">
        <v>234</v>
      </c>
      <c r="I25" s="25">
        <v>62</v>
      </c>
      <c r="J25" s="25">
        <v>62</v>
      </c>
      <c r="K25" s="25">
        <v>0</v>
      </c>
      <c r="L25" s="26">
        <f t="shared" si="21"/>
        <v>62</v>
      </c>
      <c r="M25" s="25">
        <v>0</v>
      </c>
      <c r="N25" s="25">
        <v>669</v>
      </c>
      <c r="O25" s="25">
        <v>0</v>
      </c>
      <c r="P25" s="27">
        <f t="shared" si="22"/>
        <v>669</v>
      </c>
      <c r="Q25" s="28">
        <f t="shared" si="23"/>
        <v>0</v>
      </c>
      <c r="R25" s="29">
        <f t="shared" si="0"/>
        <v>692</v>
      </c>
      <c r="S25" s="28">
        <f t="shared" si="5"/>
        <v>1</v>
      </c>
      <c r="T25" s="30">
        <v>36909</v>
      </c>
      <c r="U25" s="31">
        <f t="shared" si="24"/>
        <v>37577</v>
      </c>
      <c r="V25" s="32">
        <f t="shared" si="25"/>
        <v>37577</v>
      </c>
      <c r="W25" s="33">
        <v>37601</v>
      </c>
      <c r="X25" s="33">
        <v>37896</v>
      </c>
      <c r="Y25" s="30"/>
      <c r="Z25" s="34"/>
      <c r="AA25" s="35"/>
      <c r="AB25" s="36">
        <v>2640000</v>
      </c>
      <c r="AC25" s="36">
        <v>-11465</v>
      </c>
      <c r="AD25" s="37">
        <f t="shared" si="26"/>
        <v>2628535</v>
      </c>
      <c r="AE25" s="28">
        <f t="shared" si="27"/>
        <v>-4.3428030303030302E-3</v>
      </c>
      <c r="AF25" s="38">
        <v>2628535</v>
      </c>
      <c r="AG25" s="36">
        <v>0</v>
      </c>
      <c r="AH25" s="37">
        <f t="shared" si="28"/>
        <v>2628535</v>
      </c>
      <c r="AI25" s="39">
        <f t="shared" si="29"/>
        <v>1</v>
      </c>
      <c r="AJ25" s="40">
        <f t="shared" si="30"/>
        <v>11.161290322580646</v>
      </c>
      <c r="AK25" s="255">
        <v>1</v>
      </c>
      <c r="AL25" s="119">
        <v>0</v>
      </c>
      <c r="AM25" s="41" t="s">
        <v>560</v>
      </c>
      <c r="AN25" s="93" t="s">
        <v>223</v>
      </c>
    </row>
    <row r="26" spans="1:40" s="42" customFormat="1" ht="28.8" x14ac:dyDescent="0.3">
      <c r="A26" s="23">
        <v>5158</v>
      </c>
      <c r="B26" s="24" t="s">
        <v>157</v>
      </c>
      <c r="C26" s="24" t="s">
        <v>235</v>
      </c>
      <c r="D26" s="24" t="s">
        <v>236</v>
      </c>
      <c r="E26" s="24" t="s">
        <v>237</v>
      </c>
      <c r="F26" s="24" t="s">
        <v>226</v>
      </c>
      <c r="G26" s="24" t="s">
        <v>238</v>
      </c>
      <c r="H26" s="24" t="s">
        <v>239</v>
      </c>
      <c r="I26" s="25">
        <v>220</v>
      </c>
      <c r="J26" s="25">
        <v>220</v>
      </c>
      <c r="K26" s="25">
        <v>0</v>
      </c>
      <c r="L26" s="26">
        <f t="shared" si="21"/>
        <v>220</v>
      </c>
      <c r="M26" s="25">
        <v>0</v>
      </c>
      <c r="N26" s="25">
        <v>895</v>
      </c>
      <c r="O26" s="25">
        <v>458</v>
      </c>
      <c r="P26" s="27">
        <f t="shared" si="22"/>
        <v>1353</v>
      </c>
      <c r="Q26" s="28">
        <f t="shared" si="23"/>
        <v>0.51173184357541901</v>
      </c>
      <c r="R26" s="29">
        <f t="shared" si="0"/>
        <v>1341</v>
      </c>
      <c r="S26" s="28">
        <f t="shared" si="5"/>
        <v>1</v>
      </c>
      <c r="T26" s="30">
        <v>37830</v>
      </c>
      <c r="U26" s="31">
        <f t="shared" si="24"/>
        <v>38724</v>
      </c>
      <c r="V26" s="32">
        <f t="shared" si="25"/>
        <v>39182</v>
      </c>
      <c r="W26" s="33">
        <v>39171</v>
      </c>
      <c r="X26" s="33">
        <v>39171</v>
      </c>
      <c r="Y26" s="30"/>
      <c r="Z26" s="34" t="s">
        <v>92</v>
      </c>
      <c r="AA26" s="35"/>
      <c r="AB26" s="36">
        <v>16148000</v>
      </c>
      <c r="AC26" s="36">
        <v>1232941.3400000001</v>
      </c>
      <c r="AD26" s="37">
        <f t="shared" si="26"/>
        <v>17380941.34</v>
      </c>
      <c r="AE26" s="28">
        <f t="shared" si="27"/>
        <v>7.6352572454793169E-2</v>
      </c>
      <c r="AF26" s="38">
        <v>16890921</v>
      </c>
      <c r="AG26" s="36">
        <v>0</v>
      </c>
      <c r="AH26" s="37">
        <f t="shared" si="28"/>
        <v>16890921</v>
      </c>
      <c r="AI26" s="39">
        <f t="shared" si="29"/>
        <v>0.97180703102240606</v>
      </c>
      <c r="AJ26" s="40">
        <f t="shared" si="30"/>
        <v>6.0954545454545457</v>
      </c>
      <c r="AK26" s="255">
        <v>1</v>
      </c>
      <c r="AL26" s="119">
        <v>0</v>
      </c>
      <c r="AM26" s="41" t="s">
        <v>560</v>
      </c>
      <c r="AN26" s="93" t="s">
        <v>223</v>
      </c>
    </row>
    <row r="27" spans="1:40" s="42" customFormat="1" ht="28.8" x14ac:dyDescent="0.3">
      <c r="A27" s="23">
        <v>3035</v>
      </c>
      <c r="B27" s="24" t="s">
        <v>240</v>
      </c>
      <c r="C27" s="24" t="s">
        <v>241</v>
      </c>
      <c r="D27" s="24" t="s">
        <v>172</v>
      </c>
      <c r="E27" s="24" t="s">
        <v>180</v>
      </c>
      <c r="F27" s="24" t="s">
        <v>242</v>
      </c>
      <c r="G27" s="24" t="s">
        <v>243</v>
      </c>
      <c r="H27" s="24" t="s">
        <v>244</v>
      </c>
      <c r="I27" s="25">
        <v>74</v>
      </c>
      <c r="J27" s="25">
        <v>74</v>
      </c>
      <c r="K27" s="25">
        <v>0</v>
      </c>
      <c r="L27" s="26">
        <f t="shared" si="21"/>
        <v>74</v>
      </c>
      <c r="M27" s="25">
        <v>0</v>
      </c>
      <c r="N27" s="25">
        <v>912</v>
      </c>
      <c r="O27" s="25">
        <v>752</v>
      </c>
      <c r="P27" s="27">
        <f t="shared" si="22"/>
        <v>1664</v>
      </c>
      <c r="Q27" s="28">
        <f t="shared" si="23"/>
        <v>0.82456140350877194</v>
      </c>
      <c r="R27" s="29">
        <f t="shared" si="0"/>
        <v>1645</v>
      </c>
      <c r="S27" s="28">
        <f t="shared" si="5"/>
        <v>1</v>
      </c>
      <c r="T27" s="30">
        <v>38509</v>
      </c>
      <c r="U27" s="31">
        <f t="shared" si="24"/>
        <v>39420</v>
      </c>
      <c r="V27" s="32">
        <f t="shared" si="25"/>
        <v>40172</v>
      </c>
      <c r="W27" s="33">
        <v>40154</v>
      </c>
      <c r="X27" s="33">
        <v>40431</v>
      </c>
      <c r="Y27" s="30"/>
      <c r="Z27" s="34" t="s">
        <v>548</v>
      </c>
      <c r="AA27" s="35"/>
      <c r="AB27" s="36">
        <v>6690000</v>
      </c>
      <c r="AC27" s="36">
        <v>2657915</v>
      </c>
      <c r="AD27" s="37">
        <f t="shared" si="26"/>
        <v>9347915</v>
      </c>
      <c r="AE27" s="28">
        <f t="shared" si="27"/>
        <v>0.39729671150971602</v>
      </c>
      <c r="AF27" s="38">
        <v>8143277.4200000009</v>
      </c>
      <c r="AG27" s="36">
        <v>0</v>
      </c>
      <c r="AH27" s="37">
        <f t="shared" si="28"/>
        <v>8143277.4200000009</v>
      </c>
      <c r="AI27" s="39">
        <f t="shared" si="29"/>
        <v>0.87113301950220989</v>
      </c>
      <c r="AJ27" s="40">
        <f t="shared" si="30"/>
        <v>22.22972972972973</v>
      </c>
      <c r="AK27" s="255">
        <v>1</v>
      </c>
      <c r="AL27" s="119">
        <v>0</v>
      </c>
      <c r="AM27" s="41" t="s">
        <v>560</v>
      </c>
      <c r="AN27" s="93" t="s">
        <v>223</v>
      </c>
    </row>
    <row r="28" spans="1:40" s="42" customFormat="1" ht="28.8" x14ac:dyDescent="0.3">
      <c r="A28" s="23">
        <v>3082</v>
      </c>
      <c r="B28" s="24" t="s">
        <v>85</v>
      </c>
      <c r="C28" s="24" t="s">
        <v>245</v>
      </c>
      <c r="D28" s="24" t="s">
        <v>104</v>
      </c>
      <c r="E28" s="24" t="s">
        <v>246</v>
      </c>
      <c r="F28" s="24" t="s">
        <v>190</v>
      </c>
      <c r="G28" s="24" t="s">
        <v>247</v>
      </c>
      <c r="H28" s="24" t="s">
        <v>248</v>
      </c>
      <c r="I28" s="25">
        <v>96</v>
      </c>
      <c r="J28" s="25">
        <v>96</v>
      </c>
      <c r="K28" s="25">
        <v>0</v>
      </c>
      <c r="L28" s="26">
        <f t="shared" si="21"/>
        <v>96</v>
      </c>
      <c r="M28" s="25">
        <v>0</v>
      </c>
      <c r="N28" s="25">
        <v>612</v>
      </c>
      <c r="O28" s="25">
        <v>44</v>
      </c>
      <c r="P28" s="27">
        <f t="shared" si="22"/>
        <v>656</v>
      </c>
      <c r="Q28" s="28">
        <f t="shared" si="23"/>
        <v>7.1895424836601302E-2</v>
      </c>
      <c r="R28" s="29">
        <f t="shared" si="0"/>
        <v>626</v>
      </c>
      <c r="S28" s="28">
        <f t="shared" si="5"/>
        <v>1</v>
      </c>
      <c r="T28" s="30">
        <v>36661</v>
      </c>
      <c r="U28" s="31">
        <f t="shared" si="24"/>
        <v>37272</v>
      </c>
      <c r="V28" s="32">
        <f t="shared" si="25"/>
        <v>37316</v>
      </c>
      <c r="W28" s="33">
        <v>37287</v>
      </c>
      <c r="X28" s="33">
        <v>37330</v>
      </c>
      <c r="Y28" s="30"/>
      <c r="Z28" s="34"/>
      <c r="AA28" s="35"/>
      <c r="AB28" s="36">
        <v>7837000</v>
      </c>
      <c r="AC28" s="36">
        <v>0</v>
      </c>
      <c r="AD28" s="37">
        <f t="shared" si="26"/>
        <v>7837000</v>
      </c>
      <c r="AE28" s="28">
        <f t="shared" si="27"/>
        <v>0</v>
      </c>
      <c r="AF28" s="38">
        <v>7837000</v>
      </c>
      <c r="AG28" s="36">
        <v>0</v>
      </c>
      <c r="AH28" s="37">
        <f t="shared" si="28"/>
        <v>7837000</v>
      </c>
      <c r="AI28" s="39">
        <f t="shared" si="29"/>
        <v>1</v>
      </c>
      <c r="AJ28" s="40">
        <f t="shared" si="30"/>
        <v>6.520833333333333</v>
      </c>
      <c r="AK28" s="255">
        <v>1</v>
      </c>
      <c r="AL28" s="119">
        <v>0</v>
      </c>
      <c r="AM28" s="41" t="s">
        <v>560</v>
      </c>
      <c r="AN28" s="93" t="s">
        <v>223</v>
      </c>
    </row>
    <row r="29" spans="1:40" s="42" customFormat="1" ht="43.2" x14ac:dyDescent="0.3">
      <c r="A29" s="23">
        <v>3097</v>
      </c>
      <c r="B29" s="24" t="s">
        <v>85</v>
      </c>
      <c r="C29" s="24" t="s">
        <v>249</v>
      </c>
      <c r="D29" s="24" t="s">
        <v>236</v>
      </c>
      <c r="E29" s="24" t="s">
        <v>147</v>
      </c>
      <c r="F29" s="24" t="s">
        <v>250</v>
      </c>
      <c r="G29" s="24" t="s">
        <v>191</v>
      </c>
      <c r="H29" s="24" t="s">
        <v>248</v>
      </c>
      <c r="I29" s="25">
        <v>240</v>
      </c>
      <c r="J29" s="25">
        <v>240</v>
      </c>
      <c r="K29" s="25">
        <v>0</v>
      </c>
      <c r="L29" s="26">
        <f t="shared" si="21"/>
        <v>240</v>
      </c>
      <c r="M29" s="25">
        <v>0</v>
      </c>
      <c r="N29" s="25">
        <v>1278</v>
      </c>
      <c r="O29" s="25">
        <v>97</v>
      </c>
      <c r="P29" s="27">
        <f t="shared" si="22"/>
        <v>1375</v>
      </c>
      <c r="Q29" s="28">
        <f t="shared" si="23"/>
        <v>7.5899843505477307E-2</v>
      </c>
      <c r="R29" s="29">
        <f t="shared" si="0"/>
        <v>1464</v>
      </c>
      <c r="S29" s="28">
        <f t="shared" si="5"/>
        <v>1</v>
      </c>
      <c r="T29" s="30">
        <v>38726</v>
      </c>
      <c r="U29" s="31">
        <f t="shared" si="24"/>
        <v>40003</v>
      </c>
      <c r="V29" s="32">
        <f t="shared" si="25"/>
        <v>40100</v>
      </c>
      <c r="W29" s="33">
        <v>40190</v>
      </c>
      <c r="X29" s="33">
        <v>40406</v>
      </c>
      <c r="Y29" s="30"/>
      <c r="Z29" s="34" t="s">
        <v>549</v>
      </c>
      <c r="AA29" s="35"/>
      <c r="AB29" s="36">
        <v>23814529</v>
      </c>
      <c r="AC29" s="36">
        <v>1556413.89</v>
      </c>
      <c r="AD29" s="37">
        <f t="shared" si="26"/>
        <v>25370942.890000001</v>
      </c>
      <c r="AE29" s="28">
        <f t="shared" si="27"/>
        <v>6.5355644447135611E-2</v>
      </c>
      <c r="AF29" s="38">
        <v>25198434.68</v>
      </c>
      <c r="AG29" s="36">
        <v>0</v>
      </c>
      <c r="AH29" s="37">
        <f t="shared" si="28"/>
        <v>25198434.68</v>
      </c>
      <c r="AI29" s="39">
        <f t="shared" si="29"/>
        <v>0.99320055976051269</v>
      </c>
      <c r="AJ29" s="40">
        <f t="shared" si="30"/>
        <v>6.1</v>
      </c>
      <c r="AK29" s="255">
        <v>1</v>
      </c>
      <c r="AL29" s="119">
        <v>0</v>
      </c>
      <c r="AM29" s="41" t="s">
        <v>560</v>
      </c>
      <c r="AN29" s="93" t="s">
        <v>223</v>
      </c>
    </row>
    <row r="30" spans="1:40" s="42" customFormat="1" ht="28.8" x14ac:dyDescent="0.3">
      <c r="A30" s="23">
        <v>5127</v>
      </c>
      <c r="B30" s="24" t="s">
        <v>85</v>
      </c>
      <c r="C30" s="24" t="s">
        <v>86</v>
      </c>
      <c r="D30" s="24" t="s">
        <v>87</v>
      </c>
      <c r="E30" s="24" t="s">
        <v>147</v>
      </c>
      <c r="F30" s="24" t="s">
        <v>242</v>
      </c>
      <c r="G30" s="24" t="s">
        <v>251</v>
      </c>
      <c r="H30" s="24" t="s">
        <v>228</v>
      </c>
      <c r="I30" s="25">
        <v>300</v>
      </c>
      <c r="J30" s="25">
        <v>300</v>
      </c>
      <c r="K30" s="25">
        <v>0</v>
      </c>
      <c r="L30" s="26">
        <f t="shared" si="21"/>
        <v>300</v>
      </c>
      <c r="M30" s="25">
        <v>0</v>
      </c>
      <c r="N30" s="25">
        <v>1098</v>
      </c>
      <c r="O30" s="25">
        <v>871</v>
      </c>
      <c r="P30" s="27">
        <f t="shared" si="22"/>
        <v>1969</v>
      </c>
      <c r="Q30" s="28">
        <f t="shared" si="23"/>
        <v>0.7932604735883424</v>
      </c>
      <c r="R30" s="29">
        <f t="shared" si="0"/>
        <v>1947</v>
      </c>
      <c r="S30" s="28">
        <f t="shared" si="5"/>
        <v>1</v>
      </c>
      <c r="T30" s="30">
        <v>38503</v>
      </c>
      <c r="U30" s="31">
        <f t="shared" si="24"/>
        <v>39600</v>
      </c>
      <c r="V30" s="32">
        <f t="shared" si="25"/>
        <v>40471</v>
      </c>
      <c r="W30" s="33">
        <v>40450</v>
      </c>
      <c r="X30" s="33">
        <v>40567</v>
      </c>
      <c r="Y30" s="30"/>
      <c r="Z30" s="34" t="s">
        <v>550</v>
      </c>
      <c r="AA30" s="35"/>
      <c r="AB30" s="36">
        <v>24161000</v>
      </c>
      <c r="AC30" s="36">
        <v>1903823.57</v>
      </c>
      <c r="AD30" s="37">
        <f t="shared" si="26"/>
        <v>26064823.57</v>
      </c>
      <c r="AE30" s="28">
        <f t="shared" si="27"/>
        <v>7.8797382972559088E-2</v>
      </c>
      <c r="AF30" s="38">
        <v>26064823.57</v>
      </c>
      <c r="AG30" s="36">
        <v>0</v>
      </c>
      <c r="AH30" s="37">
        <f t="shared" si="28"/>
        <v>26064823.57</v>
      </c>
      <c r="AI30" s="39">
        <f t="shared" si="29"/>
        <v>1</v>
      </c>
      <c r="AJ30" s="40">
        <f t="shared" si="30"/>
        <v>6.49</v>
      </c>
      <c r="AK30" s="255">
        <v>1</v>
      </c>
      <c r="AL30" s="119">
        <v>0</v>
      </c>
      <c r="AM30" s="41" t="s">
        <v>561</v>
      </c>
      <c r="AN30" s="93" t="s">
        <v>223</v>
      </c>
    </row>
    <row r="31" spans="1:40" s="42" customFormat="1" ht="43.2" x14ac:dyDescent="0.3">
      <c r="A31" s="23">
        <v>3099</v>
      </c>
      <c r="B31" s="24" t="s">
        <v>85</v>
      </c>
      <c r="C31" s="24" t="s">
        <v>252</v>
      </c>
      <c r="D31" s="24" t="s">
        <v>236</v>
      </c>
      <c r="E31" s="24" t="s">
        <v>237</v>
      </c>
      <c r="F31" s="24" t="s">
        <v>98</v>
      </c>
      <c r="G31" s="24" t="s">
        <v>251</v>
      </c>
      <c r="H31" s="24" t="s">
        <v>162</v>
      </c>
      <c r="I31" s="25">
        <v>104</v>
      </c>
      <c r="J31" s="25">
        <v>104</v>
      </c>
      <c r="K31" s="25">
        <v>0</v>
      </c>
      <c r="L31" s="26">
        <f t="shared" si="21"/>
        <v>104</v>
      </c>
      <c r="M31" s="25">
        <v>0</v>
      </c>
      <c r="N31" s="25">
        <v>730</v>
      </c>
      <c r="O31" s="25">
        <v>183</v>
      </c>
      <c r="P31" s="27">
        <f t="shared" si="22"/>
        <v>913</v>
      </c>
      <c r="Q31" s="28">
        <f t="shared" si="23"/>
        <v>0.25068493150684934</v>
      </c>
      <c r="R31" s="29">
        <f t="shared" si="0"/>
        <v>912</v>
      </c>
      <c r="S31" s="28">
        <f t="shared" si="5"/>
        <v>1</v>
      </c>
      <c r="T31" s="30">
        <v>40262</v>
      </c>
      <c r="U31" s="31">
        <f t="shared" si="24"/>
        <v>40991</v>
      </c>
      <c r="V31" s="32">
        <f t="shared" si="25"/>
        <v>41174</v>
      </c>
      <c r="W31" s="33">
        <v>41174</v>
      </c>
      <c r="X31" s="33">
        <v>41365</v>
      </c>
      <c r="Y31" s="30"/>
      <c r="Z31" s="34" t="s">
        <v>209</v>
      </c>
      <c r="AA31" s="35"/>
      <c r="AB31" s="36">
        <v>9085636</v>
      </c>
      <c r="AC31" s="36">
        <v>263361.39</v>
      </c>
      <c r="AD31" s="37">
        <f t="shared" si="26"/>
        <v>9348997.3900000006</v>
      </c>
      <c r="AE31" s="28">
        <f t="shared" si="27"/>
        <v>2.8986566267898032E-2</v>
      </c>
      <c r="AF31" s="38">
        <v>9223663.1799999997</v>
      </c>
      <c r="AG31" s="36">
        <v>0</v>
      </c>
      <c r="AH31" s="37">
        <f t="shared" si="28"/>
        <v>9223663.1799999997</v>
      </c>
      <c r="AI31" s="39">
        <f t="shared" si="29"/>
        <v>0.98659383410096335</v>
      </c>
      <c r="AJ31" s="40">
        <f t="shared" si="30"/>
        <v>8.7692307692307701</v>
      </c>
      <c r="AK31" s="255">
        <v>1</v>
      </c>
      <c r="AL31" s="119">
        <v>0</v>
      </c>
      <c r="AM31" s="41" t="s">
        <v>562</v>
      </c>
      <c r="AN31" s="93" t="s">
        <v>223</v>
      </c>
    </row>
    <row r="32" spans="1:40" s="42" customFormat="1" ht="28.8" x14ac:dyDescent="0.3">
      <c r="A32" s="23">
        <v>3021</v>
      </c>
      <c r="B32" s="24" t="s">
        <v>253</v>
      </c>
      <c r="C32" s="24" t="s">
        <v>254</v>
      </c>
      <c r="D32" s="24" t="s">
        <v>172</v>
      </c>
      <c r="E32" s="24" t="s">
        <v>180</v>
      </c>
      <c r="F32" s="24" t="s">
        <v>255</v>
      </c>
      <c r="G32" s="24" t="s">
        <v>175</v>
      </c>
      <c r="H32" s="24" t="s">
        <v>228</v>
      </c>
      <c r="I32" s="25">
        <v>150</v>
      </c>
      <c r="J32" s="25">
        <v>150</v>
      </c>
      <c r="K32" s="25">
        <v>0</v>
      </c>
      <c r="L32" s="26">
        <f t="shared" si="21"/>
        <v>150</v>
      </c>
      <c r="M32" s="25">
        <v>0</v>
      </c>
      <c r="N32" s="25">
        <v>1095</v>
      </c>
      <c r="O32" s="25">
        <v>302</v>
      </c>
      <c r="P32" s="27">
        <f t="shared" si="22"/>
        <v>1397</v>
      </c>
      <c r="Q32" s="28">
        <f t="shared" si="23"/>
        <v>0.27579908675799086</v>
      </c>
      <c r="R32" s="29">
        <f t="shared" si="0"/>
        <v>1396</v>
      </c>
      <c r="S32" s="28">
        <f t="shared" si="5"/>
        <v>1</v>
      </c>
      <c r="T32" s="30">
        <v>36430</v>
      </c>
      <c r="U32" s="31">
        <f t="shared" si="24"/>
        <v>37524</v>
      </c>
      <c r="V32" s="32">
        <f t="shared" si="25"/>
        <v>37826</v>
      </c>
      <c r="W32" s="33">
        <v>37826</v>
      </c>
      <c r="X32" s="33">
        <v>38260</v>
      </c>
      <c r="Y32" s="30"/>
      <c r="Z32" s="34"/>
      <c r="AA32" s="35"/>
      <c r="AB32" s="36">
        <v>10247000</v>
      </c>
      <c r="AC32" s="36">
        <v>437000</v>
      </c>
      <c r="AD32" s="37">
        <f t="shared" si="26"/>
        <v>10684000</v>
      </c>
      <c r="AE32" s="28">
        <f t="shared" si="27"/>
        <v>4.2646628281448232E-2</v>
      </c>
      <c r="AF32" s="38">
        <v>10654500</v>
      </c>
      <c r="AG32" s="36">
        <v>0</v>
      </c>
      <c r="AH32" s="37">
        <f t="shared" si="28"/>
        <v>10654500</v>
      </c>
      <c r="AI32" s="39">
        <f t="shared" si="29"/>
        <v>0.99723886184949462</v>
      </c>
      <c r="AJ32" s="40">
        <f t="shared" si="30"/>
        <v>9.3066666666666666</v>
      </c>
      <c r="AK32" s="255">
        <v>1</v>
      </c>
      <c r="AL32" s="119">
        <v>0</v>
      </c>
      <c r="AM32" s="41" t="s">
        <v>563</v>
      </c>
      <c r="AN32" s="93" t="s">
        <v>223</v>
      </c>
    </row>
    <row r="33" spans="1:40" s="42" customFormat="1" ht="43.2" x14ac:dyDescent="0.3">
      <c r="A33" s="23">
        <v>3036</v>
      </c>
      <c r="B33" s="24" t="s">
        <v>256</v>
      </c>
      <c r="C33" s="24" t="s">
        <v>257</v>
      </c>
      <c r="D33" s="24" t="s">
        <v>146</v>
      </c>
      <c r="E33" s="24" t="s">
        <v>246</v>
      </c>
      <c r="F33" s="24" t="s">
        <v>167</v>
      </c>
      <c r="G33" s="24" t="s">
        <v>149</v>
      </c>
      <c r="H33" s="24" t="s">
        <v>258</v>
      </c>
      <c r="I33" s="25">
        <v>100</v>
      </c>
      <c r="J33" s="25">
        <v>100</v>
      </c>
      <c r="K33" s="25">
        <v>0</v>
      </c>
      <c r="L33" s="26">
        <f t="shared" si="21"/>
        <v>100</v>
      </c>
      <c r="M33" s="25">
        <v>0</v>
      </c>
      <c r="N33" s="25">
        <v>904</v>
      </c>
      <c r="O33" s="25">
        <v>413</v>
      </c>
      <c r="P33" s="27">
        <f t="shared" si="22"/>
        <v>1317</v>
      </c>
      <c r="Q33" s="28">
        <f t="shared" si="23"/>
        <v>0.45685840707964603</v>
      </c>
      <c r="R33" s="29">
        <f t="shared" si="0"/>
        <v>1316</v>
      </c>
      <c r="S33" s="28">
        <f t="shared" si="5"/>
        <v>1</v>
      </c>
      <c r="T33" s="30">
        <v>36448</v>
      </c>
      <c r="U33" s="31">
        <f t="shared" si="24"/>
        <v>37351</v>
      </c>
      <c r="V33" s="32">
        <f t="shared" si="25"/>
        <v>37764</v>
      </c>
      <c r="W33" s="33">
        <v>37764</v>
      </c>
      <c r="X33" s="33">
        <v>37802</v>
      </c>
      <c r="Y33" s="30"/>
      <c r="Z33" s="34"/>
      <c r="AA33" s="35"/>
      <c r="AB33" s="36">
        <v>6970000</v>
      </c>
      <c r="AC33" s="36">
        <v>1305876.67</v>
      </c>
      <c r="AD33" s="37">
        <f t="shared" si="26"/>
        <v>8275876.6699999999</v>
      </c>
      <c r="AE33" s="28">
        <f t="shared" si="27"/>
        <v>0.1873567675753228</v>
      </c>
      <c r="AF33" s="38">
        <v>8275877</v>
      </c>
      <c r="AG33" s="36">
        <v>0</v>
      </c>
      <c r="AH33" s="37">
        <f t="shared" si="28"/>
        <v>8275877</v>
      </c>
      <c r="AI33" s="39">
        <f t="shared" si="29"/>
        <v>1.0000000398749296</v>
      </c>
      <c r="AJ33" s="40">
        <f t="shared" si="30"/>
        <v>13.16</v>
      </c>
      <c r="AK33" s="255">
        <v>1</v>
      </c>
      <c r="AL33" s="119">
        <v>0</v>
      </c>
      <c r="AM33" s="41" t="s">
        <v>560</v>
      </c>
      <c r="AN33" s="93" t="s">
        <v>223</v>
      </c>
    </row>
    <row r="34" spans="1:40" s="42" customFormat="1" ht="28.8" x14ac:dyDescent="0.3">
      <c r="A34" s="23">
        <v>3037</v>
      </c>
      <c r="B34" s="24" t="s">
        <v>259</v>
      </c>
      <c r="C34" s="24" t="s">
        <v>260</v>
      </c>
      <c r="D34" s="24" t="s">
        <v>165</v>
      </c>
      <c r="E34" s="24" t="s">
        <v>180</v>
      </c>
      <c r="F34" s="24" t="s">
        <v>261</v>
      </c>
      <c r="G34" s="24" t="s">
        <v>175</v>
      </c>
      <c r="H34" s="24" t="s">
        <v>262</v>
      </c>
      <c r="I34" s="25">
        <v>100</v>
      </c>
      <c r="J34" s="25">
        <v>100</v>
      </c>
      <c r="K34" s="25">
        <v>0</v>
      </c>
      <c r="L34" s="26">
        <f t="shared" si="21"/>
        <v>100</v>
      </c>
      <c r="M34" s="25">
        <v>0</v>
      </c>
      <c r="N34" s="25">
        <v>540</v>
      </c>
      <c r="O34" s="25">
        <v>913</v>
      </c>
      <c r="P34" s="27">
        <f t="shared" si="22"/>
        <v>1453</v>
      </c>
      <c r="Q34" s="28">
        <f t="shared" si="23"/>
        <v>1.6907407407407407</v>
      </c>
      <c r="R34" s="29">
        <f t="shared" si="0"/>
        <v>1678</v>
      </c>
      <c r="S34" s="28">
        <f t="shared" si="5"/>
        <v>1</v>
      </c>
      <c r="T34" s="30">
        <v>35759</v>
      </c>
      <c r="U34" s="31">
        <f t="shared" si="24"/>
        <v>36298</v>
      </c>
      <c r="V34" s="32">
        <f t="shared" si="25"/>
        <v>37211</v>
      </c>
      <c r="W34" s="33">
        <v>37437</v>
      </c>
      <c r="X34" s="33">
        <v>37572</v>
      </c>
      <c r="Y34" s="30"/>
      <c r="Z34" s="34"/>
      <c r="AA34" s="35"/>
      <c r="AB34" s="36">
        <v>5299000</v>
      </c>
      <c r="AC34" s="36">
        <v>804839</v>
      </c>
      <c r="AD34" s="37">
        <f t="shared" si="26"/>
        <v>6103839</v>
      </c>
      <c r="AE34" s="28">
        <f t="shared" si="27"/>
        <v>0.15188507265521797</v>
      </c>
      <c r="AF34" s="38">
        <v>6103839</v>
      </c>
      <c r="AG34" s="36">
        <v>0</v>
      </c>
      <c r="AH34" s="37">
        <f t="shared" si="28"/>
        <v>6103839</v>
      </c>
      <c r="AI34" s="39">
        <f t="shared" si="29"/>
        <v>1</v>
      </c>
      <c r="AJ34" s="40">
        <f t="shared" si="30"/>
        <v>16.78</v>
      </c>
      <c r="AK34" s="255">
        <v>1</v>
      </c>
      <c r="AL34" s="119">
        <v>0</v>
      </c>
      <c r="AM34" s="41" t="s">
        <v>560</v>
      </c>
      <c r="AN34" s="93" t="s">
        <v>223</v>
      </c>
    </row>
    <row r="35" spans="1:40" s="42" customFormat="1" ht="28.8" x14ac:dyDescent="0.3">
      <c r="A35" s="23">
        <v>5093</v>
      </c>
      <c r="B35" s="24" t="s">
        <v>263</v>
      </c>
      <c r="C35" s="24" t="s">
        <v>264</v>
      </c>
      <c r="D35" s="24" t="s">
        <v>104</v>
      </c>
      <c r="E35" s="24" t="s">
        <v>147</v>
      </c>
      <c r="F35" s="24" t="s">
        <v>265</v>
      </c>
      <c r="G35" s="24" t="s">
        <v>266</v>
      </c>
      <c r="H35" s="24" t="s">
        <v>267</v>
      </c>
      <c r="I35" s="25">
        <v>300</v>
      </c>
      <c r="J35" s="25">
        <v>300</v>
      </c>
      <c r="K35" s="25">
        <v>0</v>
      </c>
      <c r="L35" s="26">
        <f t="shared" si="21"/>
        <v>300</v>
      </c>
      <c r="M35" s="25">
        <v>0</v>
      </c>
      <c r="N35" s="25">
        <v>1400</v>
      </c>
      <c r="O35" s="25">
        <v>1372</v>
      </c>
      <c r="P35" s="27">
        <f t="shared" si="22"/>
        <v>2772</v>
      </c>
      <c r="Q35" s="28">
        <f t="shared" si="23"/>
        <v>0.98</v>
      </c>
      <c r="R35" s="29">
        <f t="shared" si="0"/>
        <v>2518</v>
      </c>
      <c r="S35" s="28">
        <f t="shared" si="5"/>
        <v>1</v>
      </c>
      <c r="T35" s="30">
        <v>37265</v>
      </c>
      <c r="U35" s="31">
        <f t="shared" si="24"/>
        <v>38664</v>
      </c>
      <c r="V35" s="32">
        <f t="shared" si="25"/>
        <v>40036</v>
      </c>
      <c r="W35" s="33">
        <v>39783</v>
      </c>
      <c r="X35" s="33">
        <v>40259</v>
      </c>
      <c r="Y35" s="30"/>
      <c r="Z35" s="34" t="s">
        <v>551</v>
      </c>
      <c r="AA35" s="35"/>
      <c r="AB35" s="36">
        <v>23965851</v>
      </c>
      <c r="AC35" s="36">
        <v>5030471</v>
      </c>
      <c r="AD35" s="37">
        <f t="shared" si="26"/>
        <v>28996322</v>
      </c>
      <c r="AE35" s="28">
        <f t="shared" si="27"/>
        <v>0.20990162210388441</v>
      </c>
      <c r="AF35" s="38">
        <v>27007484</v>
      </c>
      <c r="AG35" s="36">
        <v>0</v>
      </c>
      <c r="AH35" s="37">
        <f t="shared" si="28"/>
        <v>27007484</v>
      </c>
      <c r="AI35" s="39">
        <f t="shared" si="29"/>
        <v>0.93141068029248675</v>
      </c>
      <c r="AJ35" s="40">
        <f t="shared" si="30"/>
        <v>8.3933333333333326</v>
      </c>
      <c r="AK35" s="255">
        <v>1</v>
      </c>
      <c r="AL35" s="119">
        <v>0</v>
      </c>
      <c r="AM35" s="41" t="s">
        <v>560</v>
      </c>
      <c r="AN35" s="93" t="s">
        <v>223</v>
      </c>
    </row>
    <row r="36" spans="1:40" s="42" customFormat="1" ht="28.8" x14ac:dyDescent="0.3">
      <c r="A36" s="23">
        <v>5151</v>
      </c>
      <c r="B36" s="24" t="s">
        <v>263</v>
      </c>
      <c r="C36" s="24" t="s">
        <v>268</v>
      </c>
      <c r="D36" s="24" t="s">
        <v>104</v>
      </c>
      <c r="E36" s="24" t="s">
        <v>269</v>
      </c>
      <c r="F36" s="24" t="s">
        <v>226</v>
      </c>
      <c r="G36" s="24" t="s">
        <v>270</v>
      </c>
      <c r="H36" s="24" t="s">
        <v>271</v>
      </c>
      <c r="I36" s="25">
        <v>200</v>
      </c>
      <c r="J36" s="25">
        <v>200</v>
      </c>
      <c r="K36" s="25">
        <v>0</v>
      </c>
      <c r="L36" s="26">
        <f t="shared" si="21"/>
        <v>200</v>
      </c>
      <c r="M36" s="25">
        <v>0</v>
      </c>
      <c r="N36" s="25">
        <v>1015</v>
      </c>
      <c r="O36" s="25">
        <v>1071</v>
      </c>
      <c r="P36" s="27">
        <f t="shared" si="22"/>
        <v>2086</v>
      </c>
      <c r="Q36" s="28">
        <f t="shared" si="23"/>
        <v>1.0551724137931036</v>
      </c>
      <c r="R36" s="29">
        <f t="shared" ref="R36:R67" si="31">IF(W36="",$D$146-T36,W36-T36)</f>
        <v>2136</v>
      </c>
      <c r="S36" s="28">
        <f t="shared" si="5"/>
        <v>1</v>
      </c>
      <c r="T36" s="30">
        <v>37361</v>
      </c>
      <c r="U36" s="31">
        <f t="shared" si="24"/>
        <v>38375</v>
      </c>
      <c r="V36" s="32">
        <f t="shared" si="25"/>
        <v>39446</v>
      </c>
      <c r="W36" s="33">
        <v>39497</v>
      </c>
      <c r="X36" s="33">
        <v>39668</v>
      </c>
      <c r="Y36" s="30"/>
      <c r="Z36" s="34" t="s">
        <v>211</v>
      </c>
      <c r="AA36" s="35"/>
      <c r="AB36" s="36">
        <v>13395440</v>
      </c>
      <c r="AC36" s="36">
        <v>1036113</v>
      </c>
      <c r="AD36" s="37">
        <f t="shared" si="26"/>
        <v>14431553</v>
      </c>
      <c r="AE36" s="28">
        <f t="shared" si="27"/>
        <v>7.7348187144281932E-2</v>
      </c>
      <c r="AF36" s="38">
        <v>14344606</v>
      </c>
      <c r="AG36" s="36">
        <v>0</v>
      </c>
      <c r="AH36" s="37">
        <f t="shared" si="28"/>
        <v>14344606</v>
      </c>
      <c r="AI36" s="39">
        <f t="shared" si="29"/>
        <v>0.99397521528001875</v>
      </c>
      <c r="AJ36" s="40">
        <f t="shared" si="30"/>
        <v>10.68</v>
      </c>
      <c r="AK36" s="255">
        <v>1</v>
      </c>
      <c r="AL36" s="119">
        <v>0</v>
      </c>
      <c r="AM36" s="41" t="s">
        <v>560</v>
      </c>
      <c r="AN36" s="93" t="s">
        <v>223</v>
      </c>
    </row>
    <row r="37" spans="1:40" s="42" customFormat="1" ht="43.2" x14ac:dyDescent="0.3">
      <c r="A37" s="23">
        <v>5096</v>
      </c>
      <c r="B37" s="24" t="s">
        <v>263</v>
      </c>
      <c r="C37" s="24" t="s">
        <v>272</v>
      </c>
      <c r="D37" s="24" t="s">
        <v>80</v>
      </c>
      <c r="E37" s="24" t="s">
        <v>147</v>
      </c>
      <c r="F37" s="24" t="s">
        <v>167</v>
      </c>
      <c r="G37" s="24" t="s">
        <v>273</v>
      </c>
      <c r="H37" s="24" t="s">
        <v>274</v>
      </c>
      <c r="I37" s="25">
        <v>96</v>
      </c>
      <c r="J37" s="25">
        <v>96</v>
      </c>
      <c r="K37" s="25">
        <v>0</v>
      </c>
      <c r="L37" s="26">
        <f t="shared" si="21"/>
        <v>96</v>
      </c>
      <c r="M37" s="25">
        <v>0</v>
      </c>
      <c r="N37" s="25">
        <v>730</v>
      </c>
      <c r="O37" s="25">
        <v>236</v>
      </c>
      <c r="P37" s="27">
        <f t="shared" si="22"/>
        <v>966</v>
      </c>
      <c r="Q37" s="28">
        <f t="shared" si="23"/>
        <v>0.32328767123287672</v>
      </c>
      <c r="R37" s="29">
        <f t="shared" si="31"/>
        <v>793</v>
      </c>
      <c r="S37" s="28">
        <f t="shared" si="5"/>
        <v>1</v>
      </c>
      <c r="T37" s="30">
        <v>40022</v>
      </c>
      <c r="U37" s="31">
        <f t="shared" si="24"/>
        <v>40751</v>
      </c>
      <c r="V37" s="32">
        <f t="shared" si="25"/>
        <v>40987</v>
      </c>
      <c r="W37" s="33">
        <v>40815</v>
      </c>
      <c r="X37" s="33">
        <v>41046</v>
      </c>
      <c r="Y37" s="30"/>
      <c r="Z37" s="34" t="s">
        <v>552</v>
      </c>
      <c r="AA37" s="35"/>
      <c r="AB37" s="36">
        <v>9555000</v>
      </c>
      <c r="AC37" s="36">
        <v>752914.59</v>
      </c>
      <c r="AD37" s="37">
        <f t="shared" si="26"/>
        <v>10307914.59</v>
      </c>
      <c r="AE37" s="28">
        <f t="shared" si="27"/>
        <v>7.8797968602825744E-2</v>
      </c>
      <c r="AF37" s="38">
        <v>10307914.59</v>
      </c>
      <c r="AG37" s="36">
        <v>0</v>
      </c>
      <c r="AH37" s="37">
        <f t="shared" si="28"/>
        <v>10307914.59</v>
      </c>
      <c r="AI37" s="39">
        <f t="shared" si="29"/>
        <v>1</v>
      </c>
      <c r="AJ37" s="40">
        <f t="shared" si="30"/>
        <v>8.2604166666666661</v>
      </c>
      <c r="AK37" s="255">
        <v>1</v>
      </c>
      <c r="AL37" s="119">
        <v>0</v>
      </c>
      <c r="AM37" s="41" t="s">
        <v>560</v>
      </c>
      <c r="AN37" s="93" t="s">
        <v>223</v>
      </c>
    </row>
    <row r="38" spans="1:40" s="42" customFormat="1" ht="28.8" x14ac:dyDescent="0.3">
      <c r="A38" s="23">
        <v>5094</v>
      </c>
      <c r="B38" s="24" t="s">
        <v>263</v>
      </c>
      <c r="C38" s="24" t="s">
        <v>275</v>
      </c>
      <c r="D38" s="24" t="s">
        <v>165</v>
      </c>
      <c r="E38" s="24" t="s">
        <v>276</v>
      </c>
      <c r="F38" s="24" t="s">
        <v>277</v>
      </c>
      <c r="G38" s="24" t="s">
        <v>278</v>
      </c>
      <c r="H38" s="24" t="s">
        <v>274</v>
      </c>
      <c r="I38" s="25">
        <v>164</v>
      </c>
      <c r="J38" s="25">
        <v>164</v>
      </c>
      <c r="K38" s="25">
        <v>0</v>
      </c>
      <c r="L38" s="26">
        <f t="shared" si="21"/>
        <v>164</v>
      </c>
      <c r="M38" s="25">
        <v>0</v>
      </c>
      <c r="N38" s="25">
        <v>671</v>
      </c>
      <c r="O38" s="25">
        <v>302</v>
      </c>
      <c r="P38" s="27">
        <f t="shared" si="22"/>
        <v>973</v>
      </c>
      <c r="Q38" s="28">
        <f t="shared" si="23"/>
        <v>0.45007451564828616</v>
      </c>
      <c r="R38" s="29">
        <f t="shared" si="31"/>
        <v>1033</v>
      </c>
      <c r="S38" s="28">
        <f t="shared" si="5"/>
        <v>1</v>
      </c>
      <c r="T38" s="30">
        <v>35579</v>
      </c>
      <c r="U38" s="31">
        <f t="shared" si="24"/>
        <v>36249</v>
      </c>
      <c r="V38" s="32">
        <f t="shared" si="25"/>
        <v>36551</v>
      </c>
      <c r="W38" s="33">
        <v>36612</v>
      </c>
      <c r="X38" s="33">
        <v>36685</v>
      </c>
      <c r="Y38" s="30"/>
      <c r="Z38" s="34"/>
      <c r="AA38" s="35"/>
      <c r="AB38" s="36">
        <v>7117000</v>
      </c>
      <c r="AC38" s="36">
        <v>152286.5</v>
      </c>
      <c r="AD38" s="37">
        <f t="shared" si="26"/>
        <v>7269286.5</v>
      </c>
      <c r="AE38" s="28">
        <f t="shared" si="27"/>
        <v>2.1397569200505832E-2</v>
      </c>
      <c r="AF38" s="38">
        <v>7234564.4000000004</v>
      </c>
      <c r="AG38" s="36">
        <v>0</v>
      </c>
      <c r="AH38" s="37">
        <f t="shared" si="28"/>
        <v>7234564.4000000004</v>
      </c>
      <c r="AI38" s="39">
        <f t="shared" si="29"/>
        <v>0.99522345143502056</v>
      </c>
      <c r="AJ38" s="40">
        <f t="shared" si="30"/>
        <v>6.2987804878048781</v>
      </c>
      <c r="AK38" s="255">
        <v>1</v>
      </c>
      <c r="AL38" s="119">
        <v>0</v>
      </c>
      <c r="AM38" s="41" t="s">
        <v>560</v>
      </c>
      <c r="AN38" s="93" t="s">
        <v>223</v>
      </c>
    </row>
    <row r="39" spans="1:40" s="42" customFormat="1" ht="43.2" x14ac:dyDescent="0.3">
      <c r="A39" s="23">
        <v>5138</v>
      </c>
      <c r="B39" s="24" t="s">
        <v>279</v>
      </c>
      <c r="C39" s="24" t="s">
        <v>280</v>
      </c>
      <c r="D39" s="24" t="s">
        <v>281</v>
      </c>
      <c r="E39" s="24" t="s">
        <v>180</v>
      </c>
      <c r="F39" s="24" t="s">
        <v>282</v>
      </c>
      <c r="G39" s="24" t="s">
        <v>283</v>
      </c>
      <c r="H39" s="24" t="s">
        <v>284</v>
      </c>
      <c r="I39" s="25">
        <v>100</v>
      </c>
      <c r="J39" s="25">
        <v>100</v>
      </c>
      <c r="K39" s="25">
        <v>0</v>
      </c>
      <c r="L39" s="26">
        <f t="shared" si="21"/>
        <v>100</v>
      </c>
      <c r="M39" s="25">
        <v>0</v>
      </c>
      <c r="N39" s="25">
        <v>620</v>
      </c>
      <c r="O39" s="25">
        <v>165</v>
      </c>
      <c r="P39" s="27">
        <f t="shared" si="22"/>
        <v>785</v>
      </c>
      <c r="Q39" s="28">
        <f t="shared" si="23"/>
        <v>0.2661290322580645</v>
      </c>
      <c r="R39" s="29">
        <f t="shared" si="31"/>
        <v>903</v>
      </c>
      <c r="S39" s="28">
        <f t="shared" si="5"/>
        <v>1</v>
      </c>
      <c r="T39" s="30">
        <v>36742</v>
      </c>
      <c r="U39" s="31">
        <f t="shared" si="24"/>
        <v>37361</v>
      </c>
      <c r="V39" s="32">
        <f t="shared" si="25"/>
        <v>37526</v>
      </c>
      <c r="W39" s="33">
        <v>37645</v>
      </c>
      <c r="X39" s="33">
        <v>37645</v>
      </c>
      <c r="Y39" s="30"/>
      <c r="Z39" s="34"/>
      <c r="AA39" s="35"/>
      <c r="AB39" s="36">
        <v>2110081</v>
      </c>
      <c r="AC39" s="36">
        <v>192030</v>
      </c>
      <c r="AD39" s="37">
        <f t="shared" si="26"/>
        <v>2302111</v>
      </c>
      <c r="AE39" s="28">
        <f t="shared" si="27"/>
        <v>9.1005985078297949E-2</v>
      </c>
      <c r="AF39" s="38">
        <v>2302111</v>
      </c>
      <c r="AG39" s="36">
        <v>0</v>
      </c>
      <c r="AH39" s="37">
        <f t="shared" si="28"/>
        <v>2302111</v>
      </c>
      <c r="AI39" s="39">
        <f t="shared" si="29"/>
        <v>1</v>
      </c>
      <c r="AJ39" s="40">
        <f t="shared" si="30"/>
        <v>9.0299999999999994</v>
      </c>
      <c r="AK39" s="255">
        <v>1</v>
      </c>
      <c r="AL39" s="119">
        <v>0</v>
      </c>
      <c r="AM39" s="41" t="s">
        <v>560</v>
      </c>
      <c r="AN39" s="93" t="s">
        <v>223</v>
      </c>
    </row>
    <row r="40" spans="1:40" s="42" customFormat="1" ht="43.2" x14ac:dyDescent="0.3">
      <c r="A40" s="23">
        <v>5066</v>
      </c>
      <c r="B40" s="24" t="s">
        <v>279</v>
      </c>
      <c r="C40" s="24" t="s">
        <v>285</v>
      </c>
      <c r="D40" s="24" t="s">
        <v>80</v>
      </c>
      <c r="E40" s="24" t="s">
        <v>180</v>
      </c>
      <c r="F40" s="24" t="s">
        <v>167</v>
      </c>
      <c r="G40" s="24" t="s">
        <v>149</v>
      </c>
      <c r="H40" s="24" t="s">
        <v>274</v>
      </c>
      <c r="I40" s="25">
        <v>254</v>
      </c>
      <c r="J40" s="25">
        <v>254</v>
      </c>
      <c r="K40" s="25">
        <v>0</v>
      </c>
      <c r="L40" s="26">
        <f t="shared" si="21"/>
        <v>254</v>
      </c>
      <c r="M40" s="25">
        <v>0</v>
      </c>
      <c r="N40" s="25">
        <v>1300</v>
      </c>
      <c r="O40" s="25">
        <v>471</v>
      </c>
      <c r="P40" s="27">
        <f t="shared" si="22"/>
        <v>1771</v>
      </c>
      <c r="Q40" s="28">
        <f t="shared" si="23"/>
        <v>0.36230769230769233</v>
      </c>
      <c r="R40" s="29">
        <f t="shared" si="31"/>
        <v>1641</v>
      </c>
      <c r="S40" s="28">
        <f t="shared" si="5"/>
        <v>1</v>
      </c>
      <c r="T40" s="30">
        <v>38733</v>
      </c>
      <c r="U40" s="31">
        <f t="shared" si="24"/>
        <v>40032</v>
      </c>
      <c r="V40" s="32">
        <f t="shared" si="25"/>
        <v>40503</v>
      </c>
      <c r="W40" s="33">
        <v>40374</v>
      </c>
      <c r="X40" s="33">
        <v>40451</v>
      </c>
      <c r="Y40" s="30"/>
      <c r="Z40" s="34" t="s">
        <v>551</v>
      </c>
      <c r="AA40" s="35"/>
      <c r="AB40" s="36">
        <v>25534940</v>
      </c>
      <c r="AC40" s="36">
        <v>2776195</v>
      </c>
      <c r="AD40" s="37">
        <f t="shared" si="26"/>
        <v>28311135</v>
      </c>
      <c r="AE40" s="28">
        <f t="shared" si="27"/>
        <v>0.1087214224901253</v>
      </c>
      <c r="AF40" s="38">
        <v>28311135.039999999</v>
      </c>
      <c r="AG40" s="36">
        <v>0</v>
      </c>
      <c r="AH40" s="37">
        <f t="shared" si="28"/>
        <v>28311135.039999999</v>
      </c>
      <c r="AI40" s="39">
        <f t="shared" si="29"/>
        <v>1.0000000014128716</v>
      </c>
      <c r="AJ40" s="40">
        <f t="shared" si="30"/>
        <v>6.4606299212598426</v>
      </c>
      <c r="AK40" s="255">
        <v>1</v>
      </c>
      <c r="AL40" s="119">
        <v>0</v>
      </c>
      <c r="AM40" s="41" t="s">
        <v>560</v>
      </c>
      <c r="AN40" s="93" t="s">
        <v>223</v>
      </c>
    </row>
    <row r="41" spans="1:40" s="42" customFormat="1" ht="43.2" x14ac:dyDescent="0.3">
      <c r="A41" s="23">
        <v>3038</v>
      </c>
      <c r="B41" s="24" t="s">
        <v>286</v>
      </c>
      <c r="C41" s="24" t="s">
        <v>287</v>
      </c>
      <c r="D41" s="24" t="s">
        <v>104</v>
      </c>
      <c r="E41" s="24" t="s">
        <v>189</v>
      </c>
      <c r="F41" s="24" t="s">
        <v>190</v>
      </c>
      <c r="G41" s="24" t="s">
        <v>288</v>
      </c>
      <c r="H41" s="24" t="s">
        <v>289</v>
      </c>
      <c r="I41" s="25">
        <v>64</v>
      </c>
      <c r="J41" s="25">
        <v>64</v>
      </c>
      <c r="K41" s="25">
        <v>0</v>
      </c>
      <c r="L41" s="26">
        <f t="shared" si="21"/>
        <v>64</v>
      </c>
      <c r="M41" s="25">
        <v>0</v>
      </c>
      <c r="N41" s="25">
        <v>396</v>
      </c>
      <c r="O41" s="25">
        <v>491</v>
      </c>
      <c r="P41" s="27">
        <f t="shared" si="22"/>
        <v>887</v>
      </c>
      <c r="Q41" s="28">
        <f t="shared" si="23"/>
        <v>1.2398989898989898</v>
      </c>
      <c r="R41" s="29">
        <f t="shared" si="31"/>
        <v>1101</v>
      </c>
      <c r="S41" s="28">
        <f t="shared" si="5"/>
        <v>1</v>
      </c>
      <c r="T41" s="30">
        <v>35569</v>
      </c>
      <c r="U41" s="31">
        <f t="shared" si="24"/>
        <v>35964</v>
      </c>
      <c r="V41" s="32">
        <f t="shared" si="25"/>
        <v>36455</v>
      </c>
      <c r="W41" s="33">
        <v>36670</v>
      </c>
      <c r="X41" s="33">
        <v>36969</v>
      </c>
      <c r="Y41" s="30"/>
      <c r="Z41" s="34"/>
      <c r="AA41" s="35"/>
      <c r="AB41" s="36">
        <v>3600000</v>
      </c>
      <c r="AC41" s="36">
        <v>403566</v>
      </c>
      <c r="AD41" s="37">
        <f t="shared" si="26"/>
        <v>4003566</v>
      </c>
      <c r="AE41" s="28">
        <f t="shared" si="27"/>
        <v>0.11210166666666667</v>
      </c>
      <c r="AF41" s="38">
        <v>4003566</v>
      </c>
      <c r="AG41" s="36">
        <v>0</v>
      </c>
      <c r="AH41" s="37">
        <f t="shared" si="28"/>
        <v>4003566</v>
      </c>
      <c r="AI41" s="39">
        <f t="shared" si="29"/>
        <v>1</v>
      </c>
      <c r="AJ41" s="40">
        <f t="shared" si="30"/>
        <v>17.203125</v>
      </c>
      <c r="AK41" s="255">
        <v>1</v>
      </c>
      <c r="AL41" s="119">
        <v>0</v>
      </c>
      <c r="AM41" s="41" t="s">
        <v>560</v>
      </c>
      <c r="AN41" s="93" t="s">
        <v>223</v>
      </c>
    </row>
    <row r="42" spans="1:40" s="42" customFormat="1" ht="43.2" x14ac:dyDescent="0.3">
      <c r="A42" s="23">
        <v>3053</v>
      </c>
      <c r="B42" s="24" t="s">
        <v>290</v>
      </c>
      <c r="C42" s="24" t="s">
        <v>291</v>
      </c>
      <c r="D42" s="24" t="s">
        <v>292</v>
      </c>
      <c r="E42" s="24" t="s">
        <v>293</v>
      </c>
      <c r="F42" s="24" t="s">
        <v>98</v>
      </c>
      <c r="G42" s="24" t="s">
        <v>294</v>
      </c>
      <c r="H42" s="24" t="s">
        <v>107</v>
      </c>
      <c r="I42" s="25">
        <v>124</v>
      </c>
      <c r="J42" s="25">
        <v>124</v>
      </c>
      <c r="K42" s="25">
        <v>0</v>
      </c>
      <c r="L42" s="26">
        <f t="shared" si="21"/>
        <v>124</v>
      </c>
      <c r="M42" s="25">
        <v>0</v>
      </c>
      <c r="N42" s="25">
        <v>913</v>
      </c>
      <c r="O42" s="25">
        <v>237</v>
      </c>
      <c r="P42" s="27">
        <f t="shared" si="22"/>
        <v>1150</v>
      </c>
      <c r="Q42" s="28">
        <f t="shared" si="23"/>
        <v>0.25958378970427165</v>
      </c>
      <c r="R42" s="29">
        <f t="shared" si="31"/>
        <v>1149</v>
      </c>
      <c r="S42" s="28">
        <f t="shared" si="5"/>
        <v>1</v>
      </c>
      <c r="T42" s="30">
        <v>40009</v>
      </c>
      <c r="U42" s="31">
        <f t="shared" si="24"/>
        <v>40921</v>
      </c>
      <c r="V42" s="32">
        <f t="shared" si="25"/>
        <v>41158</v>
      </c>
      <c r="W42" s="33">
        <v>41158</v>
      </c>
      <c r="X42" s="33">
        <v>41455</v>
      </c>
      <c r="Y42" s="30"/>
      <c r="Z42" s="34" t="s">
        <v>209</v>
      </c>
      <c r="AA42" s="35"/>
      <c r="AB42" s="36">
        <v>16575250</v>
      </c>
      <c r="AC42" s="36">
        <v>2355453</v>
      </c>
      <c r="AD42" s="37">
        <f t="shared" si="26"/>
        <v>18930703</v>
      </c>
      <c r="AE42" s="28">
        <f t="shared" si="27"/>
        <v>0.14210663489238473</v>
      </c>
      <c r="AF42" s="38">
        <v>18827830.649999999</v>
      </c>
      <c r="AG42" s="36">
        <v>0</v>
      </c>
      <c r="AH42" s="37">
        <f t="shared" si="28"/>
        <v>18827830.649999999</v>
      </c>
      <c r="AI42" s="39">
        <f t="shared" si="29"/>
        <v>0.99456584628684941</v>
      </c>
      <c r="AJ42" s="40">
        <f t="shared" si="30"/>
        <v>9.2661290322580641</v>
      </c>
      <c r="AK42" s="255">
        <v>1</v>
      </c>
      <c r="AL42" s="119">
        <v>0</v>
      </c>
      <c r="AM42" s="41" t="s">
        <v>564</v>
      </c>
      <c r="AN42" s="93" t="s">
        <v>223</v>
      </c>
    </row>
    <row r="43" spans="1:40" s="42" customFormat="1" ht="28.8" x14ac:dyDescent="0.3">
      <c r="A43" s="23">
        <v>5082</v>
      </c>
      <c r="B43" s="24" t="s">
        <v>78</v>
      </c>
      <c r="C43" s="24" t="s">
        <v>295</v>
      </c>
      <c r="D43" s="24" t="s">
        <v>179</v>
      </c>
      <c r="E43" s="24" t="s">
        <v>296</v>
      </c>
      <c r="F43" s="24" t="s">
        <v>226</v>
      </c>
      <c r="G43" s="24" t="s">
        <v>297</v>
      </c>
      <c r="H43" s="24" t="s">
        <v>298</v>
      </c>
      <c r="I43" s="25">
        <v>72</v>
      </c>
      <c r="J43" s="25">
        <v>72</v>
      </c>
      <c r="K43" s="25">
        <v>0</v>
      </c>
      <c r="L43" s="26">
        <f t="shared" si="21"/>
        <v>72</v>
      </c>
      <c r="M43" s="25">
        <v>0</v>
      </c>
      <c r="N43" s="25">
        <v>548</v>
      </c>
      <c r="O43" s="25">
        <v>373</v>
      </c>
      <c r="P43" s="27">
        <f t="shared" si="22"/>
        <v>921</v>
      </c>
      <c r="Q43" s="28">
        <f t="shared" si="23"/>
        <v>0.68065693430656937</v>
      </c>
      <c r="R43" s="29">
        <f t="shared" si="31"/>
        <v>893</v>
      </c>
      <c r="S43" s="28">
        <f t="shared" si="5"/>
        <v>1</v>
      </c>
      <c r="T43" s="30">
        <v>38257</v>
      </c>
      <c r="U43" s="31">
        <f t="shared" si="24"/>
        <v>38804</v>
      </c>
      <c r="V43" s="32">
        <f t="shared" si="25"/>
        <v>39177</v>
      </c>
      <c r="W43" s="33">
        <v>39150</v>
      </c>
      <c r="X43" s="33">
        <v>39927</v>
      </c>
      <c r="Y43" s="30"/>
      <c r="Z43" s="34" t="s">
        <v>92</v>
      </c>
      <c r="AA43" s="35"/>
      <c r="AB43" s="36">
        <v>5977756.1500000004</v>
      </c>
      <c r="AC43" s="36">
        <v>1066756.51</v>
      </c>
      <c r="AD43" s="37">
        <f t="shared" si="26"/>
        <v>7044512.6600000001</v>
      </c>
      <c r="AE43" s="28">
        <f t="shared" si="27"/>
        <v>0.17845433691703866</v>
      </c>
      <c r="AF43" s="38">
        <v>7044512.6699999999</v>
      </c>
      <c r="AG43" s="36">
        <v>0</v>
      </c>
      <c r="AH43" s="37">
        <f t="shared" si="28"/>
        <v>7044512.6699999999</v>
      </c>
      <c r="AI43" s="39">
        <f t="shared" si="29"/>
        <v>1.0000000014195445</v>
      </c>
      <c r="AJ43" s="40">
        <f t="shared" si="30"/>
        <v>12.402777777777779</v>
      </c>
      <c r="AK43" s="255">
        <v>1</v>
      </c>
      <c r="AL43" s="119">
        <v>0</v>
      </c>
      <c r="AM43" s="41" t="s">
        <v>560</v>
      </c>
      <c r="AN43" s="93" t="s">
        <v>223</v>
      </c>
    </row>
    <row r="44" spans="1:40" s="42" customFormat="1" ht="28.8" x14ac:dyDescent="0.3">
      <c r="A44" s="23">
        <v>5057</v>
      </c>
      <c r="B44" s="24" t="s">
        <v>78</v>
      </c>
      <c r="C44" s="24" t="s">
        <v>299</v>
      </c>
      <c r="D44" s="24" t="s">
        <v>179</v>
      </c>
      <c r="E44" s="24" t="s">
        <v>300</v>
      </c>
      <c r="F44" s="24" t="s">
        <v>160</v>
      </c>
      <c r="G44" s="24" t="s">
        <v>301</v>
      </c>
      <c r="H44" s="24" t="s">
        <v>302</v>
      </c>
      <c r="I44" s="25">
        <v>144</v>
      </c>
      <c r="J44" s="25">
        <v>144</v>
      </c>
      <c r="K44" s="25">
        <v>0</v>
      </c>
      <c r="L44" s="26">
        <f t="shared" si="21"/>
        <v>144</v>
      </c>
      <c r="M44" s="25">
        <v>0</v>
      </c>
      <c r="N44" s="25">
        <v>545</v>
      </c>
      <c r="O44" s="25">
        <v>121</v>
      </c>
      <c r="P44" s="27">
        <f t="shared" si="22"/>
        <v>666</v>
      </c>
      <c r="Q44" s="28">
        <f t="shared" si="23"/>
        <v>0.22201834862385322</v>
      </c>
      <c r="R44" s="29">
        <f t="shared" si="31"/>
        <v>690</v>
      </c>
      <c r="S44" s="28">
        <f t="shared" si="5"/>
        <v>1</v>
      </c>
      <c r="T44" s="30">
        <v>40490</v>
      </c>
      <c r="U44" s="31">
        <f t="shared" si="24"/>
        <v>41034</v>
      </c>
      <c r="V44" s="32">
        <f t="shared" si="25"/>
        <v>41155</v>
      </c>
      <c r="W44" s="33">
        <v>41180</v>
      </c>
      <c r="X44" s="33">
        <v>41472</v>
      </c>
      <c r="Y44" s="30"/>
      <c r="Z44" s="34" t="s">
        <v>551</v>
      </c>
      <c r="AA44" s="35"/>
      <c r="AB44" s="36">
        <v>14841000</v>
      </c>
      <c r="AC44" s="36">
        <v>272983</v>
      </c>
      <c r="AD44" s="37">
        <f t="shared" si="26"/>
        <v>15113983</v>
      </c>
      <c r="AE44" s="28">
        <f t="shared" si="27"/>
        <v>1.8393841385351391E-2</v>
      </c>
      <c r="AF44" s="38">
        <v>14923649</v>
      </c>
      <c r="AG44" s="36">
        <v>0</v>
      </c>
      <c r="AH44" s="37">
        <f t="shared" si="28"/>
        <v>14923649</v>
      </c>
      <c r="AI44" s="39">
        <f t="shared" si="29"/>
        <v>0.98740676101064817</v>
      </c>
      <c r="AJ44" s="40">
        <f t="shared" si="30"/>
        <v>4.791666666666667</v>
      </c>
      <c r="AK44" s="255">
        <v>1</v>
      </c>
      <c r="AL44" s="119">
        <v>0</v>
      </c>
      <c r="AM44" s="41" t="s">
        <v>560</v>
      </c>
      <c r="AN44" s="93" t="s">
        <v>223</v>
      </c>
    </row>
    <row r="45" spans="1:40" s="42" customFormat="1" ht="57.6" x14ac:dyDescent="0.3">
      <c r="A45" s="23">
        <v>5076</v>
      </c>
      <c r="B45" s="24" t="s">
        <v>78</v>
      </c>
      <c r="C45" s="24" t="s">
        <v>303</v>
      </c>
      <c r="D45" s="24" t="s">
        <v>80</v>
      </c>
      <c r="E45" s="24" t="s">
        <v>152</v>
      </c>
      <c r="F45" s="24" t="s">
        <v>207</v>
      </c>
      <c r="G45" s="24" t="s">
        <v>242</v>
      </c>
      <c r="H45" s="24" t="s">
        <v>304</v>
      </c>
      <c r="I45" s="25">
        <v>124</v>
      </c>
      <c r="J45" s="25">
        <v>124</v>
      </c>
      <c r="K45" s="25">
        <v>0</v>
      </c>
      <c r="L45" s="26">
        <f t="shared" si="21"/>
        <v>124</v>
      </c>
      <c r="M45" s="25">
        <v>0</v>
      </c>
      <c r="N45" s="25">
        <v>730</v>
      </c>
      <c r="O45" s="25">
        <v>937</v>
      </c>
      <c r="P45" s="27">
        <f t="shared" si="22"/>
        <v>1667</v>
      </c>
      <c r="Q45" s="28">
        <f t="shared" si="23"/>
        <v>1.2835616438356163</v>
      </c>
      <c r="R45" s="29">
        <f t="shared" si="31"/>
        <v>0</v>
      </c>
      <c r="S45" s="28">
        <f t="shared" si="5"/>
        <v>1</v>
      </c>
      <c r="T45" s="30">
        <v>38756</v>
      </c>
      <c r="U45" s="31">
        <f t="shared" si="24"/>
        <v>39485</v>
      </c>
      <c r="V45" s="32">
        <f t="shared" si="25"/>
        <v>40422</v>
      </c>
      <c r="W45" s="33">
        <f>+T45</f>
        <v>38756</v>
      </c>
      <c r="X45" s="33">
        <v>40630</v>
      </c>
      <c r="Y45" s="30"/>
      <c r="Z45" s="34" t="s">
        <v>548</v>
      </c>
      <c r="AA45" s="35"/>
      <c r="AB45" s="36">
        <v>13938100</v>
      </c>
      <c r="AC45" s="36">
        <v>819027.61999999988</v>
      </c>
      <c r="AD45" s="37">
        <f t="shared" si="26"/>
        <v>14757127.619999999</v>
      </c>
      <c r="AE45" s="28">
        <f t="shared" si="27"/>
        <v>5.8761783887330402E-2</v>
      </c>
      <c r="AF45" s="38">
        <v>14757127.619999999</v>
      </c>
      <c r="AG45" s="36">
        <v>0</v>
      </c>
      <c r="AH45" s="37">
        <f t="shared" si="28"/>
        <v>14757127.619999999</v>
      </c>
      <c r="AI45" s="39">
        <f t="shared" si="29"/>
        <v>1</v>
      </c>
      <c r="AJ45" s="40">
        <f t="shared" si="30"/>
        <v>0</v>
      </c>
      <c r="AK45" s="255">
        <v>1</v>
      </c>
      <c r="AL45" s="119">
        <v>0</v>
      </c>
      <c r="AM45" s="41" t="s">
        <v>560</v>
      </c>
      <c r="AN45" s="93" t="s">
        <v>223</v>
      </c>
    </row>
    <row r="46" spans="1:40" s="42" customFormat="1" ht="28.8" x14ac:dyDescent="0.3">
      <c r="A46" s="23">
        <v>5102</v>
      </c>
      <c r="B46" s="24" t="s">
        <v>78</v>
      </c>
      <c r="C46" s="24" t="s">
        <v>305</v>
      </c>
      <c r="D46" s="24" t="s">
        <v>306</v>
      </c>
      <c r="E46" s="24" t="s">
        <v>147</v>
      </c>
      <c r="F46" s="24" t="s">
        <v>265</v>
      </c>
      <c r="G46" s="24" t="s">
        <v>307</v>
      </c>
      <c r="H46" s="24" t="s">
        <v>308</v>
      </c>
      <c r="I46" s="25">
        <v>100</v>
      </c>
      <c r="J46" s="25">
        <v>100</v>
      </c>
      <c r="K46" s="25">
        <v>0</v>
      </c>
      <c r="L46" s="26">
        <f t="shared" si="21"/>
        <v>100</v>
      </c>
      <c r="M46" s="25">
        <v>0</v>
      </c>
      <c r="N46" s="25">
        <v>913</v>
      </c>
      <c r="O46" s="25">
        <v>1268</v>
      </c>
      <c r="P46" s="27">
        <f t="shared" si="22"/>
        <v>2181</v>
      </c>
      <c r="Q46" s="28">
        <f t="shared" si="23"/>
        <v>1.3888280394304491</v>
      </c>
      <c r="R46" s="29">
        <f t="shared" si="31"/>
        <v>2180</v>
      </c>
      <c r="S46" s="28">
        <f t="shared" si="5"/>
        <v>1</v>
      </c>
      <c r="T46" s="30">
        <v>38726</v>
      </c>
      <c r="U46" s="31">
        <f t="shared" si="24"/>
        <v>39638</v>
      </c>
      <c r="V46" s="32">
        <f t="shared" si="25"/>
        <v>40906</v>
      </c>
      <c r="W46" s="33">
        <v>40906</v>
      </c>
      <c r="X46" s="33">
        <v>41089</v>
      </c>
      <c r="Y46" s="30"/>
      <c r="Z46" s="34" t="s">
        <v>551</v>
      </c>
      <c r="AA46" s="35"/>
      <c r="AB46" s="36">
        <v>9718830</v>
      </c>
      <c r="AC46" s="36">
        <v>1196730.19</v>
      </c>
      <c r="AD46" s="37">
        <f t="shared" si="26"/>
        <v>10915560.189999999</v>
      </c>
      <c r="AE46" s="28">
        <f t="shared" si="27"/>
        <v>0.1231352117487393</v>
      </c>
      <c r="AF46" s="38">
        <v>10915560.189999999</v>
      </c>
      <c r="AG46" s="36">
        <v>0</v>
      </c>
      <c r="AH46" s="37">
        <f t="shared" si="28"/>
        <v>10915560.189999999</v>
      </c>
      <c r="AI46" s="39">
        <f t="shared" si="29"/>
        <v>1</v>
      </c>
      <c r="AJ46" s="40">
        <f t="shared" si="30"/>
        <v>21.8</v>
      </c>
      <c r="AK46" s="255">
        <v>1</v>
      </c>
      <c r="AL46" s="119">
        <v>0</v>
      </c>
      <c r="AM46" s="41" t="s">
        <v>560</v>
      </c>
      <c r="AN46" s="93" t="s">
        <v>223</v>
      </c>
    </row>
    <row r="47" spans="1:40" s="42" customFormat="1" ht="57.6" x14ac:dyDescent="0.3">
      <c r="A47" s="23">
        <v>5101</v>
      </c>
      <c r="B47" s="24" t="s">
        <v>78</v>
      </c>
      <c r="C47" s="24" t="s">
        <v>309</v>
      </c>
      <c r="D47" s="24" t="s">
        <v>80</v>
      </c>
      <c r="E47" s="24" t="s">
        <v>152</v>
      </c>
      <c r="F47" s="24" t="s">
        <v>148</v>
      </c>
      <c r="G47" s="24" t="s">
        <v>243</v>
      </c>
      <c r="H47" s="24" t="s">
        <v>310</v>
      </c>
      <c r="I47" s="25">
        <v>84</v>
      </c>
      <c r="J47" s="25">
        <v>84</v>
      </c>
      <c r="K47" s="25">
        <v>0</v>
      </c>
      <c r="L47" s="26">
        <f t="shared" si="21"/>
        <v>84</v>
      </c>
      <c r="M47" s="25">
        <v>0</v>
      </c>
      <c r="N47" s="25">
        <v>549</v>
      </c>
      <c r="O47" s="25">
        <v>65</v>
      </c>
      <c r="P47" s="27">
        <f t="shared" si="22"/>
        <v>614</v>
      </c>
      <c r="Q47" s="28">
        <f t="shared" si="23"/>
        <v>0.11839708561020036</v>
      </c>
      <c r="R47" s="29">
        <f t="shared" si="31"/>
        <v>612</v>
      </c>
      <c r="S47" s="28">
        <f t="shared" si="5"/>
        <v>1</v>
      </c>
      <c r="T47" s="30">
        <v>39804</v>
      </c>
      <c r="U47" s="31">
        <f t="shared" si="24"/>
        <v>40352</v>
      </c>
      <c r="V47" s="32">
        <f t="shared" si="25"/>
        <v>40417</v>
      </c>
      <c r="W47" s="33">
        <v>40416</v>
      </c>
      <c r="X47" s="33">
        <v>40522</v>
      </c>
      <c r="Y47" s="30"/>
      <c r="Z47" s="34" t="s">
        <v>551</v>
      </c>
      <c r="AA47" s="35"/>
      <c r="AB47" s="36">
        <v>4462898</v>
      </c>
      <c r="AC47" s="36">
        <v>32305.97</v>
      </c>
      <c r="AD47" s="37">
        <f t="shared" si="26"/>
        <v>4495203.97</v>
      </c>
      <c r="AE47" s="28">
        <f t="shared" si="27"/>
        <v>7.2387874425989575E-3</v>
      </c>
      <c r="AF47" s="38">
        <v>4495203.7699999996</v>
      </c>
      <c r="AG47" s="36">
        <v>0</v>
      </c>
      <c r="AH47" s="37">
        <f t="shared" si="28"/>
        <v>4495203.7699999996</v>
      </c>
      <c r="AI47" s="39">
        <f t="shared" si="29"/>
        <v>0.99999995550813681</v>
      </c>
      <c r="AJ47" s="40">
        <f t="shared" si="30"/>
        <v>7.2857142857142856</v>
      </c>
      <c r="AK47" s="255">
        <v>1</v>
      </c>
      <c r="AL47" s="119">
        <v>0</v>
      </c>
      <c r="AM47" s="41" t="s">
        <v>560</v>
      </c>
      <c r="AN47" s="93" t="s">
        <v>223</v>
      </c>
    </row>
    <row r="48" spans="1:40" s="42" customFormat="1" ht="115.2" x14ac:dyDescent="0.3">
      <c r="A48" s="23">
        <v>5075</v>
      </c>
      <c r="B48" s="24" t="s">
        <v>78</v>
      </c>
      <c r="C48" s="24" t="s">
        <v>311</v>
      </c>
      <c r="D48" s="24" t="s">
        <v>306</v>
      </c>
      <c r="E48" s="24" t="s">
        <v>147</v>
      </c>
      <c r="F48" s="24" t="s">
        <v>190</v>
      </c>
      <c r="G48" s="24" t="s">
        <v>312</v>
      </c>
      <c r="H48" s="24" t="s">
        <v>313</v>
      </c>
      <c r="I48" s="25">
        <v>240</v>
      </c>
      <c r="J48" s="25">
        <v>240</v>
      </c>
      <c r="K48" s="25">
        <v>0</v>
      </c>
      <c r="L48" s="26">
        <f t="shared" si="21"/>
        <v>240</v>
      </c>
      <c r="M48" s="25">
        <v>0</v>
      </c>
      <c r="N48" s="25">
        <v>800</v>
      </c>
      <c r="O48" s="25">
        <v>289</v>
      </c>
      <c r="P48" s="27">
        <f t="shared" si="22"/>
        <v>1089</v>
      </c>
      <c r="Q48" s="28">
        <f t="shared" si="23"/>
        <v>0.36125000000000002</v>
      </c>
      <c r="R48" s="29">
        <f t="shared" si="31"/>
        <v>1077</v>
      </c>
      <c r="S48" s="28">
        <f t="shared" si="5"/>
        <v>1</v>
      </c>
      <c r="T48" s="30">
        <v>39972</v>
      </c>
      <c r="U48" s="31">
        <f t="shared" si="24"/>
        <v>40771</v>
      </c>
      <c r="V48" s="32">
        <f t="shared" si="25"/>
        <v>41060</v>
      </c>
      <c r="W48" s="33">
        <v>41049</v>
      </c>
      <c r="X48" s="33">
        <v>41172</v>
      </c>
      <c r="Y48" s="30"/>
      <c r="Z48" s="34" t="s">
        <v>549</v>
      </c>
      <c r="AA48" s="35"/>
      <c r="AB48" s="36">
        <v>15411000</v>
      </c>
      <c r="AC48" s="36">
        <v>809595.16</v>
      </c>
      <c r="AD48" s="37">
        <f t="shared" si="26"/>
        <v>16220595.16</v>
      </c>
      <c r="AE48" s="28">
        <f t="shared" si="27"/>
        <v>5.2533590292648112E-2</v>
      </c>
      <c r="AF48" s="38">
        <v>16220595.16</v>
      </c>
      <c r="AG48" s="36">
        <v>0</v>
      </c>
      <c r="AH48" s="37">
        <f t="shared" si="28"/>
        <v>16220595.16</v>
      </c>
      <c r="AI48" s="39">
        <f t="shared" si="29"/>
        <v>1</v>
      </c>
      <c r="AJ48" s="40">
        <f t="shared" si="30"/>
        <v>4.4874999999999998</v>
      </c>
      <c r="AK48" s="255">
        <v>1</v>
      </c>
      <c r="AL48" s="119">
        <v>0</v>
      </c>
      <c r="AM48" s="41" t="s">
        <v>560</v>
      </c>
      <c r="AN48" s="93" t="s">
        <v>223</v>
      </c>
    </row>
    <row r="49" spans="1:40" s="42" customFormat="1" ht="28.8" x14ac:dyDescent="0.3">
      <c r="A49" s="23">
        <v>5212</v>
      </c>
      <c r="B49" s="24" t="s">
        <v>78</v>
      </c>
      <c r="C49" s="24" t="s">
        <v>314</v>
      </c>
      <c r="D49" s="24" t="s">
        <v>315</v>
      </c>
      <c r="E49" s="24" t="s">
        <v>316</v>
      </c>
      <c r="F49" s="24" t="s">
        <v>190</v>
      </c>
      <c r="G49" s="24" t="s">
        <v>317</v>
      </c>
      <c r="H49" s="24" t="s">
        <v>318</v>
      </c>
      <c r="I49" s="25">
        <v>126</v>
      </c>
      <c r="J49" s="25">
        <v>126</v>
      </c>
      <c r="K49" s="25">
        <v>0</v>
      </c>
      <c r="L49" s="26">
        <f t="shared" si="21"/>
        <v>126</v>
      </c>
      <c r="M49" s="25">
        <v>0</v>
      </c>
      <c r="N49" s="25">
        <v>730</v>
      </c>
      <c r="O49" s="25">
        <v>242</v>
      </c>
      <c r="P49" s="27">
        <f t="shared" si="22"/>
        <v>972</v>
      </c>
      <c r="Q49" s="28">
        <f t="shared" si="23"/>
        <v>0.33150684931506852</v>
      </c>
      <c r="R49" s="29">
        <f t="shared" si="31"/>
        <v>1038</v>
      </c>
      <c r="S49" s="28">
        <f t="shared" si="5"/>
        <v>1</v>
      </c>
      <c r="T49" s="30">
        <v>38208</v>
      </c>
      <c r="U49" s="31">
        <f t="shared" si="24"/>
        <v>38937</v>
      </c>
      <c r="V49" s="32">
        <f t="shared" si="25"/>
        <v>39179</v>
      </c>
      <c r="W49" s="33">
        <v>39246</v>
      </c>
      <c r="X49" s="33">
        <v>39500</v>
      </c>
      <c r="Y49" s="30"/>
      <c r="Z49" s="34"/>
      <c r="AA49" s="35"/>
      <c r="AB49" s="36">
        <v>11135000</v>
      </c>
      <c r="AC49" s="36">
        <v>586931</v>
      </c>
      <c r="AD49" s="37">
        <f t="shared" si="26"/>
        <v>11721931</v>
      </c>
      <c r="AE49" s="28">
        <f t="shared" si="27"/>
        <v>5.2710462505612933E-2</v>
      </c>
      <c r="AF49" s="38">
        <v>11610417</v>
      </c>
      <c r="AG49" s="36">
        <v>0</v>
      </c>
      <c r="AH49" s="37">
        <f t="shared" si="28"/>
        <v>11610417</v>
      </c>
      <c r="AI49" s="39">
        <f t="shared" si="29"/>
        <v>0.99048672100185542</v>
      </c>
      <c r="AJ49" s="40">
        <f t="shared" si="30"/>
        <v>8.2380952380952372</v>
      </c>
      <c r="AK49" s="255">
        <v>1</v>
      </c>
      <c r="AL49" s="119">
        <v>0</v>
      </c>
      <c r="AM49" s="41" t="s">
        <v>560</v>
      </c>
      <c r="AN49" s="93" t="s">
        <v>223</v>
      </c>
    </row>
    <row r="50" spans="1:40" s="42" customFormat="1" ht="28.8" x14ac:dyDescent="0.3">
      <c r="A50" s="23">
        <v>3102</v>
      </c>
      <c r="B50" s="24" t="s">
        <v>319</v>
      </c>
      <c r="C50" s="24" t="s">
        <v>320</v>
      </c>
      <c r="D50" s="24" t="s">
        <v>315</v>
      </c>
      <c r="E50" s="24" t="s">
        <v>321</v>
      </c>
      <c r="F50" s="24" t="s">
        <v>322</v>
      </c>
      <c r="G50" s="24" t="s">
        <v>323</v>
      </c>
      <c r="H50" s="24" t="s">
        <v>324</v>
      </c>
      <c r="I50" s="25">
        <v>212</v>
      </c>
      <c r="J50" s="25">
        <v>212</v>
      </c>
      <c r="K50" s="25">
        <v>0</v>
      </c>
      <c r="L50" s="26">
        <f t="shared" si="2"/>
        <v>212</v>
      </c>
      <c r="M50" s="25">
        <v>0</v>
      </c>
      <c r="N50" s="25">
        <v>892</v>
      </c>
      <c r="O50" s="25">
        <v>744</v>
      </c>
      <c r="P50" s="27">
        <f t="shared" si="12"/>
        <v>1636</v>
      </c>
      <c r="Q50" s="28">
        <f t="shared" si="13"/>
        <v>0.8340807174887892</v>
      </c>
      <c r="R50" s="29">
        <f t="shared" si="31"/>
        <v>1628</v>
      </c>
      <c r="S50" s="28">
        <f t="shared" si="5"/>
        <v>1</v>
      </c>
      <c r="T50" s="30">
        <v>35579</v>
      </c>
      <c r="U50" s="31">
        <f t="shared" si="14"/>
        <v>36470</v>
      </c>
      <c r="V50" s="32">
        <f t="shared" si="15"/>
        <v>37214</v>
      </c>
      <c r="W50" s="33">
        <v>37207</v>
      </c>
      <c r="X50" s="33">
        <v>37459</v>
      </c>
      <c r="Y50" s="30"/>
      <c r="Z50" s="34"/>
      <c r="AA50" s="35"/>
      <c r="AB50" s="36">
        <v>11640000</v>
      </c>
      <c r="AC50" s="36">
        <v>424857</v>
      </c>
      <c r="AD50" s="37">
        <f t="shared" si="16"/>
        <v>12064857</v>
      </c>
      <c r="AE50" s="28">
        <f t="shared" si="17"/>
        <v>3.6499742268041237E-2</v>
      </c>
      <c r="AF50" s="38">
        <v>11679790.199999999</v>
      </c>
      <c r="AG50" s="36">
        <v>0</v>
      </c>
      <c r="AH50" s="37">
        <f t="shared" si="18"/>
        <v>11679790.199999999</v>
      </c>
      <c r="AI50" s="39">
        <f t="shared" si="19"/>
        <v>0.96808360016202422</v>
      </c>
      <c r="AJ50" s="40">
        <f t="shared" si="20"/>
        <v>7.6792452830188678</v>
      </c>
      <c r="AK50" s="255">
        <v>1</v>
      </c>
      <c r="AL50" s="119">
        <v>0</v>
      </c>
      <c r="AM50" s="41" t="s">
        <v>560</v>
      </c>
      <c r="AN50" s="93" t="s">
        <v>223</v>
      </c>
    </row>
    <row r="51" spans="1:40" s="42" customFormat="1" ht="28.8" x14ac:dyDescent="0.3">
      <c r="A51" s="23">
        <v>3102</v>
      </c>
      <c r="B51" s="24" t="s">
        <v>319</v>
      </c>
      <c r="C51" s="24" t="s">
        <v>325</v>
      </c>
      <c r="D51" s="24" t="s">
        <v>87</v>
      </c>
      <c r="E51" s="24" t="s">
        <v>321</v>
      </c>
      <c r="F51" s="24" t="s">
        <v>326</v>
      </c>
      <c r="G51" s="24" t="s">
        <v>323</v>
      </c>
      <c r="H51" s="24" t="s">
        <v>327</v>
      </c>
      <c r="I51" s="25">
        <v>188</v>
      </c>
      <c r="J51" s="25">
        <v>188</v>
      </c>
      <c r="K51" s="25">
        <v>0</v>
      </c>
      <c r="L51" s="26">
        <f t="shared" si="2"/>
        <v>188</v>
      </c>
      <c r="M51" s="25">
        <v>0</v>
      </c>
      <c r="N51" s="25">
        <v>1150</v>
      </c>
      <c r="O51" s="25">
        <v>141</v>
      </c>
      <c r="P51" s="27">
        <f t="shared" si="12"/>
        <v>1291</v>
      </c>
      <c r="Q51" s="28">
        <f t="shared" si="13"/>
        <v>0.12260869565217392</v>
      </c>
      <c r="R51" s="29">
        <f t="shared" si="31"/>
        <v>1179</v>
      </c>
      <c r="S51" s="28">
        <f t="shared" si="5"/>
        <v>1</v>
      </c>
      <c r="T51" s="30">
        <v>37529</v>
      </c>
      <c r="U51" s="31">
        <f t="shared" si="14"/>
        <v>38678</v>
      </c>
      <c r="V51" s="32">
        <f t="shared" si="15"/>
        <v>38819</v>
      </c>
      <c r="W51" s="33">
        <v>38708</v>
      </c>
      <c r="X51" s="33">
        <v>38729</v>
      </c>
      <c r="Y51" s="30"/>
      <c r="Z51" s="34"/>
      <c r="AA51" s="35"/>
      <c r="AB51" s="36">
        <v>14243000</v>
      </c>
      <c r="AC51" s="36">
        <v>831198</v>
      </c>
      <c r="AD51" s="37">
        <f t="shared" si="16"/>
        <v>15074198</v>
      </c>
      <c r="AE51" s="28">
        <f t="shared" si="17"/>
        <v>5.8358351470897983E-2</v>
      </c>
      <c r="AF51" s="38">
        <v>15074198</v>
      </c>
      <c r="AG51" s="36">
        <v>0</v>
      </c>
      <c r="AH51" s="37">
        <f t="shared" si="18"/>
        <v>15074198</v>
      </c>
      <c r="AI51" s="39">
        <f t="shared" si="19"/>
        <v>1</v>
      </c>
      <c r="AJ51" s="40">
        <f t="shared" si="20"/>
        <v>6.2712765957446805</v>
      </c>
      <c r="AK51" s="255">
        <v>1</v>
      </c>
      <c r="AL51" s="119">
        <v>0</v>
      </c>
      <c r="AM51" s="41" t="s">
        <v>560</v>
      </c>
      <c r="AN51" s="93" t="s">
        <v>223</v>
      </c>
    </row>
    <row r="52" spans="1:40" s="42" customFormat="1" ht="28.8" x14ac:dyDescent="0.3">
      <c r="A52" s="23">
        <v>5037</v>
      </c>
      <c r="B52" s="24" t="s">
        <v>319</v>
      </c>
      <c r="C52" s="24" t="s">
        <v>328</v>
      </c>
      <c r="D52" s="24" t="s">
        <v>87</v>
      </c>
      <c r="E52" s="24" t="s">
        <v>269</v>
      </c>
      <c r="F52" s="24" t="s">
        <v>190</v>
      </c>
      <c r="G52" s="24" t="s">
        <v>329</v>
      </c>
      <c r="H52" s="24" t="s">
        <v>330</v>
      </c>
      <c r="I52" s="25">
        <v>180</v>
      </c>
      <c r="J52" s="25">
        <v>180</v>
      </c>
      <c r="K52" s="25">
        <v>0</v>
      </c>
      <c r="L52" s="26">
        <f t="shared" si="2"/>
        <v>180</v>
      </c>
      <c r="M52" s="25">
        <v>0</v>
      </c>
      <c r="N52" s="25">
        <v>810</v>
      </c>
      <c r="O52" s="25">
        <v>369</v>
      </c>
      <c r="P52" s="27">
        <f t="shared" si="12"/>
        <v>1179</v>
      </c>
      <c r="Q52" s="28">
        <f t="shared" si="13"/>
        <v>0.45555555555555555</v>
      </c>
      <c r="R52" s="29">
        <f t="shared" si="31"/>
        <v>1175</v>
      </c>
      <c r="S52" s="28">
        <f t="shared" si="5"/>
        <v>1</v>
      </c>
      <c r="T52" s="30">
        <v>38068</v>
      </c>
      <c r="U52" s="31">
        <f t="shared" si="14"/>
        <v>38877</v>
      </c>
      <c r="V52" s="32">
        <f t="shared" si="15"/>
        <v>39246</v>
      </c>
      <c r="W52" s="33">
        <v>39243</v>
      </c>
      <c r="X52" s="33">
        <v>39247</v>
      </c>
      <c r="Y52" s="30"/>
      <c r="Z52" s="34" t="s">
        <v>92</v>
      </c>
      <c r="AA52" s="35"/>
      <c r="AB52" s="36">
        <v>14181600</v>
      </c>
      <c r="AC52" s="36">
        <v>1145235.46</v>
      </c>
      <c r="AD52" s="37">
        <f t="shared" si="16"/>
        <v>15326835.460000001</v>
      </c>
      <c r="AE52" s="28">
        <f t="shared" si="17"/>
        <v>8.075502482089468E-2</v>
      </c>
      <c r="AF52" s="38">
        <v>15326835.439999999</v>
      </c>
      <c r="AG52" s="36">
        <v>0</v>
      </c>
      <c r="AH52" s="37">
        <f t="shared" si="18"/>
        <v>15326835.439999999</v>
      </c>
      <c r="AI52" s="39">
        <f t="shared" si="19"/>
        <v>0.99999999869509915</v>
      </c>
      <c r="AJ52" s="40">
        <f t="shared" si="20"/>
        <v>6.5277777777777777</v>
      </c>
      <c r="AK52" s="255">
        <v>1</v>
      </c>
      <c r="AL52" s="119">
        <v>0</v>
      </c>
      <c r="AM52" s="41" t="s">
        <v>560</v>
      </c>
      <c r="AN52" s="93" t="s">
        <v>223</v>
      </c>
    </row>
    <row r="53" spans="1:40" s="42" customFormat="1" ht="28.8" x14ac:dyDescent="0.3">
      <c r="A53" s="23">
        <v>3083</v>
      </c>
      <c r="B53" s="24" t="s">
        <v>163</v>
      </c>
      <c r="C53" s="24" t="s">
        <v>331</v>
      </c>
      <c r="D53" s="24" t="s">
        <v>315</v>
      </c>
      <c r="E53" s="24" t="s">
        <v>180</v>
      </c>
      <c r="F53" s="24" t="s">
        <v>89</v>
      </c>
      <c r="G53" s="24" t="s">
        <v>332</v>
      </c>
      <c r="H53" s="24" t="s">
        <v>333</v>
      </c>
      <c r="I53" s="25">
        <v>280</v>
      </c>
      <c r="J53" s="25">
        <v>280</v>
      </c>
      <c r="K53" s="25">
        <v>0</v>
      </c>
      <c r="L53" s="26">
        <f t="shared" si="2"/>
        <v>280</v>
      </c>
      <c r="M53" s="25">
        <v>0</v>
      </c>
      <c r="N53" s="25">
        <v>913</v>
      </c>
      <c r="O53" s="25">
        <v>416</v>
      </c>
      <c r="P53" s="27">
        <f t="shared" si="12"/>
        <v>1329</v>
      </c>
      <c r="Q53" s="28">
        <f t="shared" si="13"/>
        <v>0.45564074479737132</v>
      </c>
      <c r="R53" s="29">
        <f t="shared" si="31"/>
        <v>1342</v>
      </c>
      <c r="S53" s="28">
        <f t="shared" si="5"/>
        <v>1</v>
      </c>
      <c r="T53" s="30">
        <v>35643</v>
      </c>
      <c r="U53" s="31">
        <f t="shared" si="14"/>
        <v>36555</v>
      </c>
      <c r="V53" s="32">
        <f t="shared" si="15"/>
        <v>36971</v>
      </c>
      <c r="W53" s="33">
        <v>36985</v>
      </c>
      <c r="X53" s="33">
        <v>37153</v>
      </c>
      <c r="Y53" s="30"/>
      <c r="Z53" s="34"/>
      <c r="AA53" s="35"/>
      <c r="AB53" s="36">
        <v>12895800</v>
      </c>
      <c r="AC53" s="36">
        <v>452279</v>
      </c>
      <c r="AD53" s="37">
        <f t="shared" si="16"/>
        <v>13348079</v>
      </c>
      <c r="AE53" s="28">
        <f t="shared" si="17"/>
        <v>3.5071806324539774E-2</v>
      </c>
      <c r="AF53" s="38">
        <v>13348079</v>
      </c>
      <c r="AG53" s="36">
        <v>0</v>
      </c>
      <c r="AH53" s="37">
        <f t="shared" si="18"/>
        <v>13348079</v>
      </c>
      <c r="AI53" s="39">
        <f t="shared" si="19"/>
        <v>1</v>
      </c>
      <c r="AJ53" s="40">
        <f t="shared" si="20"/>
        <v>4.7928571428571427</v>
      </c>
      <c r="AK53" s="255">
        <v>1</v>
      </c>
      <c r="AL53" s="119">
        <v>0</v>
      </c>
      <c r="AM53" s="41" t="s">
        <v>565</v>
      </c>
      <c r="AN53" s="93" t="s">
        <v>223</v>
      </c>
    </row>
    <row r="54" spans="1:40" s="42" customFormat="1" ht="28.8" x14ac:dyDescent="0.3">
      <c r="A54" s="23">
        <v>5127</v>
      </c>
      <c r="B54" s="24" t="s">
        <v>163</v>
      </c>
      <c r="C54" s="24" t="s">
        <v>334</v>
      </c>
      <c r="D54" s="24" t="s">
        <v>172</v>
      </c>
      <c r="E54" s="24" t="s">
        <v>300</v>
      </c>
      <c r="F54" s="24" t="s">
        <v>160</v>
      </c>
      <c r="G54" s="24" t="s">
        <v>301</v>
      </c>
      <c r="H54" s="24" t="s">
        <v>335</v>
      </c>
      <c r="I54" s="25">
        <v>130</v>
      </c>
      <c r="J54" s="25">
        <v>130</v>
      </c>
      <c r="K54" s="25">
        <v>0</v>
      </c>
      <c r="L54" s="26">
        <f t="shared" si="2"/>
        <v>130</v>
      </c>
      <c r="M54" s="25">
        <v>0</v>
      </c>
      <c r="N54" s="25">
        <v>836</v>
      </c>
      <c r="O54" s="25">
        <v>307</v>
      </c>
      <c r="P54" s="27">
        <f t="shared" si="12"/>
        <v>1143</v>
      </c>
      <c r="Q54" s="28">
        <f t="shared" si="13"/>
        <v>0.36722488038277512</v>
      </c>
      <c r="R54" s="29">
        <f t="shared" si="31"/>
        <v>1142</v>
      </c>
      <c r="S54" s="28">
        <f t="shared" si="5"/>
        <v>1</v>
      </c>
      <c r="T54" s="30">
        <v>40086</v>
      </c>
      <c r="U54" s="31">
        <f t="shared" si="14"/>
        <v>40921</v>
      </c>
      <c r="V54" s="32">
        <f t="shared" si="15"/>
        <v>41228</v>
      </c>
      <c r="W54" s="33">
        <v>41228</v>
      </c>
      <c r="X54" s="33"/>
      <c r="Y54" s="30"/>
      <c r="Z54" s="34" t="s">
        <v>551</v>
      </c>
      <c r="AA54" s="35"/>
      <c r="AB54" s="36">
        <v>17226575.940000001</v>
      </c>
      <c r="AC54" s="36">
        <v>2771225.7</v>
      </c>
      <c r="AD54" s="37">
        <f t="shared" si="16"/>
        <v>19997801.640000001</v>
      </c>
      <c r="AE54" s="28">
        <f t="shared" si="17"/>
        <v>0.16086921217844757</v>
      </c>
      <c r="AF54" s="38">
        <v>19987858.289999999</v>
      </c>
      <c r="AG54" s="36">
        <v>0</v>
      </c>
      <c r="AH54" s="37">
        <f t="shared" si="18"/>
        <v>19987858.289999999</v>
      </c>
      <c r="AI54" s="39">
        <f t="shared" si="19"/>
        <v>0.99950277784633523</v>
      </c>
      <c r="AJ54" s="40">
        <f t="shared" si="20"/>
        <v>8.7846153846153854</v>
      </c>
      <c r="AK54" s="255">
        <v>1</v>
      </c>
      <c r="AL54" s="119">
        <v>0</v>
      </c>
      <c r="AM54" s="41" t="s">
        <v>560</v>
      </c>
      <c r="AN54" s="93" t="s">
        <v>223</v>
      </c>
    </row>
    <row r="55" spans="1:40" s="42" customFormat="1" ht="43.2" x14ac:dyDescent="0.3">
      <c r="A55" s="23">
        <v>5157</v>
      </c>
      <c r="B55" s="24" t="s">
        <v>163</v>
      </c>
      <c r="C55" s="24" t="s">
        <v>336</v>
      </c>
      <c r="D55" s="24" t="s">
        <v>172</v>
      </c>
      <c r="E55" s="24" t="s">
        <v>180</v>
      </c>
      <c r="F55" s="24" t="s">
        <v>207</v>
      </c>
      <c r="G55" s="24" t="s">
        <v>191</v>
      </c>
      <c r="H55" s="24" t="s">
        <v>337</v>
      </c>
      <c r="I55" s="25">
        <v>210</v>
      </c>
      <c r="J55" s="25">
        <v>210</v>
      </c>
      <c r="K55" s="25">
        <v>0</v>
      </c>
      <c r="L55" s="26">
        <f t="shared" si="2"/>
        <v>210</v>
      </c>
      <c r="M55" s="25">
        <v>0</v>
      </c>
      <c r="N55" s="25">
        <v>1491</v>
      </c>
      <c r="O55" s="25">
        <f>1155+45</f>
        <v>1200</v>
      </c>
      <c r="P55" s="27">
        <f t="shared" si="12"/>
        <v>2691</v>
      </c>
      <c r="Q55" s="28">
        <f t="shared" si="13"/>
        <v>0.8048289738430584</v>
      </c>
      <c r="R55" s="29">
        <f t="shared" si="31"/>
        <v>1887</v>
      </c>
      <c r="S55" s="28">
        <f t="shared" si="5"/>
        <v>1</v>
      </c>
      <c r="T55" s="30">
        <v>38364</v>
      </c>
      <c r="U55" s="31">
        <f t="shared" si="14"/>
        <v>39854</v>
      </c>
      <c r="V55" s="32">
        <f t="shared" si="15"/>
        <v>41054</v>
      </c>
      <c r="W55" s="33">
        <v>40251</v>
      </c>
      <c r="X55" s="33">
        <v>40274</v>
      </c>
      <c r="Y55" s="30"/>
      <c r="Z55" s="34" t="s">
        <v>549</v>
      </c>
      <c r="AA55" s="35"/>
      <c r="AB55" s="36">
        <v>24696653</v>
      </c>
      <c r="AC55" s="36">
        <v>5611698</v>
      </c>
      <c r="AD55" s="37">
        <f t="shared" si="16"/>
        <v>30308351</v>
      </c>
      <c r="AE55" s="28">
        <f t="shared" si="17"/>
        <v>0.22722504138516258</v>
      </c>
      <c r="AF55" s="38">
        <v>30308351</v>
      </c>
      <c r="AG55" s="36">
        <v>0</v>
      </c>
      <c r="AH55" s="37">
        <f t="shared" si="18"/>
        <v>30308351</v>
      </c>
      <c r="AI55" s="39">
        <f t="shared" si="19"/>
        <v>1</v>
      </c>
      <c r="AJ55" s="40">
        <f t="shared" si="20"/>
        <v>8.9857142857142858</v>
      </c>
      <c r="AK55" s="255">
        <v>1</v>
      </c>
      <c r="AL55" s="119">
        <v>0</v>
      </c>
      <c r="AM55" s="41" t="s">
        <v>560</v>
      </c>
      <c r="AN55" s="93" t="s">
        <v>223</v>
      </c>
    </row>
    <row r="56" spans="1:40" s="42" customFormat="1" ht="43.2" x14ac:dyDescent="0.3">
      <c r="A56" s="23">
        <v>3040</v>
      </c>
      <c r="B56" s="24" t="s">
        <v>338</v>
      </c>
      <c r="C56" s="24" t="s">
        <v>339</v>
      </c>
      <c r="D56" s="24" t="s">
        <v>146</v>
      </c>
      <c r="E56" s="24" t="s">
        <v>246</v>
      </c>
      <c r="F56" s="24" t="s">
        <v>167</v>
      </c>
      <c r="G56" s="24" t="s">
        <v>340</v>
      </c>
      <c r="H56" s="24" t="s">
        <v>244</v>
      </c>
      <c r="I56" s="25">
        <v>100</v>
      </c>
      <c r="J56" s="25">
        <v>100</v>
      </c>
      <c r="K56" s="25">
        <v>0</v>
      </c>
      <c r="L56" s="26">
        <f t="shared" si="2"/>
        <v>100</v>
      </c>
      <c r="M56" s="25">
        <v>0</v>
      </c>
      <c r="N56" s="25">
        <v>780</v>
      </c>
      <c r="O56" s="25">
        <v>165</v>
      </c>
      <c r="P56" s="27">
        <f t="shared" si="12"/>
        <v>945</v>
      </c>
      <c r="Q56" s="28">
        <f t="shared" si="13"/>
        <v>0.21153846153846154</v>
      </c>
      <c r="R56" s="29">
        <f t="shared" si="31"/>
        <v>983</v>
      </c>
      <c r="S56" s="28">
        <f t="shared" si="5"/>
        <v>1</v>
      </c>
      <c r="T56" s="30">
        <v>37124</v>
      </c>
      <c r="U56" s="31">
        <f t="shared" si="14"/>
        <v>37903</v>
      </c>
      <c r="V56" s="32">
        <f t="shared" si="15"/>
        <v>38068</v>
      </c>
      <c r="W56" s="33">
        <v>38107</v>
      </c>
      <c r="X56" s="33">
        <v>38853</v>
      </c>
      <c r="Y56" s="30"/>
      <c r="Z56" s="34"/>
      <c r="AA56" s="35"/>
      <c r="AB56" s="36">
        <v>9285527</v>
      </c>
      <c r="AC56" s="36">
        <v>414901</v>
      </c>
      <c r="AD56" s="37">
        <f t="shared" si="16"/>
        <v>9700428</v>
      </c>
      <c r="AE56" s="28">
        <f t="shared" si="17"/>
        <v>4.4682547366455348E-2</v>
      </c>
      <c r="AF56" s="38">
        <v>9700428</v>
      </c>
      <c r="AG56" s="36">
        <v>0</v>
      </c>
      <c r="AH56" s="37">
        <f t="shared" si="18"/>
        <v>9700428</v>
      </c>
      <c r="AI56" s="39">
        <f t="shared" si="19"/>
        <v>1</v>
      </c>
      <c r="AJ56" s="40">
        <f t="shared" si="20"/>
        <v>9.83</v>
      </c>
      <c r="AK56" s="255">
        <v>1</v>
      </c>
      <c r="AL56" s="119">
        <v>0</v>
      </c>
      <c r="AM56" s="41" t="s">
        <v>560</v>
      </c>
      <c r="AN56" s="93" t="s">
        <v>223</v>
      </c>
    </row>
    <row r="57" spans="1:40" s="42" customFormat="1" ht="28.8" x14ac:dyDescent="0.3">
      <c r="A57" s="23">
        <v>3041</v>
      </c>
      <c r="B57" s="24" t="s">
        <v>341</v>
      </c>
      <c r="C57" s="24" t="s">
        <v>342</v>
      </c>
      <c r="D57" s="24" t="s">
        <v>172</v>
      </c>
      <c r="E57" s="24" t="s">
        <v>180</v>
      </c>
      <c r="F57" s="24" t="s">
        <v>343</v>
      </c>
      <c r="G57" s="24" t="s">
        <v>243</v>
      </c>
      <c r="H57" s="24" t="s">
        <v>344</v>
      </c>
      <c r="I57" s="25">
        <v>124</v>
      </c>
      <c r="J57" s="25">
        <v>124</v>
      </c>
      <c r="K57" s="25">
        <v>0</v>
      </c>
      <c r="L57" s="26">
        <f t="shared" si="2"/>
        <v>124</v>
      </c>
      <c r="M57" s="25">
        <v>0</v>
      </c>
      <c r="N57" s="25">
        <v>912</v>
      </c>
      <c r="O57" s="25">
        <v>901</v>
      </c>
      <c r="P57" s="27">
        <f t="shared" si="12"/>
        <v>1813</v>
      </c>
      <c r="Q57" s="28">
        <f t="shared" si="13"/>
        <v>0.98793859649122806</v>
      </c>
      <c r="R57" s="29">
        <f t="shared" si="31"/>
        <v>2235</v>
      </c>
      <c r="S57" s="28">
        <f t="shared" si="5"/>
        <v>1</v>
      </c>
      <c r="T57" s="30">
        <v>38470</v>
      </c>
      <c r="U57" s="31">
        <f t="shared" si="14"/>
        <v>39381</v>
      </c>
      <c r="V57" s="32">
        <f t="shared" si="15"/>
        <v>40282</v>
      </c>
      <c r="W57" s="33">
        <v>40705</v>
      </c>
      <c r="X57" s="33">
        <v>40977</v>
      </c>
      <c r="Y57" s="30"/>
      <c r="Z57" s="34" t="s">
        <v>551</v>
      </c>
      <c r="AA57" s="35"/>
      <c r="AB57" s="36">
        <v>11616773</v>
      </c>
      <c r="AC57" s="36">
        <v>3604885</v>
      </c>
      <c r="AD57" s="37">
        <f t="shared" si="16"/>
        <v>15221658</v>
      </c>
      <c r="AE57" s="28">
        <f t="shared" si="17"/>
        <v>0.31031724558963147</v>
      </c>
      <c r="AF57" s="38">
        <v>14100168</v>
      </c>
      <c r="AG57" s="36">
        <v>0</v>
      </c>
      <c r="AH57" s="37">
        <f t="shared" si="18"/>
        <v>14100168</v>
      </c>
      <c r="AI57" s="39">
        <f t="shared" si="19"/>
        <v>0.9263227435539545</v>
      </c>
      <c r="AJ57" s="40">
        <f t="shared" si="20"/>
        <v>18.024193548387096</v>
      </c>
      <c r="AK57" s="255">
        <v>1</v>
      </c>
      <c r="AL57" s="119">
        <v>0</v>
      </c>
      <c r="AM57" s="41" t="s">
        <v>560</v>
      </c>
      <c r="AN57" s="93" t="s">
        <v>223</v>
      </c>
    </row>
    <row r="58" spans="1:40" s="42" customFormat="1" ht="43.2" x14ac:dyDescent="0.3">
      <c r="A58" s="23">
        <v>3043</v>
      </c>
      <c r="B58" s="24" t="s">
        <v>345</v>
      </c>
      <c r="C58" s="24" t="s">
        <v>346</v>
      </c>
      <c r="D58" s="24" t="s">
        <v>236</v>
      </c>
      <c r="E58" s="24" t="s">
        <v>147</v>
      </c>
      <c r="F58" s="24" t="s">
        <v>148</v>
      </c>
      <c r="G58" s="24" t="s">
        <v>283</v>
      </c>
      <c r="H58" s="24" t="s">
        <v>347</v>
      </c>
      <c r="I58" s="25">
        <v>37</v>
      </c>
      <c r="J58" s="25">
        <v>37</v>
      </c>
      <c r="K58" s="25">
        <v>0</v>
      </c>
      <c r="L58" s="26">
        <f t="shared" si="2"/>
        <v>37</v>
      </c>
      <c r="M58" s="25">
        <v>0</v>
      </c>
      <c r="N58" s="25">
        <v>430</v>
      </c>
      <c r="O58" s="25">
        <v>180</v>
      </c>
      <c r="P58" s="27">
        <f t="shared" si="12"/>
        <v>610</v>
      </c>
      <c r="Q58" s="28">
        <f t="shared" si="13"/>
        <v>0.41860465116279072</v>
      </c>
      <c r="R58" s="29">
        <f t="shared" si="31"/>
        <v>666</v>
      </c>
      <c r="S58" s="28">
        <f t="shared" si="5"/>
        <v>1</v>
      </c>
      <c r="T58" s="30">
        <v>39237</v>
      </c>
      <c r="U58" s="31">
        <f t="shared" si="14"/>
        <v>39666</v>
      </c>
      <c r="V58" s="32">
        <f t="shared" si="15"/>
        <v>39846</v>
      </c>
      <c r="W58" s="33">
        <v>39903</v>
      </c>
      <c r="X58" s="33">
        <v>39917</v>
      </c>
      <c r="Y58" s="30"/>
      <c r="Z58" s="34" t="s">
        <v>549</v>
      </c>
      <c r="AA58" s="35"/>
      <c r="AB58" s="36">
        <v>3991977</v>
      </c>
      <c r="AC58" s="36">
        <v>753900</v>
      </c>
      <c r="AD58" s="37">
        <f t="shared" si="16"/>
        <v>4745877</v>
      </c>
      <c r="AE58" s="28">
        <f t="shared" si="17"/>
        <v>0.18885379349630521</v>
      </c>
      <c r="AF58" s="38">
        <v>4745877</v>
      </c>
      <c r="AG58" s="36">
        <v>0</v>
      </c>
      <c r="AH58" s="37">
        <f t="shared" si="18"/>
        <v>4745877</v>
      </c>
      <c r="AI58" s="39">
        <f t="shared" si="19"/>
        <v>1</v>
      </c>
      <c r="AJ58" s="40">
        <f t="shared" si="20"/>
        <v>18</v>
      </c>
      <c r="AK58" s="255">
        <v>1</v>
      </c>
      <c r="AL58" s="119">
        <v>0</v>
      </c>
      <c r="AM58" s="41" t="s">
        <v>560</v>
      </c>
      <c r="AN58" s="93" t="s">
        <v>223</v>
      </c>
    </row>
    <row r="59" spans="1:40" s="42" customFormat="1" ht="57.6" x14ac:dyDescent="0.3">
      <c r="A59" s="23">
        <v>3095</v>
      </c>
      <c r="B59" s="24" t="s">
        <v>348</v>
      </c>
      <c r="C59" s="24" t="s">
        <v>349</v>
      </c>
      <c r="D59" s="24" t="s">
        <v>350</v>
      </c>
      <c r="E59" s="24" t="s">
        <v>152</v>
      </c>
      <c r="F59" s="24" t="s">
        <v>190</v>
      </c>
      <c r="G59" s="24" t="s">
        <v>243</v>
      </c>
      <c r="H59" s="24" t="s">
        <v>248</v>
      </c>
      <c r="I59" s="25">
        <v>168</v>
      </c>
      <c r="J59" s="25">
        <v>168</v>
      </c>
      <c r="K59" s="25">
        <v>0</v>
      </c>
      <c r="L59" s="26">
        <f t="shared" si="2"/>
        <v>168</v>
      </c>
      <c r="M59" s="25">
        <v>0</v>
      </c>
      <c r="N59" s="25">
        <v>915</v>
      </c>
      <c r="O59" s="25">
        <v>27.5</v>
      </c>
      <c r="P59" s="27">
        <f t="shared" si="12"/>
        <v>942.5</v>
      </c>
      <c r="Q59" s="28">
        <f t="shared" si="13"/>
        <v>3.0054644808743168E-2</v>
      </c>
      <c r="R59" s="29">
        <f t="shared" si="31"/>
        <v>904</v>
      </c>
      <c r="S59" s="28">
        <f t="shared" si="5"/>
        <v>1</v>
      </c>
      <c r="T59" s="30">
        <v>39804</v>
      </c>
      <c r="U59" s="31">
        <f t="shared" si="14"/>
        <v>40718</v>
      </c>
      <c r="V59" s="32">
        <f t="shared" si="15"/>
        <v>40745.5</v>
      </c>
      <c r="W59" s="33">
        <v>40708</v>
      </c>
      <c r="X59" s="33">
        <v>40792</v>
      </c>
      <c r="Y59" s="30"/>
      <c r="Z59" s="34" t="s">
        <v>551</v>
      </c>
      <c r="AA59" s="35"/>
      <c r="AB59" s="36">
        <v>16474000</v>
      </c>
      <c r="AC59" s="36">
        <v>-148386.07</v>
      </c>
      <c r="AD59" s="37">
        <f t="shared" si="16"/>
        <v>16325613.93</v>
      </c>
      <c r="AE59" s="28">
        <f t="shared" si="17"/>
        <v>-9.0072884545344175E-3</v>
      </c>
      <c r="AF59" s="38">
        <v>16325613.93</v>
      </c>
      <c r="AG59" s="36">
        <v>0</v>
      </c>
      <c r="AH59" s="37">
        <f t="shared" si="18"/>
        <v>16325613.93</v>
      </c>
      <c r="AI59" s="39">
        <f t="shared" si="19"/>
        <v>1</v>
      </c>
      <c r="AJ59" s="40">
        <f t="shared" si="20"/>
        <v>5.3809523809523814</v>
      </c>
      <c r="AK59" s="255">
        <v>1</v>
      </c>
      <c r="AL59" s="119">
        <v>0</v>
      </c>
      <c r="AM59" s="41" t="s">
        <v>560</v>
      </c>
      <c r="AN59" s="93" t="s">
        <v>223</v>
      </c>
    </row>
    <row r="60" spans="1:40" s="42" customFormat="1" ht="28.8" x14ac:dyDescent="0.3">
      <c r="A60" s="23">
        <v>5021</v>
      </c>
      <c r="B60" s="24" t="s">
        <v>348</v>
      </c>
      <c r="C60" s="24" t="s">
        <v>351</v>
      </c>
      <c r="D60" s="24" t="s">
        <v>352</v>
      </c>
      <c r="E60" s="24" t="s">
        <v>321</v>
      </c>
      <c r="F60" s="24" t="s">
        <v>226</v>
      </c>
      <c r="G60" s="24" t="s">
        <v>353</v>
      </c>
      <c r="H60" s="24" t="s">
        <v>354</v>
      </c>
      <c r="I60" s="25">
        <v>100</v>
      </c>
      <c r="J60" s="25">
        <v>100</v>
      </c>
      <c r="K60" s="25">
        <v>0</v>
      </c>
      <c r="L60" s="26">
        <f t="shared" si="2"/>
        <v>100</v>
      </c>
      <c r="M60" s="25">
        <v>0</v>
      </c>
      <c r="N60" s="25">
        <v>945</v>
      </c>
      <c r="O60" s="25">
        <v>282</v>
      </c>
      <c r="P60" s="27">
        <f t="shared" si="12"/>
        <v>1227</v>
      </c>
      <c r="Q60" s="28">
        <f t="shared" si="13"/>
        <v>0.29841269841269841</v>
      </c>
      <c r="R60" s="29">
        <f t="shared" si="31"/>
        <v>1124</v>
      </c>
      <c r="S60" s="28">
        <f t="shared" si="5"/>
        <v>1</v>
      </c>
      <c r="T60" s="30">
        <v>36913</v>
      </c>
      <c r="U60" s="31">
        <f t="shared" si="14"/>
        <v>37857</v>
      </c>
      <c r="V60" s="32">
        <f t="shared" si="15"/>
        <v>38139</v>
      </c>
      <c r="W60" s="33">
        <v>38037</v>
      </c>
      <c r="X60" s="33">
        <v>38097</v>
      </c>
      <c r="Y60" s="30"/>
      <c r="Z60" s="34"/>
      <c r="AA60" s="35"/>
      <c r="AB60" s="36">
        <v>8220000</v>
      </c>
      <c r="AC60" s="36">
        <v>910990</v>
      </c>
      <c r="AD60" s="37">
        <f t="shared" si="16"/>
        <v>9130990</v>
      </c>
      <c r="AE60" s="28">
        <f t="shared" si="17"/>
        <v>0.11082603406326035</v>
      </c>
      <c r="AF60" s="38">
        <v>9130990</v>
      </c>
      <c r="AG60" s="36">
        <v>0</v>
      </c>
      <c r="AH60" s="37">
        <f t="shared" si="18"/>
        <v>9130990</v>
      </c>
      <c r="AI60" s="39">
        <f t="shared" si="19"/>
        <v>1</v>
      </c>
      <c r="AJ60" s="40">
        <f t="shared" si="20"/>
        <v>11.24</v>
      </c>
      <c r="AK60" s="255">
        <v>1</v>
      </c>
      <c r="AL60" s="119">
        <v>0</v>
      </c>
      <c r="AM60" s="41" t="s">
        <v>560</v>
      </c>
      <c r="AN60" s="93" t="s">
        <v>223</v>
      </c>
    </row>
    <row r="61" spans="1:40" s="42" customFormat="1" ht="43.2" x14ac:dyDescent="0.3">
      <c r="A61" s="23">
        <v>5204</v>
      </c>
      <c r="B61" s="24" t="s">
        <v>348</v>
      </c>
      <c r="C61" s="24" t="s">
        <v>355</v>
      </c>
      <c r="D61" s="24" t="s">
        <v>352</v>
      </c>
      <c r="E61" s="24" t="s">
        <v>321</v>
      </c>
      <c r="F61" s="24" t="s">
        <v>226</v>
      </c>
      <c r="G61" s="24" t="s">
        <v>356</v>
      </c>
      <c r="H61" s="24" t="s">
        <v>354</v>
      </c>
      <c r="I61" s="25">
        <v>75</v>
      </c>
      <c r="J61" s="25">
        <v>75</v>
      </c>
      <c r="K61" s="25">
        <v>0</v>
      </c>
      <c r="L61" s="26">
        <f t="shared" si="2"/>
        <v>75</v>
      </c>
      <c r="M61" s="25">
        <v>0</v>
      </c>
      <c r="N61" s="25">
        <v>945</v>
      </c>
      <c r="O61" s="25">
        <v>181</v>
      </c>
      <c r="P61" s="27">
        <f t="shared" si="12"/>
        <v>1126</v>
      </c>
      <c r="Q61" s="28">
        <f t="shared" si="13"/>
        <v>0.19153439153439153</v>
      </c>
      <c r="R61" s="29">
        <f t="shared" si="31"/>
        <v>1129</v>
      </c>
      <c r="S61" s="28">
        <f t="shared" si="5"/>
        <v>1</v>
      </c>
      <c r="T61" s="30">
        <v>36893</v>
      </c>
      <c r="U61" s="31">
        <f t="shared" si="14"/>
        <v>37837</v>
      </c>
      <c r="V61" s="32">
        <f t="shared" si="15"/>
        <v>38018</v>
      </c>
      <c r="W61" s="33">
        <v>38022</v>
      </c>
      <c r="X61" s="33">
        <v>38121</v>
      </c>
      <c r="Y61" s="30"/>
      <c r="Z61" s="34"/>
      <c r="AA61" s="35"/>
      <c r="AB61" s="36">
        <v>6316000</v>
      </c>
      <c r="AC61" s="36">
        <v>725553</v>
      </c>
      <c r="AD61" s="37">
        <f t="shared" si="16"/>
        <v>7041553</v>
      </c>
      <c r="AE61" s="28">
        <f t="shared" si="17"/>
        <v>0.11487539582013932</v>
      </c>
      <c r="AF61" s="38">
        <v>7041553</v>
      </c>
      <c r="AG61" s="36">
        <v>0</v>
      </c>
      <c r="AH61" s="37">
        <f t="shared" si="18"/>
        <v>7041553</v>
      </c>
      <c r="AI61" s="39">
        <f t="shared" si="19"/>
        <v>1</v>
      </c>
      <c r="AJ61" s="40">
        <f t="shared" si="20"/>
        <v>15.053333333333333</v>
      </c>
      <c r="AK61" s="255">
        <v>1</v>
      </c>
      <c r="AL61" s="119">
        <v>0</v>
      </c>
      <c r="AM61" s="41" t="s">
        <v>560</v>
      </c>
      <c r="AN61" s="93" t="s">
        <v>223</v>
      </c>
    </row>
    <row r="62" spans="1:40" s="42" customFormat="1" ht="28.8" x14ac:dyDescent="0.3">
      <c r="A62" s="23">
        <v>5176</v>
      </c>
      <c r="B62" s="24" t="s">
        <v>348</v>
      </c>
      <c r="C62" s="24" t="s">
        <v>357</v>
      </c>
      <c r="D62" s="24" t="s">
        <v>358</v>
      </c>
      <c r="E62" s="24" t="s">
        <v>321</v>
      </c>
      <c r="F62" s="24" t="s">
        <v>326</v>
      </c>
      <c r="G62" s="24" t="s">
        <v>359</v>
      </c>
      <c r="H62" s="24" t="s">
        <v>274</v>
      </c>
      <c r="I62" s="25">
        <v>100</v>
      </c>
      <c r="J62" s="25">
        <v>100</v>
      </c>
      <c r="K62" s="25">
        <v>0</v>
      </c>
      <c r="L62" s="26">
        <f t="shared" si="2"/>
        <v>100</v>
      </c>
      <c r="M62" s="25">
        <v>0</v>
      </c>
      <c r="N62" s="25">
        <v>730</v>
      </c>
      <c r="O62" s="25">
        <v>214</v>
      </c>
      <c r="P62" s="27">
        <f t="shared" si="12"/>
        <v>944</v>
      </c>
      <c r="Q62" s="28">
        <f t="shared" si="13"/>
        <v>0.29315068493150687</v>
      </c>
      <c r="R62" s="29">
        <f t="shared" si="31"/>
        <v>906</v>
      </c>
      <c r="S62" s="28">
        <f t="shared" si="5"/>
        <v>1</v>
      </c>
      <c r="T62" s="30">
        <v>38159</v>
      </c>
      <c r="U62" s="31">
        <f t="shared" si="14"/>
        <v>38888</v>
      </c>
      <c r="V62" s="32">
        <f t="shared" si="15"/>
        <v>39102</v>
      </c>
      <c r="W62" s="33">
        <v>39065</v>
      </c>
      <c r="X62" s="33">
        <v>39100</v>
      </c>
      <c r="Y62" s="30"/>
      <c r="Z62" s="34"/>
      <c r="AA62" s="35"/>
      <c r="AB62" s="36">
        <v>8559000</v>
      </c>
      <c r="AC62" s="36">
        <v>558385.31999999995</v>
      </c>
      <c r="AD62" s="37">
        <f t="shared" si="16"/>
        <v>9117385.3200000003</v>
      </c>
      <c r="AE62" s="28">
        <f t="shared" si="17"/>
        <v>6.5239551349456706E-2</v>
      </c>
      <c r="AF62" s="38">
        <v>9117385.3200000003</v>
      </c>
      <c r="AG62" s="36">
        <v>0</v>
      </c>
      <c r="AH62" s="37">
        <f t="shared" si="18"/>
        <v>9117385.3200000003</v>
      </c>
      <c r="AI62" s="39">
        <f t="shared" si="19"/>
        <v>1</v>
      </c>
      <c r="AJ62" s="40">
        <f t="shared" si="20"/>
        <v>9.06</v>
      </c>
      <c r="AK62" s="255">
        <v>1</v>
      </c>
      <c r="AL62" s="119">
        <v>0</v>
      </c>
      <c r="AM62" s="41" t="s">
        <v>560</v>
      </c>
      <c r="AN62" s="93" t="s">
        <v>223</v>
      </c>
    </row>
    <row r="63" spans="1:40" s="42" customFormat="1" ht="57.6" x14ac:dyDescent="0.3">
      <c r="A63" s="23">
        <v>5183</v>
      </c>
      <c r="B63" s="24" t="s">
        <v>360</v>
      </c>
      <c r="C63" s="24" t="s">
        <v>361</v>
      </c>
      <c r="D63" s="24" t="s">
        <v>96</v>
      </c>
      <c r="E63" s="24" t="s">
        <v>97</v>
      </c>
      <c r="F63" s="24" t="s">
        <v>160</v>
      </c>
      <c r="G63" s="24" t="s">
        <v>362</v>
      </c>
      <c r="H63" s="24" t="s">
        <v>363</v>
      </c>
      <c r="I63" s="25">
        <v>70</v>
      </c>
      <c r="J63" s="25">
        <v>70</v>
      </c>
      <c r="K63" s="25">
        <v>0</v>
      </c>
      <c r="L63" s="26">
        <f t="shared" si="2"/>
        <v>70</v>
      </c>
      <c r="M63" s="25">
        <v>0</v>
      </c>
      <c r="N63" s="25">
        <v>732</v>
      </c>
      <c r="O63" s="25">
        <v>89</v>
      </c>
      <c r="P63" s="27">
        <f t="shared" si="12"/>
        <v>821</v>
      </c>
      <c r="Q63" s="28">
        <f t="shared" si="13"/>
        <v>0.12158469945355191</v>
      </c>
      <c r="R63" s="29">
        <f t="shared" si="31"/>
        <v>794</v>
      </c>
      <c r="S63" s="28">
        <f t="shared" si="5"/>
        <v>1</v>
      </c>
      <c r="T63" s="30">
        <v>40140</v>
      </c>
      <c r="U63" s="31">
        <f t="shared" si="14"/>
        <v>40871</v>
      </c>
      <c r="V63" s="32">
        <f t="shared" si="15"/>
        <v>40960</v>
      </c>
      <c r="W63" s="33">
        <v>40934</v>
      </c>
      <c r="X63" s="33">
        <v>40939</v>
      </c>
      <c r="Y63" s="30"/>
      <c r="Z63" s="34" t="s">
        <v>209</v>
      </c>
      <c r="AA63" s="35"/>
      <c r="AB63" s="36">
        <v>5499000</v>
      </c>
      <c r="AC63" s="36">
        <v>487497.62</v>
      </c>
      <c r="AD63" s="37">
        <f t="shared" si="16"/>
        <v>5986497.6200000001</v>
      </c>
      <c r="AE63" s="28">
        <f t="shared" si="17"/>
        <v>8.8652049463538829E-2</v>
      </c>
      <c r="AF63" s="38">
        <v>5986498</v>
      </c>
      <c r="AG63" s="36">
        <v>0</v>
      </c>
      <c r="AH63" s="37">
        <f t="shared" si="18"/>
        <v>5986498</v>
      </c>
      <c r="AI63" s="39">
        <f t="shared" si="19"/>
        <v>1.0000000634761799</v>
      </c>
      <c r="AJ63" s="40">
        <f t="shared" si="20"/>
        <v>11.342857142857143</v>
      </c>
      <c r="AK63" s="255">
        <v>1</v>
      </c>
      <c r="AL63" s="119">
        <v>0</v>
      </c>
      <c r="AM63" s="41" t="s">
        <v>560</v>
      </c>
      <c r="AN63" s="93" t="s">
        <v>223</v>
      </c>
    </row>
    <row r="64" spans="1:40" s="42" customFormat="1" ht="57.6" x14ac:dyDescent="0.3">
      <c r="A64" s="23">
        <v>3084</v>
      </c>
      <c r="B64" s="24" t="s">
        <v>360</v>
      </c>
      <c r="C64" s="24" t="s">
        <v>364</v>
      </c>
      <c r="D64" s="24" t="s">
        <v>96</v>
      </c>
      <c r="E64" s="24" t="s">
        <v>147</v>
      </c>
      <c r="F64" s="24" t="s">
        <v>160</v>
      </c>
      <c r="G64" s="24" t="s">
        <v>365</v>
      </c>
      <c r="H64" s="24" t="s">
        <v>182</v>
      </c>
      <c r="I64" s="25">
        <v>124</v>
      </c>
      <c r="J64" s="25">
        <v>124</v>
      </c>
      <c r="K64" s="25">
        <v>0</v>
      </c>
      <c r="L64" s="26">
        <f t="shared" si="2"/>
        <v>124</v>
      </c>
      <c r="M64" s="25">
        <v>0</v>
      </c>
      <c r="N64" s="25">
        <v>485</v>
      </c>
      <c r="O64" s="25">
        <v>423</v>
      </c>
      <c r="P64" s="27">
        <f t="shared" si="12"/>
        <v>908</v>
      </c>
      <c r="Q64" s="28">
        <f t="shared" si="13"/>
        <v>0.87216494845360826</v>
      </c>
      <c r="R64" s="29">
        <f t="shared" si="31"/>
        <v>970</v>
      </c>
      <c r="S64" s="28">
        <f t="shared" si="5"/>
        <v>1</v>
      </c>
      <c r="T64" s="30">
        <v>40161</v>
      </c>
      <c r="U64" s="31">
        <f t="shared" si="14"/>
        <v>40645</v>
      </c>
      <c r="V64" s="32">
        <f t="shared" si="15"/>
        <v>41068</v>
      </c>
      <c r="W64" s="33">
        <v>41131</v>
      </c>
      <c r="X64" s="33">
        <v>41382</v>
      </c>
      <c r="Y64" s="30"/>
      <c r="Z64" s="34" t="s">
        <v>549</v>
      </c>
      <c r="AA64" s="35"/>
      <c r="AB64" s="36">
        <v>9009000</v>
      </c>
      <c r="AC64" s="36">
        <v>589263.71</v>
      </c>
      <c r="AD64" s="37">
        <f t="shared" si="16"/>
        <v>9598263.7100000009</v>
      </c>
      <c r="AE64" s="28">
        <f t="shared" si="17"/>
        <v>6.540833721833722E-2</v>
      </c>
      <c r="AF64" s="38">
        <v>9590758.2200000007</v>
      </c>
      <c r="AG64" s="36">
        <v>0</v>
      </c>
      <c r="AH64" s="37">
        <f t="shared" si="18"/>
        <v>9590758.2200000007</v>
      </c>
      <c r="AI64" s="39">
        <f t="shared" si="19"/>
        <v>0.99921803669634746</v>
      </c>
      <c r="AJ64" s="40">
        <f t="shared" si="20"/>
        <v>7.82258064516129</v>
      </c>
      <c r="AK64" s="255">
        <v>1</v>
      </c>
      <c r="AL64" s="119">
        <v>0</v>
      </c>
      <c r="AM64" s="41" t="s">
        <v>560</v>
      </c>
      <c r="AN64" s="93" t="s">
        <v>223</v>
      </c>
    </row>
    <row r="65" spans="1:40" s="42" customFormat="1" ht="43.2" x14ac:dyDescent="0.3">
      <c r="A65" s="23">
        <v>3085</v>
      </c>
      <c r="B65" s="24" t="s">
        <v>366</v>
      </c>
      <c r="C65" s="24" t="s">
        <v>367</v>
      </c>
      <c r="D65" s="24" t="s">
        <v>172</v>
      </c>
      <c r="E65" s="24" t="s">
        <v>180</v>
      </c>
      <c r="F65" s="24" t="s">
        <v>368</v>
      </c>
      <c r="G65" s="24" t="s">
        <v>283</v>
      </c>
      <c r="H65" s="24" t="s">
        <v>369</v>
      </c>
      <c r="I65" s="25">
        <v>298</v>
      </c>
      <c r="J65" s="25">
        <v>298</v>
      </c>
      <c r="K65" s="25">
        <v>0</v>
      </c>
      <c r="L65" s="26">
        <f t="shared" si="2"/>
        <v>298</v>
      </c>
      <c r="M65" s="25">
        <v>0</v>
      </c>
      <c r="N65" s="25">
        <v>1130</v>
      </c>
      <c r="O65" s="25">
        <v>0</v>
      </c>
      <c r="P65" s="27">
        <f t="shared" si="12"/>
        <v>1130</v>
      </c>
      <c r="Q65" s="28">
        <f t="shared" si="13"/>
        <v>0</v>
      </c>
      <c r="R65" s="29">
        <f t="shared" si="31"/>
        <v>1375</v>
      </c>
      <c r="S65" s="28">
        <f t="shared" si="5"/>
        <v>1</v>
      </c>
      <c r="T65" s="30">
        <v>37340</v>
      </c>
      <c r="U65" s="31">
        <f t="shared" si="14"/>
        <v>38469</v>
      </c>
      <c r="V65" s="32">
        <f t="shared" si="15"/>
        <v>38469</v>
      </c>
      <c r="W65" s="33">
        <v>38715</v>
      </c>
      <c r="X65" s="33">
        <v>38720</v>
      </c>
      <c r="Y65" s="30"/>
      <c r="Z65" s="34"/>
      <c r="AA65" s="35"/>
      <c r="AB65" s="36">
        <v>22466000</v>
      </c>
      <c r="AC65" s="36">
        <v>0</v>
      </c>
      <c r="AD65" s="37">
        <f t="shared" si="16"/>
        <v>22466000</v>
      </c>
      <c r="AE65" s="28">
        <f t="shared" si="17"/>
        <v>0</v>
      </c>
      <c r="AF65" s="38">
        <v>22466000</v>
      </c>
      <c r="AG65" s="36">
        <v>0</v>
      </c>
      <c r="AH65" s="37">
        <f t="shared" si="18"/>
        <v>22466000</v>
      </c>
      <c r="AI65" s="39">
        <f t="shared" si="19"/>
        <v>1</v>
      </c>
      <c r="AJ65" s="40">
        <f t="shared" si="20"/>
        <v>4.6140939597315436</v>
      </c>
      <c r="AK65" s="255">
        <v>1</v>
      </c>
      <c r="AL65" s="119">
        <v>0</v>
      </c>
      <c r="AM65" s="41" t="s">
        <v>560</v>
      </c>
      <c r="AN65" s="93" t="s">
        <v>223</v>
      </c>
    </row>
    <row r="66" spans="1:40" s="42" customFormat="1" ht="28.8" x14ac:dyDescent="0.3">
      <c r="A66" s="23">
        <v>5048</v>
      </c>
      <c r="B66" s="24" t="s">
        <v>366</v>
      </c>
      <c r="C66" s="24" t="s">
        <v>370</v>
      </c>
      <c r="D66" s="24" t="s">
        <v>165</v>
      </c>
      <c r="E66" s="24" t="s">
        <v>180</v>
      </c>
      <c r="F66" s="24" t="s">
        <v>371</v>
      </c>
      <c r="G66" s="24" t="s">
        <v>106</v>
      </c>
      <c r="H66" s="24" t="s">
        <v>372</v>
      </c>
      <c r="I66" s="25">
        <v>200</v>
      </c>
      <c r="J66" s="25">
        <v>200</v>
      </c>
      <c r="K66" s="25">
        <v>0</v>
      </c>
      <c r="L66" s="26">
        <f t="shared" si="2"/>
        <v>200</v>
      </c>
      <c r="M66" s="25">
        <v>0</v>
      </c>
      <c r="N66" s="25">
        <v>900</v>
      </c>
      <c r="O66" s="25">
        <v>568</v>
      </c>
      <c r="P66" s="27">
        <f t="shared" si="12"/>
        <v>1468</v>
      </c>
      <c r="Q66" s="28">
        <f t="shared" si="13"/>
        <v>0.63111111111111107</v>
      </c>
      <c r="R66" s="29">
        <f t="shared" si="31"/>
        <v>1537</v>
      </c>
      <c r="S66" s="28">
        <f t="shared" si="5"/>
        <v>1</v>
      </c>
      <c r="T66" s="30">
        <v>38061</v>
      </c>
      <c r="U66" s="31">
        <f t="shared" si="14"/>
        <v>38960</v>
      </c>
      <c r="V66" s="32">
        <f t="shared" si="15"/>
        <v>39528</v>
      </c>
      <c r="W66" s="33">
        <v>39598</v>
      </c>
      <c r="X66" s="33">
        <v>39659</v>
      </c>
      <c r="Y66" s="30"/>
      <c r="Z66" s="34" t="s">
        <v>551</v>
      </c>
      <c r="AA66" s="35"/>
      <c r="AB66" s="36">
        <v>18456662</v>
      </c>
      <c r="AC66" s="36">
        <v>1765148</v>
      </c>
      <c r="AD66" s="37">
        <f t="shared" si="16"/>
        <v>20221810</v>
      </c>
      <c r="AE66" s="28">
        <f t="shared" si="17"/>
        <v>9.5637445167495616E-2</v>
      </c>
      <c r="AF66" s="38">
        <v>20221810</v>
      </c>
      <c r="AG66" s="36">
        <v>0</v>
      </c>
      <c r="AH66" s="37">
        <f t="shared" si="18"/>
        <v>20221810</v>
      </c>
      <c r="AI66" s="39">
        <f t="shared" si="19"/>
        <v>1</v>
      </c>
      <c r="AJ66" s="40">
        <f t="shared" si="20"/>
        <v>7.6849999999999996</v>
      </c>
      <c r="AK66" s="255">
        <v>1</v>
      </c>
      <c r="AL66" s="119">
        <v>0</v>
      </c>
      <c r="AM66" s="41" t="s">
        <v>560</v>
      </c>
      <c r="AN66" s="93" t="s">
        <v>223</v>
      </c>
    </row>
    <row r="67" spans="1:40" s="42" customFormat="1" ht="57.6" x14ac:dyDescent="0.3">
      <c r="A67" s="23">
        <v>5131</v>
      </c>
      <c r="B67" s="24" t="s">
        <v>373</v>
      </c>
      <c r="C67" s="24" t="s">
        <v>374</v>
      </c>
      <c r="D67" s="24" t="s">
        <v>306</v>
      </c>
      <c r="E67" s="24" t="s">
        <v>300</v>
      </c>
      <c r="F67" s="24" t="s">
        <v>160</v>
      </c>
      <c r="G67" s="24" t="s">
        <v>375</v>
      </c>
      <c r="H67" s="24" t="s">
        <v>376</v>
      </c>
      <c r="I67" s="25">
        <v>88</v>
      </c>
      <c r="J67" s="25">
        <v>88</v>
      </c>
      <c r="K67" s="25">
        <v>0</v>
      </c>
      <c r="L67" s="26">
        <f t="shared" si="2"/>
        <v>88</v>
      </c>
      <c r="M67" s="25">
        <v>0</v>
      </c>
      <c r="N67" s="25">
        <v>365</v>
      </c>
      <c r="O67" s="25">
        <v>242</v>
      </c>
      <c r="P67" s="27">
        <f t="shared" si="12"/>
        <v>607</v>
      </c>
      <c r="Q67" s="28">
        <f t="shared" si="13"/>
        <v>0.66301369863013704</v>
      </c>
      <c r="R67" s="29">
        <f t="shared" si="31"/>
        <v>937</v>
      </c>
      <c r="S67" s="28">
        <f t="shared" si="5"/>
        <v>1</v>
      </c>
      <c r="T67" s="30">
        <v>40329</v>
      </c>
      <c r="U67" s="31">
        <f t="shared" si="14"/>
        <v>40693</v>
      </c>
      <c r="V67" s="32">
        <f t="shared" si="15"/>
        <v>40935</v>
      </c>
      <c r="W67" s="33">
        <v>41266</v>
      </c>
      <c r="X67" s="33">
        <v>41110</v>
      </c>
      <c r="Y67" s="30"/>
      <c r="Z67" s="34" t="s">
        <v>551</v>
      </c>
      <c r="AA67" s="35"/>
      <c r="AB67" s="36">
        <v>5939925</v>
      </c>
      <c r="AC67" s="36">
        <v>394882.55</v>
      </c>
      <c r="AD67" s="37">
        <f t="shared" si="16"/>
        <v>6334807.5499999998</v>
      </c>
      <c r="AE67" s="28">
        <f t="shared" si="17"/>
        <v>6.6479383157194746E-2</v>
      </c>
      <c r="AF67" s="38">
        <v>6334807.5499999998</v>
      </c>
      <c r="AG67" s="36">
        <v>0</v>
      </c>
      <c r="AH67" s="37">
        <f t="shared" si="18"/>
        <v>6334807.5499999998</v>
      </c>
      <c r="AI67" s="39">
        <f t="shared" si="19"/>
        <v>1</v>
      </c>
      <c r="AJ67" s="40">
        <f t="shared" si="20"/>
        <v>10.647727272727273</v>
      </c>
      <c r="AK67" s="255">
        <v>1</v>
      </c>
      <c r="AL67" s="119">
        <v>0</v>
      </c>
      <c r="AM67" s="41" t="s">
        <v>560</v>
      </c>
      <c r="AN67" s="93" t="s">
        <v>223</v>
      </c>
    </row>
    <row r="68" spans="1:40" s="42" customFormat="1" ht="28.8" x14ac:dyDescent="0.3">
      <c r="A68" s="23">
        <v>5020</v>
      </c>
      <c r="B68" s="24" t="s">
        <v>373</v>
      </c>
      <c r="C68" s="24" t="s">
        <v>377</v>
      </c>
      <c r="D68" s="24" t="s">
        <v>281</v>
      </c>
      <c r="E68" s="24" t="s">
        <v>180</v>
      </c>
      <c r="F68" s="24" t="s">
        <v>226</v>
      </c>
      <c r="G68" s="24" t="s">
        <v>378</v>
      </c>
      <c r="H68" s="24" t="s">
        <v>378</v>
      </c>
      <c r="I68" s="25">
        <v>150</v>
      </c>
      <c r="J68" s="25">
        <v>150</v>
      </c>
      <c r="K68" s="25">
        <v>0</v>
      </c>
      <c r="L68" s="26">
        <f t="shared" si="2"/>
        <v>150</v>
      </c>
      <c r="M68" s="25">
        <v>0</v>
      </c>
      <c r="N68" s="25">
        <v>1095</v>
      </c>
      <c r="O68" s="25">
        <v>180</v>
      </c>
      <c r="P68" s="27">
        <f t="shared" si="12"/>
        <v>1275</v>
      </c>
      <c r="Q68" s="28">
        <f t="shared" si="13"/>
        <v>0.16438356164383561</v>
      </c>
      <c r="R68" s="29">
        <f t="shared" ref="R68:R99" si="32">IF(W68="",$D$146-T68,W68-T68)</f>
        <v>1145</v>
      </c>
      <c r="S68" s="28">
        <f t="shared" si="5"/>
        <v>1</v>
      </c>
      <c r="T68" s="30">
        <v>36430</v>
      </c>
      <c r="U68" s="31">
        <f t="shared" si="14"/>
        <v>37524</v>
      </c>
      <c r="V68" s="32">
        <f t="shared" si="15"/>
        <v>37704</v>
      </c>
      <c r="W68" s="33">
        <v>37575</v>
      </c>
      <c r="X68" s="33">
        <v>37610</v>
      </c>
      <c r="Y68" s="30"/>
      <c r="Z68" s="34"/>
      <c r="AA68" s="35"/>
      <c r="AB68" s="36">
        <v>10968000</v>
      </c>
      <c r="AC68" s="36">
        <v>86049</v>
      </c>
      <c r="AD68" s="37">
        <f t="shared" si="16"/>
        <v>11054049</v>
      </c>
      <c r="AE68" s="28">
        <f t="shared" si="17"/>
        <v>7.8454595185995617E-3</v>
      </c>
      <c r="AF68" s="38">
        <v>11054049</v>
      </c>
      <c r="AG68" s="36">
        <v>0</v>
      </c>
      <c r="AH68" s="37">
        <f t="shared" si="18"/>
        <v>11054049</v>
      </c>
      <c r="AI68" s="39">
        <f t="shared" si="19"/>
        <v>1</v>
      </c>
      <c r="AJ68" s="40">
        <f t="shared" si="20"/>
        <v>7.6333333333333337</v>
      </c>
      <c r="AK68" s="255">
        <v>1</v>
      </c>
      <c r="AL68" s="119">
        <v>0</v>
      </c>
      <c r="AM68" s="41" t="s">
        <v>566</v>
      </c>
      <c r="AN68" s="93" t="s">
        <v>223</v>
      </c>
    </row>
    <row r="69" spans="1:40" s="42" customFormat="1" ht="43.2" x14ac:dyDescent="0.3">
      <c r="A69" s="23">
        <v>3094</v>
      </c>
      <c r="B69" s="24" t="s">
        <v>373</v>
      </c>
      <c r="C69" s="24" t="s">
        <v>379</v>
      </c>
      <c r="D69" s="24" t="s">
        <v>352</v>
      </c>
      <c r="E69" s="24" t="s">
        <v>180</v>
      </c>
      <c r="F69" s="24" t="s">
        <v>326</v>
      </c>
      <c r="G69" s="24" t="s">
        <v>380</v>
      </c>
      <c r="H69" s="24" t="s">
        <v>381</v>
      </c>
      <c r="I69" s="25">
        <v>128</v>
      </c>
      <c r="J69" s="25">
        <v>128</v>
      </c>
      <c r="K69" s="25">
        <v>0</v>
      </c>
      <c r="L69" s="26">
        <f t="shared" si="2"/>
        <v>128</v>
      </c>
      <c r="M69" s="25">
        <v>0</v>
      </c>
      <c r="N69" s="25">
        <v>840</v>
      </c>
      <c r="O69" s="25">
        <v>731</v>
      </c>
      <c r="P69" s="27">
        <f t="shared" si="12"/>
        <v>1571</v>
      </c>
      <c r="Q69" s="28">
        <f t="shared" si="13"/>
        <v>0.87023809523809526</v>
      </c>
      <c r="R69" s="29">
        <f t="shared" si="32"/>
        <v>1548</v>
      </c>
      <c r="S69" s="28">
        <f t="shared" ref="S69:S132" si="33">IF(W69="",R69/P69,1)</f>
        <v>1</v>
      </c>
      <c r="T69" s="30">
        <v>35723</v>
      </c>
      <c r="U69" s="31">
        <f t="shared" si="14"/>
        <v>36562</v>
      </c>
      <c r="V69" s="32">
        <f t="shared" si="15"/>
        <v>37293</v>
      </c>
      <c r="W69" s="33">
        <v>37271</v>
      </c>
      <c r="X69" s="33">
        <v>37288</v>
      </c>
      <c r="Y69" s="30"/>
      <c r="Z69" s="34"/>
      <c r="AA69" s="35"/>
      <c r="AB69" s="36">
        <v>6625000</v>
      </c>
      <c r="AC69" s="36">
        <v>386337.2</v>
      </c>
      <c r="AD69" s="37">
        <f t="shared" si="16"/>
        <v>7011337.2000000002</v>
      </c>
      <c r="AE69" s="28">
        <f t="shared" si="17"/>
        <v>5.8315049056603778E-2</v>
      </c>
      <c r="AF69" s="38">
        <v>7011337</v>
      </c>
      <c r="AG69" s="36">
        <v>0</v>
      </c>
      <c r="AH69" s="37">
        <f t="shared" si="18"/>
        <v>7011337</v>
      </c>
      <c r="AI69" s="39">
        <f t="shared" si="19"/>
        <v>0.99999997147477082</v>
      </c>
      <c r="AJ69" s="40">
        <f t="shared" si="20"/>
        <v>12.09375</v>
      </c>
      <c r="AK69" s="255">
        <v>1</v>
      </c>
      <c r="AL69" s="119">
        <v>0</v>
      </c>
      <c r="AM69" s="41" t="s">
        <v>560</v>
      </c>
      <c r="AN69" s="93" t="s">
        <v>223</v>
      </c>
    </row>
    <row r="70" spans="1:40" s="42" customFormat="1" ht="28.8" x14ac:dyDescent="0.3">
      <c r="A70" s="23">
        <v>3094</v>
      </c>
      <c r="B70" s="24" t="s">
        <v>373</v>
      </c>
      <c r="C70" s="24" t="s">
        <v>382</v>
      </c>
      <c r="D70" s="24" t="s">
        <v>165</v>
      </c>
      <c r="E70" s="24" t="s">
        <v>180</v>
      </c>
      <c r="F70" s="24" t="s">
        <v>326</v>
      </c>
      <c r="G70" s="24" t="s">
        <v>383</v>
      </c>
      <c r="H70" s="24" t="s">
        <v>384</v>
      </c>
      <c r="I70" s="25">
        <v>132</v>
      </c>
      <c r="J70" s="25">
        <v>132</v>
      </c>
      <c r="K70" s="25">
        <v>0</v>
      </c>
      <c r="L70" s="26">
        <f t="shared" si="2"/>
        <v>132</v>
      </c>
      <c r="M70" s="25">
        <v>0</v>
      </c>
      <c r="N70" s="25">
        <v>790</v>
      </c>
      <c r="O70" s="25">
        <v>299</v>
      </c>
      <c r="P70" s="27">
        <f t="shared" si="12"/>
        <v>1089</v>
      </c>
      <c r="Q70" s="28">
        <f t="shared" si="13"/>
        <v>0.37848101265822787</v>
      </c>
      <c r="R70" s="29">
        <f t="shared" si="32"/>
        <v>861</v>
      </c>
      <c r="S70" s="28">
        <f t="shared" si="33"/>
        <v>1</v>
      </c>
      <c r="T70" s="30">
        <v>38301</v>
      </c>
      <c r="U70" s="31">
        <f t="shared" si="14"/>
        <v>39090</v>
      </c>
      <c r="V70" s="32">
        <f t="shared" si="15"/>
        <v>39389</v>
      </c>
      <c r="W70" s="33">
        <v>39162</v>
      </c>
      <c r="X70" s="33">
        <v>39519</v>
      </c>
      <c r="Y70" s="30"/>
      <c r="Z70" s="34"/>
      <c r="AA70" s="35"/>
      <c r="AB70" s="36">
        <v>10199820</v>
      </c>
      <c r="AC70" s="36">
        <v>1471265</v>
      </c>
      <c r="AD70" s="37">
        <f t="shared" si="16"/>
        <v>11671085</v>
      </c>
      <c r="AE70" s="28">
        <f t="shared" si="17"/>
        <v>0.14424421215276348</v>
      </c>
      <c r="AF70" s="38">
        <v>11237717</v>
      </c>
      <c r="AG70" s="36">
        <v>0</v>
      </c>
      <c r="AH70" s="37">
        <f t="shared" si="18"/>
        <v>11237717</v>
      </c>
      <c r="AI70" s="39">
        <f t="shared" si="19"/>
        <v>0.96286823375890074</v>
      </c>
      <c r="AJ70" s="40">
        <f t="shared" si="20"/>
        <v>6.5227272727272725</v>
      </c>
      <c r="AK70" s="255">
        <v>1</v>
      </c>
      <c r="AL70" s="119">
        <v>0</v>
      </c>
      <c r="AM70" s="41" t="s">
        <v>560</v>
      </c>
      <c r="AN70" s="93" t="s">
        <v>223</v>
      </c>
    </row>
    <row r="71" spans="1:40" s="42" customFormat="1" ht="28.8" x14ac:dyDescent="0.3">
      <c r="A71" s="23">
        <v>3048</v>
      </c>
      <c r="B71" s="24" t="s">
        <v>385</v>
      </c>
      <c r="C71" s="24" t="s">
        <v>235</v>
      </c>
      <c r="D71" s="24" t="s">
        <v>87</v>
      </c>
      <c r="E71" s="24" t="s">
        <v>246</v>
      </c>
      <c r="F71" s="24" t="s">
        <v>226</v>
      </c>
      <c r="G71" s="24" t="s">
        <v>386</v>
      </c>
      <c r="H71" s="24" t="s">
        <v>387</v>
      </c>
      <c r="I71" s="25">
        <v>100</v>
      </c>
      <c r="J71" s="25">
        <v>100</v>
      </c>
      <c r="K71" s="25">
        <v>0</v>
      </c>
      <c r="L71" s="26">
        <f t="shared" si="2"/>
        <v>100</v>
      </c>
      <c r="M71" s="25">
        <v>0</v>
      </c>
      <c r="N71" s="25">
        <v>780</v>
      </c>
      <c r="O71" s="25">
        <v>128</v>
      </c>
      <c r="P71" s="27">
        <f t="shared" si="12"/>
        <v>908</v>
      </c>
      <c r="Q71" s="28">
        <f t="shared" si="13"/>
        <v>0.1641025641025641</v>
      </c>
      <c r="R71" s="29">
        <f t="shared" si="32"/>
        <v>1026</v>
      </c>
      <c r="S71" s="28">
        <f t="shared" si="33"/>
        <v>1</v>
      </c>
      <c r="T71" s="30">
        <v>36822</v>
      </c>
      <c r="U71" s="31">
        <f t="shared" si="14"/>
        <v>37601</v>
      </c>
      <c r="V71" s="32">
        <f t="shared" si="15"/>
        <v>37729</v>
      </c>
      <c r="W71" s="33">
        <v>37848</v>
      </c>
      <c r="X71" s="33">
        <v>38103</v>
      </c>
      <c r="Y71" s="30"/>
      <c r="Z71" s="34"/>
      <c r="AA71" s="35"/>
      <c r="AB71" s="36">
        <v>8790000</v>
      </c>
      <c r="AC71" s="36">
        <v>208826</v>
      </c>
      <c r="AD71" s="37">
        <f t="shared" si="16"/>
        <v>8998826</v>
      </c>
      <c r="AE71" s="28">
        <f t="shared" si="17"/>
        <v>2.3757224118316267E-2</v>
      </c>
      <c r="AF71" s="38">
        <v>8998826</v>
      </c>
      <c r="AG71" s="36">
        <v>0</v>
      </c>
      <c r="AH71" s="37">
        <f t="shared" si="18"/>
        <v>8998826</v>
      </c>
      <c r="AI71" s="39">
        <f t="shared" si="19"/>
        <v>1</v>
      </c>
      <c r="AJ71" s="40">
        <f t="shared" si="20"/>
        <v>10.26</v>
      </c>
      <c r="AK71" s="255">
        <v>1</v>
      </c>
      <c r="AL71" s="119">
        <v>0</v>
      </c>
      <c r="AM71" s="41" t="s">
        <v>560</v>
      </c>
      <c r="AN71" s="93" t="s">
        <v>223</v>
      </c>
    </row>
    <row r="72" spans="1:40" s="42" customFormat="1" ht="28.8" x14ac:dyDescent="0.3">
      <c r="A72" s="23">
        <v>5064</v>
      </c>
      <c r="B72" s="24" t="s">
        <v>177</v>
      </c>
      <c r="C72" s="24" t="s">
        <v>388</v>
      </c>
      <c r="D72" s="24" t="s">
        <v>389</v>
      </c>
      <c r="E72" s="24" t="s">
        <v>180</v>
      </c>
      <c r="F72" s="24" t="s">
        <v>148</v>
      </c>
      <c r="G72" s="24" t="s">
        <v>266</v>
      </c>
      <c r="H72" s="24" t="s">
        <v>390</v>
      </c>
      <c r="I72" s="25">
        <v>148</v>
      </c>
      <c r="J72" s="25">
        <v>148</v>
      </c>
      <c r="K72" s="25">
        <v>0</v>
      </c>
      <c r="L72" s="26">
        <f t="shared" si="2"/>
        <v>148</v>
      </c>
      <c r="M72" s="25">
        <v>0</v>
      </c>
      <c r="N72" s="25">
        <v>840</v>
      </c>
      <c r="O72" s="25">
        <v>614</v>
      </c>
      <c r="P72" s="27">
        <f t="shared" si="12"/>
        <v>1454</v>
      </c>
      <c r="Q72" s="28">
        <f t="shared" si="13"/>
        <v>0.73095238095238091</v>
      </c>
      <c r="R72" s="29">
        <f t="shared" si="32"/>
        <v>1201</v>
      </c>
      <c r="S72" s="28">
        <f t="shared" si="33"/>
        <v>1</v>
      </c>
      <c r="T72" s="30">
        <v>38299</v>
      </c>
      <c r="U72" s="31">
        <f t="shared" si="14"/>
        <v>39138</v>
      </c>
      <c r="V72" s="32">
        <f t="shared" si="15"/>
        <v>39752</v>
      </c>
      <c r="W72" s="33">
        <v>39500</v>
      </c>
      <c r="X72" s="33">
        <v>39542</v>
      </c>
      <c r="Y72" s="30"/>
      <c r="Z72" s="34" t="s">
        <v>92</v>
      </c>
      <c r="AA72" s="35"/>
      <c r="AB72" s="36">
        <v>13860000</v>
      </c>
      <c r="AC72" s="36">
        <v>854562</v>
      </c>
      <c r="AD72" s="37">
        <f t="shared" si="16"/>
        <v>14714562</v>
      </c>
      <c r="AE72" s="28">
        <f t="shared" si="17"/>
        <v>6.1656709956709958E-2</v>
      </c>
      <c r="AF72" s="38">
        <v>14438155</v>
      </c>
      <c r="AG72" s="36">
        <v>0</v>
      </c>
      <c r="AH72" s="37">
        <f t="shared" si="18"/>
        <v>14438155</v>
      </c>
      <c r="AI72" s="39">
        <f t="shared" si="19"/>
        <v>0.98121541096500187</v>
      </c>
      <c r="AJ72" s="40">
        <f t="shared" si="20"/>
        <v>8.1148648648648649</v>
      </c>
      <c r="AK72" s="255">
        <v>1</v>
      </c>
      <c r="AL72" s="119">
        <v>0</v>
      </c>
      <c r="AM72" s="41" t="s">
        <v>560</v>
      </c>
      <c r="AN72" s="93" t="s">
        <v>223</v>
      </c>
    </row>
    <row r="73" spans="1:40" s="42" customFormat="1" ht="28.8" x14ac:dyDescent="0.3">
      <c r="A73" s="23">
        <v>3093</v>
      </c>
      <c r="B73" s="24" t="s">
        <v>177</v>
      </c>
      <c r="C73" s="24" t="s">
        <v>391</v>
      </c>
      <c r="D73" s="24" t="s">
        <v>172</v>
      </c>
      <c r="E73" s="24" t="s">
        <v>180</v>
      </c>
      <c r="F73" s="24" t="s">
        <v>392</v>
      </c>
      <c r="G73" s="24" t="s">
        <v>393</v>
      </c>
      <c r="H73" s="24" t="s">
        <v>347</v>
      </c>
      <c r="I73" s="25">
        <v>88</v>
      </c>
      <c r="J73" s="25">
        <v>88</v>
      </c>
      <c r="K73" s="25">
        <v>0</v>
      </c>
      <c r="L73" s="26">
        <f t="shared" si="2"/>
        <v>88</v>
      </c>
      <c r="M73" s="25">
        <v>0</v>
      </c>
      <c r="N73" s="25">
        <v>600</v>
      </c>
      <c r="O73" s="25">
        <v>199</v>
      </c>
      <c r="P73" s="27">
        <f t="shared" si="12"/>
        <v>799</v>
      </c>
      <c r="Q73" s="28">
        <f t="shared" si="13"/>
        <v>0.33166666666666667</v>
      </c>
      <c r="R73" s="29">
        <f t="shared" si="32"/>
        <v>798</v>
      </c>
      <c r="S73" s="28">
        <f t="shared" si="33"/>
        <v>1</v>
      </c>
      <c r="T73" s="30">
        <v>39962</v>
      </c>
      <c r="U73" s="31">
        <f t="shared" si="14"/>
        <v>40561</v>
      </c>
      <c r="V73" s="32">
        <f t="shared" si="15"/>
        <v>40760</v>
      </c>
      <c r="W73" s="33">
        <v>40760</v>
      </c>
      <c r="X73" s="33"/>
      <c r="Y73" s="30"/>
      <c r="Z73" s="34" t="s">
        <v>209</v>
      </c>
      <c r="AA73" s="35"/>
      <c r="AB73" s="36">
        <v>9879114</v>
      </c>
      <c r="AC73" s="36">
        <v>196304</v>
      </c>
      <c r="AD73" s="37">
        <f t="shared" si="16"/>
        <v>10075418</v>
      </c>
      <c r="AE73" s="28">
        <f t="shared" si="17"/>
        <v>1.9870607829811458E-2</v>
      </c>
      <c r="AF73" s="38">
        <v>10058405.83</v>
      </c>
      <c r="AG73" s="36">
        <v>0</v>
      </c>
      <c r="AH73" s="37">
        <f t="shared" si="18"/>
        <v>10058405.83</v>
      </c>
      <c r="AI73" s="39">
        <f t="shared" si="19"/>
        <v>0.99831151719958422</v>
      </c>
      <c r="AJ73" s="40">
        <f t="shared" si="20"/>
        <v>9.0681818181818183</v>
      </c>
      <c r="AK73" s="255">
        <v>1</v>
      </c>
      <c r="AL73" s="119">
        <v>0</v>
      </c>
      <c r="AM73" s="41" t="s">
        <v>560</v>
      </c>
      <c r="AN73" s="93" t="s">
        <v>223</v>
      </c>
    </row>
    <row r="74" spans="1:40" s="42" customFormat="1" ht="43.2" x14ac:dyDescent="0.3">
      <c r="A74" s="23">
        <v>5226</v>
      </c>
      <c r="B74" s="24" t="s">
        <v>394</v>
      </c>
      <c r="C74" s="24" t="s">
        <v>395</v>
      </c>
      <c r="D74" s="24" t="s">
        <v>104</v>
      </c>
      <c r="E74" s="24" t="s">
        <v>189</v>
      </c>
      <c r="F74" s="24" t="s">
        <v>190</v>
      </c>
      <c r="G74" s="24" t="s">
        <v>396</v>
      </c>
      <c r="H74" s="24" t="s">
        <v>397</v>
      </c>
      <c r="I74" s="25">
        <v>55</v>
      </c>
      <c r="J74" s="25">
        <v>55</v>
      </c>
      <c r="K74" s="25">
        <v>0</v>
      </c>
      <c r="L74" s="26">
        <f t="shared" si="2"/>
        <v>55</v>
      </c>
      <c r="M74" s="25">
        <v>0</v>
      </c>
      <c r="N74" s="25">
        <v>730</v>
      </c>
      <c r="O74" s="25">
        <v>32</v>
      </c>
      <c r="P74" s="27">
        <f t="shared" si="12"/>
        <v>762</v>
      </c>
      <c r="Q74" s="28">
        <f t="shared" si="13"/>
        <v>4.3835616438356165E-2</v>
      </c>
      <c r="R74" s="29">
        <f t="shared" si="32"/>
        <v>766</v>
      </c>
      <c r="S74" s="28">
        <f t="shared" si="33"/>
        <v>1</v>
      </c>
      <c r="T74" s="30">
        <v>36949</v>
      </c>
      <c r="U74" s="31">
        <f t="shared" si="14"/>
        <v>37678</v>
      </c>
      <c r="V74" s="32">
        <f t="shared" si="15"/>
        <v>37710</v>
      </c>
      <c r="W74" s="33">
        <v>37715</v>
      </c>
      <c r="X74" s="33">
        <v>37897</v>
      </c>
      <c r="Y74" s="30"/>
      <c r="Z74" s="34"/>
      <c r="AA74" s="35"/>
      <c r="AB74" s="36">
        <v>4156000</v>
      </c>
      <c r="AC74" s="36">
        <v>71269</v>
      </c>
      <c r="AD74" s="37">
        <f t="shared" si="16"/>
        <v>4227269</v>
      </c>
      <c r="AE74" s="28">
        <f t="shared" si="17"/>
        <v>1.7148460057747835E-2</v>
      </c>
      <c r="AF74" s="38">
        <v>4227269</v>
      </c>
      <c r="AG74" s="36">
        <v>0</v>
      </c>
      <c r="AH74" s="37">
        <f t="shared" si="18"/>
        <v>4227269</v>
      </c>
      <c r="AI74" s="39">
        <f t="shared" si="19"/>
        <v>1</v>
      </c>
      <c r="AJ74" s="40">
        <f t="shared" si="20"/>
        <v>13.927272727272728</v>
      </c>
      <c r="AK74" s="255">
        <v>1</v>
      </c>
      <c r="AL74" s="119">
        <v>0</v>
      </c>
      <c r="AM74" s="41" t="s">
        <v>560</v>
      </c>
      <c r="AN74" s="93" t="s">
        <v>223</v>
      </c>
    </row>
    <row r="75" spans="1:40" s="42" customFormat="1" ht="43.2" x14ac:dyDescent="0.3">
      <c r="A75" s="23">
        <v>5090</v>
      </c>
      <c r="B75" s="24" t="s">
        <v>398</v>
      </c>
      <c r="C75" s="24" t="s">
        <v>399</v>
      </c>
      <c r="D75" s="24" t="s">
        <v>389</v>
      </c>
      <c r="E75" s="24" t="s">
        <v>180</v>
      </c>
      <c r="F75" s="24" t="s">
        <v>226</v>
      </c>
      <c r="G75" s="24" t="s">
        <v>400</v>
      </c>
      <c r="H75" s="24" t="s">
        <v>401</v>
      </c>
      <c r="I75" s="25">
        <v>32</v>
      </c>
      <c r="J75" s="25">
        <v>32</v>
      </c>
      <c r="K75" s="25">
        <v>0</v>
      </c>
      <c r="L75" s="26">
        <f t="shared" si="2"/>
        <v>32</v>
      </c>
      <c r="M75" s="25">
        <v>0</v>
      </c>
      <c r="N75" s="25">
        <v>365</v>
      </c>
      <c r="O75" s="25">
        <v>118</v>
      </c>
      <c r="P75" s="27">
        <f t="shared" si="12"/>
        <v>483</v>
      </c>
      <c r="Q75" s="28">
        <f t="shared" si="13"/>
        <v>0.32328767123287672</v>
      </c>
      <c r="R75" s="29">
        <f t="shared" si="32"/>
        <v>555</v>
      </c>
      <c r="S75" s="28">
        <f t="shared" si="33"/>
        <v>1</v>
      </c>
      <c r="T75" s="30">
        <v>38446</v>
      </c>
      <c r="U75" s="31">
        <f t="shared" si="14"/>
        <v>38810</v>
      </c>
      <c r="V75" s="32">
        <f t="shared" si="15"/>
        <v>38928</v>
      </c>
      <c r="W75" s="33">
        <v>39001</v>
      </c>
      <c r="X75" s="33">
        <v>39023</v>
      </c>
      <c r="Y75" s="30"/>
      <c r="Z75" s="34" t="s">
        <v>551</v>
      </c>
      <c r="AA75" s="35"/>
      <c r="AB75" s="36">
        <v>3481720</v>
      </c>
      <c r="AC75" s="36">
        <v>109596.22</v>
      </c>
      <c r="AD75" s="37">
        <f t="shared" si="16"/>
        <v>3591316.22</v>
      </c>
      <c r="AE75" s="28">
        <f t="shared" si="17"/>
        <v>3.1477608768080145E-2</v>
      </c>
      <c r="AF75" s="38">
        <v>3573356</v>
      </c>
      <c r="AG75" s="36">
        <v>0</v>
      </c>
      <c r="AH75" s="37">
        <f t="shared" si="18"/>
        <v>3573356</v>
      </c>
      <c r="AI75" s="39">
        <f t="shared" si="19"/>
        <v>0.99499898675032294</v>
      </c>
      <c r="AJ75" s="40">
        <f t="shared" si="20"/>
        <v>17.34375</v>
      </c>
      <c r="AK75" s="255">
        <v>1</v>
      </c>
      <c r="AL75" s="119">
        <v>0</v>
      </c>
      <c r="AM75" s="41" t="s">
        <v>560</v>
      </c>
      <c r="AN75" s="93" t="s">
        <v>223</v>
      </c>
    </row>
    <row r="76" spans="1:40" s="42" customFormat="1" ht="43.2" x14ac:dyDescent="0.3">
      <c r="A76" s="23">
        <v>5132</v>
      </c>
      <c r="B76" s="24" t="s">
        <v>402</v>
      </c>
      <c r="C76" s="24" t="s">
        <v>403</v>
      </c>
      <c r="D76" s="24" t="s">
        <v>315</v>
      </c>
      <c r="E76" s="24" t="s">
        <v>321</v>
      </c>
      <c r="F76" s="24" t="s">
        <v>326</v>
      </c>
      <c r="G76" s="24" t="s">
        <v>404</v>
      </c>
      <c r="H76" s="24" t="s">
        <v>274</v>
      </c>
      <c r="I76" s="25">
        <v>100</v>
      </c>
      <c r="J76" s="25">
        <v>100</v>
      </c>
      <c r="K76" s="25">
        <v>0</v>
      </c>
      <c r="L76" s="26">
        <f t="shared" si="2"/>
        <v>100</v>
      </c>
      <c r="M76" s="25">
        <v>0</v>
      </c>
      <c r="N76" s="25">
        <v>945</v>
      </c>
      <c r="O76" s="25">
        <v>60</v>
      </c>
      <c r="P76" s="27">
        <f t="shared" si="12"/>
        <v>1005</v>
      </c>
      <c r="Q76" s="28">
        <f t="shared" si="13"/>
        <v>6.3492063492063489E-2</v>
      </c>
      <c r="R76" s="29">
        <f t="shared" si="32"/>
        <v>754</v>
      </c>
      <c r="S76" s="28">
        <f t="shared" si="33"/>
        <v>1</v>
      </c>
      <c r="T76" s="30">
        <v>36913</v>
      </c>
      <c r="U76" s="31">
        <f t="shared" si="14"/>
        <v>37857</v>
      </c>
      <c r="V76" s="32">
        <f t="shared" si="15"/>
        <v>37917</v>
      </c>
      <c r="W76" s="33">
        <v>37667</v>
      </c>
      <c r="X76" s="33">
        <v>37701</v>
      </c>
      <c r="Y76" s="30"/>
      <c r="Z76" s="34"/>
      <c r="AA76" s="35"/>
      <c r="AB76" s="36">
        <v>8644000</v>
      </c>
      <c r="AC76" s="36">
        <v>611853</v>
      </c>
      <c r="AD76" s="37">
        <f t="shared" si="16"/>
        <v>9255853</v>
      </c>
      <c r="AE76" s="28">
        <f t="shared" si="17"/>
        <v>7.0783549282739472E-2</v>
      </c>
      <c r="AF76" s="38">
        <v>9255853.0707835499</v>
      </c>
      <c r="AG76" s="36">
        <v>0</v>
      </c>
      <c r="AH76" s="37">
        <f t="shared" si="18"/>
        <v>9255853.0707835499</v>
      </c>
      <c r="AI76" s="39">
        <f t="shared" si="19"/>
        <v>1.0000000076474367</v>
      </c>
      <c r="AJ76" s="40">
        <f t="shared" si="20"/>
        <v>7.54</v>
      </c>
      <c r="AK76" s="255">
        <v>1</v>
      </c>
      <c r="AL76" s="119">
        <v>0</v>
      </c>
      <c r="AM76" s="41" t="s">
        <v>560</v>
      </c>
      <c r="AN76" s="93" t="s">
        <v>223</v>
      </c>
    </row>
    <row r="77" spans="1:40" s="42" customFormat="1" ht="57.6" x14ac:dyDescent="0.3">
      <c r="A77" s="23">
        <v>5186</v>
      </c>
      <c r="B77" s="24" t="s">
        <v>405</v>
      </c>
      <c r="C77" s="24" t="s">
        <v>406</v>
      </c>
      <c r="D77" s="24" t="s">
        <v>315</v>
      </c>
      <c r="E77" s="24" t="s">
        <v>152</v>
      </c>
      <c r="F77" s="24" t="s">
        <v>148</v>
      </c>
      <c r="G77" s="24" t="s">
        <v>251</v>
      </c>
      <c r="H77" s="24" t="s">
        <v>407</v>
      </c>
      <c r="I77" s="25">
        <v>70</v>
      </c>
      <c r="J77" s="25">
        <v>70</v>
      </c>
      <c r="K77" s="25">
        <v>0</v>
      </c>
      <c r="L77" s="26">
        <f t="shared" ref="L77:L103" si="34">J77+K77</f>
        <v>70</v>
      </c>
      <c r="M77" s="25">
        <v>0</v>
      </c>
      <c r="N77" s="25">
        <v>730</v>
      </c>
      <c r="O77" s="25">
        <v>299</v>
      </c>
      <c r="P77" s="27">
        <f t="shared" ref="P77:P103" si="35">N77+O77</f>
        <v>1029</v>
      </c>
      <c r="Q77" s="28">
        <f t="shared" ref="Q77:Q103" si="36">O77/N77</f>
        <v>0.40958904109589039</v>
      </c>
      <c r="R77" s="29">
        <f t="shared" si="32"/>
        <v>1092</v>
      </c>
      <c r="S77" s="28">
        <f t="shared" si="33"/>
        <v>1</v>
      </c>
      <c r="T77" s="30">
        <v>38763</v>
      </c>
      <c r="U77" s="31">
        <f t="shared" ref="U77:U103" si="37">T77+N77-1</f>
        <v>39492</v>
      </c>
      <c r="V77" s="32">
        <f t="shared" ref="V77:V103" si="38">T77+P77-1</f>
        <v>39791</v>
      </c>
      <c r="W77" s="33">
        <v>39855</v>
      </c>
      <c r="X77" s="33">
        <v>39973</v>
      </c>
      <c r="Y77" s="30"/>
      <c r="Z77" s="34" t="s">
        <v>551</v>
      </c>
      <c r="AA77" s="35"/>
      <c r="AB77" s="36">
        <v>6964727</v>
      </c>
      <c r="AC77" s="36">
        <v>157419</v>
      </c>
      <c r="AD77" s="37">
        <f t="shared" ref="AD77:AD103" si="39">AB77+AC77</f>
        <v>7122146</v>
      </c>
      <c r="AE77" s="28">
        <f t="shared" ref="AE77:AE103" si="40">AC77/AB77</f>
        <v>2.2602321670325342E-2</v>
      </c>
      <c r="AF77" s="38">
        <v>6424134.9100000001</v>
      </c>
      <c r="AG77" s="36">
        <v>0</v>
      </c>
      <c r="AH77" s="37">
        <f t="shared" ref="AH77:AH103" si="41">AF77+AG77</f>
        <v>6424134.9100000001</v>
      </c>
      <c r="AI77" s="39">
        <f t="shared" ref="AI77:AI103" si="42">AH77/AD77</f>
        <v>0.90199427391687848</v>
      </c>
      <c r="AJ77" s="40">
        <f t="shared" ref="AJ77:AJ103" si="43">IF(W77="","",(W77-T77)/I77)</f>
        <v>15.6</v>
      </c>
      <c r="AK77" s="255">
        <v>1</v>
      </c>
      <c r="AL77" s="119">
        <v>0</v>
      </c>
      <c r="AM77" s="41" t="s">
        <v>560</v>
      </c>
      <c r="AN77" s="93" t="s">
        <v>223</v>
      </c>
    </row>
    <row r="78" spans="1:40" s="42" customFormat="1" ht="43.2" x14ac:dyDescent="0.3">
      <c r="A78" s="23">
        <v>3056</v>
      </c>
      <c r="B78" s="24" t="s">
        <v>408</v>
      </c>
      <c r="C78" s="24" t="s">
        <v>409</v>
      </c>
      <c r="D78" s="24" t="s">
        <v>96</v>
      </c>
      <c r="E78" s="24" t="s">
        <v>410</v>
      </c>
      <c r="F78" s="24" t="s">
        <v>189</v>
      </c>
      <c r="G78" s="24" t="s">
        <v>411</v>
      </c>
      <c r="H78" s="24" t="s">
        <v>412</v>
      </c>
      <c r="I78" s="25">
        <v>30</v>
      </c>
      <c r="J78" s="25">
        <v>30</v>
      </c>
      <c r="K78" s="25">
        <v>0</v>
      </c>
      <c r="L78" s="26">
        <f t="shared" si="34"/>
        <v>30</v>
      </c>
      <c r="M78" s="25">
        <v>0</v>
      </c>
      <c r="N78" s="25">
        <v>420</v>
      </c>
      <c r="O78" s="25">
        <v>251</v>
      </c>
      <c r="P78" s="27">
        <f t="shared" si="35"/>
        <v>671</v>
      </c>
      <c r="Q78" s="28">
        <f t="shared" si="36"/>
        <v>0.59761904761904761</v>
      </c>
      <c r="R78" s="29">
        <f t="shared" si="32"/>
        <v>610</v>
      </c>
      <c r="S78" s="28">
        <f t="shared" si="33"/>
        <v>1</v>
      </c>
      <c r="T78" s="30">
        <v>36740</v>
      </c>
      <c r="U78" s="31">
        <f t="shared" si="37"/>
        <v>37159</v>
      </c>
      <c r="V78" s="32">
        <f t="shared" si="38"/>
        <v>37410</v>
      </c>
      <c r="W78" s="33">
        <v>37350</v>
      </c>
      <c r="X78" s="33">
        <v>37376</v>
      </c>
      <c r="Y78" s="30"/>
      <c r="Z78" s="34"/>
      <c r="AA78" s="35"/>
      <c r="AB78" s="36">
        <v>2210000</v>
      </c>
      <c r="AC78" s="36">
        <v>178940</v>
      </c>
      <c r="AD78" s="37">
        <f t="shared" si="39"/>
        <v>2388940</v>
      </c>
      <c r="AE78" s="28">
        <f t="shared" si="40"/>
        <v>8.09683257918552E-2</v>
      </c>
      <c r="AF78" s="38">
        <v>2388940</v>
      </c>
      <c r="AG78" s="36">
        <v>0</v>
      </c>
      <c r="AH78" s="37">
        <f t="shared" si="41"/>
        <v>2388940</v>
      </c>
      <c r="AI78" s="39">
        <f t="shared" si="42"/>
        <v>1</v>
      </c>
      <c r="AJ78" s="40">
        <f t="shared" si="43"/>
        <v>20.333333333333332</v>
      </c>
      <c r="AK78" s="255">
        <v>1</v>
      </c>
      <c r="AL78" s="119">
        <v>0</v>
      </c>
      <c r="AM78" s="41" t="s">
        <v>560</v>
      </c>
      <c r="AN78" s="93" t="s">
        <v>223</v>
      </c>
    </row>
    <row r="79" spans="1:40" s="42" customFormat="1" ht="57.6" x14ac:dyDescent="0.3">
      <c r="A79" s="23">
        <v>3057</v>
      </c>
      <c r="B79" s="24" t="s">
        <v>413</v>
      </c>
      <c r="C79" s="24" t="s">
        <v>414</v>
      </c>
      <c r="D79" s="24" t="s">
        <v>172</v>
      </c>
      <c r="E79" s="24" t="s">
        <v>89</v>
      </c>
      <c r="F79" s="24" t="s">
        <v>89</v>
      </c>
      <c r="G79" s="24" t="s">
        <v>415</v>
      </c>
      <c r="H79" s="24" t="s">
        <v>284</v>
      </c>
      <c r="I79" s="25">
        <v>50</v>
      </c>
      <c r="J79" s="25">
        <v>50</v>
      </c>
      <c r="K79" s="25">
        <v>0</v>
      </c>
      <c r="L79" s="26">
        <f t="shared" si="34"/>
        <v>50</v>
      </c>
      <c r="M79" s="25">
        <v>0</v>
      </c>
      <c r="N79" s="25">
        <v>375</v>
      </c>
      <c r="O79" s="25">
        <v>327</v>
      </c>
      <c r="P79" s="27">
        <f t="shared" si="35"/>
        <v>702</v>
      </c>
      <c r="Q79" s="28">
        <f t="shared" si="36"/>
        <v>0.872</v>
      </c>
      <c r="R79" s="29">
        <f t="shared" si="32"/>
        <v>703</v>
      </c>
      <c r="S79" s="28">
        <f t="shared" si="33"/>
        <v>1</v>
      </c>
      <c r="T79" s="30">
        <v>36756</v>
      </c>
      <c r="U79" s="31">
        <f t="shared" si="37"/>
        <v>37130</v>
      </c>
      <c r="V79" s="32">
        <f t="shared" si="38"/>
        <v>37457</v>
      </c>
      <c r="W79" s="33">
        <v>37459</v>
      </c>
      <c r="X79" s="33">
        <v>38505</v>
      </c>
      <c r="Y79" s="30"/>
      <c r="Z79" s="34"/>
      <c r="AA79" s="35"/>
      <c r="AB79" s="36">
        <v>1308221</v>
      </c>
      <c r="AC79" s="36">
        <v>116706</v>
      </c>
      <c r="AD79" s="37">
        <f t="shared" si="39"/>
        <v>1424927</v>
      </c>
      <c r="AE79" s="28">
        <f t="shared" si="40"/>
        <v>8.9209697749845024E-2</v>
      </c>
      <c r="AF79" s="38">
        <v>1424927</v>
      </c>
      <c r="AG79" s="36">
        <v>0</v>
      </c>
      <c r="AH79" s="37">
        <f t="shared" si="41"/>
        <v>1424927</v>
      </c>
      <c r="AI79" s="39">
        <f t="shared" si="42"/>
        <v>1</v>
      </c>
      <c r="AJ79" s="40">
        <f t="shared" si="43"/>
        <v>14.06</v>
      </c>
      <c r="AK79" s="255">
        <v>1</v>
      </c>
      <c r="AL79" s="119">
        <v>0</v>
      </c>
      <c r="AM79" s="41" t="s">
        <v>560</v>
      </c>
      <c r="AN79" s="93" t="s">
        <v>223</v>
      </c>
    </row>
    <row r="80" spans="1:40" s="42" customFormat="1" ht="43.2" x14ac:dyDescent="0.3">
      <c r="A80" s="23">
        <v>5126</v>
      </c>
      <c r="B80" s="24" t="s">
        <v>413</v>
      </c>
      <c r="C80" s="24" t="s">
        <v>416</v>
      </c>
      <c r="D80" s="24" t="s">
        <v>172</v>
      </c>
      <c r="E80" s="24" t="s">
        <v>180</v>
      </c>
      <c r="F80" s="24" t="s">
        <v>255</v>
      </c>
      <c r="G80" s="24" t="s">
        <v>396</v>
      </c>
      <c r="H80" s="24" t="s">
        <v>417</v>
      </c>
      <c r="I80" s="25">
        <v>101</v>
      </c>
      <c r="J80" s="25">
        <v>101</v>
      </c>
      <c r="K80" s="25">
        <v>0</v>
      </c>
      <c r="L80" s="26">
        <f t="shared" si="34"/>
        <v>101</v>
      </c>
      <c r="M80" s="25">
        <v>0</v>
      </c>
      <c r="N80" s="25">
        <v>907</v>
      </c>
      <c r="O80" s="25">
        <v>335</v>
      </c>
      <c r="P80" s="27">
        <f t="shared" si="35"/>
        <v>1242</v>
      </c>
      <c r="Q80" s="28">
        <f t="shared" si="36"/>
        <v>0.36934950385887544</v>
      </c>
      <c r="R80" s="29">
        <f t="shared" si="32"/>
        <v>1241</v>
      </c>
      <c r="S80" s="28">
        <f t="shared" si="33"/>
        <v>1</v>
      </c>
      <c r="T80" s="30">
        <v>36549</v>
      </c>
      <c r="U80" s="31">
        <f t="shared" si="37"/>
        <v>37455</v>
      </c>
      <c r="V80" s="32">
        <f t="shared" si="38"/>
        <v>37790</v>
      </c>
      <c r="W80" s="33">
        <v>37790</v>
      </c>
      <c r="X80" s="33">
        <v>37790</v>
      </c>
      <c r="Y80" s="30"/>
      <c r="Z80" s="34"/>
      <c r="AA80" s="35"/>
      <c r="AB80" s="36">
        <v>6745000</v>
      </c>
      <c r="AC80" s="36">
        <v>238239</v>
      </c>
      <c r="AD80" s="37">
        <f t="shared" si="39"/>
        <v>6983239</v>
      </c>
      <c r="AE80" s="28">
        <f t="shared" si="40"/>
        <v>3.5320830244625651E-2</v>
      </c>
      <c r="AF80" s="38">
        <v>6983239</v>
      </c>
      <c r="AG80" s="36">
        <v>0</v>
      </c>
      <c r="AH80" s="37">
        <f t="shared" si="41"/>
        <v>6983239</v>
      </c>
      <c r="AI80" s="39">
        <f t="shared" si="42"/>
        <v>1</v>
      </c>
      <c r="AJ80" s="40">
        <f t="shared" si="43"/>
        <v>12.287128712871286</v>
      </c>
      <c r="AK80" s="255">
        <v>1</v>
      </c>
      <c r="AL80" s="119">
        <v>0</v>
      </c>
      <c r="AM80" s="41" t="s">
        <v>560</v>
      </c>
      <c r="AN80" s="93" t="s">
        <v>223</v>
      </c>
    </row>
    <row r="81" spans="1:40" s="42" customFormat="1" ht="57.6" x14ac:dyDescent="0.3">
      <c r="A81" s="23">
        <v>5012</v>
      </c>
      <c r="B81" s="24" t="s">
        <v>183</v>
      </c>
      <c r="C81" s="24" t="s">
        <v>418</v>
      </c>
      <c r="D81" s="24" t="s">
        <v>96</v>
      </c>
      <c r="E81" s="24" t="s">
        <v>152</v>
      </c>
      <c r="F81" s="24" t="s">
        <v>419</v>
      </c>
      <c r="G81" s="24" t="s">
        <v>420</v>
      </c>
      <c r="H81" s="24" t="s">
        <v>228</v>
      </c>
      <c r="I81" s="25">
        <v>300</v>
      </c>
      <c r="J81" s="25">
        <v>300</v>
      </c>
      <c r="K81" s="25">
        <v>0</v>
      </c>
      <c r="L81" s="26">
        <f t="shared" si="34"/>
        <v>300</v>
      </c>
      <c r="M81" s="25">
        <v>0</v>
      </c>
      <c r="N81" s="25">
        <v>1281</v>
      </c>
      <c r="O81" s="25">
        <v>690</v>
      </c>
      <c r="P81" s="27">
        <f t="shared" si="35"/>
        <v>1971</v>
      </c>
      <c r="Q81" s="28">
        <f t="shared" si="36"/>
        <v>0.53864168618266983</v>
      </c>
      <c r="R81" s="29">
        <f t="shared" si="32"/>
        <v>1963</v>
      </c>
      <c r="S81" s="28">
        <f t="shared" si="33"/>
        <v>1</v>
      </c>
      <c r="T81" s="30">
        <v>38488</v>
      </c>
      <c r="U81" s="31">
        <f t="shared" si="37"/>
        <v>39768</v>
      </c>
      <c r="V81" s="32">
        <f t="shared" si="38"/>
        <v>40458</v>
      </c>
      <c r="W81" s="33">
        <v>40451</v>
      </c>
      <c r="X81" s="33">
        <v>40662</v>
      </c>
      <c r="Y81" s="30"/>
      <c r="Z81" s="34" t="s">
        <v>548</v>
      </c>
      <c r="AA81" s="35"/>
      <c r="AB81" s="36">
        <v>28259000</v>
      </c>
      <c r="AC81" s="36">
        <v>14189.7</v>
      </c>
      <c r="AD81" s="37">
        <f t="shared" si="39"/>
        <v>28273189.699999999</v>
      </c>
      <c r="AE81" s="28">
        <f t="shared" si="40"/>
        <v>5.0213029477334662E-4</v>
      </c>
      <c r="AF81" s="38">
        <v>29677970</v>
      </c>
      <c r="AG81" s="36">
        <v>0</v>
      </c>
      <c r="AH81" s="37">
        <f t="shared" si="41"/>
        <v>29677970</v>
      </c>
      <c r="AI81" s="39">
        <f t="shared" si="42"/>
        <v>1.0496859503616602</v>
      </c>
      <c r="AJ81" s="40">
        <f t="shared" si="43"/>
        <v>6.543333333333333</v>
      </c>
      <c r="AK81" s="255">
        <v>1</v>
      </c>
      <c r="AL81" s="119">
        <v>0</v>
      </c>
      <c r="AM81" s="41" t="s">
        <v>560</v>
      </c>
      <c r="AN81" s="93" t="s">
        <v>223</v>
      </c>
    </row>
    <row r="82" spans="1:40" s="42" customFormat="1" ht="43.2" x14ac:dyDescent="0.3">
      <c r="A82" s="23">
        <v>4004</v>
      </c>
      <c r="B82" s="24" t="s">
        <v>183</v>
      </c>
      <c r="C82" s="24" t="s">
        <v>421</v>
      </c>
      <c r="D82" s="24" t="s">
        <v>104</v>
      </c>
      <c r="E82" s="24" t="s">
        <v>422</v>
      </c>
      <c r="F82" s="24" t="s">
        <v>190</v>
      </c>
      <c r="G82" s="24" t="s">
        <v>423</v>
      </c>
      <c r="H82" s="24" t="s">
        <v>258</v>
      </c>
      <c r="I82" s="25">
        <v>140</v>
      </c>
      <c r="J82" s="25">
        <v>140</v>
      </c>
      <c r="K82" s="25">
        <v>0</v>
      </c>
      <c r="L82" s="26">
        <f t="shared" si="34"/>
        <v>140</v>
      </c>
      <c r="M82" s="25">
        <v>0</v>
      </c>
      <c r="N82" s="25">
        <v>881</v>
      </c>
      <c r="O82" s="25">
        <v>24</v>
      </c>
      <c r="P82" s="27">
        <f t="shared" si="35"/>
        <v>905</v>
      </c>
      <c r="Q82" s="28">
        <f t="shared" si="36"/>
        <v>2.7241770715096481E-2</v>
      </c>
      <c r="R82" s="29">
        <f t="shared" si="32"/>
        <v>900</v>
      </c>
      <c r="S82" s="28">
        <f t="shared" si="33"/>
        <v>1</v>
      </c>
      <c r="T82" s="30">
        <v>36479</v>
      </c>
      <c r="U82" s="31">
        <f t="shared" si="37"/>
        <v>37359</v>
      </c>
      <c r="V82" s="32">
        <f t="shared" si="38"/>
        <v>37383</v>
      </c>
      <c r="W82" s="33">
        <v>37379</v>
      </c>
      <c r="X82" s="33">
        <v>37566</v>
      </c>
      <c r="Y82" s="30"/>
      <c r="Z82" s="34"/>
      <c r="AA82" s="35"/>
      <c r="AB82" s="36">
        <v>11790000</v>
      </c>
      <c r="AC82" s="36">
        <v>-294361.74</v>
      </c>
      <c r="AD82" s="37">
        <f t="shared" si="39"/>
        <v>11495638.26</v>
      </c>
      <c r="AE82" s="28">
        <f t="shared" si="40"/>
        <v>-2.4967068702290075E-2</v>
      </c>
      <c r="AF82" s="38">
        <v>11495638</v>
      </c>
      <c r="AG82" s="36">
        <v>0</v>
      </c>
      <c r="AH82" s="37">
        <f t="shared" si="41"/>
        <v>11495638</v>
      </c>
      <c r="AI82" s="39">
        <f t="shared" si="42"/>
        <v>0.99999997738272606</v>
      </c>
      <c r="AJ82" s="40">
        <f t="shared" si="43"/>
        <v>6.4285714285714288</v>
      </c>
      <c r="AK82" s="255">
        <v>1</v>
      </c>
      <c r="AL82" s="119">
        <v>0</v>
      </c>
      <c r="AM82" s="41" t="s">
        <v>560</v>
      </c>
      <c r="AN82" s="93" t="s">
        <v>223</v>
      </c>
    </row>
    <row r="83" spans="1:40" s="42" customFormat="1" ht="28.8" x14ac:dyDescent="0.3">
      <c r="A83" s="23">
        <v>4006</v>
      </c>
      <c r="B83" s="24" t="s">
        <v>183</v>
      </c>
      <c r="C83" s="24" t="s">
        <v>424</v>
      </c>
      <c r="D83" s="24" t="s">
        <v>104</v>
      </c>
      <c r="E83" s="24" t="s">
        <v>422</v>
      </c>
      <c r="F83" s="24" t="s">
        <v>190</v>
      </c>
      <c r="G83" s="24" t="s">
        <v>425</v>
      </c>
      <c r="H83" s="24" t="s">
        <v>426</v>
      </c>
      <c r="I83" s="25">
        <v>142</v>
      </c>
      <c r="J83" s="25">
        <v>142</v>
      </c>
      <c r="K83" s="25">
        <v>0</v>
      </c>
      <c r="L83" s="26">
        <f t="shared" si="34"/>
        <v>142</v>
      </c>
      <c r="M83" s="25">
        <v>0</v>
      </c>
      <c r="N83" s="25">
        <v>1093</v>
      </c>
      <c r="O83" s="25">
        <v>0</v>
      </c>
      <c r="P83" s="27">
        <f t="shared" si="35"/>
        <v>1093</v>
      </c>
      <c r="Q83" s="28">
        <f t="shared" si="36"/>
        <v>0</v>
      </c>
      <c r="R83" s="29">
        <f t="shared" si="32"/>
        <v>907</v>
      </c>
      <c r="S83" s="28">
        <f t="shared" si="33"/>
        <v>1</v>
      </c>
      <c r="T83" s="30">
        <v>36566</v>
      </c>
      <c r="U83" s="31">
        <f t="shared" si="37"/>
        <v>37658</v>
      </c>
      <c r="V83" s="32">
        <f t="shared" si="38"/>
        <v>37658</v>
      </c>
      <c r="W83" s="33">
        <v>37473</v>
      </c>
      <c r="X83" s="33">
        <v>37581</v>
      </c>
      <c r="Y83" s="30"/>
      <c r="Z83" s="34"/>
      <c r="AA83" s="35"/>
      <c r="AB83" s="36">
        <v>10673000</v>
      </c>
      <c r="AC83" s="36">
        <v>158657</v>
      </c>
      <c r="AD83" s="37">
        <f t="shared" si="39"/>
        <v>10831657</v>
      </c>
      <c r="AE83" s="28">
        <f t="shared" si="40"/>
        <v>1.4865267497423404E-2</v>
      </c>
      <c r="AF83" s="38">
        <v>10831657</v>
      </c>
      <c r="AG83" s="36">
        <v>0</v>
      </c>
      <c r="AH83" s="37">
        <f t="shared" si="41"/>
        <v>10831657</v>
      </c>
      <c r="AI83" s="39">
        <f t="shared" si="42"/>
        <v>1</v>
      </c>
      <c r="AJ83" s="40">
        <f t="shared" si="43"/>
        <v>6.387323943661972</v>
      </c>
      <c r="AK83" s="255">
        <v>1</v>
      </c>
      <c r="AL83" s="119">
        <v>0</v>
      </c>
      <c r="AM83" s="41" t="s">
        <v>572</v>
      </c>
      <c r="AN83" s="93" t="s">
        <v>223</v>
      </c>
    </row>
    <row r="84" spans="1:40" s="42" customFormat="1" ht="28.8" x14ac:dyDescent="0.3">
      <c r="A84" s="23">
        <v>4008</v>
      </c>
      <c r="B84" s="24" t="s">
        <v>183</v>
      </c>
      <c r="C84" s="24" t="s">
        <v>427</v>
      </c>
      <c r="D84" s="24" t="s">
        <v>104</v>
      </c>
      <c r="E84" s="24" t="s">
        <v>428</v>
      </c>
      <c r="F84" s="24" t="s">
        <v>190</v>
      </c>
      <c r="G84" s="24" t="s">
        <v>429</v>
      </c>
      <c r="H84" s="24" t="s">
        <v>231</v>
      </c>
      <c r="I84" s="25">
        <v>200</v>
      </c>
      <c r="J84" s="25">
        <v>200</v>
      </c>
      <c r="K84" s="25">
        <v>0</v>
      </c>
      <c r="L84" s="26">
        <f t="shared" si="34"/>
        <v>200</v>
      </c>
      <c r="M84" s="25">
        <v>0</v>
      </c>
      <c r="N84" s="25">
        <v>1399</v>
      </c>
      <c r="O84" s="25">
        <v>0</v>
      </c>
      <c r="P84" s="27">
        <f t="shared" si="35"/>
        <v>1399</v>
      </c>
      <c r="Q84" s="28">
        <f t="shared" si="36"/>
        <v>0</v>
      </c>
      <c r="R84" s="29">
        <f t="shared" si="32"/>
        <v>1177</v>
      </c>
      <c r="S84" s="28">
        <f t="shared" si="33"/>
        <v>1</v>
      </c>
      <c r="T84" s="30">
        <v>36668</v>
      </c>
      <c r="U84" s="31">
        <f t="shared" si="37"/>
        <v>38066</v>
      </c>
      <c r="V84" s="32">
        <f t="shared" si="38"/>
        <v>38066</v>
      </c>
      <c r="W84" s="33">
        <v>37845</v>
      </c>
      <c r="X84" s="33">
        <v>37900</v>
      </c>
      <c r="Y84" s="30"/>
      <c r="Z84" s="34"/>
      <c r="AA84" s="35"/>
      <c r="AB84" s="36">
        <v>16799671</v>
      </c>
      <c r="AC84" s="36">
        <v>-872594</v>
      </c>
      <c r="AD84" s="37">
        <f t="shared" si="39"/>
        <v>15927077</v>
      </c>
      <c r="AE84" s="28">
        <f t="shared" si="40"/>
        <v>-5.1941136228203517E-2</v>
      </c>
      <c r="AF84" s="38">
        <v>15927077</v>
      </c>
      <c r="AG84" s="36">
        <v>0</v>
      </c>
      <c r="AH84" s="37">
        <f t="shared" si="41"/>
        <v>15927077</v>
      </c>
      <c r="AI84" s="39">
        <f t="shared" si="42"/>
        <v>1</v>
      </c>
      <c r="AJ84" s="40">
        <f t="shared" si="43"/>
        <v>5.8849999999999998</v>
      </c>
      <c r="AK84" s="255">
        <v>1</v>
      </c>
      <c r="AL84" s="119">
        <v>0</v>
      </c>
      <c r="AM84" s="41" t="s">
        <v>560</v>
      </c>
      <c r="AN84" s="93" t="s">
        <v>223</v>
      </c>
    </row>
    <row r="85" spans="1:40" s="42" customFormat="1" ht="28.8" x14ac:dyDescent="0.3">
      <c r="A85" s="23">
        <v>4005</v>
      </c>
      <c r="B85" s="24" t="s">
        <v>183</v>
      </c>
      <c r="C85" s="24" t="s">
        <v>430</v>
      </c>
      <c r="D85" s="24" t="s">
        <v>236</v>
      </c>
      <c r="E85" s="24" t="s">
        <v>422</v>
      </c>
      <c r="F85" s="24" t="s">
        <v>326</v>
      </c>
      <c r="G85" s="24" t="s">
        <v>431</v>
      </c>
      <c r="H85" s="24" t="s">
        <v>432</v>
      </c>
      <c r="I85" s="25">
        <v>100</v>
      </c>
      <c r="J85" s="25">
        <v>100</v>
      </c>
      <c r="K85" s="25">
        <v>0</v>
      </c>
      <c r="L85" s="26">
        <f t="shared" si="34"/>
        <v>100</v>
      </c>
      <c r="M85" s="25">
        <v>0</v>
      </c>
      <c r="N85" s="25">
        <v>218</v>
      </c>
      <c r="O85" s="25">
        <v>50</v>
      </c>
      <c r="P85" s="27">
        <f t="shared" si="35"/>
        <v>268</v>
      </c>
      <c r="Q85" s="28">
        <f t="shared" si="36"/>
        <v>0.22935779816513763</v>
      </c>
      <c r="R85" s="29">
        <f t="shared" si="32"/>
        <v>247</v>
      </c>
      <c r="S85" s="28">
        <f t="shared" si="33"/>
        <v>1</v>
      </c>
      <c r="T85" s="30">
        <v>38119</v>
      </c>
      <c r="U85" s="31">
        <f t="shared" si="37"/>
        <v>38336</v>
      </c>
      <c r="V85" s="32">
        <f t="shared" si="38"/>
        <v>38386</v>
      </c>
      <c r="W85" s="33">
        <v>38366</v>
      </c>
      <c r="X85" s="33">
        <v>38602</v>
      </c>
      <c r="Y85" s="30"/>
      <c r="Z85" s="34"/>
      <c r="AA85" s="35"/>
      <c r="AB85" s="36">
        <v>845900</v>
      </c>
      <c r="AC85" s="36">
        <v>30508</v>
      </c>
      <c r="AD85" s="37">
        <f t="shared" si="39"/>
        <v>876408</v>
      </c>
      <c r="AE85" s="28">
        <f t="shared" si="40"/>
        <v>3.6065728809551958E-2</v>
      </c>
      <c r="AF85" s="38">
        <v>876408</v>
      </c>
      <c r="AG85" s="36">
        <v>0</v>
      </c>
      <c r="AH85" s="37">
        <f t="shared" si="41"/>
        <v>876408</v>
      </c>
      <c r="AI85" s="39">
        <f t="shared" si="42"/>
        <v>1</v>
      </c>
      <c r="AJ85" s="40">
        <f t="shared" si="43"/>
        <v>2.4700000000000002</v>
      </c>
      <c r="AK85" s="255">
        <v>1</v>
      </c>
      <c r="AL85" s="119">
        <v>0</v>
      </c>
      <c r="AM85" s="41" t="s">
        <v>560</v>
      </c>
      <c r="AN85" s="93" t="s">
        <v>223</v>
      </c>
    </row>
    <row r="86" spans="1:40" s="42" customFormat="1" ht="43.2" x14ac:dyDescent="0.3">
      <c r="A86" s="23">
        <v>5005</v>
      </c>
      <c r="B86" s="24" t="s">
        <v>183</v>
      </c>
      <c r="C86" s="24" t="s">
        <v>433</v>
      </c>
      <c r="D86" s="24" t="s">
        <v>96</v>
      </c>
      <c r="E86" s="24" t="s">
        <v>422</v>
      </c>
      <c r="F86" s="24" t="s">
        <v>190</v>
      </c>
      <c r="G86" s="24" t="s">
        <v>434</v>
      </c>
      <c r="H86" s="24" t="s">
        <v>426</v>
      </c>
      <c r="I86" s="25">
        <v>124</v>
      </c>
      <c r="J86" s="25">
        <v>124</v>
      </c>
      <c r="K86" s="25">
        <v>0</v>
      </c>
      <c r="L86" s="26">
        <f t="shared" si="34"/>
        <v>124</v>
      </c>
      <c r="M86" s="25">
        <v>0</v>
      </c>
      <c r="N86" s="25">
        <v>1055</v>
      </c>
      <c r="O86" s="25">
        <v>14</v>
      </c>
      <c r="P86" s="27">
        <f t="shared" si="35"/>
        <v>1069</v>
      </c>
      <c r="Q86" s="28">
        <f t="shared" si="36"/>
        <v>1.3270142180094787E-2</v>
      </c>
      <c r="R86" s="29">
        <f t="shared" si="32"/>
        <v>1068</v>
      </c>
      <c r="S86" s="28">
        <f t="shared" si="33"/>
        <v>1</v>
      </c>
      <c r="T86" s="30">
        <v>36913</v>
      </c>
      <c r="U86" s="31">
        <f t="shared" si="37"/>
        <v>37967</v>
      </c>
      <c r="V86" s="32">
        <f t="shared" si="38"/>
        <v>37981</v>
      </c>
      <c r="W86" s="33">
        <v>37981</v>
      </c>
      <c r="X86" s="33">
        <v>38133</v>
      </c>
      <c r="Y86" s="30"/>
      <c r="Z86" s="34"/>
      <c r="AA86" s="35"/>
      <c r="AB86" s="36">
        <v>10513000</v>
      </c>
      <c r="AC86" s="36">
        <v>269417</v>
      </c>
      <c r="AD86" s="37">
        <f t="shared" si="39"/>
        <v>10782417</v>
      </c>
      <c r="AE86" s="28">
        <f t="shared" si="40"/>
        <v>2.5627033196994199E-2</v>
      </c>
      <c r="AF86" s="38">
        <v>10782417</v>
      </c>
      <c r="AG86" s="36">
        <v>0</v>
      </c>
      <c r="AH86" s="37">
        <f t="shared" si="41"/>
        <v>10782417</v>
      </c>
      <c r="AI86" s="39">
        <f t="shared" si="42"/>
        <v>1</v>
      </c>
      <c r="AJ86" s="40">
        <f t="shared" si="43"/>
        <v>8.612903225806452</v>
      </c>
      <c r="AK86" s="255">
        <v>1</v>
      </c>
      <c r="AL86" s="119">
        <v>0</v>
      </c>
      <c r="AM86" s="41" t="s">
        <v>560</v>
      </c>
      <c r="AN86" s="93" t="s">
        <v>223</v>
      </c>
    </row>
    <row r="87" spans="1:40" s="42" customFormat="1" ht="28.8" x14ac:dyDescent="0.3">
      <c r="A87" s="23">
        <v>5133</v>
      </c>
      <c r="B87" s="24" t="s">
        <v>435</v>
      </c>
      <c r="C87" s="24" t="s">
        <v>436</v>
      </c>
      <c r="D87" s="24" t="s">
        <v>437</v>
      </c>
      <c r="E87" s="24" t="s">
        <v>180</v>
      </c>
      <c r="F87" s="24" t="s">
        <v>207</v>
      </c>
      <c r="G87" s="24" t="s">
        <v>81</v>
      </c>
      <c r="H87" s="24" t="s">
        <v>344</v>
      </c>
      <c r="I87" s="25">
        <v>100</v>
      </c>
      <c r="J87" s="25">
        <v>100</v>
      </c>
      <c r="K87" s="25">
        <v>0</v>
      </c>
      <c r="L87" s="26">
        <f t="shared" si="34"/>
        <v>100</v>
      </c>
      <c r="M87" s="25">
        <v>0</v>
      </c>
      <c r="N87" s="25">
        <v>730</v>
      </c>
      <c r="O87" s="25">
        <v>906</v>
      </c>
      <c r="P87" s="27">
        <f t="shared" si="35"/>
        <v>1636</v>
      </c>
      <c r="Q87" s="28">
        <f t="shared" si="36"/>
        <v>1.2410958904109588</v>
      </c>
      <c r="R87" s="29">
        <f t="shared" si="32"/>
        <v>1640</v>
      </c>
      <c r="S87" s="28">
        <f t="shared" si="33"/>
        <v>1</v>
      </c>
      <c r="T87" s="30">
        <v>38763</v>
      </c>
      <c r="U87" s="31">
        <f t="shared" si="37"/>
        <v>39492</v>
      </c>
      <c r="V87" s="32">
        <f t="shared" si="38"/>
        <v>40398</v>
      </c>
      <c r="W87" s="33">
        <v>40403</v>
      </c>
      <c r="X87" s="33">
        <v>40721</v>
      </c>
      <c r="Y87" s="30"/>
      <c r="Z87" s="34" t="s">
        <v>551</v>
      </c>
      <c r="AA87" s="35"/>
      <c r="AB87" s="36">
        <v>11008930</v>
      </c>
      <c r="AC87" s="36">
        <v>1560851</v>
      </c>
      <c r="AD87" s="37">
        <f t="shared" si="39"/>
        <v>12569781</v>
      </c>
      <c r="AE87" s="28">
        <f t="shared" si="40"/>
        <v>0.14178044551105329</v>
      </c>
      <c r="AF87" s="38">
        <v>12120952</v>
      </c>
      <c r="AG87" s="36">
        <v>0</v>
      </c>
      <c r="AH87" s="37">
        <f t="shared" si="41"/>
        <v>12120952</v>
      </c>
      <c r="AI87" s="39">
        <f t="shared" si="42"/>
        <v>0.96429301353778563</v>
      </c>
      <c r="AJ87" s="40">
        <f t="shared" si="43"/>
        <v>16.399999999999999</v>
      </c>
      <c r="AK87" s="255">
        <v>1</v>
      </c>
      <c r="AL87" s="119">
        <v>0</v>
      </c>
      <c r="AM87" s="41" t="s">
        <v>560</v>
      </c>
      <c r="AN87" s="93" t="s">
        <v>223</v>
      </c>
    </row>
    <row r="88" spans="1:40" s="42" customFormat="1" ht="43.2" x14ac:dyDescent="0.3">
      <c r="A88" s="23">
        <v>3063</v>
      </c>
      <c r="B88" s="24" t="s">
        <v>438</v>
      </c>
      <c r="C88" s="24" t="s">
        <v>439</v>
      </c>
      <c r="D88" s="24" t="s">
        <v>96</v>
      </c>
      <c r="E88" s="24" t="s">
        <v>173</v>
      </c>
      <c r="F88" s="24" t="s">
        <v>255</v>
      </c>
      <c r="G88" s="24" t="s">
        <v>440</v>
      </c>
      <c r="H88" s="24" t="s">
        <v>441</v>
      </c>
      <c r="I88" s="25">
        <v>24</v>
      </c>
      <c r="J88" s="25">
        <v>24</v>
      </c>
      <c r="K88" s="25">
        <v>0</v>
      </c>
      <c r="L88" s="26">
        <f t="shared" si="34"/>
        <v>24</v>
      </c>
      <c r="M88" s="25">
        <v>0</v>
      </c>
      <c r="N88" s="25">
        <v>345</v>
      </c>
      <c r="O88" s="25">
        <v>502</v>
      </c>
      <c r="P88" s="27">
        <f t="shared" si="35"/>
        <v>847</v>
      </c>
      <c r="Q88" s="28">
        <f t="shared" si="36"/>
        <v>1.4550724637681158</v>
      </c>
      <c r="R88" s="29">
        <f t="shared" si="32"/>
        <v>845</v>
      </c>
      <c r="S88" s="28">
        <f t="shared" si="33"/>
        <v>1</v>
      </c>
      <c r="T88" s="30">
        <v>37726</v>
      </c>
      <c r="U88" s="31">
        <f t="shared" si="37"/>
        <v>38070</v>
      </c>
      <c r="V88" s="32">
        <f t="shared" si="38"/>
        <v>38572</v>
      </c>
      <c r="W88" s="33">
        <v>38571</v>
      </c>
      <c r="X88" s="33">
        <v>38621</v>
      </c>
      <c r="Y88" s="30"/>
      <c r="Z88" s="34"/>
      <c r="AA88" s="35"/>
      <c r="AB88" s="36">
        <v>1235996</v>
      </c>
      <c r="AC88" s="36">
        <v>568973</v>
      </c>
      <c r="AD88" s="37">
        <f t="shared" si="39"/>
        <v>1804969</v>
      </c>
      <c r="AE88" s="28">
        <f t="shared" si="40"/>
        <v>0.46033563215414935</v>
      </c>
      <c r="AF88" s="38">
        <v>1804969</v>
      </c>
      <c r="AG88" s="36">
        <v>0</v>
      </c>
      <c r="AH88" s="37">
        <f t="shared" si="41"/>
        <v>1804969</v>
      </c>
      <c r="AI88" s="39">
        <f t="shared" si="42"/>
        <v>1</v>
      </c>
      <c r="AJ88" s="40">
        <f t="shared" si="43"/>
        <v>35.208333333333336</v>
      </c>
      <c r="AK88" s="255">
        <v>1</v>
      </c>
      <c r="AL88" s="119">
        <v>0</v>
      </c>
      <c r="AM88" s="41" t="s">
        <v>560</v>
      </c>
      <c r="AN88" s="93" t="s">
        <v>223</v>
      </c>
    </row>
    <row r="89" spans="1:40" s="42" customFormat="1" ht="43.2" x14ac:dyDescent="0.3">
      <c r="A89" s="23">
        <v>1014</v>
      </c>
      <c r="B89" s="24" t="s">
        <v>193</v>
      </c>
      <c r="C89" s="24" t="s">
        <v>442</v>
      </c>
      <c r="D89" s="24" t="s">
        <v>96</v>
      </c>
      <c r="E89" s="24" t="s">
        <v>180</v>
      </c>
      <c r="F89" s="24" t="s">
        <v>443</v>
      </c>
      <c r="G89" s="24" t="s">
        <v>238</v>
      </c>
      <c r="H89" s="24" t="s">
        <v>274</v>
      </c>
      <c r="I89" s="25">
        <v>480</v>
      </c>
      <c r="J89" s="25">
        <v>480</v>
      </c>
      <c r="K89" s="25">
        <v>0</v>
      </c>
      <c r="L89" s="26">
        <f t="shared" si="34"/>
        <v>480</v>
      </c>
      <c r="M89" s="25">
        <v>0</v>
      </c>
      <c r="N89" s="25">
        <v>1464</v>
      </c>
      <c r="O89" s="25">
        <v>552</v>
      </c>
      <c r="P89" s="27">
        <f t="shared" si="35"/>
        <v>2016</v>
      </c>
      <c r="Q89" s="28">
        <f t="shared" si="36"/>
        <v>0.37704918032786883</v>
      </c>
      <c r="R89" s="29">
        <f t="shared" si="32"/>
        <v>2003</v>
      </c>
      <c r="S89" s="28">
        <f t="shared" si="33"/>
        <v>1</v>
      </c>
      <c r="T89" s="30">
        <v>38565</v>
      </c>
      <c r="U89" s="31">
        <f t="shared" si="37"/>
        <v>40028</v>
      </c>
      <c r="V89" s="32">
        <f t="shared" si="38"/>
        <v>40580</v>
      </c>
      <c r="W89" s="33">
        <v>40568</v>
      </c>
      <c r="X89" s="33">
        <v>40771</v>
      </c>
      <c r="Y89" s="30"/>
      <c r="Z89" s="34" t="s">
        <v>548</v>
      </c>
      <c r="AA89" s="35"/>
      <c r="AB89" s="36">
        <v>43792000</v>
      </c>
      <c r="AC89" s="36">
        <v>2045988.7</v>
      </c>
      <c r="AD89" s="37">
        <f t="shared" si="39"/>
        <v>45837988.700000003</v>
      </c>
      <c r="AE89" s="28">
        <f t="shared" si="40"/>
        <v>4.672060421994885E-2</v>
      </c>
      <c r="AF89" s="38">
        <v>45837989</v>
      </c>
      <c r="AG89" s="36">
        <v>0</v>
      </c>
      <c r="AH89" s="37">
        <f t="shared" si="41"/>
        <v>45837989</v>
      </c>
      <c r="AI89" s="39">
        <f t="shared" si="42"/>
        <v>1.0000000065447898</v>
      </c>
      <c r="AJ89" s="40">
        <f t="shared" si="43"/>
        <v>4.1729166666666666</v>
      </c>
      <c r="AK89" s="255">
        <v>1</v>
      </c>
      <c r="AL89" s="119">
        <v>0</v>
      </c>
      <c r="AM89" s="41" t="s">
        <v>560</v>
      </c>
      <c r="AN89" s="93" t="s">
        <v>223</v>
      </c>
    </row>
    <row r="90" spans="1:40" s="42" customFormat="1" ht="28.8" x14ac:dyDescent="0.3">
      <c r="A90" s="23">
        <v>5088</v>
      </c>
      <c r="B90" s="24" t="s">
        <v>193</v>
      </c>
      <c r="C90" s="24" t="s">
        <v>194</v>
      </c>
      <c r="D90" s="24" t="s">
        <v>104</v>
      </c>
      <c r="E90" s="24" t="s">
        <v>173</v>
      </c>
      <c r="F90" s="24" t="s">
        <v>190</v>
      </c>
      <c r="G90" s="24" t="s">
        <v>444</v>
      </c>
      <c r="H90" s="24" t="s">
        <v>267</v>
      </c>
      <c r="I90" s="25">
        <v>238</v>
      </c>
      <c r="J90" s="25">
        <v>238</v>
      </c>
      <c r="K90" s="25">
        <v>0</v>
      </c>
      <c r="L90" s="26">
        <f t="shared" si="34"/>
        <v>238</v>
      </c>
      <c r="M90" s="25">
        <v>0</v>
      </c>
      <c r="N90" s="25">
        <v>730</v>
      </c>
      <c r="O90" s="25">
        <v>340</v>
      </c>
      <c r="P90" s="27">
        <f t="shared" si="35"/>
        <v>1070</v>
      </c>
      <c r="Q90" s="28">
        <f t="shared" si="36"/>
        <v>0.46575342465753422</v>
      </c>
      <c r="R90" s="29">
        <f t="shared" si="32"/>
        <v>1083</v>
      </c>
      <c r="S90" s="28">
        <f t="shared" si="33"/>
        <v>1</v>
      </c>
      <c r="T90" s="30">
        <v>37664</v>
      </c>
      <c r="U90" s="31">
        <f t="shared" si="37"/>
        <v>38393</v>
      </c>
      <c r="V90" s="32">
        <f t="shared" si="38"/>
        <v>38733</v>
      </c>
      <c r="W90" s="33">
        <v>38747</v>
      </c>
      <c r="X90" s="33">
        <v>38819</v>
      </c>
      <c r="Y90" s="30"/>
      <c r="Z90" s="34"/>
      <c r="AA90" s="35"/>
      <c r="AB90" s="36">
        <v>18140000</v>
      </c>
      <c r="AC90" s="36">
        <v>570661</v>
      </c>
      <c r="AD90" s="37">
        <f t="shared" si="39"/>
        <v>18710661</v>
      </c>
      <c r="AE90" s="28">
        <f t="shared" si="40"/>
        <v>3.1458710033076077E-2</v>
      </c>
      <c r="AF90" s="38">
        <v>18710661</v>
      </c>
      <c r="AG90" s="36">
        <v>0</v>
      </c>
      <c r="AH90" s="37">
        <f t="shared" si="41"/>
        <v>18710661</v>
      </c>
      <c r="AI90" s="39">
        <f t="shared" si="42"/>
        <v>1</v>
      </c>
      <c r="AJ90" s="40">
        <f t="shared" si="43"/>
        <v>4.5504201680672267</v>
      </c>
      <c r="AK90" s="255">
        <v>1</v>
      </c>
      <c r="AL90" s="119">
        <v>0</v>
      </c>
      <c r="AM90" s="41" t="s">
        <v>560</v>
      </c>
      <c r="AN90" s="93" t="s">
        <v>223</v>
      </c>
    </row>
    <row r="91" spans="1:40" s="42" customFormat="1" ht="57.6" x14ac:dyDescent="0.3">
      <c r="A91" s="23">
        <v>1001</v>
      </c>
      <c r="B91" s="24" t="s">
        <v>193</v>
      </c>
      <c r="C91" s="24" t="s">
        <v>445</v>
      </c>
      <c r="D91" s="24" t="s">
        <v>179</v>
      </c>
      <c r="E91" s="24" t="s">
        <v>410</v>
      </c>
      <c r="F91" s="24" t="s">
        <v>255</v>
      </c>
      <c r="G91" s="24" t="s">
        <v>446</v>
      </c>
      <c r="H91" s="24" t="s">
        <v>284</v>
      </c>
      <c r="I91" s="25">
        <v>168</v>
      </c>
      <c r="J91" s="25">
        <v>168</v>
      </c>
      <c r="K91" s="25">
        <v>0</v>
      </c>
      <c r="L91" s="26">
        <f t="shared" si="34"/>
        <v>168</v>
      </c>
      <c r="M91" s="25">
        <v>0</v>
      </c>
      <c r="N91" s="25">
        <v>732</v>
      </c>
      <c r="O91" s="25">
        <v>171</v>
      </c>
      <c r="P91" s="27">
        <f t="shared" si="35"/>
        <v>903</v>
      </c>
      <c r="Q91" s="28">
        <f t="shared" si="36"/>
        <v>0.23360655737704919</v>
      </c>
      <c r="R91" s="29">
        <f t="shared" si="32"/>
        <v>862</v>
      </c>
      <c r="S91" s="28">
        <f t="shared" si="33"/>
        <v>1</v>
      </c>
      <c r="T91" s="30">
        <v>36766</v>
      </c>
      <c r="U91" s="31">
        <f t="shared" si="37"/>
        <v>37497</v>
      </c>
      <c r="V91" s="32">
        <f t="shared" si="38"/>
        <v>37668</v>
      </c>
      <c r="W91" s="33">
        <v>37628</v>
      </c>
      <c r="X91" s="33">
        <v>37651</v>
      </c>
      <c r="Y91" s="30"/>
      <c r="Z91" s="34"/>
      <c r="AA91" s="35"/>
      <c r="AB91" s="36">
        <v>10990000</v>
      </c>
      <c r="AC91" s="36">
        <v>512271</v>
      </c>
      <c r="AD91" s="37">
        <f t="shared" si="39"/>
        <v>11502271</v>
      </c>
      <c r="AE91" s="28">
        <f t="shared" si="40"/>
        <v>4.6612465878070976E-2</v>
      </c>
      <c r="AF91" s="38">
        <v>11447321.140000001</v>
      </c>
      <c r="AG91" s="36">
        <v>0</v>
      </c>
      <c r="AH91" s="37">
        <f t="shared" si="41"/>
        <v>11447321.140000001</v>
      </c>
      <c r="AI91" s="39">
        <f t="shared" si="42"/>
        <v>0.9952226947182865</v>
      </c>
      <c r="AJ91" s="40">
        <f t="shared" si="43"/>
        <v>5.1309523809523814</v>
      </c>
      <c r="AK91" s="255">
        <v>1</v>
      </c>
      <c r="AL91" s="119">
        <v>0</v>
      </c>
      <c r="AM91" s="41" t="s">
        <v>560</v>
      </c>
      <c r="AN91" s="93" t="s">
        <v>223</v>
      </c>
    </row>
    <row r="92" spans="1:40" s="42" customFormat="1" ht="28.8" x14ac:dyDescent="0.3">
      <c r="A92" s="23">
        <v>1001</v>
      </c>
      <c r="B92" s="24" t="s">
        <v>193</v>
      </c>
      <c r="C92" s="24" t="s">
        <v>447</v>
      </c>
      <c r="D92" s="24" t="s">
        <v>96</v>
      </c>
      <c r="E92" s="24" t="s">
        <v>180</v>
      </c>
      <c r="F92" s="24" t="s">
        <v>148</v>
      </c>
      <c r="G92" s="24" t="s">
        <v>329</v>
      </c>
      <c r="H92" s="24" t="s">
        <v>335</v>
      </c>
      <c r="I92" s="25">
        <v>132</v>
      </c>
      <c r="J92" s="25">
        <v>132</v>
      </c>
      <c r="K92" s="25">
        <v>0</v>
      </c>
      <c r="L92" s="26">
        <f t="shared" si="34"/>
        <v>132</v>
      </c>
      <c r="M92" s="25">
        <v>0</v>
      </c>
      <c r="N92" s="25">
        <v>730</v>
      </c>
      <c r="O92" s="25">
        <v>748</v>
      </c>
      <c r="P92" s="27">
        <f t="shared" si="35"/>
        <v>1478</v>
      </c>
      <c r="Q92" s="28">
        <f t="shared" si="36"/>
        <v>1.0246575342465754</v>
      </c>
      <c r="R92" s="29">
        <f t="shared" si="32"/>
        <v>1442</v>
      </c>
      <c r="S92" s="28">
        <f t="shared" si="33"/>
        <v>1</v>
      </c>
      <c r="T92" s="30">
        <v>38362</v>
      </c>
      <c r="U92" s="31">
        <f t="shared" si="37"/>
        <v>39091</v>
      </c>
      <c r="V92" s="32">
        <f t="shared" si="38"/>
        <v>39839</v>
      </c>
      <c r="W92" s="33">
        <v>39804</v>
      </c>
      <c r="X92" s="33">
        <v>39903</v>
      </c>
      <c r="Y92" s="30"/>
      <c r="Z92" s="34" t="s">
        <v>548</v>
      </c>
      <c r="AA92" s="35"/>
      <c r="AB92" s="36">
        <v>13680284</v>
      </c>
      <c r="AC92" s="36">
        <v>787807</v>
      </c>
      <c r="AD92" s="37">
        <f t="shared" si="39"/>
        <v>14468091</v>
      </c>
      <c r="AE92" s="28">
        <f t="shared" si="40"/>
        <v>5.758703547382496E-2</v>
      </c>
      <c r="AF92" s="38">
        <v>14448030</v>
      </c>
      <c r="AG92" s="36">
        <v>0</v>
      </c>
      <c r="AH92" s="37">
        <f t="shared" si="41"/>
        <v>14448030</v>
      </c>
      <c r="AI92" s="39">
        <f t="shared" si="42"/>
        <v>0.99861343144717574</v>
      </c>
      <c r="AJ92" s="40">
        <f t="shared" si="43"/>
        <v>10.924242424242424</v>
      </c>
      <c r="AK92" s="255">
        <v>1</v>
      </c>
      <c r="AL92" s="119">
        <v>0</v>
      </c>
      <c r="AM92" s="41" t="s">
        <v>560</v>
      </c>
      <c r="AN92" s="93" t="s">
        <v>223</v>
      </c>
    </row>
    <row r="93" spans="1:40" s="42" customFormat="1" ht="43.2" x14ac:dyDescent="0.3">
      <c r="A93" s="23">
        <v>1002</v>
      </c>
      <c r="B93" s="24" t="s">
        <v>193</v>
      </c>
      <c r="C93" s="24" t="s">
        <v>448</v>
      </c>
      <c r="D93" s="24" t="s">
        <v>96</v>
      </c>
      <c r="E93" s="24" t="s">
        <v>422</v>
      </c>
      <c r="F93" s="24" t="s">
        <v>190</v>
      </c>
      <c r="G93" s="24" t="s">
        <v>113</v>
      </c>
      <c r="H93" s="24" t="s">
        <v>449</v>
      </c>
      <c r="I93" s="25">
        <v>160</v>
      </c>
      <c r="J93" s="25">
        <v>160</v>
      </c>
      <c r="K93" s="25">
        <v>0</v>
      </c>
      <c r="L93" s="26">
        <f t="shared" si="34"/>
        <v>160</v>
      </c>
      <c r="M93" s="25">
        <v>0</v>
      </c>
      <c r="N93" s="25">
        <v>487</v>
      </c>
      <c r="O93" s="25">
        <v>505</v>
      </c>
      <c r="P93" s="27">
        <f t="shared" si="35"/>
        <v>992</v>
      </c>
      <c r="Q93" s="28">
        <f t="shared" si="36"/>
        <v>1.0369609856262834</v>
      </c>
      <c r="R93" s="29">
        <f t="shared" si="32"/>
        <v>1791</v>
      </c>
      <c r="S93" s="28">
        <f t="shared" si="33"/>
        <v>1</v>
      </c>
      <c r="T93" s="30">
        <v>35731</v>
      </c>
      <c r="U93" s="31">
        <f t="shared" si="37"/>
        <v>36217</v>
      </c>
      <c r="V93" s="32">
        <f t="shared" si="38"/>
        <v>36722</v>
      </c>
      <c r="W93" s="33">
        <v>37522</v>
      </c>
      <c r="X93" s="33">
        <v>37562</v>
      </c>
      <c r="Y93" s="30"/>
      <c r="Z93" s="34"/>
      <c r="AA93" s="35"/>
      <c r="AB93" s="36">
        <v>9445984</v>
      </c>
      <c r="AC93" s="36">
        <v>580020</v>
      </c>
      <c r="AD93" s="37">
        <f t="shared" si="39"/>
        <v>10026004</v>
      </c>
      <c r="AE93" s="28">
        <f t="shared" si="40"/>
        <v>6.1403872799276393E-2</v>
      </c>
      <c r="AF93" s="38">
        <v>9993950</v>
      </c>
      <c r="AG93" s="36">
        <v>0</v>
      </c>
      <c r="AH93" s="37">
        <f t="shared" si="41"/>
        <v>9993950</v>
      </c>
      <c r="AI93" s="39">
        <f t="shared" si="42"/>
        <v>0.99680291370320617</v>
      </c>
      <c r="AJ93" s="40">
        <f t="shared" si="43"/>
        <v>11.19375</v>
      </c>
      <c r="AK93" s="255">
        <v>1</v>
      </c>
      <c r="AL93" s="119">
        <v>0</v>
      </c>
      <c r="AM93" s="41" t="s">
        <v>560</v>
      </c>
      <c r="AN93" s="93" t="s">
        <v>223</v>
      </c>
    </row>
    <row r="94" spans="1:40" s="42" customFormat="1" ht="28.8" x14ac:dyDescent="0.3">
      <c r="A94" s="23">
        <v>1016</v>
      </c>
      <c r="B94" s="24" t="s">
        <v>193</v>
      </c>
      <c r="C94" s="24" t="s">
        <v>450</v>
      </c>
      <c r="D94" s="24" t="s">
        <v>96</v>
      </c>
      <c r="E94" s="24" t="s">
        <v>180</v>
      </c>
      <c r="F94" s="24" t="s">
        <v>148</v>
      </c>
      <c r="G94" s="24" t="s">
        <v>242</v>
      </c>
      <c r="H94" s="24" t="s">
        <v>274</v>
      </c>
      <c r="I94" s="25">
        <v>404</v>
      </c>
      <c r="J94" s="25">
        <v>404</v>
      </c>
      <c r="K94" s="25">
        <v>0</v>
      </c>
      <c r="L94" s="26">
        <f t="shared" si="34"/>
        <v>404</v>
      </c>
      <c r="M94" s="25">
        <v>0</v>
      </c>
      <c r="N94" s="25">
        <v>1464</v>
      </c>
      <c r="O94" s="25">
        <v>369</v>
      </c>
      <c r="P94" s="27">
        <f t="shared" si="35"/>
        <v>1833</v>
      </c>
      <c r="Q94" s="28">
        <f t="shared" si="36"/>
        <v>0.25204918032786883</v>
      </c>
      <c r="R94" s="29">
        <f t="shared" si="32"/>
        <v>1832</v>
      </c>
      <c r="S94" s="28">
        <f t="shared" si="33"/>
        <v>1</v>
      </c>
      <c r="T94" s="30">
        <v>38285</v>
      </c>
      <c r="U94" s="31">
        <f t="shared" si="37"/>
        <v>39748</v>
      </c>
      <c r="V94" s="32">
        <f t="shared" si="38"/>
        <v>40117</v>
      </c>
      <c r="W94" s="33">
        <v>40117</v>
      </c>
      <c r="X94" s="33">
        <v>40345</v>
      </c>
      <c r="Y94" s="30"/>
      <c r="Z94" s="34" t="s">
        <v>548</v>
      </c>
      <c r="AA94" s="35"/>
      <c r="AB94" s="36">
        <v>38744000</v>
      </c>
      <c r="AC94" s="36">
        <v>738951.13</v>
      </c>
      <c r="AD94" s="37">
        <f t="shared" si="39"/>
        <v>39482951.130000003</v>
      </c>
      <c r="AE94" s="28">
        <f t="shared" si="40"/>
        <v>1.907265976667355E-2</v>
      </c>
      <c r="AF94" s="38">
        <v>39482951.130000003</v>
      </c>
      <c r="AG94" s="36">
        <v>0</v>
      </c>
      <c r="AH94" s="37">
        <f t="shared" si="41"/>
        <v>39482951.130000003</v>
      </c>
      <c r="AI94" s="39">
        <f t="shared" si="42"/>
        <v>1</v>
      </c>
      <c r="AJ94" s="40">
        <f t="shared" si="43"/>
        <v>4.5346534653465342</v>
      </c>
      <c r="AK94" s="255">
        <v>1</v>
      </c>
      <c r="AL94" s="119">
        <v>0</v>
      </c>
      <c r="AM94" s="41" t="s">
        <v>560</v>
      </c>
      <c r="AN94" s="93" t="s">
        <v>223</v>
      </c>
    </row>
    <row r="95" spans="1:40" s="42" customFormat="1" ht="28.8" x14ac:dyDescent="0.3">
      <c r="A95" s="23">
        <v>1003</v>
      </c>
      <c r="B95" s="24" t="s">
        <v>193</v>
      </c>
      <c r="C95" s="24" t="s">
        <v>451</v>
      </c>
      <c r="D95" s="24" t="s">
        <v>172</v>
      </c>
      <c r="E95" s="24" t="s">
        <v>173</v>
      </c>
      <c r="F95" s="24" t="s">
        <v>255</v>
      </c>
      <c r="G95" s="24" t="s">
        <v>452</v>
      </c>
      <c r="H95" s="24" t="s">
        <v>453</v>
      </c>
      <c r="I95" s="25">
        <v>116</v>
      </c>
      <c r="J95" s="25">
        <v>116</v>
      </c>
      <c r="K95" s="25">
        <v>0</v>
      </c>
      <c r="L95" s="26">
        <f t="shared" si="34"/>
        <v>116</v>
      </c>
      <c r="M95" s="25">
        <v>0</v>
      </c>
      <c r="N95" s="25">
        <v>720</v>
      </c>
      <c r="O95" s="25">
        <v>358.4</v>
      </c>
      <c r="P95" s="27">
        <f t="shared" si="35"/>
        <v>1078.4000000000001</v>
      </c>
      <c r="Q95" s="28">
        <f t="shared" si="36"/>
        <v>0.49777777777777776</v>
      </c>
      <c r="R95" s="29">
        <f t="shared" si="32"/>
        <v>1192</v>
      </c>
      <c r="S95" s="28">
        <f t="shared" si="33"/>
        <v>1</v>
      </c>
      <c r="T95" s="30">
        <v>37591</v>
      </c>
      <c r="U95" s="31">
        <f t="shared" si="37"/>
        <v>38310</v>
      </c>
      <c r="V95" s="32">
        <f t="shared" si="38"/>
        <v>38668.400000000001</v>
      </c>
      <c r="W95" s="33">
        <v>38783</v>
      </c>
      <c r="X95" s="33">
        <v>38875</v>
      </c>
      <c r="Y95" s="30"/>
      <c r="Z95" s="34"/>
      <c r="AA95" s="35"/>
      <c r="AB95" s="36">
        <v>11468000</v>
      </c>
      <c r="AC95" s="36">
        <v>1539402.23</v>
      </c>
      <c r="AD95" s="37">
        <f t="shared" si="39"/>
        <v>13007402.23</v>
      </c>
      <c r="AE95" s="28">
        <f t="shared" si="40"/>
        <v>0.13423458580397629</v>
      </c>
      <c r="AF95" s="38">
        <v>13007402</v>
      </c>
      <c r="AG95" s="36">
        <v>0</v>
      </c>
      <c r="AH95" s="37">
        <f t="shared" si="41"/>
        <v>13007402</v>
      </c>
      <c r="AI95" s="39">
        <f t="shared" si="42"/>
        <v>0.99999998231776055</v>
      </c>
      <c r="AJ95" s="40">
        <f t="shared" si="43"/>
        <v>10.275862068965518</v>
      </c>
      <c r="AK95" s="255">
        <v>1</v>
      </c>
      <c r="AL95" s="119">
        <v>0</v>
      </c>
      <c r="AM95" s="41" t="s">
        <v>560</v>
      </c>
      <c r="AN95" s="93" t="s">
        <v>223</v>
      </c>
    </row>
    <row r="96" spans="1:40" s="42" customFormat="1" ht="43.2" x14ac:dyDescent="0.3">
      <c r="A96" s="23">
        <v>5022</v>
      </c>
      <c r="B96" s="24" t="s">
        <v>193</v>
      </c>
      <c r="C96" s="24" t="s">
        <v>454</v>
      </c>
      <c r="D96" s="24" t="s">
        <v>172</v>
      </c>
      <c r="E96" s="24" t="s">
        <v>180</v>
      </c>
      <c r="F96" s="24" t="s">
        <v>148</v>
      </c>
      <c r="G96" s="24" t="s">
        <v>191</v>
      </c>
      <c r="H96" s="24" t="s">
        <v>384</v>
      </c>
      <c r="I96" s="25">
        <v>300</v>
      </c>
      <c r="J96" s="25">
        <v>300</v>
      </c>
      <c r="K96" s="25">
        <v>0</v>
      </c>
      <c r="L96" s="26">
        <f t="shared" si="34"/>
        <v>300</v>
      </c>
      <c r="M96" s="25">
        <v>0</v>
      </c>
      <c r="N96" s="25">
        <v>1281</v>
      </c>
      <c r="O96" s="25">
        <v>283</v>
      </c>
      <c r="P96" s="27">
        <f t="shared" si="35"/>
        <v>1564</v>
      </c>
      <c r="Q96" s="28">
        <f t="shared" si="36"/>
        <v>0.22092115534738485</v>
      </c>
      <c r="R96" s="29">
        <f t="shared" si="32"/>
        <v>1514</v>
      </c>
      <c r="S96" s="28">
        <f t="shared" si="33"/>
        <v>1</v>
      </c>
      <c r="T96" s="30">
        <v>38271</v>
      </c>
      <c r="U96" s="31">
        <f t="shared" si="37"/>
        <v>39551</v>
      </c>
      <c r="V96" s="32">
        <f t="shared" si="38"/>
        <v>39834</v>
      </c>
      <c r="W96" s="33">
        <v>39785</v>
      </c>
      <c r="X96" s="33">
        <v>39843</v>
      </c>
      <c r="Y96" s="30"/>
      <c r="Z96" s="34" t="s">
        <v>549</v>
      </c>
      <c r="AA96" s="35"/>
      <c r="AB96" s="36">
        <v>29600820</v>
      </c>
      <c r="AC96" s="36">
        <f>304995.53+203981.54+192616.24+20488.75+98011.81+92067.27+89303.77</f>
        <v>1001464.9100000001</v>
      </c>
      <c r="AD96" s="37">
        <f t="shared" si="39"/>
        <v>30602284.91</v>
      </c>
      <c r="AE96" s="28">
        <f t="shared" si="40"/>
        <v>3.3832336739320061E-2</v>
      </c>
      <c r="AF96" s="38">
        <v>30602284.91</v>
      </c>
      <c r="AG96" s="36">
        <v>0</v>
      </c>
      <c r="AH96" s="37">
        <f t="shared" si="41"/>
        <v>30602284.91</v>
      </c>
      <c r="AI96" s="39">
        <f t="shared" si="42"/>
        <v>1</v>
      </c>
      <c r="AJ96" s="40">
        <f t="shared" si="43"/>
        <v>5.0466666666666669</v>
      </c>
      <c r="AK96" s="255">
        <v>1</v>
      </c>
      <c r="AL96" s="119">
        <v>0</v>
      </c>
      <c r="AM96" s="41" t="s">
        <v>560</v>
      </c>
      <c r="AN96" s="93" t="s">
        <v>223</v>
      </c>
    </row>
    <row r="97" spans="1:40" s="42" customFormat="1" ht="57.6" x14ac:dyDescent="0.3">
      <c r="A97" s="23">
        <v>5095</v>
      </c>
      <c r="B97" s="24" t="s">
        <v>193</v>
      </c>
      <c r="C97" s="24" t="s">
        <v>455</v>
      </c>
      <c r="D97" s="24" t="s">
        <v>172</v>
      </c>
      <c r="E97" s="24" t="s">
        <v>89</v>
      </c>
      <c r="F97" s="24" t="s">
        <v>456</v>
      </c>
      <c r="G97" s="24" t="s">
        <v>457</v>
      </c>
      <c r="H97" s="24" t="s">
        <v>458</v>
      </c>
      <c r="I97" s="25">
        <v>100</v>
      </c>
      <c r="J97" s="25">
        <v>100</v>
      </c>
      <c r="K97" s="25">
        <v>0</v>
      </c>
      <c r="L97" s="26">
        <f t="shared" si="34"/>
        <v>100</v>
      </c>
      <c r="M97" s="25">
        <v>0</v>
      </c>
      <c r="N97" s="25">
        <v>365</v>
      </c>
      <c r="O97" s="25">
        <v>0</v>
      </c>
      <c r="P97" s="27">
        <f t="shared" si="35"/>
        <v>365</v>
      </c>
      <c r="Q97" s="28">
        <f t="shared" si="36"/>
        <v>0</v>
      </c>
      <c r="R97" s="29">
        <f t="shared" si="32"/>
        <v>344</v>
      </c>
      <c r="S97" s="28">
        <f t="shared" si="33"/>
        <v>1</v>
      </c>
      <c r="T97" s="30">
        <v>40022</v>
      </c>
      <c r="U97" s="31">
        <f t="shared" si="37"/>
        <v>40386</v>
      </c>
      <c r="V97" s="32">
        <f t="shared" si="38"/>
        <v>40386</v>
      </c>
      <c r="W97" s="33">
        <v>40366</v>
      </c>
      <c r="X97" s="33">
        <v>40386</v>
      </c>
      <c r="Y97" s="30"/>
      <c r="Z97" s="34" t="s">
        <v>553</v>
      </c>
      <c r="AA97" s="35"/>
      <c r="AB97" s="36">
        <v>1085000</v>
      </c>
      <c r="AC97" s="36">
        <v>0</v>
      </c>
      <c r="AD97" s="37">
        <f t="shared" si="39"/>
        <v>1085000</v>
      </c>
      <c r="AE97" s="28">
        <f t="shared" si="40"/>
        <v>0</v>
      </c>
      <c r="AF97" s="38">
        <v>918124.83</v>
      </c>
      <c r="AG97" s="36">
        <v>0</v>
      </c>
      <c r="AH97" s="37">
        <f t="shared" si="41"/>
        <v>918124.83</v>
      </c>
      <c r="AI97" s="39">
        <f t="shared" si="42"/>
        <v>0.84619800000000001</v>
      </c>
      <c r="AJ97" s="40">
        <f t="shared" si="43"/>
        <v>3.44</v>
      </c>
      <c r="AK97" s="255">
        <v>1</v>
      </c>
      <c r="AL97" s="119">
        <v>0</v>
      </c>
      <c r="AM97" s="41" t="s">
        <v>567</v>
      </c>
      <c r="AN97" s="93" t="s">
        <v>223</v>
      </c>
    </row>
    <row r="98" spans="1:40" s="42" customFormat="1" ht="28.8" x14ac:dyDescent="0.3">
      <c r="A98" s="23">
        <v>1002</v>
      </c>
      <c r="B98" s="24" t="s">
        <v>193</v>
      </c>
      <c r="C98" s="24" t="s">
        <v>459</v>
      </c>
      <c r="D98" s="24" t="s">
        <v>96</v>
      </c>
      <c r="E98" s="24" t="s">
        <v>460</v>
      </c>
      <c r="F98" s="24" t="s">
        <v>98</v>
      </c>
      <c r="G98" s="24" t="s">
        <v>113</v>
      </c>
      <c r="H98" s="24" t="s">
        <v>384</v>
      </c>
      <c r="I98" s="25">
        <v>120</v>
      </c>
      <c r="J98" s="25">
        <v>120</v>
      </c>
      <c r="K98" s="25">
        <v>0</v>
      </c>
      <c r="L98" s="26">
        <f t="shared" si="34"/>
        <v>120</v>
      </c>
      <c r="M98" s="25">
        <v>0</v>
      </c>
      <c r="N98" s="25">
        <v>790</v>
      </c>
      <c r="O98" s="25">
        <v>66</v>
      </c>
      <c r="P98" s="27">
        <f t="shared" si="35"/>
        <v>856</v>
      </c>
      <c r="Q98" s="28">
        <f t="shared" si="36"/>
        <v>8.3544303797468356E-2</v>
      </c>
      <c r="R98" s="29">
        <f t="shared" si="32"/>
        <v>855</v>
      </c>
      <c r="S98" s="28">
        <f t="shared" si="33"/>
        <v>1</v>
      </c>
      <c r="T98" s="30">
        <v>39979</v>
      </c>
      <c r="U98" s="31">
        <f t="shared" si="37"/>
        <v>40768</v>
      </c>
      <c r="V98" s="32">
        <f t="shared" si="38"/>
        <v>40834</v>
      </c>
      <c r="W98" s="33">
        <v>40834</v>
      </c>
      <c r="X98" s="33">
        <v>40934</v>
      </c>
      <c r="Y98" s="30"/>
      <c r="Z98" s="34" t="s">
        <v>554</v>
      </c>
      <c r="AA98" s="35"/>
      <c r="AB98" s="36">
        <v>14498820</v>
      </c>
      <c r="AC98" s="36">
        <v>637269.47</v>
      </c>
      <c r="AD98" s="37">
        <f t="shared" si="39"/>
        <v>15136089.470000001</v>
      </c>
      <c r="AE98" s="28">
        <f t="shared" si="40"/>
        <v>4.3953195501427011E-2</v>
      </c>
      <c r="AF98" s="38">
        <v>15136089.470000001</v>
      </c>
      <c r="AG98" s="36">
        <v>0</v>
      </c>
      <c r="AH98" s="37">
        <f t="shared" si="41"/>
        <v>15136089.470000001</v>
      </c>
      <c r="AI98" s="39">
        <f t="shared" si="42"/>
        <v>1</v>
      </c>
      <c r="AJ98" s="40">
        <f t="shared" si="43"/>
        <v>7.125</v>
      </c>
      <c r="AK98" s="255">
        <v>1</v>
      </c>
      <c r="AL98" s="119">
        <v>0</v>
      </c>
      <c r="AM98" s="41" t="s">
        <v>560</v>
      </c>
      <c r="AN98" s="93" t="s">
        <v>223</v>
      </c>
    </row>
    <row r="99" spans="1:40" s="42" customFormat="1" ht="43.2" x14ac:dyDescent="0.3">
      <c r="A99" s="23">
        <v>3066</v>
      </c>
      <c r="B99" s="24" t="s">
        <v>461</v>
      </c>
      <c r="C99" s="24" t="s">
        <v>462</v>
      </c>
      <c r="D99" s="24" t="s">
        <v>315</v>
      </c>
      <c r="E99" s="24" t="s">
        <v>321</v>
      </c>
      <c r="F99" s="24" t="s">
        <v>463</v>
      </c>
      <c r="G99" s="24" t="s">
        <v>464</v>
      </c>
      <c r="H99" s="24" t="s">
        <v>381</v>
      </c>
      <c r="I99" s="25">
        <v>80</v>
      </c>
      <c r="J99" s="25">
        <v>80</v>
      </c>
      <c r="K99" s="25">
        <v>0</v>
      </c>
      <c r="L99" s="26">
        <f t="shared" si="34"/>
        <v>80</v>
      </c>
      <c r="M99" s="25">
        <v>0</v>
      </c>
      <c r="N99" s="25">
        <v>540</v>
      </c>
      <c r="O99" s="25">
        <v>317</v>
      </c>
      <c r="P99" s="27">
        <f t="shared" si="35"/>
        <v>857</v>
      </c>
      <c r="Q99" s="28">
        <f t="shared" si="36"/>
        <v>0.58703703703703702</v>
      </c>
      <c r="R99" s="29">
        <f t="shared" si="32"/>
        <v>853</v>
      </c>
      <c r="S99" s="28">
        <f t="shared" si="33"/>
        <v>1</v>
      </c>
      <c r="T99" s="30">
        <v>36614</v>
      </c>
      <c r="U99" s="31">
        <f t="shared" si="37"/>
        <v>37153</v>
      </c>
      <c r="V99" s="32">
        <f t="shared" si="38"/>
        <v>37470</v>
      </c>
      <c r="W99" s="33">
        <v>37467</v>
      </c>
      <c r="X99" s="33">
        <v>37575</v>
      </c>
      <c r="Y99" s="30"/>
      <c r="Z99" s="34"/>
      <c r="AA99" s="35"/>
      <c r="AB99" s="36">
        <v>3404949</v>
      </c>
      <c r="AC99" s="36">
        <v>226802</v>
      </c>
      <c r="AD99" s="37">
        <f t="shared" si="39"/>
        <v>3631751</v>
      </c>
      <c r="AE99" s="28">
        <f t="shared" si="40"/>
        <v>6.6609514562479502E-2</v>
      </c>
      <c r="AF99" s="38">
        <v>3631751</v>
      </c>
      <c r="AG99" s="36">
        <v>0</v>
      </c>
      <c r="AH99" s="37">
        <f t="shared" si="41"/>
        <v>3631751</v>
      </c>
      <c r="AI99" s="39">
        <f t="shared" si="42"/>
        <v>1</v>
      </c>
      <c r="AJ99" s="40">
        <f t="shared" si="43"/>
        <v>10.6625</v>
      </c>
      <c r="AK99" s="255">
        <v>1</v>
      </c>
      <c r="AL99" s="119">
        <v>0</v>
      </c>
      <c r="AM99" s="41" t="s">
        <v>560</v>
      </c>
      <c r="AN99" s="93" t="s">
        <v>223</v>
      </c>
    </row>
    <row r="100" spans="1:40" s="42" customFormat="1" ht="28.8" x14ac:dyDescent="0.3">
      <c r="A100" s="23">
        <v>5145</v>
      </c>
      <c r="B100" s="24" t="s">
        <v>465</v>
      </c>
      <c r="C100" s="24" t="s">
        <v>466</v>
      </c>
      <c r="D100" s="24" t="s">
        <v>236</v>
      </c>
      <c r="E100" s="24" t="s">
        <v>467</v>
      </c>
      <c r="F100" s="24" t="s">
        <v>207</v>
      </c>
      <c r="G100" s="24" t="s">
        <v>238</v>
      </c>
      <c r="H100" s="24" t="s">
        <v>468</v>
      </c>
      <c r="I100" s="25">
        <v>101</v>
      </c>
      <c r="J100" s="25">
        <v>101</v>
      </c>
      <c r="K100" s="25">
        <v>0</v>
      </c>
      <c r="L100" s="26">
        <f t="shared" si="34"/>
        <v>101</v>
      </c>
      <c r="M100" s="25">
        <v>0</v>
      </c>
      <c r="N100" s="25">
        <v>732</v>
      </c>
      <c r="O100" s="25">
        <v>84</v>
      </c>
      <c r="P100" s="27">
        <f t="shared" si="35"/>
        <v>816</v>
      </c>
      <c r="Q100" s="28">
        <f t="shared" si="36"/>
        <v>0.11475409836065574</v>
      </c>
      <c r="R100" s="29">
        <f t="shared" ref="R100:R132" si="44">IF(W100="",$D$146-T100,W100-T100)</f>
        <v>815</v>
      </c>
      <c r="S100" s="28">
        <f t="shared" si="33"/>
        <v>1</v>
      </c>
      <c r="T100" s="30">
        <v>39986</v>
      </c>
      <c r="U100" s="31">
        <f t="shared" si="37"/>
        <v>40717</v>
      </c>
      <c r="V100" s="32">
        <f t="shared" si="38"/>
        <v>40801</v>
      </c>
      <c r="W100" s="33">
        <v>40801</v>
      </c>
      <c r="X100" s="33">
        <v>40908</v>
      </c>
      <c r="Y100" s="30"/>
      <c r="Z100" s="34" t="s">
        <v>555</v>
      </c>
      <c r="AA100" s="35"/>
      <c r="AB100" s="36">
        <v>10316000</v>
      </c>
      <c r="AC100" s="36">
        <v>610969.80000000005</v>
      </c>
      <c r="AD100" s="37">
        <f t="shared" si="39"/>
        <v>10926969.800000001</v>
      </c>
      <c r="AE100" s="28">
        <f t="shared" si="40"/>
        <v>5.9225455602946883E-2</v>
      </c>
      <c r="AF100" s="38">
        <v>10908277</v>
      </c>
      <c r="AG100" s="36">
        <v>0</v>
      </c>
      <c r="AH100" s="37">
        <f t="shared" si="41"/>
        <v>10908277</v>
      </c>
      <c r="AI100" s="39">
        <f t="shared" si="42"/>
        <v>0.99828929700162616</v>
      </c>
      <c r="AJ100" s="40">
        <f t="shared" si="43"/>
        <v>8.0693069306930685</v>
      </c>
      <c r="AK100" s="255">
        <v>1</v>
      </c>
      <c r="AL100" s="119">
        <v>0</v>
      </c>
      <c r="AM100" s="41" t="s">
        <v>560</v>
      </c>
      <c r="AN100" s="93" t="s">
        <v>223</v>
      </c>
    </row>
    <row r="101" spans="1:40" s="42" customFormat="1" ht="43.2" x14ac:dyDescent="0.3">
      <c r="A101" s="23">
        <v>5035</v>
      </c>
      <c r="B101" s="24" t="s">
        <v>102</v>
      </c>
      <c r="C101" s="24" t="s">
        <v>469</v>
      </c>
      <c r="D101" s="24" t="s">
        <v>315</v>
      </c>
      <c r="E101" s="24"/>
      <c r="F101" s="24" t="s">
        <v>167</v>
      </c>
      <c r="G101" s="24" t="s">
        <v>283</v>
      </c>
      <c r="H101" s="24" t="s">
        <v>274</v>
      </c>
      <c r="I101" s="25">
        <v>300</v>
      </c>
      <c r="J101" s="25">
        <v>300</v>
      </c>
      <c r="K101" s="25">
        <v>0</v>
      </c>
      <c r="L101" s="26">
        <f t="shared" si="34"/>
        <v>300</v>
      </c>
      <c r="M101" s="25">
        <v>0</v>
      </c>
      <c r="N101" s="25">
        <v>1130</v>
      </c>
      <c r="O101" s="25">
        <v>233</v>
      </c>
      <c r="P101" s="27">
        <f t="shared" si="35"/>
        <v>1363</v>
      </c>
      <c r="Q101" s="28">
        <f t="shared" si="36"/>
        <v>0.20619469026548673</v>
      </c>
      <c r="R101" s="29">
        <f t="shared" si="44"/>
        <v>1323</v>
      </c>
      <c r="S101" s="28">
        <f t="shared" si="33"/>
        <v>1</v>
      </c>
      <c r="T101" s="30">
        <v>37790</v>
      </c>
      <c r="U101" s="31">
        <f t="shared" si="37"/>
        <v>38919</v>
      </c>
      <c r="V101" s="32">
        <f t="shared" si="38"/>
        <v>39152</v>
      </c>
      <c r="W101" s="33">
        <v>39113</v>
      </c>
      <c r="X101" s="33">
        <v>39171</v>
      </c>
      <c r="Y101" s="30"/>
      <c r="Z101" s="34" t="s">
        <v>92</v>
      </c>
      <c r="AA101" s="35"/>
      <c r="AB101" s="36">
        <v>19819000</v>
      </c>
      <c r="AC101" s="36">
        <v>1078350.46</v>
      </c>
      <c r="AD101" s="37">
        <f t="shared" si="39"/>
        <v>20897350.460000001</v>
      </c>
      <c r="AE101" s="28">
        <f t="shared" si="40"/>
        <v>5.4409932892678738E-2</v>
      </c>
      <c r="AF101" s="38">
        <v>20897350.460000001</v>
      </c>
      <c r="AG101" s="36">
        <v>0</v>
      </c>
      <c r="AH101" s="37">
        <f t="shared" si="41"/>
        <v>20897350.460000001</v>
      </c>
      <c r="AI101" s="39">
        <f t="shared" si="42"/>
        <v>1</v>
      </c>
      <c r="AJ101" s="40">
        <f t="shared" si="43"/>
        <v>4.41</v>
      </c>
      <c r="AK101" s="255">
        <v>1</v>
      </c>
      <c r="AL101" s="119">
        <v>0</v>
      </c>
      <c r="AM101" s="41" t="s">
        <v>560</v>
      </c>
      <c r="AN101" s="93" t="s">
        <v>223</v>
      </c>
    </row>
    <row r="102" spans="1:40" s="42" customFormat="1" ht="43.2" x14ac:dyDescent="0.3">
      <c r="A102" s="23">
        <v>5077</v>
      </c>
      <c r="B102" s="24" t="s">
        <v>102</v>
      </c>
      <c r="C102" s="24" t="s">
        <v>470</v>
      </c>
      <c r="D102" s="24" t="s">
        <v>165</v>
      </c>
      <c r="E102" s="24" t="s">
        <v>471</v>
      </c>
      <c r="F102" s="24" t="s">
        <v>167</v>
      </c>
      <c r="G102" s="24" t="s">
        <v>472</v>
      </c>
      <c r="H102" s="24" t="s">
        <v>473</v>
      </c>
      <c r="I102" s="25">
        <v>52</v>
      </c>
      <c r="J102" s="25">
        <v>52</v>
      </c>
      <c r="K102" s="25">
        <v>0</v>
      </c>
      <c r="L102" s="26">
        <f t="shared" si="34"/>
        <v>52</v>
      </c>
      <c r="M102" s="25">
        <v>0</v>
      </c>
      <c r="N102" s="25">
        <v>730</v>
      </c>
      <c r="O102" s="25">
        <v>270</v>
      </c>
      <c r="P102" s="27">
        <f t="shared" si="35"/>
        <v>1000</v>
      </c>
      <c r="Q102" s="28">
        <f t="shared" si="36"/>
        <v>0.36986301369863012</v>
      </c>
      <c r="R102" s="29">
        <f t="shared" si="44"/>
        <v>984</v>
      </c>
      <c r="S102" s="28">
        <f t="shared" si="33"/>
        <v>1</v>
      </c>
      <c r="T102" s="30">
        <v>36801</v>
      </c>
      <c r="U102" s="31">
        <f t="shared" si="37"/>
        <v>37530</v>
      </c>
      <c r="V102" s="32">
        <f t="shared" si="38"/>
        <v>37800</v>
      </c>
      <c r="W102" s="33">
        <v>37785</v>
      </c>
      <c r="X102" s="33">
        <v>38187</v>
      </c>
      <c r="Y102" s="30"/>
      <c r="Z102" s="34"/>
      <c r="AA102" s="35"/>
      <c r="AB102" s="36">
        <v>4491000</v>
      </c>
      <c r="AC102" s="36">
        <v>510039</v>
      </c>
      <c r="AD102" s="37">
        <f t="shared" si="39"/>
        <v>5001039</v>
      </c>
      <c r="AE102" s="28">
        <f t="shared" si="40"/>
        <v>0.1135691382765531</v>
      </c>
      <c r="AF102" s="38">
        <v>5001039</v>
      </c>
      <c r="AG102" s="36">
        <v>0</v>
      </c>
      <c r="AH102" s="37">
        <f t="shared" si="41"/>
        <v>5001039</v>
      </c>
      <c r="AI102" s="39">
        <f t="shared" si="42"/>
        <v>1</v>
      </c>
      <c r="AJ102" s="40">
        <f t="shared" si="43"/>
        <v>18.923076923076923</v>
      </c>
      <c r="AK102" s="255">
        <v>1</v>
      </c>
      <c r="AL102" s="119">
        <v>0</v>
      </c>
      <c r="AM102" s="41" t="s">
        <v>560</v>
      </c>
      <c r="AN102" s="93" t="s">
        <v>223</v>
      </c>
    </row>
    <row r="103" spans="1:40" s="42" customFormat="1" ht="43.2" x14ac:dyDescent="0.3">
      <c r="A103" s="23">
        <v>5026</v>
      </c>
      <c r="B103" s="24" t="s">
        <v>102</v>
      </c>
      <c r="C103" s="24" t="s">
        <v>474</v>
      </c>
      <c r="D103" s="24" t="s">
        <v>236</v>
      </c>
      <c r="E103" s="24" t="s">
        <v>475</v>
      </c>
      <c r="F103" s="24" t="s">
        <v>443</v>
      </c>
      <c r="G103" s="24" t="s">
        <v>393</v>
      </c>
      <c r="H103" s="24" t="s">
        <v>476</v>
      </c>
      <c r="I103" s="25">
        <v>150</v>
      </c>
      <c r="J103" s="25">
        <v>150</v>
      </c>
      <c r="K103" s="25">
        <v>0</v>
      </c>
      <c r="L103" s="26">
        <f t="shared" si="34"/>
        <v>150</v>
      </c>
      <c r="M103" s="25">
        <v>0</v>
      </c>
      <c r="N103" s="25">
        <v>854</v>
      </c>
      <c r="O103" s="25">
        <v>275</v>
      </c>
      <c r="P103" s="27">
        <f t="shared" si="35"/>
        <v>1129</v>
      </c>
      <c r="Q103" s="28">
        <f t="shared" si="36"/>
        <v>0.32201405152224827</v>
      </c>
      <c r="R103" s="29">
        <f t="shared" si="44"/>
        <v>1142</v>
      </c>
      <c r="S103" s="28">
        <f t="shared" si="33"/>
        <v>1</v>
      </c>
      <c r="T103" s="30">
        <v>40129</v>
      </c>
      <c r="U103" s="31">
        <f t="shared" si="37"/>
        <v>40982</v>
      </c>
      <c r="V103" s="32">
        <f t="shared" si="38"/>
        <v>41257</v>
      </c>
      <c r="W103" s="33">
        <v>41271</v>
      </c>
      <c r="X103" s="33">
        <v>41383</v>
      </c>
      <c r="Y103" s="30"/>
      <c r="Z103" s="34" t="s">
        <v>209</v>
      </c>
      <c r="AA103" s="35"/>
      <c r="AB103" s="36">
        <v>15075000</v>
      </c>
      <c r="AC103" s="36">
        <v>523404.07</v>
      </c>
      <c r="AD103" s="37">
        <f t="shared" si="39"/>
        <v>15598404.07</v>
      </c>
      <c r="AE103" s="28">
        <f t="shared" si="40"/>
        <v>3.4720004643449418E-2</v>
      </c>
      <c r="AF103" s="38">
        <v>15598404.07</v>
      </c>
      <c r="AG103" s="36">
        <v>0</v>
      </c>
      <c r="AH103" s="37">
        <f t="shared" si="41"/>
        <v>15598404.07</v>
      </c>
      <c r="AI103" s="39">
        <f t="shared" si="42"/>
        <v>1</v>
      </c>
      <c r="AJ103" s="40">
        <f t="shared" si="43"/>
        <v>7.6133333333333333</v>
      </c>
      <c r="AK103" s="255">
        <v>1</v>
      </c>
      <c r="AL103" s="119">
        <v>0</v>
      </c>
      <c r="AM103" s="41" t="s">
        <v>568</v>
      </c>
      <c r="AN103" s="93" t="s">
        <v>223</v>
      </c>
    </row>
    <row r="104" spans="1:40" s="42" customFormat="1" ht="28.8" x14ac:dyDescent="0.3">
      <c r="A104" s="23">
        <v>5099</v>
      </c>
      <c r="B104" s="24" t="s">
        <v>102</v>
      </c>
      <c r="C104" s="24" t="s">
        <v>477</v>
      </c>
      <c r="D104" s="24" t="s">
        <v>179</v>
      </c>
      <c r="E104" s="24" t="s">
        <v>300</v>
      </c>
      <c r="F104" s="24" t="s">
        <v>326</v>
      </c>
      <c r="G104" s="24" t="s">
        <v>478</v>
      </c>
      <c r="H104" s="24" t="s">
        <v>274</v>
      </c>
      <c r="I104" s="25">
        <v>220</v>
      </c>
      <c r="J104" s="25">
        <v>220</v>
      </c>
      <c r="K104" s="25">
        <v>0</v>
      </c>
      <c r="L104" s="26">
        <f t="shared" si="2"/>
        <v>220</v>
      </c>
      <c r="M104" s="25">
        <v>0</v>
      </c>
      <c r="N104" s="25">
        <v>1260</v>
      </c>
      <c r="O104" s="25">
        <v>78</v>
      </c>
      <c r="P104" s="27">
        <f t="shared" si="12"/>
        <v>1338</v>
      </c>
      <c r="Q104" s="28">
        <f t="shared" si="13"/>
        <v>6.1904761904761907E-2</v>
      </c>
      <c r="R104" s="29">
        <f t="shared" si="44"/>
        <v>1202</v>
      </c>
      <c r="S104" s="28">
        <f t="shared" si="33"/>
        <v>1</v>
      </c>
      <c r="T104" s="30">
        <v>36784</v>
      </c>
      <c r="U104" s="31">
        <f t="shared" si="14"/>
        <v>38043</v>
      </c>
      <c r="V104" s="32">
        <f t="shared" si="15"/>
        <v>38121</v>
      </c>
      <c r="W104" s="33">
        <v>37986</v>
      </c>
      <c r="X104" s="33">
        <v>38014</v>
      </c>
      <c r="Y104" s="30"/>
      <c r="Z104" s="34" t="s">
        <v>92</v>
      </c>
      <c r="AA104" s="35"/>
      <c r="AB104" s="36">
        <v>15715000</v>
      </c>
      <c r="AC104" s="36">
        <v>1037001</v>
      </c>
      <c r="AD104" s="37">
        <f t="shared" si="16"/>
        <v>16752001</v>
      </c>
      <c r="AE104" s="28">
        <f t="shared" si="17"/>
        <v>6.5987973273942097E-2</v>
      </c>
      <c r="AF104" s="38">
        <v>16752001</v>
      </c>
      <c r="AG104" s="36">
        <v>0</v>
      </c>
      <c r="AH104" s="37">
        <f t="shared" si="18"/>
        <v>16752001</v>
      </c>
      <c r="AI104" s="39">
        <f t="shared" si="19"/>
        <v>1</v>
      </c>
      <c r="AJ104" s="40">
        <f t="shared" si="20"/>
        <v>5.4636363636363638</v>
      </c>
      <c r="AK104" s="255">
        <v>1</v>
      </c>
      <c r="AL104" s="119">
        <v>0</v>
      </c>
      <c r="AM104" s="41" t="s">
        <v>560</v>
      </c>
      <c r="AN104" s="93" t="s">
        <v>223</v>
      </c>
    </row>
    <row r="105" spans="1:40" s="42" customFormat="1" ht="57.6" x14ac:dyDescent="0.3">
      <c r="A105" s="23">
        <v>5192</v>
      </c>
      <c r="B105" s="24" t="s">
        <v>102</v>
      </c>
      <c r="C105" s="24" t="s">
        <v>479</v>
      </c>
      <c r="D105" s="24" t="s">
        <v>179</v>
      </c>
      <c r="E105" s="24" t="s">
        <v>246</v>
      </c>
      <c r="F105" s="24" t="s">
        <v>326</v>
      </c>
      <c r="G105" s="24" t="s">
        <v>480</v>
      </c>
      <c r="H105" s="24" t="s">
        <v>327</v>
      </c>
      <c r="I105" s="25">
        <v>200</v>
      </c>
      <c r="J105" s="25">
        <v>200</v>
      </c>
      <c r="K105" s="25">
        <v>0</v>
      </c>
      <c r="L105" s="26">
        <f t="shared" si="2"/>
        <v>200</v>
      </c>
      <c r="M105" s="25">
        <v>0</v>
      </c>
      <c r="N105" s="25">
        <v>882</v>
      </c>
      <c r="O105" s="25">
        <v>147</v>
      </c>
      <c r="P105" s="27">
        <f t="shared" si="12"/>
        <v>1029</v>
      </c>
      <c r="Q105" s="28">
        <f t="shared" si="13"/>
        <v>0.16666666666666666</v>
      </c>
      <c r="R105" s="29">
        <f t="shared" si="44"/>
        <v>1338</v>
      </c>
      <c r="S105" s="28">
        <f t="shared" si="33"/>
        <v>1</v>
      </c>
      <c r="T105" s="30">
        <v>36535</v>
      </c>
      <c r="U105" s="31">
        <f t="shared" si="14"/>
        <v>37416</v>
      </c>
      <c r="V105" s="32">
        <f t="shared" si="15"/>
        <v>37563</v>
      </c>
      <c r="W105" s="33">
        <v>37873</v>
      </c>
      <c r="X105" s="33">
        <v>37873</v>
      </c>
      <c r="Y105" s="30"/>
      <c r="Z105" s="34" t="s">
        <v>92</v>
      </c>
      <c r="AA105" s="35"/>
      <c r="AB105" s="36">
        <v>13397000</v>
      </c>
      <c r="AC105" s="36">
        <v>211211</v>
      </c>
      <c r="AD105" s="37">
        <f t="shared" si="16"/>
        <v>13608211</v>
      </c>
      <c r="AE105" s="28">
        <f t="shared" si="17"/>
        <v>1.5765544524893631E-2</v>
      </c>
      <c r="AF105" s="38">
        <v>13608211</v>
      </c>
      <c r="AG105" s="36">
        <v>0</v>
      </c>
      <c r="AH105" s="37">
        <f t="shared" si="18"/>
        <v>13608211</v>
      </c>
      <c r="AI105" s="39">
        <f t="shared" si="19"/>
        <v>1</v>
      </c>
      <c r="AJ105" s="40">
        <f t="shared" si="20"/>
        <v>6.69</v>
      </c>
      <c r="AK105" s="255">
        <v>1</v>
      </c>
      <c r="AL105" s="119">
        <v>0</v>
      </c>
      <c r="AM105" s="41" t="s">
        <v>560</v>
      </c>
      <c r="AN105" s="93" t="s">
        <v>223</v>
      </c>
    </row>
    <row r="106" spans="1:40" s="42" customFormat="1" ht="43.2" x14ac:dyDescent="0.3">
      <c r="A106" s="23">
        <v>2010</v>
      </c>
      <c r="B106" s="24" t="s">
        <v>102</v>
      </c>
      <c r="C106" s="24" t="s">
        <v>481</v>
      </c>
      <c r="D106" s="24" t="s">
        <v>146</v>
      </c>
      <c r="E106" s="24" t="s">
        <v>246</v>
      </c>
      <c r="F106" s="24" t="s">
        <v>482</v>
      </c>
      <c r="G106" s="24" t="s">
        <v>283</v>
      </c>
      <c r="H106" s="24" t="s">
        <v>483</v>
      </c>
      <c r="I106" s="25">
        <v>476</v>
      </c>
      <c r="J106" s="25">
        <v>476</v>
      </c>
      <c r="K106" s="25">
        <v>0</v>
      </c>
      <c r="L106" s="26">
        <f t="shared" si="2"/>
        <v>476</v>
      </c>
      <c r="M106" s="25">
        <v>0</v>
      </c>
      <c r="N106" s="25">
        <v>1216</v>
      </c>
      <c r="O106" s="25">
        <v>590</v>
      </c>
      <c r="P106" s="27">
        <f t="shared" si="12"/>
        <v>1806</v>
      </c>
      <c r="Q106" s="28">
        <f t="shared" si="13"/>
        <v>0.48519736842105265</v>
      </c>
      <c r="R106" s="29">
        <f t="shared" si="44"/>
        <v>1442</v>
      </c>
      <c r="S106" s="28">
        <f t="shared" si="33"/>
        <v>1</v>
      </c>
      <c r="T106" s="30">
        <v>35527</v>
      </c>
      <c r="U106" s="31">
        <f t="shared" si="14"/>
        <v>36742</v>
      </c>
      <c r="V106" s="32">
        <f t="shared" si="15"/>
        <v>37332</v>
      </c>
      <c r="W106" s="33">
        <v>36969</v>
      </c>
      <c r="X106" s="33">
        <v>37238</v>
      </c>
      <c r="Y106" s="30"/>
      <c r="Z106" s="34"/>
      <c r="AA106" s="35"/>
      <c r="AB106" s="36">
        <v>17900000</v>
      </c>
      <c r="AC106" s="36">
        <v>1037096.5</v>
      </c>
      <c r="AD106" s="37">
        <f t="shared" si="16"/>
        <v>18937096.5</v>
      </c>
      <c r="AE106" s="28">
        <f t="shared" si="17"/>
        <v>5.7938351955307263E-2</v>
      </c>
      <c r="AF106" s="38">
        <v>18371767.140000001</v>
      </c>
      <c r="AG106" s="36">
        <v>0</v>
      </c>
      <c r="AH106" s="37">
        <f t="shared" si="18"/>
        <v>18371767.140000001</v>
      </c>
      <c r="AI106" s="39">
        <f t="shared" si="19"/>
        <v>0.97014698847840797</v>
      </c>
      <c r="AJ106" s="40">
        <f t="shared" si="20"/>
        <v>3.0294117647058822</v>
      </c>
      <c r="AK106" s="255">
        <v>1</v>
      </c>
      <c r="AL106" s="119">
        <v>0</v>
      </c>
      <c r="AM106" s="41" t="s">
        <v>560</v>
      </c>
      <c r="AN106" s="93" t="s">
        <v>223</v>
      </c>
    </row>
    <row r="107" spans="1:40" s="42" customFormat="1" ht="28.8" x14ac:dyDescent="0.3">
      <c r="A107" s="23">
        <v>5031</v>
      </c>
      <c r="B107" s="24" t="s">
        <v>102</v>
      </c>
      <c r="C107" s="24" t="s">
        <v>484</v>
      </c>
      <c r="D107" s="24" t="s">
        <v>146</v>
      </c>
      <c r="E107" s="24" t="s">
        <v>300</v>
      </c>
      <c r="F107" s="24" t="s">
        <v>190</v>
      </c>
      <c r="G107" s="24" t="s">
        <v>393</v>
      </c>
      <c r="H107" s="24" t="s">
        <v>318</v>
      </c>
      <c r="I107" s="25">
        <v>196</v>
      </c>
      <c r="J107" s="25">
        <v>196</v>
      </c>
      <c r="K107" s="25">
        <v>0</v>
      </c>
      <c r="L107" s="26">
        <f t="shared" si="2"/>
        <v>196</v>
      </c>
      <c r="M107" s="25">
        <v>0</v>
      </c>
      <c r="N107" s="25">
        <v>750</v>
      </c>
      <c r="O107" s="25">
        <v>263</v>
      </c>
      <c r="P107" s="27">
        <f t="shared" si="12"/>
        <v>1013</v>
      </c>
      <c r="Q107" s="28">
        <f t="shared" si="13"/>
        <v>0.35066666666666668</v>
      </c>
      <c r="R107" s="29">
        <f t="shared" si="44"/>
        <v>1012</v>
      </c>
      <c r="S107" s="28">
        <f t="shared" si="33"/>
        <v>1</v>
      </c>
      <c r="T107" s="30">
        <v>38747</v>
      </c>
      <c r="U107" s="31">
        <f t="shared" si="14"/>
        <v>39496</v>
      </c>
      <c r="V107" s="32">
        <f t="shared" si="15"/>
        <v>39759</v>
      </c>
      <c r="W107" s="33">
        <v>39759</v>
      </c>
      <c r="X107" s="33">
        <v>39786</v>
      </c>
      <c r="Y107" s="30"/>
      <c r="Z107" s="34" t="s">
        <v>551</v>
      </c>
      <c r="AA107" s="35"/>
      <c r="AB107" s="36">
        <v>19483000</v>
      </c>
      <c r="AC107" s="36">
        <v>17564</v>
      </c>
      <c r="AD107" s="37">
        <f t="shared" si="16"/>
        <v>19500564</v>
      </c>
      <c r="AE107" s="28">
        <f t="shared" si="17"/>
        <v>9.0150387517322795E-4</v>
      </c>
      <c r="AF107" s="38">
        <v>19500564</v>
      </c>
      <c r="AG107" s="36">
        <v>0</v>
      </c>
      <c r="AH107" s="37">
        <f t="shared" si="18"/>
        <v>19500564</v>
      </c>
      <c r="AI107" s="39">
        <f t="shared" si="19"/>
        <v>1</v>
      </c>
      <c r="AJ107" s="40">
        <f t="shared" si="20"/>
        <v>5.1632653061224492</v>
      </c>
      <c r="AK107" s="255">
        <v>1</v>
      </c>
      <c r="AL107" s="119">
        <v>0</v>
      </c>
      <c r="AM107" s="41" t="s">
        <v>560</v>
      </c>
      <c r="AN107" s="93" t="s">
        <v>223</v>
      </c>
    </row>
    <row r="108" spans="1:40" s="42" customFormat="1" ht="28.8" x14ac:dyDescent="0.3">
      <c r="A108" s="23">
        <v>5143</v>
      </c>
      <c r="B108" s="24" t="s">
        <v>102</v>
      </c>
      <c r="C108" s="24" t="s">
        <v>485</v>
      </c>
      <c r="D108" s="24" t="s">
        <v>146</v>
      </c>
      <c r="E108" s="24" t="s">
        <v>276</v>
      </c>
      <c r="F108" s="24" t="s">
        <v>486</v>
      </c>
      <c r="G108" s="24" t="s">
        <v>487</v>
      </c>
      <c r="H108" s="24" t="s">
        <v>488</v>
      </c>
      <c r="I108" s="25">
        <v>224</v>
      </c>
      <c r="J108" s="25">
        <v>224</v>
      </c>
      <c r="K108" s="25">
        <v>0</v>
      </c>
      <c r="L108" s="26">
        <f t="shared" si="2"/>
        <v>224</v>
      </c>
      <c r="M108" s="25">
        <v>0</v>
      </c>
      <c r="N108" s="25">
        <v>874</v>
      </c>
      <c r="O108" s="25">
        <v>345</v>
      </c>
      <c r="P108" s="27">
        <f t="shared" si="12"/>
        <v>1219</v>
      </c>
      <c r="Q108" s="28">
        <f t="shared" si="13"/>
        <v>0.39473684210526316</v>
      </c>
      <c r="R108" s="29">
        <f t="shared" si="44"/>
        <v>1517</v>
      </c>
      <c r="S108" s="28">
        <f t="shared" si="33"/>
        <v>1</v>
      </c>
      <c r="T108" s="30">
        <v>35370</v>
      </c>
      <c r="U108" s="31">
        <f t="shared" si="14"/>
        <v>36243</v>
      </c>
      <c r="V108" s="32">
        <f t="shared" si="15"/>
        <v>36588</v>
      </c>
      <c r="W108" s="33">
        <v>36887</v>
      </c>
      <c r="X108" s="33">
        <v>36959</v>
      </c>
      <c r="Y108" s="30"/>
      <c r="Z108" s="34"/>
      <c r="AA108" s="35"/>
      <c r="AB108" s="36">
        <v>10585212</v>
      </c>
      <c r="AC108" s="36">
        <v>350973</v>
      </c>
      <c r="AD108" s="37">
        <f t="shared" si="16"/>
        <v>10936185</v>
      </c>
      <c r="AE108" s="28">
        <f t="shared" si="17"/>
        <v>3.3156917405149748E-2</v>
      </c>
      <c r="AF108" s="38">
        <v>10936185</v>
      </c>
      <c r="AG108" s="36">
        <v>0</v>
      </c>
      <c r="AH108" s="37">
        <f t="shared" si="18"/>
        <v>10936185</v>
      </c>
      <c r="AI108" s="39">
        <f t="shared" si="19"/>
        <v>1</v>
      </c>
      <c r="AJ108" s="40">
        <f t="shared" si="20"/>
        <v>6.7723214285714288</v>
      </c>
      <c r="AK108" s="255">
        <v>1</v>
      </c>
      <c r="AL108" s="119">
        <v>0</v>
      </c>
      <c r="AM108" s="41" t="s">
        <v>560</v>
      </c>
      <c r="AN108" s="93" t="s">
        <v>223</v>
      </c>
    </row>
    <row r="109" spans="1:40" s="42" customFormat="1" ht="43.2" x14ac:dyDescent="0.3">
      <c r="A109" s="23">
        <v>5017</v>
      </c>
      <c r="B109" s="24" t="s">
        <v>102</v>
      </c>
      <c r="C109" s="24" t="s">
        <v>489</v>
      </c>
      <c r="D109" s="24" t="s">
        <v>80</v>
      </c>
      <c r="E109" s="24" t="s">
        <v>276</v>
      </c>
      <c r="F109" s="24" t="s">
        <v>167</v>
      </c>
      <c r="G109" s="24" t="s">
        <v>356</v>
      </c>
      <c r="H109" s="24" t="s">
        <v>274</v>
      </c>
      <c r="I109" s="25">
        <v>300</v>
      </c>
      <c r="J109" s="25">
        <v>300</v>
      </c>
      <c r="K109" s="25">
        <v>0</v>
      </c>
      <c r="L109" s="26">
        <f t="shared" ref="L109:L130" si="45">J109+K109</f>
        <v>300</v>
      </c>
      <c r="M109" s="25">
        <v>0</v>
      </c>
      <c r="N109" s="25">
        <v>1095</v>
      </c>
      <c r="O109" s="25">
        <v>353</v>
      </c>
      <c r="P109" s="27">
        <f t="shared" ref="P109:P130" si="46">N109+O109</f>
        <v>1448</v>
      </c>
      <c r="Q109" s="28">
        <f t="shared" ref="Q109:Q130" si="47">O109/N109</f>
        <v>0.32237442922374432</v>
      </c>
      <c r="R109" s="29">
        <f t="shared" si="44"/>
        <v>1631</v>
      </c>
      <c r="S109" s="28">
        <f t="shared" si="33"/>
        <v>1</v>
      </c>
      <c r="T109" s="30">
        <v>37755</v>
      </c>
      <c r="U109" s="31">
        <f t="shared" ref="U109:U130" si="48">T109+N109-1</f>
        <v>38849</v>
      </c>
      <c r="V109" s="32">
        <f t="shared" ref="V109:V130" si="49">T109+P109-1</f>
        <v>39202</v>
      </c>
      <c r="W109" s="33">
        <v>39386</v>
      </c>
      <c r="X109" s="33">
        <v>39477</v>
      </c>
      <c r="Y109" s="30"/>
      <c r="Z109" s="34"/>
      <c r="AA109" s="35"/>
      <c r="AB109" s="36">
        <v>19703000</v>
      </c>
      <c r="AC109" s="36">
        <v>845652.15</v>
      </c>
      <c r="AD109" s="37">
        <f t="shared" ref="AD109:AD130" si="50">AB109+AC109</f>
        <v>20548652.149999999</v>
      </c>
      <c r="AE109" s="28">
        <f t="shared" ref="AE109:AE130" si="51">AC109/AB109</f>
        <v>4.2919969040247682E-2</v>
      </c>
      <c r="AF109" s="38">
        <v>20180652.149999999</v>
      </c>
      <c r="AG109" s="36">
        <v>0</v>
      </c>
      <c r="AH109" s="37">
        <f t="shared" ref="AH109:AH130" si="52">AF109+AG109</f>
        <v>20180652.149999999</v>
      </c>
      <c r="AI109" s="39">
        <f t="shared" ref="AI109:AI130" si="53">AH109/AD109</f>
        <v>0.98209128280951508</v>
      </c>
      <c r="AJ109" s="40">
        <f t="shared" ref="AJ109:AJ130" si="54">IF(W109="","",(W109-T109)/I109)</f>
        <v>5.4366666666666665</v>
      </c>
      <c r="AK109" s="255">
        <v>1</v>
      </c>
      <c r="AL109" s="119">
        <v>0</v>
      </c>
      <c r="AM109" s="41" t="s">
        <v>560</v>
      </c>
      <c r="AN109" s="93" t="s">
        <v>223</v>
      </c>
    </row>
    <row r="110" spans="1:40" s="42" customFormat="1" ht="28.8" x14ac:dyDescent="0.3">
      <c r="A110" s="23">
        <v>5023</v>
      </c>
      <c r="B110" s="24" t="s">
        <v>102</v>
      </c>
      <c r="C110" s="24" t="s">
        <v>490</v>
      </c>
      <c r="D110" s="24" t="s">
        <v>80</v>
      </c>
      <c r="E110" s="24" t="s">
        <v>147</v>
      </c>
      <c r="F110" s="24" t="s">
        <v>167</v>
      </c>
      <c r="G110" s="24" t="s">
        <v>106</v>
      </c>
      <c r="H110" s="24" t="s">
        <v>274</v>
      </c>
      <c r="I110" s="25">
        <v>334</v>
      </c>
      <c r="J110" s="25">
        <v>334</v>
      </c>
      <c r="K110" s="25">
        <v>0</v>
      </c>
      <c r="L110" s="26">
        <f t="shared" si="45"/>
        <v>334</v>
      </c>
      <c r="M110" s="25">
        <v>0</v>
      </c>
      <c r="N110" s="25">
        <v>1190</v>
      </c>
      <c r="O110" s="25">
        <v>807</v>
      </c>
      <c r="P110" s="27">
        <f t="shared" si="46"/>
        <v>1997</v>
      </c>
      <c r="Q110" s="28">
        <f t="shared" si="47"/>
        <v>0.67815126050420171</v>
      </c>
      <c r="R110" s="29">
        <f t="shared" si="44"/>
        <v>1965</v>
      </c>
      <c r="S110" s="28">
        <f t="shared" si="33"/>
        <v>1</v>
      </c>
      <c r="T110" s="30">
        <v>38331</v>
      </c>
      <c r="U110" s="31">
        <f t="shared" si="48"/>
        <v>39520</v>
      </c>
      <c r="V110" s="32">
        <f t="shared" si="49"/>
        <v>40327</v>
      </c>
      <c r="W110" s="33">
        <v>40296</v>
      </c>
      <c r="X110" s="33">
        <v>40466</v>
      </c>
      <c r="Y110" s="30"/>
      <c r="Z110" s="34" t="s">
        <v>549</v>
      </c>
      <c r="AA110" s="35"/>
      <c r="AB110" s="36">
        <v>32133000</v>
      </c>
      <c r="AC110" s="36">
        <v>1051432.05</v>
      </c>
      <c r="AD110" s="37">
        <f t="shared" si="50"/>
        <v>33184432.050000001</v>
      </c>
      <c r="AE110" s="28">
        <f t="shared" si="51"/>
        <v>3.2721253851181027E-2</v>
      </c>
      <c r="AF110" s="38">
        <v>33163350.989999998</v>
      </c>
      <c r="AG110" s="36">
        <v>0</v>
      </c>
      <c r="AH110" s="37">
        <f t="shared" si="52"/>
        <v>33163350.989999998</v>
      </c>
      <c r="AI110" s="39">
        <f t="shared" si="53"/>
        <v>0.99936473042635654</v>
      </c>
      <c r="AJ110" s="40">
        <f t="shared" si="54"/>
        <v>5.8832335329341321</v>
      </c>
      <c r="AK110" s="255">
        <v>1</v>
      </c>
      <c r="AL110" s="119">
        <v>0</v>
      </c>
      <c r="AM110" s="41" t="s">
        <v>560</v>
      </c>
      <c r="AN110" s="93" t="s">
        <v>223</v>
      </c>
    </row>
    <row r="111" spans="1:40" s="42" customFormat="1" ht="28.8" x14ac:dyDescent="0.3">
      <c r="A111" s="23">
        <v>5135</v>
      </c>
      <c r="B111" s="24" t="s">
        <v>102</v>
      </c>
      <c r="C111" s="24" t="s">
        <v>491</v>
      </c>
      <c r="D111" s="24" t="s">
        <v>80</v>
      </c>
      <c r="E111" s="24" t="s">
        <v>276</v>
      </c>
      <c r="F111" s="24" t="s">
        <v>190</v>
      </c>
      <c r="G111" s="24" t="s">
        <v>444</v>
      </c>
      <c r="H111" s="24" t="s">
        <v>492</v>
      </c>
      <c r="I111" s="25">
        <v>240</v>
      </c>
      <c r="J111" s="25">
        <v>240</v>
      </c>
      <c r="K111" s="25">
        <v>0</v>
      </c>
      <c r="L111" s="26">
        <f t="shared" si="45"/>
        <v>240</v>
      </c>
      <c r="M111" s="25">
        <v>0</v>
      </c>
      <c r="N111" s="25">
        <v>1195</v>
      </c>
      <c r="O111" s="25">
        <v>271</v>
      </c>
      <c r="P111" s="27">
        <f t="shared" si="46"/>
        <v>1466</v>
      </c>
      <c r="Q111" s="28">
        <f t="shared" si="47"/>
        <v>0.22677824267782426</v>
      </c>
      <c r="R111" s="29">
        <f t="shared" si="44"/>
        <v>1458</v>
      </c>
      <c r="S111" s="28">
        <f t="shared" si="33"/>
        <v>1</v>
      </c>
      <c r="T111" s="30">
        <v>38042</v>
      </c>
      <c r="U111" s="31">
        <f t="shared" si="48"/>
        <v>39236</v>
      </c>
      <c r="V111" s="32">
        <f t="shared" si="49"/>
        <v>39507</v>
      </c>
      <c r="W111" s="33">
        <v>39500</v>
      </c>
      <c r="X111" s="33">
        <v>39560</v>
      </c>
      <c r="Y111" s="30"/>
      <c r="Z111" s="34" t="s">
        <v>548</v>
      </c>
      <c r="AA111" s="35"/>
      <c r="AB111" s="36">
        <v>22437872.18</v>
      </c>
      <c r="AC111" s="36">
        <v>818872.18</v>
      </c>
      <c r="AD111" s="37">
        <f t="shared" si="50"/>
        <v>23256744.359999999</v>
      </c>
      <c r="AE111" s="28">
        <f t="shared" si="51"/>
        <v>3.6495090685555377E-2</v>
      </c>
      <c r="AF111" s="38">
        <v>23256744.359999999</v>
      </c>
      <c r="AG111" s="36">
        <v>0</v>
      </c>
      <c r="AH111" s="37">
        <f t="shared" si="52"/>
        <v>23256744.359999999</v>
      </c>
      <c r="AI111" s="39">
        <f t="shared" si="53"/>
        <v>1</v>
      </c>
      <c r="AJ111" s="40">
        <f t="shared" si="54"/>
        <v>6.0750000000000002</v>
      </c>
      <c r="AK111" s="255">
        <v>1</v>
      </c>
      <c r="AL111" s="119">
        <v>0</v>
      </c>
      <c r="AM111" s="41" t="s">
        <v>560</v>
      </c>
      <c r="AN111" s="93" t="s">
        <v>223</v>
      </c>
    </row>
    <row r="112" spans="1:40" s="42" customFormat="1" ht="28.8" x14ac:dyDescent="0.3">
      <c r="A112" s="23">
        <v>5161</v>
      </c>
      <c r="B112" s="24" t="s">
        <v>102</v>
      </c>
      <c r="C112" s="24" t="s">
        <v>493</v>
      </c>
      <c r="D112" s="24" t="s">
        <v>80</v>
      </c>
      <c r="E112" s="24" t="s">
        <v>246</v>
      </c>
      <c r="F112" s="24" t="s">
        <v>190</v>
      </c>
      <c r="G112" s="24" t="s">
        <v>494</v>
      </c>
      <c r="H112" s="24" t="s">
        <v>274</v>
      </c>
      <c r="I112" s="25">
        <v>200</v>
      </c>
      <c r="J112" s="25">
        <v>200</v>
      </c>
      <c r="K112" s="25">
        <v>0</v>
      </c>
      <c r="L112" s="26">
        <f t="shared" si="45"/>
        <v>200</v>
      </c>
      <c r="M112" s="25">
        <v>0</v>
      </c>
      <c r="N112" s="25">
        <v>890</v>
      </c>
      <c r="O112" s="25">
        <v>345</v>
      </c>
      <c r="P112" s="27">
        <f t="shared" si="46"/>
        <v>1235</v>
      </c>
      <c r="Q112" s="28">
        <f t="shared" si="47"/>
        <v>0.38764044943820225</v>
      </c>
      <c r="R112" s="29">
        <f t="shared" si="44"/>
        <v>1234</v>
      </c>
      <c r="S112" s="28">
        <f t="shared" si="33"/>
        <v>1</v>
      </c>
      <c r="T112" s="30">
        <v>38012</v>
      </c>
      <c r="U112" s="31">
        <f t="shared" si="48"/>
        <v>38901</v>
      </c>
      <c r="V112" s="32">
        <f t="shared" si="49"/>
        <v>39246</v>
      </c>
      <c r="W112" s="33">
        <v>39246</v>
      </c>
      <c r="X112" s="33">
        <v>39587</v>
      </c>
      <c r="Y112" s="30"/>
      <c r="Z112" s="34"/>
      <c r="AA112" s="35"/>
      <c r="AB112" s="36">
        <v>12929000</v>
      </c>
      <c r="AC112" s="36">
        <v>1024355.41</v>
      </c>
      <c r="AD112" s="37">
        <f t="shared" si="50"/>
        <v>13953355.41</v>
      </c>
      <c r="AE112" s="28">
        <f t="shared" si="51"/>
        <v>7.9229283780648155E-2</v>
      </c>
      <c r="AF112" s="38">
        <v>13953355.41</v>
      </c>
      <c r="AG112" s="36">
        <v>0</v>
      </c>
      <c r="AH112" s="37">
        <f t="shared" si="52"/>
        <v>13953355.41</v>
      </c>
      <c r="AI112" s="39">
        <f t="shared" si="53"/>
        <v>1</v>
      </c>
      <c r="AJ112" s="40">
        <f t="shared" si="54"/>
        <v>6.17</v>
      </c>
      <c r="AK112" s="255">
        <v>1</v>
      </c>
      <c r="AL112" s="119">
        <v>0</v>
      </c>
      <c r="AM112" s="41" t="s">
        <v>560</v>
      </c>
      <c r="AN112" s="93" t="s">
        <v>223</v>
      </c>
    </row>
    <row r="113" spans="1:40" s="42" customFormat="1" ht="28.8" x14ac:dyDescent="0.3">
      <c r="A113" s="23">
        <v>5080</v>
      </c>
      <c r="B113" s="24" t="s">
        <v>102</v>
      </c>
      <c r="C113" s="24" t="s">
        <v>495</v>
      </c>
      <c r="D113" s="24" t="s">
        <v>437</v>
      </c>
      <c r="E113" s="24" t="s">
        <v>147</v>
      </c>
      <c r="F113" s="24" t="s">
        <v>265</v>
      </c>
      <c r="G113" s="24" t="s">
        <v>496</v>
      </c>
      <c r="H113" s="24" t="s">
        <v>497</v>
      </c>
      <c r="I113" s="25">
        <v>308</v>
      </c>
      <c r="J113" s="25">
        <v>308</v>
      </c>
      <c r="K113" s="25">
        <v>0</v>
      </c>
      <c r="L113" s="26">
        <f t="shared" si="45"/>
        <v>308</v>
      </c>
      <c r="M113" s="25">
        <v>0</v>
      </c>
      <c r="N113" s="25">
        <v>1095</v>
      </c>
      <c r="O113" s="25">
        <v>628</v>
      </c>
      <c r="P113" s="27">
        <f t="shared" si="46"/>
        <v>1723</v>
      </c>
      <c r="Q113" s="28">
        <f t="shared" si="47"/>
        <v>0.57351598173515983</v>
      </c>
      <c r="R113" s="29">
        <f t="shared" si="44"/>
        <v>1660</v>
      </c>
      <c r="S113" s="28">
        <f t="shared" si="33"/>
        <v>1</v>
      </c>
      <c r="T113" s="30">
        <v>38763</v>
      </c>
      <c r="U113" s="31">
        <f t="shared" si="48"/>
        <v>39857</v>
      </c>
      <c r="V113" s="32">
        <f t="shared" si="49"/>
        <v>40485</v>
      </c>
      <c r="W113" s="33">
        <v>40423</v>
      </c>
      <c r="X113" s="33">
        <v>40777</v>
      </c>
      <c r="Y113" s="30"/>
      <c r="Z113" s="34" t="s">
        <v>551</v>
      </c>
      <c r="AA113" s="35"/>
      <c r="AB113" s="36">
        <v>33630461</v>
      </c>
      <c r="AC113" s="36">
        <v>1042731.4</v>
      </c>
      <c r="AD113" s="37">
        <f t="shared" si="50"/>
        <v>34673192.399999999</v>
      </c>
      <c r="AE113" s="28">
        <f t="shared" si="51"/>
        <v>3.1005563676334974E-2</v>
      </c>
      <c r="AF113" s="38">
        <v>34673192.399999999</v>
      </c>
      <c r="AG113" s="36">
        <v>0</v>
      </c>
      <c r="AH113" s="37">
        <f t="shared" si="52"/>
        <v>34673192.399999999</v>
      </c>
      <c r="AI113" s="39">
        <f t="shared" si="53"/>
        <v>1</v>
      </c>
      <c r="AJ113" s="40">
        <f t="shared" si="54"/>
        <v>5.3896103896103895</v>
      </c>
      <c r="AK113" s="255">
        <v>1</v>
      </c>
      <c r="AL113" s="119">
        <v>0</v>
      </c>
      <c r="AM113" s="41" t="s">
        <v>560</v>
      </c>
      <c r="AN113" s="93" t="s">
        <v>223</v>
      </c>
    </row>
    <row r="114" spans="1:40" s="42" customFormat="1" ht="57.6" x14ac:dyDescent="0.3">
      <c r="A114" s="23">
        <v>5040</v>
      </c>
      <c r="B114" s="24" t="s">
        <v>102</v>
      </c>
      <c r="C114" s="24" t="s">
        <v>498</v>
      </c>
      <c r="D114" s="24" t="s">
        <v>315</v>
      </c>
      <c r="E114" s="24"/>
      <c r="F114" s="24" t="s">
        <v>148</v>
      </c>
      <c r="G114" s="24" t="s">
        <v>499</v>
      </c>
      <c r="H114" s="24" t="s">
        <v>500</v>
      </c>
      <c r="I114" s="25">
        <v>184</v>
      </c>
      <c r="J114" s="25">
        <v>184</v>
      </c>
      <c r="K114" s="25">
        <v>0</v>
      </c>
      <c r="L114" s="26">
        <f t="shared" si="45"/>
        <v>184</v>
      </c>
      <c r="M114" s="25">
        <v>0</v>
      </c>
      <c r="N114" s="25">
        <v>90</v>
      </c>
      <c r="O114" s="25">
        <v>0</v>
      </c>
      <c r="P114" s="27">
        <f t="shared" si="46"/>
        <v>90</v>
      </c>
      <c r="Q114" s="28">
        <f t="shared" si="47"/>
        <v>0</v>
      </c>
      <c r="R114" s="29">
        <f t="shared" si="44"/>
        <v>114</v>
      </c>
      <c r="S114" s="28">
        <f t="shared" si="33"/>
        <v>1</v>
      </c>
      <c r="T114" s="30">
        <v>37853</v>
      </c>
      <c r="U114" s="31">
        <f t="shared" si="48"/>
        <v>37942</v>
      </c>
      <c r="V114" s="32">
        <f t="shared" si="49"/>
        <v>37942</v>
      </c>
      <c r="W114" s="33">
        <v>37967</v>
      </c>
      <c r="X114" s="33">
        <v>38034</v>
      </c>
      <c r="Y114" s="30"/>
      <c r="Z114" s="34" t="s">
        <v>92</v>
      </c>
      <c r="AA114" s="35"/>
      <c r="AB114" s="36">
        <v>9975000</v>
      </c>
      <c r="AC114" s="36">
        <v>231719</v>
      </c>
      <c r="AD114" s="37">
        <f t="shared" si="50"/>
        <v>10206719</v>
      </c>
      <c r="AE114" s="28">
        <f t="shared" si="51"/>
        <v>2.322997493734336E-2</v>
      </c>
      <c r="AF114" s="38">
        <v>10206719</v>
      </c>
      <c r="AG114" s="36">
        <v>0</v>
      </c>
      <c r="AH114" s="37">
        <f t="shared" si="52"/>
        <v>10206719</v>
      </c>
      <c r="AI114" s="39">
        <f t="shared" si="53"/>
        <v>1</v>
      </c>
      <c r="AJ114" s="40">
        <f t="shared" si="54"/>
        <v>0.61956521739130432</v>
      </c>
      <c r="AK114" s="255">
        <v>1</v>
      </c>
      <c r="AL114" s="119">
        <v>0</v>
      </c>
      <c r="AM114" s="41" t="s">
        <v>560</v>
      </c>
      <c r="AN114" s="93" t="s">
        <v>223</v>
      </c>
    </row>
    <row r="115" spans="1:40" s="42" customFormat="1" ht="28.8" x14ac:dyDescent="0.3">
      <c r="A115" s="23">
        <v>5040</v>
      </c>
      <c r="B115" s="24" t="s">
        <v>102</v>
      </c>
      <c r="C115" s="24" t="s">
        <v>501</v>
      </c>
      <c r="D115" s="24" t="s">
        <v>315</v>
      </c>
      <c r="E115" s="24" t="s">
        <v>276</v>
      </c>
      <c r="F115" s="24" t="s">
        <v>326</v>
      </c>
      <c r="G115" s="24" t="s">
        <v>242</v>
      </c>
      <c r="H115" s="24" t="s">
        <v>327</v>
      </c>
      <c r="I115" s="25">
        <v>216</v>
      </c>
      <c r="J115" s="25">
        <v>216</v>
      </c>
      <c r="K115" s="25">
        <v>0</v>
      </c>
      <c r="L115" s="26">
        <f t="shared" si="45"/>
        <v>216</v>
      </c>
      <c r="M115" s="25">
        <v>0</v>
      </c>
      <c r="N115" s="25">
        <v>1095</v>
      </c>
      <c r="O115" s="25">
        <v>320</v>
      </c>
      <c r="P115" s="27">
        <f t="shared" si="46"/>
        <v>1415</v>
      </c>
      <c r="Q115" s="28">
        <f t="shared" si="47"/>
        <v>0.29223744292237441</v>
      </c>
      <c r="R115" s="29">
        <f t="shared" si="44"/>
        <v>1415</v>
      </c>
      <c r="S115" s="28">
        <f t="shared" si="33"/>
        <v>1</v>
      </c>
      <c r="T115" s="30">
        <v>37424</v>
      </c>
      <c r="U115" s="31">
        <f t="shared" si="48"/>
        <v>38518</v>
      </c>
      <c r="V115" s="32">
        <f t="shared" si="49"/>
        <v>38838</v>
      </c>
      <c r="W115" s="33">
        <v>38839</v>
      </c>
      <c r="X115" s="33">
        <v>39229</v>
      </c>
      <c r="Y115" s="30"/>
      <c r="Z115" s="34"/>
      <c r="AA115" s="35"/>
      <c r="AB115" s="36">
        <v>15268000</v>
      </c>
      <c r="AC115" s="36">
        <v>968748</v>
      </c>
      <c r="AD115" s="37">
        <f t="shared" si="50"/>
        <v>16236748</v>
      </c>
      <c r="AE115" s="28">
        <f t="shared" si="51"/>
        <v>6.3449567723342939E-2</v>
      </c>
      <c r="AF115" s="38">
        <v>16236748</v>
      </c>
      <c r="AG115" s="36">
        <v>0</v>
      </c>
      <c r="AH115" s="37">
        <f t="shared" si="52"/>
        <v>16236748</v>
      </c>
      <c r="AI115" s="39">
        <f t="shared" si="53"/>
        <v>1</v>
      </c>
      <c r="AJ115" s="40">
        <f t="shared" si="54"/>
        <v>6.5509259259259256</v>
      </c>
      <c r="AK115" s="255">
        <v>1</v>
      </c>
      <c r="AL115" s="119">
        <v>0</v>
      </c>
      <c r="AM115" s="41" t="s">
        <v>560</v>
      </c>
      <c r="AN115" s="93" t="s">
        <v>223</v>
      </c>
    </row>
    <row r="116" spans="1:40" s="42" customFormat="1" ht="28.8" x14ac:dyDescent="0.3">
      <c r="A116" s="23" t="s">
        <v>502</v>
      </c>
      <c r="B116" s="24" t="s">
        <v>102</v>
      </c>
      <c r="C116" s="24" t="s">
        <v>503</v>
      </c>
      <c r="D116" s="24" t="s">
        <v>437</v>
      </c>
      <c r="E116" s="24" t="s">
        <v>105</v>
      </c>
      <c r="F116" s="24" t="s">
        <v>160</v>
      </c>
      <c r="G116" s="24" t="s">
        <v>504</v>
      </c>
      <c r="H116" s="24" t="s">
        <v>274</v>
      </c>
      <c r="I116" s="25">
        <v>676</v>
      </c>
      <c r="J116" s="25">
        <v>676</v>
      </c>
      <c r="K116" s="25">
        <v>0</v>
      </c>
      <c r="L116" s="26">
        <f t="shared" si="45"/>
        <v>676</v>
      </c>
      <c r="M116" s="25">
        <v>0</v>
      </c>
      <c r="N116" s="25">
        <v>365</v>
      </c>
      <c r="O116" s="25">
        <v>77</v>
      </c>
      <c r="P116" s="27">
        <f t="shared" si="46"/>
        <v>442</v>
      </c>
      <c r="Q116" s="28">
        <f t="shared" si="47"/>
        <v>0.21095890410958903</v>
      </c>
      <c r="R116" s="29">
        <f t="shared" si="44"/>
        <v>449</v>
      </c>
      <c r="S116" s="28">
        <f t="shared" si="33"/>
        <v>1</v>
      </c>
      <c r="T116" s="30">
        <v>40644</v>
      </c>
      <c r="U116" s="31">
        <f t="shared" si="48"/>
        <v>41008</v>
      </c>
      <c r="V116" s="32">
        <f t="shared" si="49"/>
        <v>41085</v>
      </c>
      <c r="W116" s="33">
        <v>41093</v>
      </c>
      <c r="X116" s="33">
        <v>41313</v>
      </c>
      <c r="Y116" s="30"/>
      <c r="Z116" s="34" t="s">
        <v>92</v>
      </c>
      <c r="AA116" s="35"/>
      <c r="AB116" s="36">
        <v>2932000</v>
      </c>
      <c r="AC116" s="36">
        <v>129200.55</v>
      </c>
      <c r="AD116" s="37">
        <f t="shared" si="50"/>
        <v>3061200.55</v>
      </c>
      <c r="AE116" s="28">
        <f t="shared" si="51"/>
        <v>4.4065671896316508E-2</v>
      </c>
      <c r="AF116" s="38">
        <v>3061200.55</v>
      </c>
      <c r="AG116" s="36">
        <v>0</v>
      </c>
      <c r="AH116" s="37">
        <f t="shared" si="52"/>
        <v>3061200.55</v>
      </c>
      <c r="AI116" s="39">
        <f t="shared" si="53"/>
        <v>1</v>
      </c>
      <c r="AJ116" s="40">
        <f t="shared" si="54"/>
        <v>0.66420118343195267</v>
      </c>
      <c r="AK116" s="255">
        <v>1</v>
      </c>
      <c r="AL116" s="119">
        <v>0</v>
      </c>
      <c r="AM116" s="41" t="s">
        <v>569</v>
      </c>
      <c r="AN116" s="93" t="s">
        <v>223</v>
      </c>
    </row>
    <row r="117" spans="1:40" s="42" customFormat="1" ht="43.2" x14ac:dyDescent="0.3">
      <c r="A117" s="23">
        <v>2003</v>
      </c>
      <c r="B117" s="24" t="s">
        <v>102</v>
      </c>
      <c r="C117" s="24" t="s">
        <v>505</v>
      </c>
      <c r="D117" s="24" t="s">
        <v>87</v>
      </c>
      <c r="E117" s="24" t="s">
        <v>147</v>
      </c>
      <c r="F117" s="24" t="s">
        <v>167</v>
      </c>
      <c r="G117" s="24" t="s">
        <v>283</v>
      </c>
      <c r="H117" s="24" t="s">
        <v>506</v>
      </c>
      <c r="I117" s="25">
        <v>148</v>
      </c>
      <c r="J117" s="25">
        <v>148</v>
      </c>
      <c r="K117" s="25">
        <v>0</v>
      </c>
      <c r="L117" s="26">
        <f t="shared" si="45"/>
        <v>148</v>
      </c>
      <c r="M117" s="25">
        <v>0</v>
      </c>
      <c r="N117" s="25">
        <v>150</v>
      </c>
      <c r="O117" s="25">
        <v>300</v>
      </c>
      <c r="P117" s="27">
        <f t="shared" si="46"/>
        <v>450</v>
      </c>
      <c r="Q117" s="28">
        <f t="shared" si="47"/>
        <v>2</v>
      </c>
      <c r="R117" s="29">
        <f t="shared" si="44"/>
        <v>543</v>
      </c>
      <c r="S117" s="28">
        <f t="shared" si="33"/>
        <v>1</v>
      </c>
      <c r="T117" s="30">
        <v>39163</v>
      </c>
      <c r="U117" s="31">
        <f t="shared" si="48"/>
        <v>39312</v>
      </c>
      <c r="V117" s="32">
        <f t="shared" si="49"/>
        <v>39612</v>
      </c>
      <c r="W117" s="33">
        <v>39706</v>
      </c>
      <c r="X117" s="33"/>
      <c r="Y117" s="30"/>
      <c r="Z117" s="34" t="s">
        <v>92</v>
      </c>
      <c r="AA117" s="35"/>
      <c r="AB117" s="36">
        <v>678000</v>
      </c>
      <c r="AC117" s="36">
        <v>152491.82</v>
      </c>
      <c r="AD117" s="37">
        <f t="shared" si="50"/>
        <v>830491.82000000007</v>
      </c>
      <c r="AE117" s="28">
        <f t="shared" si="51"/>
        <v>0.22491418879056049</v>
      </c>
      <c r="AF117" s="38">
        <v>830492</v>
      </c>
      <c r="AG117" s="36">
        <v>0</v>
      </c>
      <c r="AH117" s="37">
        <f t="shared" si="52"/>
        <v>830492</v>
      </c>
      <c r="AI117" s="39">
        <f t="shared" si="53"/>
        <v>1.0000002167390403</v>
      </c>
      <c r="AJ117" s="40">
        <f t="shared" si="54"/>
        <v>3.6689189189189189</v>
      </c>
      <c r="AK117" s="255">
        <v>1</v>
      </c>
      <c r="AL117" s="119">
        <v>0</v>
      </c>
      <c r="AM117" s="41" t="s">
        <v>560</v>
      </c>
      <c r="AN117" s="93" t="s">
        <v>223</v>
      </c>
    </row>
    <row r="118" spans="1:40" s="42" customFormat="1" ht="43.2" x14ac:dyDescent="0.3">
      <c r="A118" s="23">
        <v>2003</v>
      </c>
      <c r="B118" s="24" t="s">
        <v>102</v>
      </c>
      <c r="C118" s="24" t="s">
        <v>507</v>
      </c>
      <c r="D118" s="24" t="s">
        <v>87</v>
      </c>
      <c r="E118" s="24" t="s">
        <v>147</v>
      </c>
      <c r="F118" s="24" t="s">
        <v>167</v>
      </c>
      <c r="G118" s="24" t="s">
        <v>283</v>
      </c>
      <c r="H118" s="24" t="s">
        <v>508</v>
      </c>
      <c r="I118" s="25">
        <v>85</v>
      </c>
      <c r="J118" s="25">
        <v>85</v>
      </c>
      <c r="K118" s="25">
        <v>0</v>
      </c>
      <c r="L118" s="26">
        <f t="shared" si="45"/>
        <v>85</v>
      </c>
      <c r="M118" s="25">
        <v>0</v>
      </c>
      <c r="N118" s="25">
        <v>900</v>
      </c>
      <c r="O118" s="25">
        <v>20</v>
      </c>
      <c r="P118" s="27">
        <f t="shared" si="46"/>
        <v>920</v>
      </c>
      <c r="Q118" s="28">
        <f t="shared" si="47"/>
        <v>2.2222222222222223E-2</v>
      </c>
      <c r="R118" s="29">
        <f t="shared" si="44"/>
        <v>823</v>
      </c>
      <c r="S118" s="28">
        <f t="shared" si="33"/>
        <v>1</v>
      </c>
      <c r="T118" s="30">
        <v>39762</v>
      </c>
      <c r="U118" s="31">
        <f t="shared" si="48"/>
        <v>40661</v>
      </c>
      <c r="V118" s="32">
        <f t="shared" si="49"/>
        <v>40681</v>
      </c>
      <c r="W118" s="33">
        <v>40585</v>
      </c>
      <c r="X118" s="33">
        <v>40680</v>
      </c>
      <c r="Y118" s="30"/>
      <c r="Z118" s="34" t="s">
        <v>556</v>
      </c>
      <c r="AA118" s="35"/>
      <c r="AB118" s="36">
        <v>16770000</v>
      </c>
      <c r="AC118" s="36">
        <v>813871.99</v>
      </c>
      <c r="AD118" s="37">
        <f t="shared" si="50"/>
        <v>17583871.989999998</v>
      </c>
      <c r="AE118" s="28">
        <f t="shared" si="51"/>
        <v>4.8531424567680378E-2</v>
      </c>
      <c r="AF118" s="38">
        <v>17583871.989999998</v>
      </c>
      <c r="AG118" s="36">
        <v>0</v>
      </c>
      <c r="AH118" s="37">
        <f t="shared" si="52"/>
        <v>17583871.989999998</v>
      </c>
      <c r="AI118" s="39">
        <f t="shared" si="53"/>
        <v>1</v>
      </c>
      <c r="AJ118" s="40">
        <f t="shared" si="54"/>
        <v>9.6823529411764699</v>
      </c>
      <c r="AK118" s="255">
        <v>1</v>
      </c>
      <c r="AL118" s="119">
        <v>0</v>
      </c>
      <c r="AM118" s="41" t="s">
        <v>560</v>
      </c>
      <c r="AN118" s="93" t="s">
        <v>223</v>
      </c>
    </row>
    <row r="119" spans="1:40" s="42" customFormat="1" ht="43.2" x14ac:dyDescent="0.3">
      <c r="A119" s="23">
        <v>2004</v>
      </c>
      <c r="B119" s="24" t="s">
        <v>102</v>
      </c>
      <c r="C119" s="24" t="s">
        <v>509</v>
      </c>
      <c r="D119" s="24" t="s">
        <v>350</v>
      </c>
      <c r="E119" s="24" t="s">
        <v>510</v>
      </c>
      <c r="F119" s="24" t="s">
        <v>98</v>
      </c>
      <c r="G119" s="24" t="s">
        <v>191</v>
      </c>
      <c r="H119" s="24" t="s">
        <v>511</v>
      </c>
      <c r="I119" s="25">
        <v>84</v>
      </c>
      <c r="J119" s="25">
        <v>84</v>
      </c>
      <c r="K119" s="25">
        <v>0</v>
      </c>
      <c r="L119" s="26">
        <f t="shared" si="45"/>
        <v>84</v>
      </c>
      <c r="M119" s="25">
        <v>0</v>
      </c>
      <c r="N119" s="25">
        <v>570</v>
      </c>
      <c r="O119" s="25">
        <v>304</v>
      </c>
      <c r="P119" s="27">
        <f t="shared" si="46"/>
        <v>874</v>
      </c>
      <c r="Q119" s="28">
        <f t="shared" si="47"/>
        <v>0.53333333333333333</v>
      </c>
      <c r="R119" s="29">
        <f t="shared" si="44"/>
        <v>869</v>
      </c>
      <c r="S119" s="28">
        <f t="shared" si="33"/>
        <v>1</v>
      </c>
      <c r="T119" s="30">
        <v>40161</v>
      </c>
      <c r="U119" s="31">
        <f t="shared" si="48"/>
        <v>40730</v>
      </c>
      <c r="V119" s="32">
        <f t="shared" si="49"/>
        <v>41034</v>
      </c>
      <c r="W119" s="33">
        <v>41030</v>
      </c>
      <c r="X119" s="33">
        <v>41108</v>
      </c>
      <c r="Y119" s="30"/>
      <c r="Z119" s="34" t="s">
        <v>554</v>
      </c>
      <c r="AA119" s="35"/>
      <c r="AB119" s="36">
        <v>3746000</v>
      </c>
      <c r="AC119" s="36">
        <v>1029880.39</v>
      </c>
      <c r="AD119" s="37">
        <f t="shared" si="50"/>
        <v>4775880.3899999997</v>
      </c>
      <c r="AE119" s="28">
        <f t="shared" si="51"/>
        <v>0.2749280272290443</v>
      </c>
      <c r="AF119" s="38">
        <v>4775880.3899999997</v>
      </c>
      <c r="AG119" s="36">
        <v>0</v>
      </c>
      <c r="AH119" s="37">
        <f t="shared" si="52"/>
        <v>4775880.3899999997</v>
      </c>
      <c r="AI119" s="39">
        <f t="shared" si="53"/>
        <v>1</v>
      </c>
      <c r="AJ119" s="40">
        <f t="shared" si="54"/>
        <v>10.345238095238095</v>
      </c>
      <c r="AK119" s="255">
        <v>1</v>
      </c>
      <c r="AL119" s="119">
        <v>0</v>
      </c>
      <c r="AM119" s="41" t="s">
        <v>560</v>
      </c>
      <c r="AN119" s="93" t="s">
        <v>223</v>
      </c>
    </row>
    <row r="120" spans="1:40" s="42" customFormat="1" ht="43.2" x14ac:dyDescent="0.3">
      <c r="A120" s="23">
        <v>2012</v>
      </c>
      <c r="B120" s="24" t="s">
        <v>102</v>
      </c>
      <c r="C120" s="24" t="s">
        <v>512</v>
      </c>
      <c r="D120" s="24" t="s">
        <v>87</v>
      </c>
      <c r="E120" s="24" t="s">
        <v>513</v>
      </c>
      <c r="F120" s="24" t="s">
        <v>167</v>
      </c>
      <c r="G120" s="24" t="s">
        <v>294</v>
      </c>
      <c r="H120" s="24" t="s">
        <v>327</v>
      </c>
      <c r="I120" s="25">
        <v>500</v>
      </c>
      <c r="J120" s="25">
        <v>500</v>
      </c>
      <c r="K120" s="25">
        <v>0</v>
      </c>
      <c r="L120" s="26">
        <f t="shared" si="45"/>
        <v>500</v>
      </c>
      <c r="M120" s="25">
        <v>0</v>
      </c>
      <c r="N120" s="25">
        <v>1280</v>
      </c>
      <c r="O120" s="25">
        <v>929</v>
      </c>
      <c r="P120" s="27">
        <f t="shared" si="46"/>
        <v>2209</v>
      </c>
      <c r="Q120" s="28">
        <f t="shared" si="47"/>
        <v>0.72578125000000004</v>
      </c>
      <c r="R120" s="29">
        <f t="shared" si="44"/>
        <v>2208</v>
      </c>
      <c r="S120" s="28">
        <f t="shared" si="33"/>
        <v>1</v>
      </c>
      <c r="T120" s="30">
        <v>37893</v>
      </c>
      <c r="U120" s="31">
        <f t="shared" si="48"/>
        <v>39172</v>
      </c>
      <c r="V120" s="32">
        <f t="shared" si="49"/>
        <v>40101</v>
      </c>
      <c r="W120" s="33">
        <v>40101</v>
      </c>
      <c r="X120" s="33">
        <v>40472</v>
      </c>
      <c r="Y120" s="30"/>
      <c r="Z120" s="34" t="s">
        <v>551</v>
      </c>
      <c r="AA120" s="35"/>
      <c r="AB120" s="36">
        <v>33768000</v>
      </c>
      <c r="AC120" s="36">
        <v>1862123</v>
      </c>
      <c r="AD120" s="37">
        <f t="shared" si="50"/>
        <v>35630123</v>
      </c>
      <c r="AE120" s="28">
        <f t="shared" si="51"/>
        <v>5.51446043591566E-2</v>
      </c>
      <c r="AF120" s="38">
        <v>35630123</v>
      </c>
      <c r="AG120" s="36">
        <v>0</v>
      </c>
      <c r="AH120" s="37">
        <f t="shared" si="52"/>
        <v>35630123</v>
      </c>
      <c r="AI120" s="39">
        <f t="shared" si="53"/>
        <v>1</v>
      </c>
      <c r="AJ120" s="40">
        <f t="shared" si="54"/>
        <v>4.4160000000000004</v>
      </c>
      <c r="AK120" s="255">
        <v>1</v>
      </c>
      <c r="AL120" s="119">
        <v>0</v>
      </c>
      <c r="AM120" s="41" t="s">
        <v>560</v>
      </c>
      <c r="AN120" s="93" t="s">
        <v>223</v>
      </c>
    </row>
    <row r="121" spans="1:40" s="42" customFormat="1" ht="15.6" x14ac:dyDescent="0.3">
      <c r="A121" s="23">
        <v>3090</v>
      </c>
      <c r="B121" s="24" t="s">
        <v>514</v>
      </c>
      <c r="C121" s="24" t="s">
        <v>515</v>
      </c>
      <c r="D121" s="24" t="s">
        <v>437</v>
      </c>
      <c r="E121" s="24" t="s">
        <v>180</v>
      </c>
      <c r="F121" s="24" t="s">
        <v>98</v>
      </c>
      <c r="G121" s="24" t="s">
        <v>516</v>
      </c>
      <c r="H121" s="24" t="s">
        <v>107</v>
      </c>
      <c r="I121" s="25">
        <v>100</v>
      </c>
      <c r="J121" s="25">
        <v>100</v>
      </c>
      <c r="K121" s="25">
        <v>0</v>
      </c>
      <c r="L121" s="26">
        <f t="shared" si="45"/>
        <v>100</v>
      </c>
      <c r="M121" s="25">
        <v>0</v>
      </c>
      <c r="N121" s="25">
        <v>730</v>
      </c>
      <c r="O121" s="25">
        <v>160</v>
      </c>
      <c r="P121" s="27">
        <f t="shared" si="46"/>
        <v>890</v>
      </c>
      <c r="Q121" s="28">
        <f t="shared" si="47"/>
        <v>0.21917808219178081</v>
      </c>
      <c r="R121" s="29">
        <f t="shared" si="44"/>
        <v>889</v>
      </c>
      <c r="S121" s="28">
        <f t="shared" si="33"/>
        <v>1</v>
      </c>
      <c r="T121" s="30">
        <v>40064</v>
      </c>
      <c r="U121" s="31">
        <f t="shared" si="48"/>
        <v>40793</v>
      </c>
      <c r="V121" s="32">
        <f t="shared" si="49"/>
        <v>40953</v>
      </c>
      <c r="W121" s="33">
        <v>40953</v>
      </c>
      <c r="X121" s="33">
        <v>41106</v>
      </c>
      <c r="Y121" s="30"/>
      <c r="Z121" s="34" t="s">
        <v>554</v>
      </c>
      <c r="AA121" s="35"/>
      <c r="AB121" s="36">
        <v>10500000</v>
      </c>
      <c r="AC121" s="36">
        <v>749675.93</v>
      </c>
      <c r="AD121" s="37">
        <f t="shared" si="50"/>
        <v>11249675.93</v>
      </c>
      <c r="AE121" s="28">
        <f t="shared" si="51"/>
        <v>7.1397707619047623E-2</v>
      </c>
      <c r="AF121" s="38">
        <v>11249675.93</v>
      </c>
      <c r="AG121" s="36">
        <v>0</v>
      </c>
      <c r="AH121" s="37">
        <f t="shared" si="52"/>
        <v>11249675.93</v>
      </c>
      <c r="AI121" s="39">
        <f t="shared" si="53"/>
        <v>1</v>
      </c>
      <c r="AJ121" s="40">
        <f t="shared" si="54"/>
        <v>8.89</v>
      </c>
      <c r="AK121" s="255">
        <v>1</v>
      </c>
      <c r="AL121" s="119">
        <v>0</v>
      </c>
      <c r="AM121" s="41"/>
      <c r="AN121" s="93" t="s">
        <v>223</v>
      </c>
    </row>
    <row r="122" spans="1:40" s="42" customFormat="1" ht="43.2" x14ac:dyDescent="0.3">
      <c r="A122" s="23">
        <v>5092</v>
      </c>
      <c r="B122" s="24" t="s">
        <v>517</v>
      </c>
      <c r="C122" s="24" t="s">
        <v>518</v>
      </c>
      <c r="D122" s="24" t="s">
        <v>389</v>
      </c>
      <c r="E122" s="24" t="s">
        <v>180</v>
      </c>
      <c r="F122" s="24" t="s">
        <v>519</v>
      </c>
      <c r="G122" s="24" t="s">
        <v>400</v>
      </c>
      <c r="H122" s="24" t="s">
        <v>520</v>
      </c>
      <c r="I122" s="25">
        <v>100</v>
      </c>
      <c r="J122" s="25">
        <v>100</v>
      </c>
      <c r="K122" s="25">
        <v>0</v>
      </c>
      <c r="L122" s="26">
        <f t="shared" si="45"/>
        <v>100</v>
      </c>
      <c r="M122" s="25">
        <v>0</v>
      </c>
      <c r="N122" s="25">
        <v>730</v>
      </c>
      <c r="O122" s="25">
        <v>351</v>
      </c>
      <c r="P122" s="27">
        <f t="shared" si="46"/>
        <v>1081</v>
      </c>
      <c r="Q122" s="28">
        <f t="shared" si="47"/>
        <v>0.4808219178082192</v>
      </c>
      <c r="R122" s="29">
        <f t="shared" si="44"/>
        <v>1147</v>
      </c>
      <c r="S122" s="28">
        <f t="shared" si="33"/>
        <v>1</v>
      </c>
      <c r="T122" s="30">
        <v>38609</v>
      </c>
      <c r="U122" s="31">
        <f t="shared" si="48"/>
        <v>39338</v>
      </c>
      <c r="V122" s="32">
        <f t="shared" si="49"/>
        <v>39689</v>
      </c>
      <c r="W122" s="33">
        <v>39756</v>
      </c>
      <c r="X122" s="33">
        <v>40073</v>
      </c>
      <c r="Y122" s="30"/>
      <c r="Z122" s="34" t="s">
        <v>551</v>
      </c>
      <c r="AA122" s="35"/>
      <c r="AB122" s="36">
        <v>10310000</v>
      </c>
      <c r="AC122" s="36">
        <v>828444.55</v>
      </c>
      <c r="AD122" s="37">
        <f t="shared" si="50"/>
        <v>11138444.550000001</v>
      </c>
      <c r="AE122" s="28">
        <f t="shared" si="51"/>
        <v>8.0353496605237634E-2</v>
      </c>
      <c r="AF122" s="38">
        <v>11138444.550000001</v>
      </c>
      <c r="AG122" s="36">
        <v>0</v>
      </c>
      <c r="AH122" s="37">
        <f t="shared" si="52"/>
        <v>11138444.550000001</v>
      </c>
      <c r="AI122" s="39">
        <f t="shared" si="53"/>
        <v>1</v>
      </c>
      <c r="AJ122" s="40">
        <f t="shared" si="54"/>
        <v>11.47</v>
      </c>
      <c r="AK122" s="255">
        <v>1</v>
      </c>
      <c r="AL122" s="119">
        <v>0</v>
      </c>
      <c r="AM122" s="41" t="s">
        <v>560</v>
      </c>
      <c r="AN122" s="93" t="s">
        <v>223</v>
      </c>
    </row>
    <row r="123" spans="1:40" s="42" customFormat="1" ht="57.6" x14ac:dyDescent="0.3">
      <c r="A123" s="23">
        <v>3087</v>
      </c>
      <c r="B123" s="24" t="s">
        <v>521</v>
      </c>
      <c r="C123" s="24" t="s">
        <v>522</v>
      </c>
      <c r="D123" s="24" t="s">
        <v>104</v>
      </c>
      <c r="E123" s="24" t="s">
        <v>152</v>
      </c>
      <c r="F123" s="24" t="s">
        <v>523</v>
      </c>
      <c r="G123" s="24" t="s">
        <v>329</v>
      </c>
      <c r="H123" s="24" t="s">
        <v>524</v>
      </c>
      <c r="I123" s="25">
        <v>150</v>
      </c>
      <c r="J123" s="25">
        <v>150</v>
      </c>
      <c r="K123" s="25">
        <v>0</v>
      </c>
      <c r="L123" s="26">
        <f t="shared" si="45"/>
        <v>150</v>
      </c>
      <c r="M123" s="25">
        <v>0</v>
      </c>
      <c r="N123" s="25">
        <v>960</v>
      </c>
      <c r="O123" s="25">
        <v>729</v>
      </c>
      <c r="P123" s="27">
        <f t="shared" si="46"/>
        <v>1689</v>
      </c>
      <c r="Q123" s="28">
        <f t="shared" si="47"/>
        <v>0.75937500000000002</v>
      </c>
      <c r="R123" s="29">
        <f t="shared" si="44"/>
        <v>1688</v>
      </c>
      <c r="S123" s="28">
        <f t="shared" si="33"/>
        <v>1</v>
      </c>
      <c r="T123" s="30">
        <v>38131</v>
      </c>
      <c r="U123" s="31">
        <f t="shared" si="48"/>
        <v>39090</v>
      </c>
      <c r="V123" s="32">
        <f t="shared" si="49"/>
        <v>39819</v>
      </c>
      <c r="W123" s="33">
        <v>39819</v>
      </c>
      <c r="X123" s="33">
        <v>39860</v>
      </c>
      <c r="Y123" s="30"/>
      <c r="Z123" s="34" t="s">
        <v>549</v>
      </c>
      <c r="AA123" s="35"/>
      <c r="AB123" s="36">
        <v>13130000</v>
      </c>
      <c r="AC123" s="36">
        <v>401586.86</v>
      </c>
      <c r="AD123" s="37">
        <f t="shared" si="50"/>
        <v>13531586.859999999</v>
      </c>
      <c r="AE123" s="28">
        <f t="shared" si="51"/>
        <v>3.0585442498095961E-2</v>
      </c>
      <c r="AF123" s="38">
        <v>13531587</v>
      </c>
      <c r="AG123" s="36">
        <v>0</v>
      </c>
      <c r="AH123" s="37">
        <f t="shared" si="52"/>
        <v>13531587</v>
      </c>
      <c r="AI123" s="39">
        <f t="shared" si="53"/>
        <v>1.0000000103461628</v>
      </c>
      <c r="AJ123" s="40">
        <f t="shared" si="54"/>
        <v>11.253333333333334</v>
      </c>
      <c r="AK123" s="255">
        <v>1</v>
      </c>
      <c r="AL123" s="119">
        <v>0</v>
      </c>
      <c r="AM123" s="41" t="s">
        <v>560</v>
      </c>
      <c r="AN123" s="93" t="s">
        <v>223</v>
      </c>
    </row>
    <row r="124" spans="1:40" s="42" customFormat="1" ht="100.8" x14ac:dyDescent="0.3">
      <c r="A124" s="23">
        <v>5144</v>
      </c>
      <c r="B124" s="24" t="s">
        <v>525</v>
      </c>
      <c r="C124" s="24" t="s">
        <v>526</v>
      </c>
      <c r="D124" s="24" t="s">
        <v>172</v>
      </c>
      <c r="E124" s="24" t="s">
        <v>410</v>
      </c>
      <c r="F124" s="24" t="s">
        <v>326</v>
      </c>
      <c r="G124" s="24" t="s">
        <v>301</v>
      </c>
      <c r="H124" s="24" t="s">
        <v>335</v>
      </c>
      <c r="I124" s="25">
        <v>100</v>
      </c>
      <c r="J124" s="25">
        <v>100</v>
      </c>
      <c r="K124" s="25">
        <v>0</v>
      </c>
      <c r="L124" s="26">
        <f t="shared" si="45"/>
        <v>100</v>
      </c>
      <c r="M124" s="25">
        <v>0</v>
      </c>
      <c r="N124" s="25">
        <v>810</v>
      </c>
      <c r="O124" s="25">
        <v>499</v>
      </c>
      <c r="P124" s="27">
        <f t="shared" si="46"/>
        <v>1309</v>
      </c>
      <c r="Q124" s="28">
        <f t="shared" si="47"/>
        <v>0.61604938271604937</v>
      </c>
      <c r="R124" s="29">
        <f t="shared" si="44"/>
        <v>1087</v>
      </c>
      <c r="S124" s="28">
        <f t="shared" si="33"/>
        <v>1</v>
      </c>
      <c r="T124" s="30">
        <v>37830</v>
      </c>
      <c r="U124" s="31">
        <f t="shared" si="48"/>
        <v>38639</v>
      </c>
      <c r="V124" s="32">
        <f t="shared" si="49"/>
        <v>39138</v>
      </c>
      <c r="W124" s="33">
        <v>38917</v>
      </c>
      <c r="X124" s="33">
        <v>38990</v>
      </c>
      <c r="Y124" s="30"/>
      <c r="Z124" s="34"/>
      <c r="AA124" s="35"/>
      <c r="AB124" s="36">
        <v>7231087</v>
      </c>
      <c r="AC124" s="36">
        <v>175900</v>
      </c>
      <c r="AD124" s="37">
        <f t="shared" si="50"/>
        <v>7406987</v>
      </c>
      <c r="AE124" s="28">
        <f t="shared" si="51"/>
        <v>2.4325526715416369E-2</v>
      </c>
      <c r="AF124" s="38">
        <v>6372476</v>
      </c>
      <c r="AG124" s="36">
        <v>0</v>
      </c>
      <c r="AH124" s="37">
        <f t="shared" si="52"/>
        <v>6372476</v>
      </c>
      <c r="AI124" s="39">
        <f t="shared" si="53"/>
        <v>0.860333088204421</v>
      </c>
      <c r="AJ124" s="40">
        <f t="shared" si="54"/>
        <v>10.87</v>
      </c>
      <c r="AK124" s="255">
        <v>1</v>
      </c>
      <c r="AL124" s="119">
        <v>0</v>
      </c>
      <c r="AM124" s="41" t="s">
        <v>570</v>
      </c>
      <c r="AN124" s="93" t="s">
        <v>223</v>
      </c>
    </row>
    <row r="125" spans="1:40" s="42" customFormat="1" ht="57.6" x14ac:dyDescent="0.3">
      <c r="A125" s="23">
        <v>5198</v>
      </c>
      <c r="B125" s="24" t="s">
        <v>527</v>
      </c>
      <c r="C125" s="24" t="s">
        <v>528</v>
      </c>
      <c r="D125" s="24" t="s">
        <v>80</v>
      </c>
      <c r="E125" s="24" t="s">
        <v>276</v>
      </c>
      <c r="F125" s="24" t="s">
        <v>529</v>
      </c>
      <c r="G125" s="24" t="s">
        <v>154</v>
      </c>
      <c r="H125" s="24" t="s">
        <v>308</v>
      </c>
      <c r="I125" s="25">
        <v>51</v>
      </c>
      <c r="J125" s="25">
        <v>51</v>
      </c>
      <c r="K125" s="25">
        <v>0</v>
      </c>
      <c r="L125" s="26">
        <f t="shared" si="45"/>
        <v>51</v>
      </c>
      <c r="M125" s="25">
        <v>0</v>
      </c>
      <c r="N125" s="25">
        <v>800</v>
      </c>
      <c r="O125" s="25">
        <v>1627</v>
      </c>
      <c r="P125" s="27">
        <f t="shared" si="46"/>
        <v>2427</v>
      </c>
      <c r="Q125" s="28">
        <f t="shared" si="47"/>
        <v>2.0337499999999999</v>
      </c>
      <c r="R125" s="29">
        <f t="shared" si="44"/>
        <v>2502</v>
      </c>
      <c r="S125" s="28">
        <f t="shared" si="33"/>
        <v>1</v>
      </c>
      <c r="T125" s="30">
        <v>38726</v>
      </c>
      <c r="U125" s="31">
        <f t="shared" si="48"/>
        <v>39525</v>
      </c>
      <c r="V125" s="32">
        <f t="shared" si="49"/>
        <v>41152</v>
      </c>
      <c r="W125" s="33">
        <v>41228</v>
      </c>
      <c r="X125" s="33">
        <v>41562</v>
      </c>
      <c r="Y125" s="30"/>
      <c r="Z125" s="34" t="s">
        <v>557</v>
      </c>
      <c r="AA125" s="35"/>
      <c r="AB125" s="36">
        <v>7227000</v>
      </c>
      <c r="AC125" s="36">
        <v>-982226.89</v>
      </c>
      <c r="AD125" s="37">
        <f t="shared" si="50"/>
        <v>6244773.1100000003</v>
      </c>
      <c r="AE125" s="28">
        <f t="shared" si="51"/>
        <v>-0.13591073612840737</v>
      </c>
      <c r="AF125" s="38">
        <v>6244773.1100000003</v>
      </c>
      <c r="AG125" s="36">
        <v>0</v>
      </c>
      <c r="AH125" s="37">
        <f t="shared" si="52"/>
        <v>6244773.1100000003</v>
      </c>
      <c r="AI125" s="39">
        <f t="shared" si="53"/>
        <v>1</v>
      </c>
      <c r="AJ125" s="40">
        <f t="shared" si="54"/>
        <v>49.058823529411768</v>
      </c>
      <c r="AK125" s="255">
        <v>1</v>
      </c>
      <c r="AL125" s="119">
        <v>0</v>
      </c>
      <c r="AM125" s="41" t="s">
        <v>571</v>
      </c>
      <c r="AN125" s="93" t="s">
        <v>223</v>
      </c>
    </row>
    <row r="126" spans="1:40" s="42" customFormat="1" ht="43.2" x14ac:dyDescent="0.3">
      <c r="A126" s="23">
        <v>3069</v>
      </c>
      <c r="B126" s="24" t="s">
        <v>530</v>
      </c>
      <c r="C126" s="24" t="s">
        <v>531</v>
      </c>
      <c r="D126" s="24" t="s">
        <v>165</v>
      </c>
      <c r="E126" s="24" t="s">
        <v>180</v>
      </c>
      <c r="F126" s="24" t="s">
        <v>89</v>
      </c>
      <c r="G126" s="24" t="s">
        <v>532</v>
      </c>
      <c r="H126" s="24" t="s">
        <v>533</v>
      </c>
      <c r="I126" s="25">
        <v>80</v>
      </c>
      <c r="J126" s="25">
        <v>80</v>
      </c>
      <c r="K126" s="25">
        <v>0</v>
      </c>
      <c r="L126" s="26">
        <f t="shared" si="45"/>
        <v>80</v>
      </c>
      <c r="M126" s="25">
        <v>0</v>
      </c>
      <c r="N126" s="25">
        <v>669</v>
      </c>
      <c r="O126" s="25">
        <v>458</v>
      </c>
      <c r="P126" s="27">
        <f t="shared" si="46"/>
        <v>1127</v>
      </c>
      <c r="Q126" s="28">
        <f t="shared" si="47"/>
        <v>0.68460388639760839</v>
      </c>
      <c r="R126" s="29">
        <f t="shared" si="44"/>
        <v>1205</v>
      </c>
      <c r="S126" s="28">
        <f t="shared" si="33"/>
        <v>1</v>
      </c>
      <c r="T126" s="30">
        <v>35611</v>
      </c>
      <c r="U126" s="31">
        <f t="shared" si="48"/>
        <v>36279</v>
      </c>
      <c r="V126" s="32">
        <f t="shared" si="49"/>
        <v>36737</v>
      </c>
      <c r="W126" s="33">
        <v>36816</v>
      </c>
      <c r="X126" s="33">
        <v>37029</v>
      </c>
      <c r="Y126" s="30"/>
      <c r="Z126" s="34"/>
      <c r="AA126" s="35"/>
      <c r="AB126" s="36">
        <v>4045086</v>
      </c>
      <c r="AC126" s="36">
        <v>299127</v>
      </c>
      <c r="AD126" s="37">
        <f t="shared" si="50"/>
        <v>4344213</v>
      </c>
      <c r="AE126" s="28">
        <f t="shared" si="51"/>
        <v>7.39482423859468E-2</v>
      </c>
      <c r="AF126" s="38">
        <v>4344213</v>
      </c>
      <c r="AG126" s="36">
        <v>0</v>
      </c>
      <c r="AH126" s="37">
        <f t="shared" si="52"/>
        <v>4344213</v>
      </c>
      <c r="AI126" s="39">
        <f t="shared" si="53"/>
        <v>1</v>
      </c>
      <c r="AJ126" s="40">
        <f t="shared" si="54"/>
        <v>15.0625</v>
      </c>
      <c r="AK126" s="255">
        <v>1</v>
      </c>
      <c r="AL126" s="119">
        <v>0</v>
      </c>
      <c r="AM126" s="41" t="s">
        <v>560</v>
      </c>
      <c r="AN126" s="93" t="s">
        <v>223</v>
      </c>
    </row>
    <row r="127" spans="1:40" s="42" customFormat="1" ht="43.2" x14ac:dyDescent="0.3">
      <c r="A127" s="23">
        <v>5193</v>
      </c>
      <c r="B127" s="24" t="s">
        <v>205</v>
      </c>
      <c r="C127" s="24" t="s">
        <v>534</v>
      </c>
      <c r="D127" s="24" t="s">
        <v>350</v>
      </c>
      <c r="E127" s="24" t="s">
        <v>293</v>
      </c>
      <c r="F127" s="24" t="s">
        <v>98</v>
      </c>
      <c r="G127" s="24" t="s">
        <v>154</v>
      </c>
      <c r="H127" s="24" t="s">
        <v>535</v>
      </c>
      <c r="I127" s="25">
        <v>74</v>
      </c>
      <c r="J127" s="25">
        <v>74</v>
      </c>
      <c r="K127" s="25">
        <v>0</v>
      </c>
      <c r="L127" s="26">
        <f t="shared" si="45"/>
        <v>74</v>
      </c>
      <c r="M127" s="25">
        <v>0</v>
      </c>
      <c r="N127" s="25">
        <v>730</v>
      </c>
      <c r="O127" s="25">
        <v>138</v>
      </c>
      <c r="P127" s="27">
        <f t="shared" si="46"/>
        <v>868</v>
      </c>
      <c r="Q127" s="28">
        <f t="shared" si="47"/>
        <v>0.18904109589041096</v>
      </c>
      <c r="R127" s="29">
        <f t="shared" si="44"/>
        <v>821</v>
      </c>
      <c r="S127" s="28">
        <f t="shared" si="33"/>
        <v>1</v>
      </c>
      <c r="T127" s="30">
        <v>40133</v>
      </c>
      <c r="U127" s="31">
        <f t="shared" si="48"/>
        <v>40862</v>
      </c>
      <c r="V127" s="32">
        <f t="shared" si="49"/>
        <v>41000</v>
      </c>
      <c r="W127" s="33">
        <v>40954</v>
      </c>
      <c r="X127" s="33">
        <v>41135</v>
      </c>
      <c r="Y127" s="30"/>
      <c r="Z127" s="34" t="s">
        <v>554</v>
      </c>
      <c r="AA127" s="35"/>
      <c r="AB127" s="36">
        <v>7947800</v>
      </c>
      <c r="AC127" s="36">
        <v>1458351.48</v>
      </c>
      <c r="AD127" s="37">
        <f t="shared" si="50"/>
        <v>9406151.4800000004</v>
      </c>
      <c r="AE127" s="28">
        <f t="shared" si="51"/>
        <v>0.18349121517904327</v>
      </c>
      <c r="AF127" s="38">
        <v>9406151.4800000004</v>
      </c>
      <c r="AG127" s="36">
        <v>0</v>
      </c>
      <c r="AH127" s="37">
        <f t="shared" si="52"/>
        <v>9406151.4800000004</v>
      </c>
      <c r="AI127" s="39">
        <f t="shared" si="53"/>
        <v>1</v>
      </c>
      <c r="AJ127" s="40">
        <f t="shared" si="54"/>
        <v>11.094594594594595</v>
      </c>
      <c r="AK127" s="255">
        <v>1</v>
      </c>
      <c r="AL127" s="119">
        <v>0</v>
      </c>
      <c r="AM127" s="41" t="s">
        <v>560</v>
      </c>
      <c r="AN127" s="93" t="s">
        <v>223</v>
      </c>
    </row>
    <row r="128" spans="1:40" s="42" customFormat="1" ht="28.8" x14ac:dyDescent="0.3">
      <c r="A128" s="23">
        <v>3071</v>
      </c>
      <c r="B128" s="24" t="s">
        <v>536</v>
      </c>
      <c r="C128" s="24" t="s">
        <v>537</v>
      </c>
      <c r="D128" s="24" t="s">
        <v>146</v>
      </c>
      <c r="E128" s="24" t="s">
        <v>180</v>
      </c>
      <c r="F128" s="24" t="s">
        <v>167</v>
      </c>
      <c r="G128" s="24" t="s">
        <v>301</v>
      </c>
      <c r="H128" s="24" t="s">
        <v>274</v>
      </c>
      <c r="I128" s="25">
        <v>100</v>
      </c>
      <c r="J128" s="25">
        <v>100</v>
      </c>
      <c r="K128" s="25">
        <v>0</v>
      </c>
      <c r="L128" s="26">
        <f t="shared" si="45"/>
        <v>100</v>
      </c>
      <c r="M128" s="25">
        <v>0</v>
      </c>
      <c r="N128" s="25">
        <v>782</v>
      </c>
      <c r="O128" s="25">
        <v>109</v>
      </c>
      <c r="P128" s="27">
        <f t="shared" si="46"/>
        <v>891</v>
      </c>
      <c r="Q128" s="28">
        <f t="shared" si="47"/>
        <v>0.13938618925831203</v>
      </c>
      <c r="R128" s="29">
        <f t="shared" si="44"/>
        <v>890</v>
      </c>
      <c r="S128" s="28">
        <f t="shared" si="33"/>
        <v>1</v>
      </c>
      <c r="T128" s="30">
        <v>36801</v>
      </c>
      <c r="U128" s="31">
        <f t="shared" si="48"/>
        <v>37582</v>
      </c>
      <c r="V128" s="32">
        <f t="shared" si="49"/>
        <v>37691</v>
      </c>
      <c r="W128" s="33">
        <v>37691</v>
      </c>
      <c r="X128" s="33">
        <v>37722</v>
      </c>
      <c r="Y128" s="30"/>
      <c r="Z128" s="34"/>
      <c r="AA128" s="35"/>
      <c r="AB128" s="36">
        <v>9309000</v>
      </c>
      <c r="AC128" s="36">
        <v>70614.850000000006</v>
      </c>
      <c r="AD128" s="37">
        <f t="shared" si="50"/>
        <v>9379614.8499999996</v>
      </c>
      <c r="AE128" s="28">
        <f t="shared" si="51"/>
        <v>7.5856536684928569E-3</v>
      </c>
      <c r="AF128" s="38">
        <v>9379616</v>
      </c>
      <c r="AG128" s="36">
        <v>0</v>
      </c>
      <c r="AH128" s="37">
        <f t="shared" si="52"/>
        <v>9379616</v>
      </c>
      <c r="AI128" s="39">
        <f t="shared" si="53"/>
        <v>1.0000001226063138</v>
      </c>
      <c r="AJ128" s="40">
        <f t="shared" si="54"/>
        <v>8.9</v>
      </c>
      <c r="AK128" s="255">
        <v>1</v>
      </c>
      <c r="AL128" s="119">
        <v>0</v>
      </c>
      <c r="AM128" s="41" t="s">
        <v>560</v>
      </c>
      <c r="AN128" s="93" t="s">
        <v>223</v>
      </c>
    </row>
    <row r="129" spans="1:46" s="42" customFormat="1" ht="28.8" x14ac:dyDescent="0.3">
      <c r="A129" s="23">
        <v>5105</v>
      </c>
      <c r="B129" s="24" t="s">
        <v>536</v>
      </c>
      <c r="C129" s="24" t="s">
        <v>538</v>
      </c>
      <c r="D129" s="24" t="s">
        <v>80</v>
      </c>
      <c r="E129" s="24" t="s">
        <v>147</v>
      </c>
      <c r="F129" s="24" t="s">
        <v>539</v>
      </c>
      <c r="G129" s="24" t="s">
        <v>499</v>
      </c>
      <c r="H129" s="24" t="s">
        <v>274</v>
      </c>
      <c r="I129" s="25">
        <v>88</v>
      </c>
      <c r="J129" s="25">
        <v>88</v>
      </c>
      <c r="K129" s="25">
        <v>0</v>
      </c>
      <c r="L129" s="26">
        <f t="shared" si="45"/>
        <v>88</v>
      </c>
      <c r="M129" s="25">
        <v>0</v>
      </c>
      <c r="N129" s="25">
        <v>730</v>
      </c>
      <c r="O129" s="25">
        <v>150</v>
      </c>
      <c r="P129" s="27">
        <f t="shared" si="46"/>
        <v>880</v>
      </c>
      <c r="Q129" s="28">
        <f t="shared" si="47"/>
        <v>0.20547945205479451</v>
      </c>
      <c r="R129" s="29">
        <f t="shared" si="44"/>
        <v>1000</v>
      </c>
      <c r="S129" s="28">
        <f t="shared" si="33"/>
        <v>1</v>
      </c>
      <c r="T129" s="30">
        <v>38749</v>
      </c>
      <c r="U129" s="31">
        <f t="shared" si="48"/>
        <v>39478</v>
      </c>
      <c r="V129" s="32">
        <f t="shared" si="49"/>
        <v>39628</v>
      </c>
      <c r="W129" s="33">
        <v>39749</v>
      </c>
      <c r="X129" s="33">
        <v>40086</v>
      </c>
      <c r="Y129" s="30"/>
      <c r="Z129" s="34" t="s">
        <v>549</v>
      </c>
      <c r="AA129" s="35"/>
      <c r="AB129" s="36">
        <v>9203600</v>
      </c>
      <c r="AC129" s="36">
        <v>46081.53</v>
      </c>
      <c r="AD129" s="37">
        <f t="shared" si="50"/>
        <v>9249681.5299999993</v>
      </c>
      <c r="AE129" s="28">
        <f t="shared" si="51"/>
        <v>5.0069027337128948E-3</v>
      </c>
      <c r="AF129" s="38">
        <v>9007681.5299999993</v>
      </c>
      <c r="AG129" s="36">
        <v>0</v>
      </c>
      <c r="AH129" s="37">
        <f t="shared" si="52"/>
        <v>9007681.5299999993</v>
      </c>
      <c r="AI129" s="39">
        <f t="shared" si="53"/>
        <v>0.97383693706479424</v>
      </c>
      <c r="AJ129" s="40">
        <f t="shared" si="54"/>
        <v>11.363636363636363</v>
      </c>
      <c r="AK129" s="255">
        <v>1</v>
      </c>
      <c r="AL129" s="119">
        <v>0</v>
      </c>
      <c r="AM129" s="41" t="s">
        <v>560</v>
      </c>
      <c r="AN129" s="93" t="s">
        <v>223</v>
      </c>
    </row>
    <row r="130" spans="1:46" s="42" customFormat="1" ht="28.8" x14ac:dyDescent="0.3">
      <c r="A130" s="23">
        <v>3073</v>
      </c>
      <c r="B130" s="24" t="s">
        <v>540</v>
      </c>
      <c r="C130" s="24" t="s">
        <v>541</v>
      </c>
      <c r="D130" s="24" t="s">
        <v>104</v>
      </c>
      <c r="E130" s="24" t="s">
        <v>173</v>
      </c>
      <c r="F130" s="24" t="s">
        <v>190</v>
      </c>
      <c r="G130" s="24" t="s">
        <v>383</v>
      </c>
      <c r="H130" s="24" t="s">
        <v>542</v>
      </c>
      <c r="I130" s="25">
        <v>60</v>
      </c>
      <c r="J130" s="25">
        <v>60</v>
      </c>
      <c r="K130" s="25">
        <v>0</v>
      </c>
      <c r="L130" s="26">
        <f t="shared" si="45"/>
        <v>60</v>
      </c>
      <c r="M130" s="25">
        <v>0</v>
      </c>
      <c r="N130" s="25">
        <v>660</v>
      </c>
      <c r="O130" s="25">
        <v>295</v>
      </c>
      <c r="P130" s="27">
        <f t="shared" si="46"/>
        <v>955</v>
      </c>
      <c r="Q130" s="28">
        <f t="shared" si="47"/>
        <v>0.44696969696969696</v>
      </c>
      <c r="R130" s="29">
        <f t="shared" si="44"/>
        <v>1240</v>
      </c>
      <c r="S130" s="28">
        <f t="shared" si="33"/>
        <v>1</v>
      </c>
      <c r="T130" s="30">
        <v>37361</v>
      </c>
      <c r="U130" s="31">
        <f t="shared" si="48"/>
        <v>38020</v>
      </c>
      <c r="V130" s="32">
        <f t="shared" si="49"/>
        <v>38315</v>
      </c>
      <c r="W130" s="33">
        <v>38601</v>
      </c>
      <c r="X130" s="33">
        <v>38601</v>
      </c>
      <c r="Y130" s="30"/>
      <c r="Z130" s="34"/>
      <c r="AA130" s="35"/>
      <c r="AB130" s="36">
        <v>4033500</v>
      </c>
      <c r="AC130" s="36">
        <v>93123</v>
      </c>
      <c r="AD130" s="37">
        <f t="shared" si="50"/>
        <v>4126623</v>
      </c>
      <c r="AE130" s="28">
        <f t="shared" si="51"/>
        <v>2.3087393082930459E-2</v>
      </c>
      <c r="AF130" s="38">
        <v>4126623</v>
      </c>
      <c r="AG130" s="36">
        <v>0</v>
      </c>
      <c r="AH130" s="37">
        <f t="shared" si="52"/>
        <v>4126623</v>
      </c>
      <c r="AI130" s="39">
        <f t="shared" si="53"/>
        <v>1</v>
      </c>
      <c r="AJ130" s="40">
        <f t="shared" si="54"/>
        <v>20.666666666666668</v>
      </c>
      <c r="AK130" s="255">
        <v>1</v>
      </c>
      <c r="AL130" s="119">
        <v>0</v>
      </c>
      <c r="AM130" s="41" t="s">
        <v>560</v>
      </c>
      <c r="AN130" s="93" t="s">
        <v>223</v>
      </c>
    </row>
    <row r="131" spans="1:46" s="42" customFormat="1" ht="43.2" x14ac:dyDescent="0.3">
      <c r="A131" s="23">
        <v>5164</v>
      </c>
      <c r="B131" s="24" t="s">
        <v>540</v>
      </c>
      <c r="C131" s="24" t="s">
        <v>543</v>
      </c>
      <c r="D131" s="24" t="s">
        <v>437</v>
      </c>
      <c r="E131" s="24" t="s">
        <v>544</v>
      </c>
      <c r="F131" s="24" t="s">
        <v>98</v>
      </c>
      <c r="G131" s="24" t="s">
        <v>545</v>
      </c>
      <c r="H131" s="24" t="s">
        <v>335</v>
      </c>
      <c r="I131" s="25">
        <v>100</v>
      </c>
      <c r="J131" s="25">
        <v>100</v>
      </c>
      <c r="K131" s="25">
        <v>0</v>
      </c>
      <c r="L131" s="26">
        <f t="shared" si="2"/>
        <v>100</v>
      </c>
      <c r="M131" s="25">
        <v>0</v>
      </c>
      <c r="N131" s="25">
        <v>732</v>
      </c>
      <c r="O131" s="25">
        <v>180</v>
      </c>
      <c r="P131" s="27">
        <f t="shared" si="12"/>
        <v>912</v>
      </c>
      <c r="Q131" s="28">
        <f t="shared" si="13"/>
        <v>0.24590163934426229</v>
      </c>
      <c r="R131" s="29">
        <f t="shared" si="44"/>
        <v>911</v>
      </c>
      <c r="S131" s="28">
        <f t="shared" si="33"/>
        <v>1</v>
      </c>
      <c r="T131" s="30">
        <v>39953</v>
      </c>
      <c r="U131" s="31">
        <f t="shared" si="14"/>
        <v>40684</v>
      </c>
      <c r="V131" s="32">
        <f t="shared" si="15"/>
        <v>40864</v>
      </c>
      <c r="W131" s="33">
        <v>40864</v>
      </c>
      <c r="X131" s="33">
        <v>40927</v>
      </c>
      <c r="Y131" s="30"/>
      <c r="Z131" s="34" t="s">
        <v>555</v>
      </c>
      <c r="AA131" s="35"/>
      <c r="AB131" s="36">
        <v>12392438</v>
      </c>
      <c r="AC131" s="36">
        <v>408291.81</v>
      </c>
      <c r="AD131" s="37">
        <f t="shared" si="16"/>
        <v>12800729.810000001</v>
      </c>
      <c r="AE131" s="28">
        <f t="shared" si="17"/>
        <v>3.2946851136152547E-2</v>
      </c>
      <c r="AF131" s="38">
        <v>12800729.810000001</v>
      </c>
      <c r="AG131" s="36">
        <v>0</v>
      </c>
      <c r="AH131" s="37">
        <f t="shared" si="18"/>
        <v>12800729.810000001</v>
      </c>
      <c r="AI131" s="39">
        <f t="shared" si="19"/>
        <v>1</v>
      </c>
      <c r="AJ131" s="40">
        <f t="shared" si="20"/>
        <v>9.11</v>
      </c>
      <c r="AK131" s="255">
        <v>1</v>
      </c>
      <c r="AL131" s="119">
        <v>0</v>
      </c>
      <c r="AM131" s="41" t="s">
        <v>560</v>
      </c>
      <c r="AN131" s="93" t="s">
        <v>223</v>
      </c>
    </row>
    <row r="132" spans="1:46" s="42" customFormat="1" ht="58.2" thickBot="1" x14ac:dyDescent="0.35">
      <c r="A132" s="94">
        <v>5067</v>
      </c>
      <c r="B132" s="95" t="s">
        <v>120</v>
      </c>
      <c r="C132" s="95" t="s">
        <v>546</v>
      </c>
      <c r="D132" s="95" t="s">
        <v>172</v>
      </c>
      <c r="E132" s="95" t="s">
        <v>152</v>
      </c>
      <c r="F132" s="95" t="s">
        <v>226</v>
      </c>
      <c r="G132" s="95" t="s">
        <v>400</v>
      </c>
      <c r="H132" s="95" t="s">
        <v>547</v>
      </c>
      <c r="I132" s="96">
        <v>24</v>
      </c>
      <c r="J132" s="96">
        <v>24</v>
      </c>
      <c r="K132" s="96">
        <v>0</v>
      </c>
      <c r="L132" s="97">
        <f t="shared" si="2"/>
        <v>24</v>
      </c>
      <c r="M132" s="96">
        <v>0</v>
      </c>
      <c r="N132" s="96">
        <v>548</v>
      </c>
      <c r="O132" s="96">
        <v>319</v>
      </c>
      <c r="P132" s="98">
        <f t="shared" si="12"/>
        <v>867</v>
      </c>
      <c r="Q132" s="99">
        <f t="shared" si="13"/>
        <v>0.58211678832116787</v>
      </c>
      <c r="R132" s="100">
        <f t="shared" si="44"/>
        <v>814</v>
      </c>
      <c r="S132" s="99">
        <f t="shared" si="33"/>
        <v>1</v>
      </c>
      <c r="T132" s="101">
        <v>38733</v>
      </c>
      <c r="U132" s="102">
        <f t="shared" si="14"/>
        <v>39280</v>
      </c>
      <c r="V132" s="103">
        <f t="shared" si="15"/>
        <v>39599</v>
      </c>
      <c r="W132" s="104">
        <v>39547</v>
      </c>
      <c r="X132" s="104">
        <v>39686</v>
      </c>
      <c r="Y132" s="101"/>
      <c r="Z132" s="105" t="s">
        <v>558</v>
      </c>
      <c r="AA132" s="106"/>
      <c r="AB132" s="107">
        <v>1972404</v>
      </c>
      <c r="AC132" s="107">
        <v>50556.959999999999</v>
      </c>
      <c r="AD132" s="108">
        <f t="shared" si="16"/>
        <v>2022960.96</v>
      </c>
      <c r="AE132" s="99">
        <f t="shared" si="17"/>
        <v>2.5632152439358263E-2</v>
      </c>
      <c r="AF132" s="109">
        <v>2022961</v>
      </c>
      <c r="AG132" s="107">
        <v>0</v>
      </c>
      <c r="AH132" s="108">
        <f t="shared" si="18"/>
        <v>2022961</v>
      </c>
      <c r="AI132" s="110">
        <f t="shared" si="19"/>
        <v>1.0000000197729966</v>
      </c>
      <c r="AJ132" s="111">
        <f t="shared" si="20"/>
        <v>33.916666666666664</v>
      </c>
      <c r="AK132" s="255">
        <v>1</v>
      </c>
      <c r="AL132" s="119">
        <v>0</v>
      </c>
      <c r="AM132" s="112" t="s">
        <v>560</v>
      </c>
      <c r="AN132" s="93" t="s">
        <v>223</v>
      </c>
    </row>
    <row r="133" spans="1:46" s="56" customFormat="1" ht="15" thickBot="1" x14ac:dyDescent="0.3">
      <c r="A133" s="43"/>
      <c r="B133" s="44">
        <f>COUNTA(B4:B10)</f>
        <v>7</v>
      </c>
      <c r="C133" s="117" t="str">
        <f>AN133</f>
        <v>Active</v>
      </c>
      <c r="D133" s="45"/>
      <c r="E133" s="45"/>
      <c r="F133" s="45"/>
      <c r="G133" s="45"/>
      <c r="H133" s="45"/>
      <c r="I133" s="113">
        <f>SUBTOTAL(9,I4:I132)</f>
        <v>20299</v>
      </c>
      <c r="J133" s="113">
        <f>SUBTOTAL(9,J4:J132)</f>
        <v>19627</v>
      </c>
      <c r="K133" s="113">
        <f t="shared" ref="K133:M133" si="55">SUBTOTAL(9,K4:K132)</f>
        <v>78</v>
      </c>
      <c r="L133" s="113">
        <f t="shared" si="55"/>
        <v>19705</v>
      </c>
      <c r="M133" s="113">
        <f t="shared" si="55"/>
        <v>60</v>
      </c>
      <c r="N133" s="46"/>
      <c r="O133" s="46"/>
      <c r="P133" s="47"/>
      <c r="Q133" s="48"/>
      <c r="R133" s="49"/>
      <c r="S133" s="50"/>
      <c r="T133" s="51"/>
      <c r="U133" s="51"/>
      <c r="V133" s="51"/>
      <c r="W133" s="51"/>
      <c r="X133" s="51"/>
      <c r="Y133" s="51"/>
      <c r="Z133" s="50"/>
      <c r="AA133" s="52"/>
      <c r="AB133" s="53">
        <f>SUBTOTAL(9,AB4:AB10)</f>
        <v>74867307</v>
      </c>
      <c r="AC133" s="53">
        <f>SUBTOTAL(9,AC4:AC10)</f>
        <v>4238267.63</v>
      </c>
      <c r="AD133" s="53">
        <f>SUBTOTAL(9,AD4:AD132)</f>
        <v>1591160223.1400001</v>
      </c>
      <c r="AE133" s="48"/>
      <c r="AF133" s="53">
        <f>SUBTOTAL(9,AF4:AF10)</f>
        <v>59995942.250000007</v>
      </c>
      <c r="AG133" s="53">
        <f>SUBTOTAL(9,AG4:AG10)</f>
        <v>1271462.02</v>
      </c>
      <c r="AH133" s="53">
        <f>SUBTOTAL(9,AH4:AH132)</f>
        <v>1560151505.8907835</v>
      </c>
      <c r="AI133" s="50"/>
      <c r="AJ133" s="122"/>
      <c r="AK133" s="122"/>
      <c r="AL133" s="121" t="e">
        <f>AVERAGE(AL4:AL10)</f>
        <v>#DIV/0!</v>
      </c>
      <c r="AM133" s="54"/>
      <c r="AN133" s="93" t="s">
        <v>144</v>
      </c>
      <c r="AO133" s="55"/>
      <c r="AP133" s="55"/>
      <c r="AQ133" s="55"/>
      <c r="AR133" s="55"/>
      <c r="AS133" s="55"/>
      <c r="AT133" s="55"/>
    </row>
    <row r="134" spans="1:46" s="56" customFormat="1" ht="15" thickBot="1" x14ac:dyDescent="0.3">
      <c r="A134" s="43"/>
      <c r="B134" s="44">
        <f>COUNTA(B11:B12)</f>
        <v>2</v>
      </c>
      <c r="C134" s="117" t="str">
        <f>AN134</f>
        <v>Stopped</v>
      </c>
      <c r="D134" s="45"/>
      <c r="E134" s="45"/>
      <c r="F134" s="45"/>
      <c r="G134" s="45"/>
      <c r="H134" s="45"/>
      <c r="I134" s="113">
        <f>SUBTOTAL(9,I11:I12)</f>
        <v>192</v>
      </c>
      <c r="J134" s="113">
        <f t="shared" ref="J134:M134" si="56">SUBTOTAL(9,J11:J12)</f>
        <v>16</v>
      </c>
      <c r="K134" s="113">
        <f t="shared" si="56"/>
        <v>0</v>
      </c>
      <c r="L134" s="113">
        <f t="shared" si="56"/>
        <v>16</v>
      </c>
      <c r="M134" s="113">
        <f t="shared" si="56"/>
        <v>0</v>
      </c>
      <c r="N134" s="46"/>
      <c r="O134" s="46"/>
      <c r="P134" s="47"/>
      <c r="Q134" s="48"/>
      <c r="R134" s="49"/>
      <c r="S134" s="50"/>
      <c r="T134" s="51"/>
      <c r="U134" s="51"/>
      <c r="V134" s="51"/>
      <c r="W134" s="51"/>
      <c r="X134" s="51"/>
      <c r="Y134" s="51"/>
      <c r="Z134" s="50"/>
      <c r="AA134" s="52"/>
      <c r="AB134" s="53">
        <f>SUBTOTAL(9,AB11:AB12)</f>
        <v>0</v>
      </c>
      <c r="AC134" s="53">
        <f t="shared" ref="AC134:AD134" si="57">SUBTOTAL(9,AC11:AC12)</f>
        <v>0</v>
      </c>
      <c r="AD134" s="53">
        <f t="shared" si="57"/>
        <v>0</v>
      </c>
      <c r="AE134" s="48"/>
      <c r="AF134" s="53">
        <f t="shared" ref="AF134:AH134" si="58">SUBTOTAL(9,AF11:AF12)</f>
        <v>0</v>
      </c>
      <c r="AG134" s="53">
        <f t="shared" si="58"/>
        <v>0</v>
      </c>
      <c r="AH134" s="53">
        <f t="shared" si="58"/>
        <v>0</v>
      </c>
      <c r="AI134" s="50"/>
      <c r="AJ134" s="54"/>
      <c r="AK134" s="54"/>
      <c r="AL134" s="54"/>
      <c r="AM134" s="54"/>
      <c r="AN134" s="93" t="s">
        <v>580</v>
      </c>
      <c r="AO134" s="55"/>
      <c r="AP134" s="55"/>
      <c r="AQ134" s="55"/>
      <c r="AR134" s="55"/>
      <c r="AS134" s="55"/>
      <c r="AT134" s="55"/>
    </row>
    <row r="135" spans="1:46" s="56" customFormat="1" ht="15" thickBot="1" x14ac:dyDescent="0.3">
      <c r="A135" s="43"/>
      <c r="B135" s="44">
        <f>COUNTA(B13:B22)</f>
        <v>10</v>
      </c>
      <c r="C135" s="117" t="s">
        <v>578</v>
      </c>
      <c r="D135" s="45"/>
      <c r="E135" s="45"/>
      <c r="F135" s="45"/>
      <c r="G135" s="45"/>
      <c r="H135" s="45"/>
      <c r="I135" s="113">
        <f>SUBTOTAL(9,I13:I22)</f>
        <v>1656</v>
      </c>
      <c r="J135" s="113">
        <f t="shared" ref="J135:M135" si="59">SUBTOTAL(9,J13:J22)</f>
        <v>1626</v>
      </c>
      <c r="K135" s="113">
        <f t="shared" si="59"/>
        <v>0</v>
      </c>
      <c r="L135" s="113">
        <f t="shared" si="59"/>
        <v>1626</v>
      </c>
      <c r="M135" s="113">
        <f t="shared" si="59"/>
        <v>0</v>
      </c>
      <c r="N135" s="46"/>
      <c r="O135" s="46"/>
      <c r="P135" s="47"/>
      <c r="Q135" s="48"/>
      <c r="R135" s="49"/>
      <c r="S135" s="50"/>
      <c r="T135" s="51"/>
      <c r="U135" s="51"/>
      <c r="V135" s="51"/>
      <c r="W135" s="51"/>
      <c r="X135" s="51"/>
      <c r="Y135" s="51"/>
      <c r="Z135" s="50"/>
      <c r="AA135" s="52"/>
      <c r="AB135" s="53">
        <f>SUBTOTAL(9,AB13:AB22)</f>
        <v>79925735</v>
      </c>
      <c r="AC135" s="53">
        <f t="shared" ref="AC135:AD135" si="60">SUBTOTAL(9,AC13:AC22)</f>
        <v>10200674.880000001</v>
      </c>
      <c r="AD135" s="53">
        <f t="shared" si="60"/>
        <v>90126409.88000001</v>
      </c>
      <c r="AE135" s="48"/>
      <c r="AF135" s="53">
        <f t="shared" ref="AF135:AH135" si="61">SUBTOTAL(9,AF13:AF22)</f>
        <v>86089768.120000005</v>
      </c>
      <c r="AG135" s="53">
        <f t="shared" si="61"/>
        <v>0</v>
      </c>
      <c r="AH135" s="53">
        <f t="shared" si="61"/>
        <v>86089768.120000005</v>
      </c>
      <c r="AI135" s="50"/>
      <c r="AJ135" s="122">
        <f>AVERAGE(AJ13:AJ22)</f>
        <v>13.541983967273001</v>
      </c>
      <c r="AK135" s="122"/>
      <c r="AL135" s="54"/>
      <c r="AM135" s="54"/>
      <c r="AN135" s="93" t="s">
        <v>156</v>
      </c>
      <c r="AO135" s="55"/>
      <c r="AP135" s="55"/>
      <c r="AQ135" s="55"/>
      <c r="AR135" s="55"/>
      <c r="AS135" s="55"/>
      <c r="AT135" s="55"/>
    </row>
    <row r="136" spans="1:46" s="56" customFormat="1" ht="15" thickBot="1" x14ac:dyDescent="0.3">
      <c r="A136" s="43"/>
      <c r="B136" s="44">
        <f>COUNTA(B23:B132)</f>
        <v>110</v>
      </c>
      <c r="C136" s="117" t="str">
        <f>AN136</f>
        <v xml:space="preserve">Final Acceptance </v>
      </c>
      <c r="D136" s="45"/>
      <c r="E136" s="45"/>
      <c r="F136" s="45"/>
      <c r="G136" s="45"/>
      <c r="H136" s="45"/>
      <c r="I136" s="113">
        <f>SUBTOTAL(9,I23:I132)</f>
        <v>17405</v>
      </c>
      <c r="J136" s="113">
        <f t="shared" ref="J136:M136" si="62">SUBTOTAL(9,J23:J132)</f>
        <v>17405</v>
      </c>
      <c r="K136" s="113">
        <f t="shared" si="62"/>
        <v>0</v>
      </c>
      <c r="L136" s="113">
        <f t="shared" si="62"/>
        <v>17405</v>
      </c>
      <c r="M136" s="113">
        <f t="shared" si="62"/>
        <v>0</v>
      </c>
      <c r="N136" s="46"/>
      <c r="O136" s="46"/>
      <c r="P136" s="47"/>
      <c r="Q136" s="48"/>
      <c r="R136" s="49"/>
      <c r="S136" s="50"/>
      <c r="T136" s="51"/>
      <c r="U136" s="51"/>
      <c r="V136" s="51"/>
      <c r="W136" s="51"/>
      <c r="X136" s="51"/>
      <c r="Y136" s="51"/>
      <c r="Z136" s="50"/>
      <c r="AA136" s="52"/>
      <c r="AB136" s="53">
        <f>SUBTOTAL(9,AB23:AB132)</f>
        <v>1338745030.27</v>
      </c>
      <c r="AC136" s="53">
        <f t="shared" ref="AC136:AD136" si="63">SUBTOTAL(9,AC23:AC132)</f>
        <v>83183208.359999999</v>
      </c>
      <c r="AD136" s="53">
        <f t="shared" si="63"/>
        <v>1421928238.6300001</v>
      </c>
      <c r="AE136" s="48"/>
      <c r="AF136" s="53">
        <f t="shared" ref="AF136:AH136" si="64">SUBTOTAL(9,AF23:AF132)</f>
        <v>1412794333.5007837</v>
      </c>
      <c r="AG136" s="53">
        <f t="shared" si="64"/>
        <v>0</v>
      </c>
      <c r="AH136" s="53">
        <f t="shared" si="64"/>
        <v>1412794333.5007837</v>
      </c>
      <c r="AI136" s="50"/>
      <c r="AJ136" s="122">
        <f>AVERAGE(AJ23:AJ132)</f>
        <v>9.8657514161217428</v>
      </c>
      <c r="AK136" s="122"/>
      <c r="AL136" s="54"/>
      <c r="AM136" s="54"/>
      <c r="AN136" s="93" t="s">
        <v>223</v>
      </c>
      <c r="AO136" s="55"/>
      <c r="AP136" s="55"/>
      <c r="AQ136" s="55"/>
      <c r="AR136" s="55"/>
      <c r="AS136" s="55"/>
      <c r="AT136" s="55"/>
    </row>
    <row r="137" spans="1:46" s="56" customFormat="1" ht="15" thickBot="1" x14ac:dyDescent="0.3">
      <c r="A137" s="43" t="s">
        <v>126</v>
      </c>
      <c r="B137" s="44">
        <f>COUNTA(B4:B132)</f>
        <v>129</v>
      </c>
      <c r="C137" s="45"/>
      <c r="D137" s="45"/>
      <c r="E137" s="45"/>
      <c r="F137" s="45"/>
      <c r="G137" s="45"/>
      <c r="H137" s="45"/>
      <c r="I137" s="113">
        <f>SUM(I4:I132)</f>
        <v>20299</v>
      </c>
      <c r="J137" s="113">
        <f>SUM(J4:J132)</f>
        <v>19627</v>
      </c>
      <c r="K137" s="113">
        <f>SUM(K4:K132)</f>
        <v>78</v>
      </c>
      <c r="L137" s="113">
        <f>SUM(L4:L132)</f>
        <v>19705</v>
      </c>
      <c r="M137" s="113">
        <f>SUM(M4:M132)</f>
        <v>60</v>
      </c>
      <c r="N137" s="46"/>
      <c r="O137" s="46"/>
      <c r="P137" s="47"/>
      <c r="Q137" s="48"/>
      <c r="R137" s="49"/>
      <c r="S137" s="50"/>
      <c r="T137" s="51"/>
      <c r="U137" s="51"/>
      <c r="V137" s="51"/>
      <c r="W137" s="51"/>
      <c r="X137" s="51"/>
      <c r="Y137" s="51"/>
      <c r="Z137" s="50"/>
      <c r="AA137" s="52"/>
      <c r="AB137" s="53">
        <f>SUM(AB4:AB132)</f>
        <v>1493538072.27</v>
      </c>
      <c r="AC137" s="53">
        <f t="shared" ref="AC137" si="65">SUM(AC4:AC132)</f>
        <v>97622150.86999999</v>
      </c>
      <c r="AD137" s="53">
        <f>SUM(AD4:AD133)</f>
        <v>3182320446.2800002</v>
      </c>
      <c r="AE137" s="48"/>
      <c r="AF137" s="53">
        <f t="shared" ref="AF137:AG137" si="66">SUM(AF4:AF132)</f>
        <v>1558880043.8707836</v>
      </c>
      <c r="AG137" s="53">
        <f t="shared" si="66"/>
        <v>1271462.02</v>
      </c>
      <c r="AH137" s="53">
        <f>SUM(AH4:AH133)</f>
        <v>3120303011.7815671</v>
      </c>
      <c r="AI137" s="50"/>
      <c r="AJ137" s="122">
        <f>AVERAGE(AJ4:AJ133)</f>
        <v>10.172104128717681</v>
      </c>
      <c r="AK137" s="122"/>
      <c r="AL137" s="121">
        <f>AVERAGE(AL4:AL132)</f>
        <v>0</v>
      </c>
      <c r="AM137" s="54"/>
      <c r="AN137" s="93" t="s">
        <v>126</v>
      </c>
      <c r="AO137" s="55"/>
      <c r="AP137" s="55"/>
      <c r="AQ137" s="55"/>
      <c r="AR137" s="55"/>
      <c r="AS137" s="55"/>
      <c r="AT137" s="55"/>
    </row>
    <row r="138" spans="1:46" s="59" customFormat="1" ht="14.4" x14ac:dyDescent="0.3">
      <c r="A138" s="236"/>
      <c r="B138" s="237"/>
      <c r="C138" s="198"/>
      <c r="D138" s="198"/>
      <c r="E138" s="198"/>
      <c r="F138" s="238"/>
      <c r="G138" s="238"/>
      <c r="H138" s="198"/>
      <c r="I138" s="198"/>
      <c r="J138" s="198"/>
      <c r="K138" s="198"/>
      <c r="L138" s="198"/>
      <c r="M138" s="198"/>
      <c r="N138" s="238"/>
      <c r="O138" s="238"/>
      <c r="P138" s="238"/>
      <c r="Q138" s="237"/>
      <c r="R138" s="238"/>
      <c r="S138" s="237"/>
      <c r="T138" s="237"/>
      <c r="U138" s="237"/>
      <c r="V138" s="237"/>
      <c r="W138" s="237"/>
      <c r="X138" s="237"/>
      <c r="Y138" s="237"/>
      <c r="Z138" s="238"/>
      <c r="AA138" s="238"/>
      <c r="AB138" s="238"/>
      <c r="AC138" s="237"/>
      <c r="AD138" s="237"/>
      <c r="AE138" s="237"/>
      <c r="AF138" s="237"/>
      <c r="AG138" s="237"/>
      <c r="AH138" s="237"/>
      <c r="AI138" s="237"/>
      <c r="AJ138" s="237"/>
      <c r="AK138" s="237"/>
      <c r="AL138" s="237"/>
      <c r="AM138" s="235"/>
      <c r="AN138" s="239"/>
    </row>
    <row r="139" spans="1:46" s="59" customFormat="1" ht="14.4" x14ac:dyDescent="0.3">
      <c r="A139" s="57"/>
      <c r="B139" s="58"/>
      <c r="C139" s="199"/>
      <c r="D139" s="199"/>
      <c r="E139" s="199"/>
      <c r="F139" s="123"/>
      <c r="G139" s="123"/>
      <c r="H139" s="199"/>
      <c r="I139" s="199"/>
      <c r="J139" s="199"/>
      <c r="K139" s="199"/>
      <c r="L139" s="199"/>
      <c r="M139" s="199"/>
      <c r="N139" s="123"/>
      <c r="O139" s="123"/>
      <c r="P139" s="123"/>
      <c r="Q139" s="58"/>
      <c r="R139" s="123"/>
      <c r="S139" s="58"/>
      <c r="T139" s="58"/>
      <c r="U139" s="58"/>
      <c r="V139" s="58"/>
      <c r="W139" s="58"/>
      <c r="X139" s="58"/>
      <c r="Y139" s="58"/>
      <c r="Z139" s="123"/>
      <c r="AA139" s="123"/>
      <c r="AB139" s="123"/>
      <c r="AC139" s="58"/>
      <c r="AD139" s="58"/>
      <c r="AE139" s="58"/>
      <c r="AF139" s="58"/>
      <c r="AG139" s="58"/>
      <c r="AH139" s="58"/>
      <c r="AI139" s="58"/>
      <c r="AJ139" s="58"/>
      <c r="AK139" s="58"/>
      <c r="AL139" s="58"/>
      <c r="AM139" s="61"/>
      <c r="AN139" s="57"/>
    </row>
    <row r="140" spans="1:46" s="59" customFormat="1" ht="14.4" x14ac:dyDescent="0.3">
      <c r="A140" s="57"/>
      <c r="B140" s="58"/>
      <c r="C140" s="199"/>
      <c r="D140" s="199"/>
      <c r="E140" s="199"/>
      <c r="F140" s="123"/>
      <c r="G140" s="123"/>
      <c r="H140" s="199"/>
      <c r="I140" s="199"/>
      <c r="J140" s="199"/>
      <c r="K140" s="199"/>
      <c r="L140" s="199"/>
      <c r="M140" s="199"/>
      <c r="N140" s="123"/>
      <c r="O140" s="123"/>
      <c r="P140" s="123"/>
      <c r="Q140" s="58"/>
      <c r="R140" s="123"/>
      <c r="S140" s="58"/>
      <c r="T140" s="58"/>
      <c r="U140" s="58"/>
      <c r="V140" s="58"/>
      <c r="W140" s="58"/>
      <c r="X140" s="58"/>
      <c r="Y140" s="58"/>
      <c r="Z140" s="123"/>
      <c r="AA140" s="123"/>
      <c r="AB140" s="123"/>
      <c r="AC140" s="58"/>
      <c r="AD140" s="58"/>
      <c r="AE140" s="58"/>
      <c r="AF140" s="58"/>
      <c r="AG140" s="58"/>
      <c r="AH140" s="58"/>
      <c r="AI140" s="58"/>
      <c r="AJ140" s="58"/>
      <c r="AK140" s="58"/>
      <c r="AL140" s="58"/>
      <c r="AM140" s="61"/>
      <c r="AN140" s="57"/>
    </row>
    <row r="141" spans="1:46" s="59" customFormat="1" ht="14.4" x14ac:dyDescent="0.3">
      <c r="A141" s="57"/>
      <c r="B141" s="58"/>
      <c r="C141" s="199"/>
      <c r="D141" s="199"/>
      <c r="E141" s="199"/>
      <c r="F141" s="123"/>
      <c r="G141" s="123"/>
      <c r="H141" s="199"/>
      <c r="I141" s="199"/>
      <c r="J141" s="199"/>
      <c r="K141" s="199"/>
      <c r="L141" s="199"/>
      <c r="M141" s="199"/>
      <c r="N141" s="123"/>
      <c r="O141" s="123"/>
      <c r="P141" s="123"/>
      <c r="Q141" s="58"/>
      <c r="R141" s="123"/>
      <c r="S141" s="58"/>
      <c r="T141" s="58"/>
      <c r="U141" s="58"/>
      <c r="V141" s="58"/>
      <c r="W141" s="58"/>
      <c r="X141" s="58"/>
      <c r="Y141" s="58"/>
      <c r="Z141" s="123"/>
      <c r="AA141" s="123"/>
      <c r="AB141" s="123"/>
      <c r="AC141" s="58"/>
      <c r="AD141" s="58"/>
      <c r="AE141" s="58"/>
      <c r="AF141" s="58"/>
      <c r="AG141" s="58"/>
      <c r="AH141" s="58"/>
      <c r="AI141" s="58"/>
      <c r="AJ141" s="58"/>
      <c r="AK141" s="58"/>
      <c r="AL141" s="58"/>
      <c r="AM141" s="61"/>
      <c r="AN141" s="57"/>
    </row>
    <row r="142" spans="1:46" s="59" customFormat="1" ht="15" thickBot="1" x14ac:dyDescent="0.35">
      <c r="A142" s="57"/>
      <c r="B142" s="123" t="s">
        <v>127</v>
      </c>
      <c r="C142" s="200"/>
      <c r="D142" s="200"/>
      <c r="E142" s="58"/>
      <c r="F142" s="123" t="s">
        <v>128</v>
      </c>
      <c r="G142" s="58"/>
      <c r="H142" s="200"/>
      <c r="I142" s="200"/>
      <c r="J142" s="58"/>
      <c r="K142" s="201"/>
      <c r="L142" s="201"/>
      <c r="M142" s="58"/>
      <c r="N142" s="58"/>
      <c r="O142" s="201"/>
      <c r="P142" s="201"/>
      <c r="Q142" s="58"/>
      <c r="R142" s="58"/>
      <c r="S142" s="58"/>
      <c r="T142" s="58"/>
      <c r="U142" s="58"/>
      <c r="V142" s="58"/>
      <c r="W142" s="58"/>
      <c r="X142" s="58"/>
      <c r="Y142" s="58"/>
      <c r="Z142" s="123" t="s">
        <v>128</v>
      </c>
      <c r="AA142" s="202"/>
      <c r="AB142" s="202"/>
      <c r="AC142" s="60"/>
      <c r="AD142" s="60"/>
      <c r="AE142" s="58"/>
      <c r="AF142" s="58"/>
      <c r="AG142" s="58"/>
      <c r="AH142" s="58"/>
      <c r="AI142" s="58"/>
      <c r="AJ142" s="58"/>
      <c r="AK142" s="58"/>
      <c r="AL142" s="58"/>
      <c r="AM142" s="61"/>
      <c r="AN142" s="57"/>
    </row>
    <row r="143" spans="1:46" s="59" customFormat="1" ht="14.4" x14ac:dyDescent="0.3">
      <c r="A143" s="57"/>
      <c r="B143" s="58"/>
      <c r="C143" s="199" t="s">
        <v>129</v>
      </c>
      <c r="D143" s="199"/>
      <c r="E143" s="199"/>
      <c r="F143" s="123"/>
      <c r="G143" s="123"/>
      <c r="H143" s="123" t="s">
        <v>130</v>
      </c>
      <c r="I143" s="123"/>
      <c r="J143" s="123"/>
      <c r="K143" s="199"/>
      <c r="L143" s="199"/>
      <c r="M143" s="199"/>
      <c r="N143" s="123"/>
      <c r="O143" s="123"/>
      <c r="P143" s="123"/>
      <c r="Q143" s="58"/>
      <c r="R143" s="123"/>
      <c r="S143" s="58"/>
      <c r="T143" s="58"/>
      <c r="U143" s="58"/>
      <c r="V143" s="58"/>
      <c r="W143" s="58"/>
      <c r="X143" s="58"/>
      <c r="Y143" s="58"/>
      <c r="Z143" s="123"/>
      <c r="AA143" s="123" t="s">
        <v>574</v>
      </c>
      <c r="AB143" s="123"/>
      <c r="AC143" s="58"/>
      <c r="AD143" s="58"/>
      <c r="AE143" s="58"/>
      <c r="AF143" s="58"/>
      <c r="AG143" s="58"/>
      <c r="AH143" s="58"/>
      <c r="AI143" s="58"/>
      <c r="AJ143" s="58"/>
      <c r="AK143" s="58"/>
      <c r="AL143" s="58"/>
      <c r="AM143" s="61"/>
      <c r="AN143" s="57"/>
    </row>
    <row r="144" spans="1:46" s="59" customFormat="1" ht="14.4" x14ac:dyDescent="0.3">
      <c r="A144" s="57"/>
      <c r="B144" s="58"/>
      <c r="C144" s="199" t="s">
        <v>131</v>
      </c>
      <c r="D144" s="199"/>
      <c r="E144" s="199"/>
      <c r="F144" s="123"/>
      <c r="G144" s="123"/>
      <c r="H144" s="199" t="s">
        <v>132</v>
      </c>
      <c r="I144" s="199"/>
      <c r="J144" s="199"/>
      <c r="K144" s="199"/>
      <c r="L144" s="199"/>
      <c r="M144" s="199"/>
      <c r="N144" s="123"/>
      <c r="O144" s="123"/>
      <c r="P144" s="123"/>
      <c r="Q144" s="58"/>
      <c r="R144" s="123"/>
      <c r="S144" s="58"/>
      <c r="T144" s="58"/>
      <c r="U144" s="58"/>
      <c r="V144" s="58"/>
      <c r="W144" s="58"/>
      <c r="X144" s="58"/>
      <c r="Y144" s="58"/>
      <c r="Z144" s="123"/>
      <c r="AA144" s="123" t="s">
        <v>575</v>
      </c>
      <c r="AB144" s="123"/>
      <c r="AC144" s="58"/>
      <c r="AD144" s="58"/>
      <c r="AE144" s="58"/>
      <c r="AF144" s="58"/>
      <c r="AG144" s="58"/>
      <c r="AH144" s="58"/>
      <c r="AI144" s="58"/>
      <c r="AJ144" s="58"/>
      <c r="AK144" s="58"/>
      <c r="AL144" s="58"/>
      <c r="AM144" s="61"/>
      <c r="AN144" s="57"/>
    </row>
    <row r="145" spans="1:40" s="59" customFormat="1" ht="14.4" x14ac:dyDescent="0.3">
      <c r="A145" s="57"/>
      <c r="B145" s="58"/>
      <c r="C145" s="199" t="s">
        <v>133</v>
      </c>
      <c r="D145" s="199"/>
      <c r="E145" s="199"/>
      <c r="F145" s="123"/>
      <c r="G145" s="123"/>
      <c r="H145" s="199" t="s">
        <v>133</v>
      </c>
      <c r="I145" s="199"/>
      <c r="J145" s="199"/>
      <c r="K145" s="199"/>
      <c r="L145" s="199"/>
      <c r="M145" s="199"/>
      <c r="N145" s="123"/>
      <c r="O145" s="123"/>
      <c r="P145" s="123"/>
      <c r="Q145" s="58"/>
      <c r="R145" s="123"/>
      <c r="S145" s="58"/>
      <c r="T145" s="58"/>
      <c r="U145" s="58"/>
      <c r="V145" s="58"/>
      <c r="W145" s="58"/>
      <c r="X145" s="58"/>
      <c r="Y145" s="58"/>
      <c r="Z145" s="123"/>
      <c r="AA145" s="123" t="s">
        <v>576</v>
      </c>
      <c r="AB145" s="123"/>
      <c r="AC145" s="58"/>
      <c r="AD145" s="58"/>
      <c r="AE145" s="58"/>
      <c r="AF145" s="58"/>
      <c r="AG145" s="58"/>
      <c r="AH145" s="58"/>
      <c r="AI145" s="58"/>
      <c r="AJ145" s="58"/>
      <c r="AK145" s="58"/>
      <c r="AL145" s="58"/>
      <c r="AM145" s="61"/>
      <c r="AN145" s="57"/>
    </row>
    <row r="146" spans="1:40" s="58" customFormat="1" ht="14.4" x14ac:dyDescent="0.3">
      <c r="A146" s="233" t="s">
        <v>581</v>
      </c>
      <c r="B146" s="201"/>
      <c r="C146" s="201"/>
      <c r="D146" s="203">
        <v>41759</v>
      </c>
      <c r="E146" s="203"/>
      <c r="F146" s="123"/>
      <c r="G146" s="123"/>
      <c r="H146" s="123"/>
      <c r="I146" s="123"/>
      <c r="J146" s="123"/>
      <c r="K146" s="123"/>
      <c r="L146" s="123"/>
      <c r="M146" s="123"/>
      <c r="N146" s="123"/>
      <c r="O146" s="123"/>
      <c r="P146" s="123"/>
      <c r="R146" s="123"/>
      <c r="Z146" s="123"/>
      <c r="AA146" s="123"/>
      <c r="AB146" s="123"/>
      <c r="AM146" s="61"/>
      <c r="AN146" s="57"/>
    </row>
    <row r="147" spans="1:40" s="59" customFormat="1" ht="14.4" x14ac:dyDescent="0.3">
      <c r="A147" s="114" t="s">
        <v>573</v>
      </c>
      <c r="B147" s="115"/>
      <c r="C147" s="115"/>
      <c r="D147" s="203">
        <v>41769</v>
      </c>
      <c r="E147" s="116"/>
      <c r="F147" s="62"/>
      <c r="G147" s="62"/>
      <c r="H147" s="62"/>
      <c r="I147" s="62"/>
      <c r="J147" s="62"/>
      <c r="K147" s="62"/>
      <c r="L147" s="62"/>
      <c r="M147" s="62"/>
      <c r="N147" s="62"/>
      <c r="O147" s="62"/>
      <c r="P147" s="62"/>
      <c r="Q147" s="58"/>
      <c r="R147" s="62"/>
      <c r="S147" s="58"/>
      <c r="T147" s="58"/>
      <c r="U147" s="58"/>
      <c r="V147" s="58"/>
      <c r="W147" s="58"/>
      <c r="X147" s="58"/>
      <c r="Y147" s="58"/>
      <c r="Z147" s="62"/>
      <c r="AA147" s="62"/>
      <c r="AB147" s="62"/>
      <c r="AC147" s="63"/>
      <c r="AD147" s="63"/>
      <c r="AE147" s="63"/>
      <c r="AF147" s="63"/>
      <c r="AG147" s="63"/>
      <c r="AH147" s="63"/>
      <c r="AI147" s="63"/>
      <c r="AJ147" s="63"/>
      <c r="AK147" s="63"/>
      <c r="AL147" s="63"/>
      <c r="AM147" s="64"/>
      <c r="AN147" s="57"/>
    </row>
    <row r="148" spans="1:40" s="66" customFormat="1" ht="14.4" x14ac:dyDescent="0.3">
      <c r="A148" s="257" t="s">
        <v>134</v>
      </c>
      <c r="B148" s="258"/>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258"/>
      <c r="AB148" s="258"/>
      <c r="AC148" s="258"/>
      <c r="AD148" s="258"/>
      <c r="AE148" s="258"/>
      <c r="AF148" s="258"/>
      <c r="AG148" s="258"/>
      <c r="AH148" s="258"/>
      <c r="AI148" s="258"/>
      <c r="AJ148" s="258"/>
      <c r="AK148" s="258"/>
      <c r="AL148" s="258"/>
      <c r="AM148" s="259"/>
      <c r="AN148" s="240"/>
    </row>
    <row r="149" spans="1:40" s="66" customFormat="1" ht="15" customHeight="1" x14ac:dyDescent="0.3">
      <c r="A149" s="260" t="s">
        <v>135</v>
      </c>
      <c r="B149" s="261"/>
      <c r="C149" s="261"/>
      <c r="D149" s="261"/>
      <c r="E149" s="261"/>
      <c r="F149" s="261"/>
      <c r="G149" s="261"/>
      <c r="H149" s="261"/>
      <c r="I149" s="261"/>
      <c r="J149" s="261"/>
      <c r="K149" s="261"/>
      <c r="L149" s="261"/>
      <c r="M149" s="261"/>
      <c r="N149" s="261"/>
      <c r="O149" s="261"/>
      <c r="P149" s="261"/>
      <c r="Q149" s="261"/>
      <c r="R149" s="261"/>
      <c r="S149" s="261"/>
      <c r="T149" s="261"/>
      <c r="U149" s="261"/>
      <c r="V149" s="261"/>
      <c r="W149" s="261"/>
      <c r="X149" s="261"/>
      <c r="Y149" s="261"/>
      <c r="Z149" s="261"/>
      <c r="AA149" s="261"/>
      <c r="AB149" s="261"/>
      <c r="AC149" s="261"/>
      <c r="AD149" s="261"/>
      <c r="AE149" s="261"/>
      <c r="AF149" s="261"/>
      <c r="AG149" s="261"/>
      <c r="AH149" s="261"/>
      <c r="AI149" s="261"/>
      <c r="AJ149" s="261"/>
      <c r="AK149" s="261"/>
      <c r="AL149" s="261"/>
      <c r="AM149" s="262"/>
      <c r="AN149" s="240"/>
    </row>
    <row r="150" spans="1:40" s="66" customFormat="1" ht="15" customHeight="1" x14ac:dyDescent="0.3">
      <c r="A150" s="260" t="s">
        <v>136</v>
      </c>
      <c r="B150" s="261"/>
      <c r="C150" s="261"/>
      <c r="D150" s="261"/>
      <c r="E150" s="261"/>
      <c r="F150" s="261"/>
      <c r="G150" s="261"/>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261"/>
      <c r="AL150" s="261"/>
      <c r="AM150" s="262"/>
      <c r="AN150" s="241"/>
    </row>
    <row r="151" spans="1:40" s="65" customFormat="1" ht="15" customHeight="1" x14ac:dyDescent="0.3">
      <c r="A151" s="260" t="s">
        <v>137</v>
      </c>
      <c r="B151" s="261"/>
      <c r="C151" s="261"/>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2"/>
      <c r="AN151" s="240"/>
    </row>
    <row r="152" spans="1:40" s="65" customFormat="1" ht="15" customHeight="1" x14ac:dyDescent="0.3">
      <c r="A152" s="260" t="s">
        <v>138</v>
      </c>
      <c r="B152" s="261"/>
      <c r="C152" s="261"/>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1"/>
      <c r="AM152" s="262"/>
      <c r="AN152" s="240"/>
    </row>
    <row r="153" spans="1:40" s="65" customFormat="1" ht="15" customHeight="1" x14ac:dyDescent="0.3">
      <c r="A153" s="260" t="s">
        <v>139</v>
      </c>
      <c r="B153" s="261"/>
      <c r="C153" s="261"/>
      <c r="D153" s="261"/>
      <c r="E153" s="261"/>
      <c r="F153" s="261"/>
      <c r="G153" s="261"/>
      <c r="H153" s="261"/>
      <c r="I153" s="261"/>
      <c r="J153" s="261"/>
      <c r="K153" s="261"/>
      <c r="L153" s="261"/>
      <c r="M153" s="261"/>
      <c r="N153" s="261"/>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1"/>
      <c r="AJ153" s="261"/>
      <c r="AK153" s="261"/>
      <c r="AL153" s="261"/>
      <c r="AM153" s="262"/>
      <c r="AN153" s="242"/>
    </row>
    <row r="154" spans="1:40" s="65" customFormat="1" ht="14.4" x14ac:dyDescent="0.3">
      <c r="A154" s="269" t="s">
        <v>140</v>
      </c>
      <c r="B154" s="270"/>
      <c r="C154" s="270"/>
      <c r="D154" s="270"/>
      <c r="E154" s="270"/>
      <c r="F154" s="270"/>
      <c r="G154" s="270"/>
      <c r="H154" s="270"/>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0"/>
      <c r="AI154" s="270"/>
      <c r="AJ154" s="270"/>
      <c r="AK154" s="270"/>
      <c r="AL154" s="270"/>
      <c r="AM154" s="271"/>
      <c r="AN154" s="242"/>
    </row>
    <row r="155" spans="1:40" s="65" customFormat="1" ht="15" customHeight="1" x14ac:dyDescent="0.3">
      <c r="A155" s="260" t="s">
        <v>141</v>
      </c>
      <c r="B155" s="261"/>
      <c r="C155" s="261"/>
      <c r="D155" s="261"/>
      <c r="E155" s="261"/>
      <c r="F155" s="261"/>
      <c r="G155" s="261"/>
      <c r="H155" s="261"/>
      <c r="I155" s="261"/>
      <c r="J155" s="261"/>
      <c r="K155" s="261"/>
      <c r="L155" s="261"/>
      <c r="M155" s="261"/>
      <c r="N155" s="261"/>
      <c r="O155" s="261"/>
      <c r="P155" s="261"/>
      <c r="Q155" s="261"/>
      <c r="R155" s="261"/>
      <c r="S155" s="261"/>
      <c r="T155" s="261"/>
      <c r="U155" s="261"/>
      <c r="V155" s="261"/>
      <c r="W155" s="261"/>
      <c r="X155" s="261"/>
      <c r="Y155" s="261"/>
      <c r="Z155" s="261"/>
      <c r="AA155" s="261"/>
      <c r="AB155" s="261"/>
      <c r="AC155" s="261"/>
      <c r="AD155" s="261"/>
      <c r="AE155" s="261"/>
      <c r="AF155" s="261"/>
      <c r="AG155" s="261"/>
      <c r="AH155" s="261"/>
      <c r="AI155" s="261"/>
      <c r="AJ155" s="261"/>
      <c r="AK155" s="261"/>
      <c r="AL155" s="261"/>
      <c r="AM155" s="262"/>
      <c r="AN155" s="242"/>
    </row>
    <row r="156" spans="1:40" s="65" customFormat="1" ht="15" customHeight="1" x14ac:dyDescent="0.3">
      <c r="A156" s="272" t="s">
        <v>142</v>
      </c>
      <c r="B156" s="273"/>
      <c r="C156" s="273"/>
      <c r="D156" s="273"/>
      <c r="E156" s="273"/>
      <c r="F156" s="273"/>
      <c r="G156" s="273"/>
      <c r="H156" s="273"/>
      <c r="I156" s="273"/>
      <c r="J156" s="273"/>
      <c r="K156" s="273"/>
      <c r="L156" s="273"/>
      <c r="M156" s="273"/>
      <c r="N156" s="273"/>
      <c r="O156" s="273"/>
      <c r="P156" s="273"/>
      <c r="Q156" s="273"/>
      <c r="R156" s="273"/>
      <c r="S156" s="273"/>
      <c r="T156" s="273"/>
      <c r="U156" s="273"/>
      <c r="V156" s="273"/>
      <c r="W156" s="273"/>
      <c r="X156" s="273"/>
      <c r="Y156" s="273"/>
      <c r="Z156" s="273"/>
      <c r="AA156" s="273"/>
      <c r="AB156" s="273"/>
      <c r="AC156" s="273"/>
      <c r="AD156" s="273"/>
      <c r="AE156" s="273"/>
      <c r="AF156" s="273"/>
      <c r="AG156" s="273"/>
      <c r="AH156" s="273"/>
      <c r="AI156" s="273"/>
      <c r="AJ156" s="273"/>
      <c r="AK156" s="273"/>
      <c r="AL156" s="273"/>
      <c r="AM156" s="274"/>
      <c r="AN156" s="242"/>
    </row>
    <row r="157" spans="1:40" s="77" customFormat="1" ht="7.8" x14ac:dyDescent="0.15">
      <c r="A157" s="69"/>
      <c r="B157" s="70"/>
      <c r="C157" s="70"/>
      <c r="D157" s="71"/>
      <c r="E157" s="70"/>
      <c r="F157" s="70"/>
      <c r="G157" s="70"/>
      <c r="H157" s="70"/>
      <c r="I157" s="72"/>
      <c r="J157" s="72"/>
      <c r="K157" s="72"/>
      <c r="L157" s="72"/>
      <c r="M157" s="72"/>
      <c r="N157" s="72"/>
      <c r="O157" s="72"/>
      <c r="P157" s="72"/>
      <c r="Q157" s="72"/>
      <c r="R157" s="72"/>
      <c r="S157" s="72"/>
      <c r="T157" s="73"/>
      <c r="U157" s="73"/>
      <c r="V157" s="72"/>
      <c r="W157" s="72"/>
      <c r="X157" s="72"/>
      <c r="Y157" s="72"/>
      <c r="Z157" s="72"/>
      <c r="AA157" s="72"/>
      <c r="AB157" s="72"/>
      <c r="AC157" s="72"/>
      <c r="AD157" s="72"/>
      <c r="AE157" s="72"/>
      <c r="AF157" s="72"/>
      <c r="AG157" s="74"/>
      <c r="AH157" s="75"/>
      <c r="AI157" s="72"/>
      <c r="AJ157" s="72"/>
      <c r="AK157" s="72"/>
      <c r="AL157" s="72"/>
      <c r="AM157" s="76"/>
      <c r="AN157" s="69"/>
    </row>
    <row r="158" spans="1:40" s="92" customFormat="1" x14ac:dyDescent="0.25">
      <c r="A158" s="78"/>
      <c r="B158" s="22"/>
      <c r="C158" s="22"/>
      <c r="D158" s="79"/>
      <c r="E158" s="22"/>
      <c r="F158" s="22"/>
      <c r="G158" s="22"/>
      <c r="H158" s="22"/>
      <c r="I158" s="80"/>
      <c r="J158" s="80"/>
      <c r="K158" s="80"/>
      <c r="L158" s="80"/>
      <c r="M158" s="80"/>
      <c r="N158" s="81"/>
      <c r="O158" s="81"/>
      <c r="P158" s="82"/>
      <c r="Q158" s="83"/>
      <c r="R158" s="84"/>
      <c r="S158" s="85"/>
      <c r="T158" s="86"/>
      <c r="U158" s="86"/>
      <c r="V158" s="86"/>
      <c r="W158" s="86"/>
      <c r="X158" s="86"/>
      <c r="Y158" s="86"/>
      <c r="Z158" s="85"/>
      <c r="AA158" s="85"/>
      <c r="AB158" s="87"/>
      <c r="AC158" s="88"/>
      <c r="AD158" s="89"/>
      <c r="AE158" s="90"/>
      <c r="AF158" s="89"/>
      <c r="AG158" s="89"/>
      <c r="AH158" s="89"/>
      <c r="AI158" s="85"/>
      <c r="AJ158" s="85"/>
      <c r="AK158" s="85"/>
      <c r="AL158" s="85"/>
      <c r="AM158" s="91"/>
      <c r="AN158" s="78"/>
    </row>
    <row r="159" spans="1:40" s="92" customFormat="1" x14ac:dyDescent="0.25">
      <c r="A159" s="78"/>
      <c r="B159" s="22"/>
      <c r="C159" s="22"/>
      <c r="D159" s="79"/>
      <c r="E159" s="22"/>
      <c r="F159" s="22"/>
      <c r="G159" s="22"/>
      <c r="H159" s="22"/>
      <c r="I159" s="80"/>
      <c r="J159" s="80"/>
      <c r="K159" s="80"/>
      <c r="L159" s="80"/>
      <c r="M159" s="80"/>
      <c r="N159" s="81"/>
      <c r="O159" s="81"/>
      <c r="P159" s="82"/>
      <c r="Q159" s="83"/>
      <c r="R159" s="84"/>
      <c r="S159" s="85"/>
      <c r="T159" s="86"/>
      <c r="U159" s="86"/>
      <c r="V159" s="86"/>
      <c r="W159" s="86"/>
      <c r="X159" s="86"/>
      <c r="Y159" s="86"/>
      <c r="Z159" s="85"/>
      <c r="AA159" s="85"/>
      <c r="AB159" s="87"/>
      <c r="AC159" s="88"/>
      <c r="AD159" s="89"/>
      <c r="AE159" s="90"/>
      <c r="AF159" s="89"/>
      <c r="AG159" s="89"/>
      <c r="AH159" s="89"/>
      <c r="AI159" s="85"/>
      <c r="AJ159" s="85"/>
      <c r="AK159" s="85"/>
      <c r="AL159" s="85"/>
      <c r="AM159" s="91"/>
      <c r="AN159" s="78"/>
    </row>
  </sheetData>
  <autoFilter ref="A3:AN156"/>
  <mergeCells count="26">
    <mergeCell ref="AN2:AN3"/>
    <mergeCell ref="AM2:AM3"/>
    <mergeCell ref="N2:S2"/>
    <mergeCell ref="T2:Y2"/>
    <mergeCell ref="AL2:AL3"/>
    <mergeCell ref="Z2:AH2"/>
    <mergeCell ref="AJ2:AJ3"/>
    <mergeCell ref="A152:AM152"/>
    <mergeCell ref="A153:AM153"/>
    <mergeCell ref="A154:AM154"/>
    <mergeCell ref="A155:AM155"/>
    <mergeCell ref="A156:AM156"/>
    <mergeCell ref="A148:AM148"/>
    <mergeCell ref="A149:AM149"/>
    <mergeCell ref="A150:AM150"/>
    <mergeCell ref="A151:AM151"/>
    <mergeCell ref="G2:G3"/>
    <mergeCell ref="H2:H3"/>
    <mergeCell ref="I2:M2"/>
    <mergeCell ref="F2:F3"/>
    <mergeCell ref="A2:A3"/>
    <mergeCell ref="B2:B3"/>
    <mergeCell ref="C2:C3"/>
    <mergeCell ref="D2:D3"/>
    <mergeCell ref="E2:E3"/>
    <mergeCell ref="AK2:AK3"/>
  </mergeCells>
  <printOptions horizontalCentered="1" verticalCentered="1"/>
  <pageMargins left="0.25" right="0.25" top="0.75" bottom="0.75" header="0.3" footer="0.3"/>
  <pageSetup paperSize="3" scale="22" fitToHeight="0" orientation="landscape" r:id="rId1"/>
  <headerFooter>
    <oddHeader xml:space="preserve">&amp;C&amp;"-,Bold"&amp;14Puerto Rico Public Housing Administration 
Construction Management Bureau
Construction Monthly Report 
April 30, 2014 </oddHeader>
    <oddFooter>&amp;R&amp;"Calibri,Bold"Form AVP-500304
Rev. June 2017</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T158"/>
  <sheetViews>
    <sheetView topLeftCell="A2" zoomScale="90" zoomScaleNormal="90" zoomScaleSheetLayoutView="77" zoomScalePageLayoutView="92" workbookViewId="0">
      <selection activeCell="A2" sqref="A2:A3"/>
    </sheetView>
  </sheetViews>
  <sheetFormatPr defaultColWidth="8.90625" defaultRowHeight="13.8" x14ac:dyDescent="0.25"/>
  <cols>
    <col min="1" max="1" width="6" style="182" customWidth="1"/>
    <col min="2" max="2" width="10.453125" style="146" customWidth="1"/>
    <col min="3" max="3" width="12.453125" style="146" customWidth="1"/>
    <col min="4" max="4" width="9.54296875" style="183" customWidth="1"/>
    <col min="5" max="5" width="11.6328125" style="146" customWidth="1"/>
    <col min="6" max="6" width="12.1796875" style="146" customWidth="1"/>
    <col min="7" max="7" width="9.453125" style="146" customWidth="1"/>
    <col min="8" max="8" width="11.6328125" style="146" customWidth="1"/>
    <col min="9" max="9" width="10" style="184" customWidth="1"/>
    <col min="10" max="10" width="9.90625" style="184" customWidth="1"/>
    <col min="11" max="11" width="10" style="184" customWidth="1"/>
    <col min="12" max="12" width="9.81640625" style="184" customWidth="1"/>
    <col min="13" max="13" width="10.1796875" style="184" customWidth="1"/>
    <col min="14" max="14" width="10.54296875" style="185" customWidth="1"/>
    <col min="15" max="15" width="8.90625" style="185" customWidth="1"/>
    <col min="16" max="16" width="12" style="186" customWidth="1"/>
    <col min="17" max="17" width="8.54296875" style="187" customWidth="1"/>
    <col min="18" max="18" width="8.90625" style="188" customWidth="1"/>
    <col min="19" max="19" width="8" style="189" customWidth="1"/>
    <col min="20" max="21" width="11" style="190" customWidth="1"/>
    <col min="22" max="22" width="11.6328125" style="190" customWidth="1"/>
    <col min="23" max="24" width="11.6328125" style="190" hidden="1" customWidth="1"/>
    <col min="25" max="25" width="11.08984375" style="190" customWidth="1"/>
    <col min="26" max="26" width="10.36328125" style="189" customWidth="1"/>
    <col min="27" max="27" width="9.90625" style="189" customWidth="1"/>
    <col min="28" max="28" width="16.6328125" style="191" customWidth="1"/>
    <col min="29" max="29" width="14.36328125" style="192" customWidth="1"/>
    <col min="30" max="30" width="16.90625" style="193" customWidth="1"/>
    <col min="31" max="31" width="11.81640625" style="194" customWidth="1"/>
    <col min="32" max="32" width="15.90625" style="193" customWidth="1"/>
    <col min="33" max="33" width="13.81640625" style="193" customWidth="1"/>
    <col min="34" max="34" width="15" style="193" customWidth="1"/>
    <col min="35" max="35" width="8.6328125" style="189" customWidth="1"/>
    <col min="36" max="36" width="8.6328125" style="189" hidden="1" customWidth="1"/>
    <col min="37" max="37" width="8.6328125" style="85" customWidth="1"/>
    <col min="38" max="38" width="10.81640625" style="189" customWidth="1"/>
    <col min="39" max="39" width="72.6328125" style="195" customWidth="1"/>
    <col min="40" max="40" width="17.6328125" style="182" hidden="1" customWidth="1"/>
    <col min="41" max="16384" width="8.90625" style="182"/>
  </cols>
  <sheetData>
    <row r="1" spans="1:41" s="133" customFormat="1" ht="16.2" hidden="1" thickBot="1" x14ac:dyDescent="0.3">
      <c r="A1" s="124" t="s">
        <v>0</v>
      </c>
      <c r="B1" s="125" t="s">
        <v>1</v>
      </c>
      <c r="C1" s="125" t="s">
        <v>2</v>
      </c>
      <c r="D1" s="126" t="s">
        <v>3</v>
      </c>
      <c r="E1" s="125" t="s">
        <v>4</v>
      </c>
      <c r="F1" s="125" t="s">
        <v>5</v>
      </c>
      <c r="G1" s="125" t="s">
        <v>6</v>
      </c>
      <c r="H1" s="125" t="s">
        <v>7</v>
      </c>
      <c r="I1" s="127" t="s">
        <v>8</v>
      </c>
      <c r="J1" s="127" t="s">
        <v>9</v>
      </c>
      <c r="K1" s="127" t="s">
        <v>10</v>
      </c>
      <c r="L1" s="127" t="s">
        <v>11</v>
      </c>
      <c r="M1" s="127" t="s">
        <v>12</v>
      </c>
      <c r="N1" s="127" t="s">
        <v>13</v>
      </c>
      <c r="O1" s="127" t="s">
        <v>14</v>
      </c>
      <c r="P1" s="128" t="s">
        <v>15</v>
      </c>
      <c r="Q1" s="129" t="s">
        <v>16</v>
      </c>
      <c r="R1" s="130" t="s">
        <v>17</v>
      </c>
      <c r="S1" s="131" t="s">
        <v>18</v>
      </c>
      <c r="T1" s="132" t="s">
        <v>19</v>
      </c>
      <c r="U1" s="132" t="s">
        <v>20</v>
      </c>
      <c r="V1" s="132" t="s">
        <v>21</v>
      </c>
      <c r="W1" s="132" t="s">
        <v>22</v>
      </c>
      <c r="X1" s="132" t="s">
        <v>23</v>
      </c>
      <c r="Y1" s="132" t="s">
        <v>24</v>
      </c>
      <c r="Z1" s="133" t="s">
        <v>25</v>
      </c>
      <c r="AA1" s="131" t="s">
        <v>26</v>
      </c>
      <c r="AB1" s="131" t="s">
        <v>27</v>
      </c>
      <c r="AC1" s="134" t="s">
        <v>28</v>
      </c>
      <c r="AD1" s="135" t="s">
        <v>29</v>
      </c>
      <c r="AE1" s="135" t="s">
        <v>30</v>
      </c>
      <c r="AF1" s="129" t="s">
        <v>31</v>
      </c>
      <c r="AG1" s="135" t="s">
        <v>32</v>
      </c>
      <c r="AH1" s="135" t="s">
        <v>33</v>
      </c>
      <c r="AI1" s="135" t="s">
        <v>34</v>
      </c>
      <c r="AJ1" s="131" t="s">
        <v>35</v>
      </c>
      <c r="AK1" s="13" t="s">
        <v>36</v>
      </c>
      <c r="AL1" s="136"/>
      <c r="AM1" s="136" t="s">
        <v>36</v>
      </c>
      <c r="AN1" s="137" t="s">
        <v>577</v>
      </c>
      <c r="AO1" s="138"/>
    </row>
    <row r="2" spans="1:41" s="133" customFormat="1" ht="15.75" customHeight="1" x14ac:dyDescent="0.25">
      <c r="A2" s="285" t="s">
        <v>37</v>
      </c>
      <c r="B2" s="281" t="s">
        <v>38</v>
      </c>
      <c r="C2" s="281" t="s">
        <v>39</v>
      </c>
      <c r="D2" s="281" t="s">
        <v>40</v>
      </c>
      <c r="E2" s="281" t="s">
        <v>41</v>
      </c>
      <c r="F2" s="281" t="s">
        <v>42</v>
      </c>
      <c r="G2" s="281" t="s">
        <v>43</v>
      </c>
      <c r="H2" s="281" t="s">
        <v>44</v>
      </c>
      <c r="I2" s="281" t="s">
        <v>45</v>
      </c>
      <c r="J2" s="281"/>
      <c r="K2" s="281"/>
      <c r="L2" s="281"/>
      <c r="M2" s="281"/>
      <c r="N2" s="281" t="s">
        <v>46</v>
      </c>
      <c r="O2" s="281"/>
      <c r="P2" s="281"/>
      <c r="Q2" s="281"/>
      <c r="R2" s="281"/>
      <c r="S2" s="281"/>
      <c r="T2" s="281" t="s">
        <v>47</v>
      </c>
      <c r="U2" s="281"/>
      <c r="V2" s="281"/>
      <c r="W2" s="281"/>
      <c r="X2" s="281"/>
      <c r="Y2" s="281"/>
      <c r="Z2" s="283" t="s">
        <v>48</v>
      </c>
      <c r="AA2" s="284"/>
      <c r="AB2" s="284"/>
      <c r="AC2" s="284"/>
      <c r="AD2" s="284"/>
      <c r="AE2" s="284"/>
      <c r="AF2" s="284"/>
      <c r="AG2" s="284"/>
      <c r="AH2" s="284"/>
      <c r="AI2" s="139"/>
      <c r="AJ2" s="287" t="s">
        <v>77</v>
      </c>
      <c r="AK2" s="267" t="s">
        <v>584</v>
      </c>
      <c r="AL2" s="287" t="s">
        <v>579</v>
      </c>
      <c r="AM2" s="289" t="s">
        <v>49</v>
      </c>
      <c r="AN2" s="280" t="s">
        <v>143</v>
      </c>
    </row>
    <row r="3" spans="1:41" s="146" customFormat="1" ht="72.599999999999994" thickBot="1" x14ac:dyDescent="0.3">
      <c r="A3" s="286"/>
      <c r="B3" s="282"/>
      <c r="C3" s="282"/>
      <c r="D3" s="282"/>
      <c r="E3" s="282"/>
      <c r="F3" s="282"/>
      <c r="G3" s="282"/>
      <c r="H3" s="282"/>
      <c r="I3" s="140" t="s">
        <v>50</v>
      </c>
      <c r="J3" s="140" t="s">
        <v>51</v>
      </c>
      <c r="K3" s="140" t="s">
        <v>52</v>
      </c>
      <c r="L3" s="140" t="s">
        <v>53</v>
      </c>
      <c r="M3" s="140" t="s">
        <v>54</v>
      </c>
      <c r="N3" s="140" t="s">
        <v>55</v>
      </c>
      <c r="O3" s="140" t="s">
        <v>56</v>
      </c>
      <c r="P3" s="141" t="s">
        <v>57</v>
      </c>
      <c r="Q3" s="142" t="s">
        <v>58</v>
      </c>
      <c r="R3" s="143" t="s">
        <v>59</v>
      </c>
      <c r="S3" s="142" t="s">
        <v>60</v>
      </c>
      <c r="T3" s="144" t="s">
        <v>61</v>
      </c>
      <c r="U3" s="144" t="s">
        <v>62</v>
      </c>
      <c r="V3" s="144" t="s">
        <v>63</v>
      </c>
      <c r="W3" s="144" t="s">
        <v>64</v>
      </c>
      <c r="X3" s="144" t="s">
        <v>65</v>
      </c>
      <c r="Y3" s="144" t="s">
        <v>66</v>
      </c>
      <c r="Z3" s="142" t="s">
        <v>67</v>
      </c>
      <c r="AA3" s="142" t="s">
        <v>68</v>
      </c>
      <c r="AB3" s="145" t="s">
        <v>69</v>
      </c>
      <c r="AC3" s="145" t="s">
        <v>70</v>
      </c>
      <c r="AD3" s="145" t="s">
        <v>71</v>
      </c>
      <c r="AE3" s="142" t="s">
        <v>72</v>
      </c>
      <c r="AF3" s="145" t="s">
        <v>73</v>
      </c>
      <c r="AG3" s="145" t="s">
        <v>74</v>
      </c>
      <c r="AH3" s="145" t="s">
        <v>75</v>
      </c>
      <c r="AI3" s="142" t="s">
        <v>76</v>
      </c>
      <c r="AJ3" s="288"/>
      <c r="AK3" s="268"/>
      <c r="AL3" s="288"/>
      <c r="AM3" s="290"/>
      <c r="AN3" s="280"/>
    </row>
    <row r="4" spans="1:41" s="155" customFormat="1" ht="129.6" x14ac:dyDescent="0.3">
      <c r="A4" s="147">
        <f>'ALL PROJECTS MONTHLY REPORT'!A4</f>
        <v>3025</v>
      </c>
      <c r="B4" s="148" t="str">
        <f>'ALL PROJECTS MONTHLY REPORT'!B4</f>
        <v>Carolina</v>
      </c>
      <c r="C4" s="148" t="str">
        <f>'ALL PROJECTS MONTHLY REPORT'!C4</f>
        <v>Felipe Sánchez Osorio
(Demolition)</v>
      </c>
      <c r="D4" s="148" t="str">
        <f>'ALL PROJECTS MONTHLY REPORT'!D4</f>
        <v>Luis Rodríguez</v>
      </c>
      <c r="E4" s="148" t="str">
        <f>'ALL PROJECTS MONTHLY REPORT'!E4</f>
        <v>N/A</v>
      </c>
      <c r="F4" s="148" t="str">
        <f>'ALL PROJECTS MONTHLY REPORT'!F4</f>
        <v>Municipio de Carolina</v>
      </c>
      <c r="G4" s="148" t="str">
        <f>'ALL PROJECTS MONTHLY REPORT'!G4</f>
        <v>State Engineering</v>
      </c>
      <c r="H4" s="148" t="str">
        <f>'ALL PROJECTS MONTHLY REPORT'!H4</f>
        <v>Municipio de Carolina</v>
      </c>
      <c r="I4" s="149">
        <f>'ALL PROJECTS MONTHLY REPORT'!I4</f>
        <v>32</v>
      </c>
      <c r="J4" s="149">
        <f>'ALL PROJECTS MONTHLY REPORT'!J4</f>
        <v>26</v>
      </c>
      <c r="K4" s="149">
        <f>'ALL PROJECTS MONTHLY REPORT'!K4</f>
        <v>0</v>
      </c>
      <c r="L4" s="26">
        <f>'ALL PROJECTS MONTHLY REPORT'!L4</f>
        <v>26</v>
      </c>
      <c r="M4" s="149">
        <f>'ALL PROJECTS MONTHLY REPORT'!M4</f>
        <v>0</v>
      </c>
      <c r="N4" s="149">
        <f>'ALL PROJECTS MONTHLY REPORT'!N4</f>
        <v>120</v>
      </c>
      <c r="O4" s="149">
        <f>'ALL PROJECTS MONTHLY REPORT'!O4</f>
        <v>0</v>
      </c>
      <c r="P4" s="27">
        <f>'ALL PROJECTS MONTHLY REPORT'!P4</f>
        <v>120</v>
      </c>
      <c r="Q4" s="28">
        <f>'ALL PROJECTS MONTHLY REPORT'!Q4</f>
        <v>0</v>
      </c>
      <c r="R4" s="29">
        <f>'ALL PROJECTS MONTHLY REPORT'!R4</f>
        <v>259</v>
      </c>
      <c r="S4" s="28">
        <f>'ALL PROJECTS MONTHLY REPORT'!S4</f>
        <v>2.1583333333333332</v>
      </c>
      <c r="T4" s="31">
        <f>'ALL PROJECTS MONTHLY REPORT'!T4</f>
        <v>41500</v>
      </c>
      <c r="U4" s="31">
        <f>'ALL PROJECTS MONTHLY REPORT'!U4</f>
        <v>41619</v>
      </c>
      <c r="V4" s="32">
        <f>'ALL PROJECTS MONTHLY REPORT'!V4</f>
        <v>41619</v>
      </c>
      <c r="W4" s="32">
        <f>'ALL PROJECTS MONTHLY REPORT'!W4</f>
        <v>0</v>
      </c>
      <c r="X4" s="32">
        <f>'ALL PROJECTS MONTHLY REPORT'!X4</f>
        <v>0</v>
      </c>
      <c r="Y4" s="31">
        <f>'ALL PROJECTS MONTHLY REPORT'!Y4</f>
        <v>0</v>
      </c>
      <c r="Z4" s="150">
        <f>'ALL PROJECTS MONTHLY REPORT'!Z4</f>
        <v>0</v>
      </c>
      <c r="AA4" s="151">
        <f>'ALL PROJECTS MONTHLY REPORT'!AA4</f>
        <v>0</v>
      </c>
      <c r="AB4" s="152">
        <f>'ALL PROJECTS MONTHLY REPORT'!AB4</f>
        <v>336510</v>
      </c>
      <c r="AC4" s="152">
        <f>'ALL PROJECTS MONTHLY REPORT'!AC4</f>
        <v>0</v>
      </c>
      <c r="AD4" s="37">
        <f>'ALL PROJECTS MONTHLY REPORT'!AD4</f>
        <v>336510</v>
      </c>
      <c r="AE4" s="28">
        <f>'ALL PROJECTS MONTHLY REPORT'!AE4</f>
        <v>0</v>
      </c>
      <c r="AF4" s="37">
        <f>'ALL PROJECTS MONTHLY REPORT'!AF4</f>
        <v>27516.720000000001</v>
      </c>
      <c r="AG4" s="152">
        <f>'ALL PROJECTS MONTHLY REPORT'!AG4</f>
        <v>122054.24</v>
      </c>
      <c r="AH4" s="37">
        <f>'ALL PROJECTS MONTHLY REPORT'!AH4</f>
        <v>149570.96000000002</v>
      </c>
      <c r="AI4" s="39">
        <f>'ALL PROJECTS MONTHLY REPORT'!AI4</f>
        <v>0.44447701405604595</v>
      </c>
      <c r="AJ4" s="40" t="str">
        <f>'ALL PROJECTS MONTHLY REPORT'!AJ4</f>
        <v/>
      </c>
      <c r="AK4" s="39">
        <f>'ALL PROJECTS MONTHLY REPORT'!AK4</f>
        <v>0</v>
      </c>
      <c r="AL4" s="119">
        <f>'ALL PROJECTS MONTHLY REPORT'!AL4</f>
        <v>0</v>
      </c>
      <c r="AM4" s="153" t="str">
        <f>'ALL PROJECTS MONTHLY REPORT'!AM4</f>
        <v xml:space="preserve">
♦ Project Situation according to the CPM Uptaded: Phase I was completed on November 27, 2013.
♦ Reasons of the Delay (if applies) N/A
♦ Change Order in PRPHA pending for approval: N/A
♦ Extraordinary Situations with Relocation (if applies)- N/A
♦ Situations with Governmental Agencies (if applies): N/A
♦ Others situations that are affecting the project (if Applies): N/A
</v>
      </c>
      <c r="AN4" s="154" t="s">
        <v>144</v>
      </c>
    </row>
    <row r="5" spans="1:41" s="155" customFormat="1" ht="172.8" x14ac:dyDescent="0.3">
      <c r="A5" s="147">
        <f>'ALL PROJECTS MONTHLY REPORT'!A5</f>
        <v>5127</v>
      </c>
      <c r="B5" s="148" t="str">
        <f>'ALL PROJECTS MONTHLY REPORT'!B5</f>
        <v>Arecibo</v>
      </c>
      <c r="C5" s="148" t="str">
        <f>'ALL PROJECTS MONTHLY REPORT'!C5</f>
        <v>La Meseta</v>
      </c>
      <c r="D5" s="148" t="str">
        <f>'ALL PROJECTS MONTHLY REPORT'!D5</f>
        <v>Pedro Vega</v>
      </c>
      <c r="E5" s="148" t="str">
        <f>'ALL PROJECTS MONTHLY REPORT'!E5</f>
        <v>Housing Promoters, Inc.</v>
      </c>
      <c r="F5" s="148" t="str">
        <f>'ALL PROJECTS MONTHLY REPORT'!F5</f>
        <v>AVP</v>
      </c>
      <c r="G5" s="148" t="str">
        <f>'ALL PROJECTS MONTHLY REPORT'!G5</f>
        <v>ERA</v>
      </c>
      <c r="H5" s="148" t="str">
        <f>'ALL PROJECTS MONTHLY REPORT'!H5</f>
        <v>Maglez Engineering &amp; Contractors, Corp.</v>
      </c>
      <c r="I5" s="149">
        <f>'ALL PROJECTS MONTHLY REPORT'!I5</f>
        <v>0</v>
      </c>
      <c r="J5" s="149">
        <f>'ALL PROJECTS MONTHLY REPORT'!J5</f>
        <v>0</v>
      </c>
      <c r="K5" s="149">
        <f>'ALL PROJECTS MONTHLY REPORT'!K5</f>
        <v>0</v>
      </c>
      <c r="L5" s="26">
        <f>'ALL PROJECTS MONTHLY REPORT'!L5</f>
        <v>0</v>
      </c>
      <c r="M5" s="149">
        <f>'ALL PROJECTS MONTHLY REPORT'!M5</f>
        <v>0</v>
      </c>
      <c r="N5" s="149">
        <f>'ALL PROJECTS MONTHLY REPORT'!N5</f>
        <v>365</v>
      </c>
      <c r="O5" s="149">
        <f>'ALL PROJECTS MONTHLY REPORT'!O5</f>
        <v>0</v>
      </c>
      <c r="P5" s="27">
        <f>'ALL PROJECTS MONTHLY REPORT'!P5</f>
        <v>365</v>
      </c>
      <c r="Q5" s="28">
        <f>'ALL PROJECTS MONTHLY REPORT'!Q5</f>
        <v>0</v>
      </c>
      <c r="R5" s="29">
        <f>'ALL PROJECTS MONTHLY REPORT'!R5</f>
        <v>394</v>
      </c>
      <c r="S5" s="28">
        <f>'ALL PROJECTS MONTHLY REPORT'!S5</f>
        <v>1.0794520547945206</v>
      </c>
      <c r="T5" s="31">
        <f>'ALL PROJECTS MONTHLY REPORT'!T5</f>
        <v>41365</v>
      </c>
      <c r="U5" s="31">
        <f>'ALL PROJECTS MONTHLY REPORT'!U5</f>
        <v>41729</v>
      </c>
      <c r="V5" s="32">
        <f>'ALL PROJECTS MONTHLY REPORT'!V5</f>
        <v>41729</v>
      </c>
      <c r="W5" s="32">
        <f>'ALL PROJECTS MONTHLY REPORT'!W5</f>
        <v>0</v>
      </c>
      <c r="X5" s="32">
        <f>'ALL PROJECTS MONTHLY REPORT'!X5</f>
        <v>0</v>
      </c>
      <c r="Y5" s="31">
        <f>'ALL PROJECTS MONTHLY REPORT'!Y5</f>
        <v>41729</v>
      </c>
      <c r="Z5" s="150" t="str">
        <f>'ALL PROJECTS MONTHLY REPORT'!Z5</f>
        <v>CFP</v>
      </c>
      <c r="AA5" s="151">
        <f>'ALL PROJECTS MONTHLY REPORT'!AA5</f>
        <v>0</v>
      </c>
      <c r="AB5" s="152">
        <f>'ALL PROJECTS MONTHLY REPORT'!AB5</f>
        <v>1602797</v>
      </c>
      <c r="AC5" s="152">
        <f>'ALL PROJECTS MONTHLY REPORT'!AC5</f>
        <v>0</v>
      </c>
      <c r="AD5" s="37">
        <f>'ALL PROJECTS MONTHLY REPORT'!AD5</f>
        <v>1602797</v>
      </c>
      <c r="AE5" s="28">
        <f>'ALL PROJECTS MONTHLY REPORT'!AE5</f>
        <v>0</v>
      </c>
      <c r="AF5" s="37">
        <f>'ALL PROJECTS MONTHLY REPORT'!AF5</f>
        <v>979943.16</v>
      </c>
      <c r="AG5" s="152">
        <f>'ALL PROJECTS MONTHLY REPORT'!AG5</f>
        <v>71165.27</v>
      </c>
      <c r="AH5" s="37">
        <f>'ALL PROJECTS MONTHLY REPORT'!AH5</f>
        <v>1051108.43</v>
      </c>
      <c r="AI5" s="39">
        <f>'ALL PROJECTS MONTHLY REPORT'!AI5</f>
        <v>0.6557963547473572</v>
      </c>
      <c r="AJ5" s="40" t="str">
        <f>'ALL PROJECTS MONTHLY REPORT'!AJ5</f>
        <v/>
      </c>
      <c r="AK5" s="39">
        <f>'ALL PROJECTS MONTHLY REPORT'!AK5</f>
        <v>0</v>
      </c>
      <c r="AL5" s="119">
        <f>'ALL PROJECTS MONTHLY REPORT'!AL5</f>
        <v>0</v>
      </c>
      <c r="AM5" s="153" t="str">
        <f>'ALL PROJECTS MONTHLY REPORT'!AM5</f>
        <v>• Project Situation: Some submmittal requirement from designer are delaying the Contractor's time to make purchase orders or solve construction problems as design error for primary system upgrade.
• Project Status: Last CPM Updated february 28,2014, refected a reduction of project delay from 49 days behind schedule. There is a CO #1 with 14 calendars days pending for PRPHA approval. New letter of intents are in negotiation that can reflect additional extension claim.
• Change Orders: CO #1 $41,193.88 where send to PRPHA.
• Last Certification:  #11 february 28, 2014
• Relocation issues: There is not Relocation issues.
• Goverment Agencies issues:  AEE are requiring change to approved design that represent additional cost to project.   
• Other Situation issues: There is not AAA endorsement. this month the designer submmit the endorsement amedment.</v>
      </c>
      <c r="AN5" s="154" t="s">
        <v>144</v>
      </c>
    </row>
    <row r="6" spans="1:41" s="155" customFormat="1" ht="360" x14ac:dyDescent="0.3">
      <c r="A6" s="147">
        <f>'ALL PROJECTS MONTHLY REPORT'!A6</f>
        <v>4011</v>
      </c>
      <c r="B6" s="148" t="str">
        <f>'ALL PROJECTS MONTHLY REPORT'!B6</f>
        <v>Mayaguez</v>
      </c>
      <c r="C6" s="148" t="str">
        <f>'ALL PROJECTS MONTHLY REPORT'!C6</f>
        <v>Rafael Hernandez (El Kennedy)</v>
      </c>
      <c r="D6" s="148" t="str">
        <f>'ALL PROJECTS MONTHLY REPORT'!D6</f>
        <v>Noefebdo Ramírez</v>
      </c>
      <c r="E6" s="148" t="str">
        <f>'ALL PROJECTS MONTHLY REPORT'!E6</f>
        <v>JA Machuca</v>
      </c>
      <c r="F6" s="148" t="str">
        <f>'ALL PROJECTS MONTHLY REPORT'!F6</f>
        <v>Klassik Builders</v>
      </c>
      <c r="G6" s="148" t="str">
        <f>'ALL PROJECTS MONTHLY REPORT'!G6</f>
        <v>Hernán Jr. Machado Ingenieros Consultores</v>
      </c>
      <c r="H6" s="148" t="str">
        <f>'ALL PROJECTS MONTHLY REPORT'!H6</f>
        <v>F  &amp; R Construction</v>
      </c>
      <c r="I6" s="149">
        <f>'ALL PROJECTS MONTHLY REPORT'!I6</f>
        <v>190</v>
      </c>
      <c r="J6" s="149">
        <f>'ALL PROJECTS MONTHLY REPORT'!J6</f>
        <v>26</v>
      </c>
      <c r="K6" s="149">
        <f>'ALL PROJECTS MONTHLY REPORT'!K6</f>
        <v>0</v>
      </c>
      <c r="L6" s="26">
        <f>'ALL PROJECTS MONTHLY REPORT'!L6</f>
        <v>26</v>
      </c>
      <c r="M6" s="149">
        <f>'ALL PROJECTS MONTHLY REPORT'!M6</f>
        <v>24</v>
      </c>
      <c r="N6" s="149">
        <f>'ALL PROJECTS MONTHLY REPORT'!N6</f>
        <v>1094</v>
      </c>
      <c r="O6" s="149">
        <f>'ALL PROJECTS MONTHLY REPORT'!O6</f>
        <v>153</v>
      </c>
      <c r="P6" s="27">
        <f>'ALL PROJECTS MONTHLY REPORT'!P6</f>
        <v>1247</v>
      </c>
      <c r="Q6" s="28">
        <f>'ALL PROJECTS MONTHLY REPORT'!Q6</f>
        <v>0.13985374771480805</v>
      </c>
      <c r="R6" s="29">
        <f>'ALL PROJECTS MONTHLY REPORT'!R6</f>
        <v>926</v>
      </c>
      <c r="S6" s="28">
        <f>'ALL PROJECTS MONTHLY REPORT'!S6</f>
        <v>0.74258219727345631</v>
      </c>
      <c r="T6" s="31">
        <f>'ALL PROJECTS MONTHLY REPORT'!T6</f>
        <v>40833</v>
      </c>
      <c r="U6" s="31">
        <f>'ALL PROJECTS MONTHLY REPORT'!U6</f>
        <v>41926</v>
      </c>
      <c r="V6" s="32">
        <f>'ALL PROJECTS MONTHLY REPORT'!V6</f>
        <v>42079</v>
      </c>
      <c r="W6" s="32">
        <f>'ALL PROJECTS MONTHLY REPORT'!W6</f>
        <v>0</v>
      </c>
      <c r="X6" s="32">
        <f>'ALL PROJECTS MONTHLY REPORT'!X6</f>
        <v>0</v>
      </c>
      <c r="Y6" s="31">
        <f>'ALL PROJECTS MONTHLY REPORT'!Y6</f>
        <v>42407</v>
      </c>
      <c r="Z6" s="150" t="str">
        <f>'ALL PROJECTS MONTHLY REPORT'!Z6</f>
        <v>CFP</v>
      </c>
      <c r="AA6" s="151">
        <f>'ALL PROJECTS MONTHLY REPORT'!AA6</f>
        <v>0</v>
      </c>
      <c r="AB6" s="152">
        <f>'ALL PROJECTS MONTHLY REPORT'!AB6</f>
        <v>21797000</v>
      </c>
      <c r="AC6" s="152">
        <f>'ALL PROJECTS MONTHLY REPORT'!AC6</f>
        <v>446287.81</v>
      </c>
      <c r="AD6" s="37">
        <f>'ALL PROJECTS MONTHLY REPORT'!AD6</f>
        <v>22243287.809999999</v>
      </c>
      <c r="AE6" s="28">
        <f>'ALL PROJECTS MONTHLY REPORT'!AE6</f>
        <v>2.0474735514061568E-2</v>
      </c>
      <c r="AF6" s="37">
        <f>'ALL PROJECTS MONTHLY REPORT'!AF6</f>
        <v>13868385.060000001</v>
      </c>
      <c r="AG6" s="152">
        <f>'ALL PROJECTS MONTHLY REPORT'!AG6</f>
        <v>204312.21</v>
      </c>
      <c r="AH6" s="37">
        <f>'ALL PROJECTS MONTHLY REPORT'!AH6</f>
        <v>14072697.270000001</v>
      </c>
      <c r="AI6" s="39">
        <f>'ALL PROJECTS MONTHLY REPORT'!AI6</f>
        <v>0.63267163515608005</v>
      </c>
      <c r="AJ6" s="40" t="str">
        <f>'ALL PROJECTS MONTHLY REPORT'!AJ6</f>
        <v/>
      </c>
      <c r="AK6" s="39">
        <f>'ALL PROJECTS MONTHLY REPORT'!AK6</f>
        <v>0</v>
      </c>
      <c r="AL6" s="119">
        <f>'ALL PROJECTS MONTHLY REPORT'!AL6</f>
        <v>0</v>
      </c>
      <c r="AM6" s="153" t="str">
        <f>'ALL PROJECTS MONTHLY REPORT'!AM6</f>
        <v>• Project situation according to the CPM updated: According to the last CPM updated, the project finish date is September 3, 2015.  The contract revisedconstruction completion date is March 16,2015. That represent 171 days of delay. When thechange order # 9 be approvedthe completion date move to May 30, 2015. the Change Order # 10 included 10 aditional days for weather conditions. Then represent 58 days of delay.
• Reasons of the Delay: One reasons is the delay for termination and delivery of modernized units by the Contractors. The lead and asbestos abatement started on February 3,2014 to enclosure  the building  # 4. The buildingcome to be ready to start the works on March 21,2014, No contruction works can't do it into the buildings.  Those impact the crithical path which is total responsability of the contractor. In special the building # 18, which in the next building in the modernization sequence and are stopped for 108 days.
• Change Order in PRPHA pending for approval:.  The CO # 9 (193,914.32 and include 75 calendar days extension) and change order # 10 (of $562,564.73 and include 10 calendar days extension)
• Payments Certifications Status:  The Contractor has pending to submit to PRPHA the Certifications for partial payment of # 30 (February 2014 period) and # 31 (March 2014 period)
• Extraordinary Situations with Relocation - N/A
• Situations with Governmental Agencies:  The tapping conection for the potable water services, under the PR #2 state road was not do it in this period. This tapping is a change order in a process of negotiation. The AAA final endosement depend of finish this connection works. The Puerto Rico Power Authority present a new request to install other facilities for existingsanitary pump station. That works were not contemplted in the design.  
• Others situations that are affecting the project: The installationof the restrainers in the 36 inches ductile iron forced line was not completed in this period. A 70% of the total pipe line need to be reinstalling. A wprkplan was by KBI to the Contractor to define this work to be done during summer school vacation as requested.</v>
      </c>
      <c r="AN6" s="154" t="s">
        <v>144</v>
      </c>
    </row>
    <row r="7" spans="1:41" s="155" customFormat="1" ht="158.4" x14ac:dyDescent="0.3">
      <c r="A7" s="147">
        <f>'ALL PROJECTS MONTHLY REPORT'!A7</f>
        <v>3105</v>
      </c>
      <c r="B7" s="148" t="str">
        <f>'ALL PROJECTS MONTHLY REPORT'!B7</f>
        <v>San Juan</v>
      </c>
      <c r="C7" s="148" t="str">
        <f>'ALL PROJECTS MONTHLY REPORT'!C7</f>
        <v>Ext. Manuel A. Pérez</v>
      </c>
      <c r="D7" s="148" t="str">
        <f>'ALL PROJECTS MONTHLY REPORT'!D7</f>
        <v>Arturo Acevedo</v>
      </c>
      <c r="E7" s="148" t="str">
        <f>'ALL PROJECTS MONTHLY REPORT'!E7</f>
        <v>MAS Corp.</v>
      </c>
      <c r="F7" s="148" t="str">
        <f>'ALL PROJECTS MONTHLY REPORT'!F7</f>
        <v>Klassik Builders</v>
      </c>
      <c r="G7" s="148" t="str">
        <f>'ALL PROJECTS MONTHLY REPORT'!G7</f>
        <v>DDHK</v>
      </c>
      <c r="H7" s="148" t="str">
        <f>'ALL PROJECTS MONTHLY REPORT'!H7</f>
        <v>LPC&amp;D</v>
      </c>
      <c r="I7" s="149">
        <f>'ALL PROJECTS MONTHLY REPORT'!I7</f>
        <v>324</v>
      </c>
      <c r="J7" s="149">
        <f>'ALL PROJECTS MONTHLY REPORT'!J7</f>
        <v>188</v>
      </c>
      <c r="K7" s="149">
        <f>'ALL PROJECTS MONTHLY REPORT'!K7</f>
        <v>12</v>
      </c>
      <c r="L7" s="26">
        <f>'ALL PROJECTS MONTHLY REPORT'!L7</f>
        <v>200</v>
      </c>
      <c r="M7" s="149">
        <f>'ALL PROJECTS MONTHLY REPORT'!M7</f>
        <v>12</v>
      </c>
      <c r="N7" s="149">
        <f>'ALL PROJECTS MONTHLY REPORT'!N7</f>
        <v>1098</v>
      </c>
      <c r="O7" s="149">
        <f>'ALL PROJECTS MONTHLY REPORT'!O7</f>
        <v>433</v>
      </c>
      <c r="P7" s="27">
        <f>'ALL PROJECTS MONTHLY REPORT'!P7</f>
        <v>1531</v>
      </c>
      <c r="Q7" s="28">
        <f>'ALL PROJECTS MONTHLY REPORT'!Q7</f>
        <v>0.39435336976320584</v>
      </c>
      <c r="R7" s="29">
        <f>'ALL PROJECTS MONTHLY REPORT'!R7</f>
        <v>1385</v>
      </c>
      <c r="S7" s="28">
        <f>'ALL PROJECTS MONTHLY REPORT'!S7</f>
        <v>0.90463749183540165</v>
      </c>
      <c r="T7" s="31">
        <f>'ALL PROJECTS MONTHLY REPORT'!T7</f>
        <v>40374</v>
      </c>
      <c r="U7" s="31">
        <f>'ALL PROJECTS MONTHLY REPORT'!U7</f>
        <v>41471</v>
      </c>
      <c r="V7" s="32">
        <f>'ALL PROJECTS MONTHLY REPORT'!V7</f>
        <v>41904</v>
      </c>
      <c r="W7" s="32">
        <f>'ALL PROJECTS MONTHLY REPORT'!W7</f>
        <v>0</v>
      </c>
      <c r="X7" s="32">
        <f>'ALL PROJECTS MONTHLY REPORT'!X7</f>
        <v>0</v>
      </c>
      <c r="Y7" s="31">
        <f>'ALL PROJECTS MONTHLY REPORT'!Y7</f>
        <v>42222</v>
      </c>
      <c r="Z7" s="150" t="str">
        <f>'ALL PROJECTS MONTHLY REPORT'!Z7</f>
        <v>HOPE IV</v>
      </c>
      <c r="AA7" s="151">
        <f>'ALL PROJECTS MONTHLY REPORT'!AA7</f>
        <v>0</v>
      </c>
      <c r="AB7" s="152">
        <f>'ALL PROJECTS MONTHLY REPORT'!AB7</f>
        <v>24800000</v>
      </c>
      <c r="AC7" s="152">
        <f>'ALL PROJECTS MONTHLY REPORT'!AC7</f>
        <v>1110120.04</v>
      </c>
      <c r="AD7" s="37">
        <f>'ALL PROJECTS MONTHLY REPORT'!AD7</f>
        <v>25910120.039999999</v>
      </c>
      <c r="AE7" s="28">
        <f>'ALL PROJECTS MONTHLY REPORT'!AE7</f>
        <v>4.4762904838709677E-2</v>
      </c>
      <c r="AF7" s="37">
        <f>'ALL PROJECTS MONTHLY REPORT'!AF7</f>
        <v>19847694.84</v>
      </c>
      <c r="AG7" s="152">
        <f>'ALL PROJECTS MONTHLY REPORT'!AG7</f>
        <v>161086</v>
      </c>
      <c r="AH7" s="37">
        <f>'ALL PROJECTS MONTHLY REPORT'!AH7</f>
        <v>20008780.84</v>
      </c>
      <c r="AI7" s="39">
        <f>'ALL PROJECTS MONTHLY REPORT'!AI7</f>
        <v>0.77223806022938057</v>
      </c>
      <c r="AJ7" s="40" t="str">
        <f>'ALL PROJECTS MONTHLY REPORT'!AJ7</f>
        <v/>
      </c>
      <c r="AK7" s="39">
        <f>'ALL PROJECTS MONTHLY REPORT'!AK7</f>
        <v>0</v>
      </c>
      <c r="AL7" s="119">
        <f>'ALL PROJECTS MONTHLY REPORT'!AL7</f>
        <v>0</v>
      </c>
      <c r="AM7" s="153" t="str">
        <f>'ALL PROJECTS MONTHLY REPORT'!AM7</f>
        <v xml:space="preserve">• Project situation according to the CPM updated
• Reasons of the Delay (if applies)
• Payments Certifications Status- Lastcertification rendered for payment is certification # 42, for the period of January 2014.
• Change Orders:
• Extraordinary Situations with Relocation (if applies)-N/A
• Situations with Governmental Agencies (if applies)-N/A
• Others situations that are affecting the project (if applies)-N/A
• Withheld: 
</v>
      </c>
      <c r="AN7" s="154" t="s">
        <v>144</v>
      </c>
    </row>
    <row r="8" spans="1:41" s="155" customFormat="1" ht="187.2" x14ac:dyDescent="0.3">
      <c r="A8" s="147">
        <f>'ALL PROJECTS MONTHLY REPORT'!A8</f>
        <v>5034</v>
      </c>
      <c r="B8" s="148" t="str">
        <f>'ALL PROJECTS MONTHLY REPORT'!B8</f>
        <v>San Juan</v>
      </c>
      <c r="C8" s="148" t="str">
        <f>'ALL PROJECTS MONTHLY REPORT'!C8</f>
        <v>Alturas de Cupey</v>
      </c>
      <c r="D8" s="148" t="str">
        <f>'ALL PROJECTS MONTHLY REPORT'!D8</f>
        <v>José M. Paris</v>
      </c>
      <c r="E8" s="148" t="str">
        <f>'ALL PROJECTS MONTHLY REPORT'!E8</f>
        <v>SP Management Corp.</v>
      </c>
      <c r="F8" s="148" t="str">
        <f>'ALL PROJECTS MONTHLY REPORT'!F8</f>
        <v>Klassik Builders</v>
      </c>
      <c r="G8" s="148" t="str">
        <f>'ALL PROJECTS MONTHLY REPORT'!G8</f>
        <v>CSA</v>
      </c>
      <c r="H8" s="148" t="str">
        <f>'ALL PROJECTS MONTHLY REPORT'!H8</f>
        <v>F&amp;R Construction</v>
      </c>
      <c r="I8" s="149">
        <f>'ALL PROJECTS MONTHLY REPORT'!I8</f>
        <v>96</v>
      </c>
      <c r="J8" s="149">
        <f>'ALL PROJECTS MONTHLY REPORT'!J8</f>
        <v>48</v>
      </c>
      <c r="K8" s="149">
        <f>'ALL PROJECTS MONTHLY REPORT'!K8</f>
        <v>16</v>
      </c>
      <c r="L8" s="26">
        <f>'ALL PROJECTS MONTHLY REPORT'!L8</f>
        <v>64</v>
      </c>
      <c r="M8" s="149">
        <f>'ALL PROJECTS MONTHLY REPORT'!M8</f>
        <v>0</v>
      </c>
      <c r="N8" s="149">
        <f>'ALL PROJECTS MONTHLY REPORT'!N8</f>
        <v>732</v>
      </c>
      <c r="O8" s="149">
        <f>'ALL PROJECTS MONTHLY REPORT'!O8</f>
        <v>256</v>
      </c>
      <c r="P8" s="27">
        <f>'ALL PROJECTS MONTHLY REPORT'!P8</f>
        <v>988</v>
      </c>
      <c r="Q8" s="28">
        <f>'ALL PROJECTS MONTHLY REPORT'!Q8</f>
        <v>0.34972677595628415</v>
      </c>
      <c r="R8" s="29">
        <f>'ALL PROJECTS MONTHLY REPORT'!R8</f>
        <v>1057</v>
      </c>
      <c r="S8" s="28">
        <f>'ALL PROJECTS MONTHLY REPORT'!S8</f>
        <v>1.069838056680162</v>
      </c>
      <c r="T8" s="31">
        <f>'ALL PROJECTS MONTHLY REPORT'!T8</f>
        <v>40702</v>
      </c>
      <c r="U8" s="31">
        <f>'ALL PROJECTS MONTHLY REPORT'!U8</f>
        <v>41433</v>
      </c>
      <c r="V8" s="32">
        <f>'ALL PROJECTS MONTHLY REPORT'!V8</f>
        <v>41689</v>
      </c>
      <c r="W8" s="32">
        <f>'ALL PROJECTS MONTHLY REPORT'!W8</f>
        <v>0</v>
      </c>
      <c r="X8" s="32">
        <f>'ALL PROJECTS MONTHLY REPORT'!X8</f>
        <v>0</v>
      </c>
      <c r="Y8" s="31">
        <f>'ALL PROJECTS MONTHLY REPORT'!Y8</f>
        <v>42175</v>
      </c>
      <c r="Z8" s="150" t="str">
        <f>'ALL PROJECTS MONTHLY REPORT'!Z8</f>
        <v>CFP</v>
      </c>
      <c r="AA8" s="151">
        <f>'ALL PROJECTS MONTHLY REPORT'!AA8</f>
        <v>0</v>
      </c>
      <c r="AB8" s="152">
        <f>'ALL PROJECTS MONTHLY REPORT'!AB8</f>
        <v>7936000</v>
      </c>
      <c r="AC8" s="152">
        <f>'ALL PROJECTS MONTHLY REPORT'!AC8</f>
        <v>1003018.78</v>
      </c>
      <c r="AD8" s="37">
        <f>'ALL PROJECTS MONTHLY REPORT'!AD8</f>
        <v>8939018.7799999993</v>
      </c>
      <c r="AE8" s="28">
        <f>'ALL PROJECTS MONTHLY REPORT'!AE8</f>
        <v>0.12638845514112904</v>
      </c>
      <c r="AF8" s="37">
        <f>'ALL PROJECTS MONTHLY REPORT'!AF8</f>
        <v>7832237.9800000004</v>
      </c>
      <c r="AG8" s="152">
        <f>'ALL PROJECTS MONTHLY REPORT'!AG8</f>
        <v>470242.15</v>
      </c>
      <c r="AH8" s="37">
        <f>'ALL PROJECTS MONTHLY REPORT'!AH8</f>
        <v>8302480.1300000008</v>
      </c>
      <c r="AI8" s="39">
        <f>'ALL PROJECTS MONTHLY REPORT'!AI8</f>
        <v>0.9287909930982382</v>
      </c>
      <c r="AJ8" s="40" t="str">
        <f>'ALL PROJECTS MONTHLY REPORT'!AJ8</f>
        <v/>
      </c>
      <c r="AK8" s="39">
        <f>'ALL PROJECTS MONTHLY REPORT'!AK8</f>
        <v>0</v>
      </c>
      <c r="AL8" s="119">
        <f>'ALL PROJECTS MONTHLY REPORT'!AL8</f>
        <v>0</v>
      </c>
      <c r="AM8" s="153" t="str">
        <f>'ALL PROJECTS MONTHLY REPORT'!AM8</f>
        <v>• Project situation according to the CPM updated: According to the last CPM updated on June 2013, the project is 72 calendar days ahead schedule with a possible termination date on December 19, 2013. 
• Reasons of the Delay (if applies)
          • Bad execution by the Contractor (if applies)- N/A
          • Change Orders pending for approval - N/A
          • Others (if applies) - a) Weather and site conditions (Soil Moisture)
• Change Order in PRPHA pending for approval: N/A
•  Latest Certification: The last certification for payment  submitted by the Contractor correspond to the period of July 26, 2013 thru August 25, 2013 (Certification #27 for the amount of $470,242.15
• Extraordinary Situations with Relocation (if applies) - N/A
• Situations with Governmental Agencies (if applies) - N/A
• Others situations that are affecting the project (if applies) - N/A</v>
      </c>
      <c r="AN8" s="154" t="s">
        <v>144</v>
      </c>
    </row>
    <row r="9" spans="1:41" s="155" customFormat="1" ht="129.6" x14ac:dyDescent="0.3">
      <c r="A9" s="147">
        <f>'ALL PROJECTS MONTHLY REPORT'!A9</f>
        <v>5068</v>
      </c>
      <c r="B9" s="148" t="str">
        <f>'ALL PROJECTS MONTHLY REPORT'!B9</f>
        <v>San Juan</v>
      </c>
      <c r="C9" s="148" t="str">
        <f>'ALL PROJECTS MONTHLY REPORT'!C9</f>
        <v>Las Amapolas (Demolition)</v>
      </c>
      <c r="D9" s="148" t="str">
        <f>'ALL PROJECTS MONTHLY REPORT'!D9</f>
        <v>Noefebdo Ramírez</v>
      </c>
      <c r="E9" s="148" t="str">
        <f>'ALL PROJECTS MONTHLY REPORT'!E9</f>
        <v>SP Management Corp.</v>
      </c>
      <c r="F9" s="148" t="str">
        <f>'ALL PROJECTS MONTHLY REPORT'!F9</f>
        <v>AVP</v>
      </c>
      <c r="G9" s="148" t="str">
        <f>'ALL PROJECTS MONTHLY REPORT'!G9</f>
        <v>Integra</v>
      </c>
      <c r="H9" s="148" t="str">
        <f>'ALL PROJECTS MONTHLY REPORT'!H9</f>
        <v>Anibal Díaz Construction, Inc.</v>
      </c>
      <c r="I9" s="149">
        <f>'ALL PROJECTS MONTHLY REPORT'!I9</f>
        <v>204</v>
      </c>
      <c r="J9" s="149">
        <f>'ALL PROJECTS MONTHLY REPORT'!J9</f>
        <v>138</v>
      </c>
      <c r="K9" s="149">
        <f>'ALL PROJECTS MONTHLY REPORT'!K9</f>
        <v>50</v>
      </c>
      <c r="L9" s="26">
        <f>'ALL PROJECTS MONTHLY REPORT'!L9</f>
        <v>188</v>
      </c>
      <c r="M9" s="149">
        <f>'ALL PROJECTS MONTHLY REPORT'!M9</f>
        <v>16</v>
      </c>
      <c r="N9" s="149">
        <f>'ALL PROJECTS MONTHLY REPORT'!N9</f>
        <v>365</v>
      </c>
      <c r="O9" s="149">
        <f>'ALL PROJECTS MONTHLY REPORT'!O9</f>
        <v>0</v>
      </c>
      <c r="P9" s="27">
        <f>'ALL PROJECTS MONTHLY REPORT'!P9</f>
        <v>365</v>
      </c>
      <c r="Q9" s="28">
        <f>'ALL PROJECTS MONTHLY REPORT'!Q9</f>
        <v>0</v>
      </c>
      <c r="R9" s="29">
        <f>'ALL PROJECTS MONTHLY REPORT'!R9</f>
        <v>176</v>
      </c>
      <c r="S9" s="28">
        <f>'ALL PROJECTS MONTHLY REPORT'!S9</f>
        <v>0.48219178082191783</v>
      </c>
      <c r="T9" s="31">
        <f>'ALL PROJECTS MONTHLY REPORT'!T9</f>
        <v>41583</v>
      </c>
      <c r="U9" s="31">
        <f>'ALL PROJECTS MONTHLY REPORT'!U9</f>
        <v>41947</v>
      </c>
      <c r="V9" s="32">
        <f>'ALL PROJECTS MONTHLY REPORT'!V9</f>
        <v>41947</v>
      </c>
      <c r="W9" s="32">
        <f>'ALL PROJECTS MONTHLY REPORT'!W9</f>
        <v>0</v>
      </c>
      <c r="X9" s="32">
        <f>'ALL PROJECTS MONTHLY REPORT'!X9</f>
        <v>0</v>
      </c>
      <c r="Y9" s="31">
        <f>'ALL PROJECTS MONTHLY REPORT'!Y9</f>
        <v>42307</v>
      </c>
      <c r="Z9" s="150" t="str">
        <f>'ALL PROJECTS MONTHLY REPORT'!Z9</f>
        <v>CFP</v>
      </c>
      <c r="AA9" s="151">
        <f>'ALL PROJECTS MONTHLY REPORT'!AA9</f>
        <v>0</v>
      </c>
      <c r="AB9" s="152">
        <f>'ALL PROJECTS MONTHLY REPORT'!AB9</f>
        <v>948000</v>
      </c>
      <c r="AC9" s="152">
        <f>'ALL PROJECTS MONTHLY REPORT'!AC9</f>
        <v>0</v>
      </c>
      <c r="AD9" s="37">
        <f>'ALL PROJECTS MONTHLY REPORT'!AD9</f>
        <v>948000</v>
      </c>
      <c r="AE9" s="28">
        <f>'ALL PROJECTS MONTHLY REPORT'!AE9</f>
        <v>0</v>
      </c>
      <c r="AF9" s="37">
        <f>'ALL PROJECTS MONTHLY REPORT'!AF9</f>
        <v>231193.27</v>
      </c>
      <c r="AG9" s="152">
        <f>'ALL PROJECTS MONTHLY REPORT'!AG9</f>
        <v>0</v>
      </c>
      <c r="AH9" s="37">
        <f>'ALL PROJECTS MONTHLY REPORT'!AH9</f>
        <v>231193.27</v>
      </c>
      <c r="AI9" s="39">
        <f>'ALL PROJECTS MONTHLY REPORT'!AI9</f>
        <v>0.24387475738396625</v>
      </c>
      <c r="AJ9" s="40" t="str">
        <f>'ALL PROJECTS MONTHLY REPORT'!AJ9</f>
        <v/>
      </c>
      <c r="AK9" s="39">
        <f>'ALL PROJECTS MONTHLY REPORT'!AK9</f>
        <v>0</v>
      </c>
      <c r="AL9" s="119">
        <f>'ALL PROJECTS MONTHLY REPORT'!AL9</f>
        <v>0</v>
      </c>
      <c r="AM9" s="153" t="str">
        <f>'ALL PROJECTS MONTHLY REPORT'!AM9</f>
        <v xml:space="preserve">• Project situation according to CPM (updated):  According to the CPM, the project is on schedule.
• Reasons of Delay:  none
• Change Orders in PRPHA pending for Approval: none
• Payments CertificationS Status: The contractor has pending to submit to PRPHA the certificactions for the partial Payments # 3 (February 2014) and #4 (March 2014 period)
• Extraordinary situations with Relocation: N/A
• Situations with Governmental Agencies: none
• Other situations that are affecting the project: No report in this moment.
</v>
      </c>
      <c r="AN9" s="154" t="s">
        <v>144</v>
      </c>
    </row>
    <row r="10" spans="1:41" s="155" customFormat="1" ht="101.4" thickBot="1" x14ac:dyDescent="0.35">
      <c r="A10" s="147">
        <f>'ALL PROJECTS MONTHLY REPORT'!A10</f>
        <v>5028</v>
      </c>
      <c r="B10" s="148" t="str">
        <f>'ALL PROJECTS MONTHLY REPORT'!B10</f>
        <v>Yauco</v>
      </c>
      <c r="C10" s="148" t="str">
        <f>'ALL PROJECTS MONTHLY REPORT'!C10</f>
        <v>Ana Catalina Rodríguez Vélez (Santa Catalina)</v>
      </c>
      <c r="D10" s="148" t="str">
        <f>'ALL PROJECTS MONTHLY REPORT'!D10</f>
        <v>Arturo Acevedo</v>
      </c>
      <c r="E10" s="148" t="str">
        <f>'ALL PROJECTS MONTHLY REPORT'!E10</f>
        <v>JA Machuca</v>
      </c>
      <c r="F10" s="148" t="str">
        <f>'ALL PROJECTS MONTHLY REPORT'!F10</f>
        <v>AVP</v>
      </c>
      <c r="G10" s="148" t="str">
        <f>'ALL PROJECTS MONTHLY REPORT'!G10</f>
        <v>URS Caribe LLC</v>
      </c>
      <c r="H10" s="148" t="str">
        <f>'ALL PROJECTS MONTHLY REPORT'!H10</f>
        <v>La Mar Construction Corporation</v>
      </c>
      <c r="I10" s="149">
        <f>'ALL PROJECTS MONTHLY REPORT'!I10</f>
        <v>200</v>
      </c>
      <c r="J10" s="149">
        <f>'ALL PROJECTS MONTHLY REPORT'!J10</f>
        <v>154</v>
      </c>
      <c r="K10" s="149">
        <f>'ALL PROJECTS MONTHLY REPORT'!K10</f>
        <v>0</v>
      </c>
      <c r="L10" s="26">
        <f>'ALL PROJECTS MONTHLY REPORT'!L10</f>
        <v>154</v>
      </c>
      <c r="M10" s="149">
        <f>'ALL PROJECTS MONTHLY REPORT'!M10</f>
        <v>8</v>
      </c>
      <c r="N10" s="149">
        <f>'ALL PROJECTS MONTHLY REPORT'!N10</f>
        <v>1098</v>
      </c>
      <c r="O10" s="149">
        <f>'ALL PROJECTS MONTHLY REPORT'!O10</f>
        <v>339</v>
      </c>
      <c r="P10" s="27">
        <f>'ALL PROJECTS MONTHLY REPORT'!P10</f>
        <v>1437</v>
      </c>
      <c r="Q10" s="28">
        <f>'ALL PROJECTS MONTHLY REPORT'!Q10</f>
        <v>0.30874316939890711</v>
      </c>
      <c r="R10" s="29">
        <f>'ALL PROJECTS MONTHLY REPORT'!R10</f>
        <v>1525</v>
      </c>
      <c r="S10" s="28">
        <f>'ALL PROJECTS MONTHLY REPORT'!S10</f>
        <v>1.0612386917188588</v>
      </c>
      <c r="T10" s="31">
        <f>'ALL PROJECTS MONTHLY REPORT'!T10</f>
        <v>40234</v>
      </c>
      <c r="U10" s="31">
        <f>'ALL PROJECTS MONTHLY REPORT'!U10</f>
        <v>41331</v>
      </c>
      <c r="V10" s="32">
        <f>'ALL PROJECTS MONTHLY REPORT'!V10</f>
        <v>41670</v>
      </c>
      <c r="W10" s="32">
        <f>'ALL PROJECTS MONTHLY REPORT'!W10</f>
        <v>0</v>
      </c>
      <c r="X10" s="32">
        <f>'ALL PROJECTS MONTHLY REPORT'!X10</f>
        <v>0</v>
      </c>
      <c r="Y10" s="31">
        <f>'ALL PROJECTS MONTHLY REPORT'!Y10</f>
        <v>41969</v>
      </c>
      <c r="Z10" s="150" t="str">
        <f>'ALL PROJECTS MONTHLY REPORT'!Z10</f>
        <v>ARRA/Mixed</v>
      </c>
      <c r="AA10" s="151">
        <f>'ALL PROJECTS MONTHLY REPORT'!AA10</f>
        <v>0</v>
      </c>
      <c r="AB10" s="152">
        <f>'ALL PROJECTS MONTHLY REPORT'!AB10</f>
        <v>17447000</v>
      </c>
      <c r="AC10" s="152">
        <f>'ALL PROJECTS MONTHLY REPORT'!AC10</f>
        <v>1678841</v>
      </c>
      <c r="AD10" s="37">
        <f>'ALL PROJECTS MONTHLY REPORT'!AD10</f>
        <v>19125841</v>
      </c>
      <c r="AE10" s="28">
        <f>'ALL PROJECTS MONTHLY REPORT'!AE10</f>
        <v>9.6225196308820996E-2</v>
      </c>
      <c r="AF10" s="37">
        <f>'ALL PROJECTS MONTHLY REPORT'!AF10</f>
        <v>17208971.219999999</v>
      </c>
      <c r="AG10" s="152">
        <f>'ALL PROJECTS MONTHLY REPORT'!AG10</f>
        <v>242602.15</v>
      </c>
      <c r="AH10" s="37">
        <f>'ALL PROJECTS MONTHLY REPORT'!AH10</f>
        <v>17451573.369999997</v>
      </c>
      <c r="AI10" s="39">
        <f>'ALL PROJECTS MONTHLY REPORT'!AI10</f>
        <v>0.9124604439616536</v>
      </c>
      <c r="AJ10" s="40" t="str">
        <f>'ALL PROJECTS MONTHLY REPORT'!AJ10</f>
        <v/>
      </c>
      <c r="AK10" s="39">
        <f>'ALL PROJECTS MONTHLY REPORT'!AK10</f>
        <v>0</v>
      </c>
      <c r="AL10" s="119">
        <f>'ALL PROJECTS MONTHLY REPORT'!AL10</f>
        <v>0</v>
      </c>
      <c r="AM10" s="153" t="str">
        <f>'ALL PROJECTS MONTHLY REPORT'!AM10</f>
        <v>• Project situation according to CPM (updated):  
• Reasons of Delay: 
• Change Orders in PRPHA pending for Approval: 
• latest Certification: Last certification rendered for payment is certification # 49 (February 2014)
• Extraordinary situations with Relocation: N/A
• Situations with Governmental Agencies: N/A
• Other situations that are affecting the project: N/A</v>
      </c>
      <c r="AN10" s="154" t="s">
        <v>144</v>
      </c>
    </row>
    <row r="11" spans="1:41" s="155" customFormat="1" ht="43.8" hidden="1" thickBot="1" x14ac:dyDescent="0.35">
      <c r="A11" s="147">
        <f>'ALL PROJECTS MONTHLY REPORT'!A11</f>
        <v>5011</v>
      </c>
      <c r="B11" s="148" t="str">
        <f>'ALL PROJECTS MONTHLY REPORT'!B11</f>
        <v>San Juan</v>
      </c>
      <c r="C11" s="148" t="str">
        <f>'ALL PROJECTS MONTHLY REPORT'!C11</f>
        <v>Jardines del Paraíso</v>
      </c>
      <c r="D11" s="148" t="str">
        <f>'ALL PROJECTS MONTHLY REPORT'!D11</f>
        <v>José Negrón</v>
      </c>
      <c r="E11" s="148" t="str">
        <f>'ALL PROJECTS MONTHLY REPORT'!E11</f>
        <v>Cost Control Company, Inc.</v>
      </c>
      <c r="F11" s="148" t="str">
        <f>'ALL PROJECTS MONTHLY REPORT'!F11</f>
        <v xml:space="preserve">BMA
</v>
      </c>
      <c r="G11" s="148" t="str">
        <f>'ALL PROJECTS MONTHLY REPORT'!G11</f>
        <v>Andrés Hernández &amp; Asoc.</v>
      </c>
      <c r="H11" s="148">
        <f>'ALL PROJECTS MONTHLY REPORT'!H11</f>
        <v>0</v>
      </c>
      <c r="I11" s="149">
        <f>'ALL PROJECTS MONTHLY REPORT'!I11</f>
        <v>112</v>
      </c>
      <c r="J11" s="149">
        <f>'ALL PROJECTS MONTHLY REPORT'!J11</f>
        <v>0</v>
      </c>
      <c r="K11" s="149">
        <f>'ALL PROJECTS MONTHLY REPORT'!K11</f>
        <v>0</v>
      </c>
      <c r="L11" s="26">
        <f>'ALL PROJECTS MONTHLY REPORT'!L11</f>
        <v>0</v>
      </c>
      <c r="M11" s="149">
        <f>'ALL PROJECTS MONTHLY REPORT'!M11</f>
        <v>0</v>
      </c>
      <c r="N11" s="149">
        <f>'ALL PROJECTS MONTHLY REPORT'!N11</f>
        <v>0</v>
      </c>
      <c r="O11" s="149">
        <f>'ALL PROJECTS MONTHLY REPORT'!O11</f>
        <v>0</v>
      </c>
      <c r="P11" s="27">
        <f>'ALL PROJECTS MONTHLY REPORT'!P11</f>
        <v>0</v>
      </c>
      <c r="Q11" s="28" t="e">
        <f>'ALL PROJECTS MONTHLY REPORT'!Q11</f>
        <v>#DIV/0!</v>
      </c>
      <c r="R11" s="29">
        <f>'ALL PROJECTS MONTHLY REPORT'!R11</f>
        <v>41759</v>
      </c>
      <c r="S11" s="28" t="e">
        <f>'ALL PROJECTS MONTHLY REPORT'!S11</f>
        <v>#DIV/0!</v>
      </c>
      <c r="T11" s="31">
        <f>'ALL PROJECTS MONTHLY REPORT'!T11</f>
        <v>0</v>
      </c>
      <c r="U11" s="31">
        <f>'ALL PROJECTS MONTHLY REPORT'!U11</f>
        <v>-1</v>
      </c>
      <c r="V11" s="32">
        <f>'ALL PROJECTS MONTHLY REPORT'!V11</f>
        <v>-1</v>
      </c>
      <c r="W11" s="32">
        <f>'ALL PROJECTS MONTHLY REPORT'!W11</f>
        <v>0</v>
      </c>
      <c r="X11" s="32">
        <f>'ALL PROJECTS MONTHLY REPORT'!X11</f>
        <v>0</v>
      </c>
      <c r="Y11" s="31">
        <f>'ALL PROJECTS MONTHLY REPORT'!Y11</f>
        <v>0</v>
      </c>
      <c r="Z11" s="150">
        <f>'ALL PROJECTS MONTHLY REPORT'!Z11</f>
        <v>0</v>
      </c>
      <c r="AA11" s="151">
        <f>'ALL PROJECTS MONTHLY REPORT'!AA11</f>
        <v>0</v>
      </c>
      <c r="AB11" s="152">
        <f>'ALL PROJECTS MONTHLY REPORT'!AB11</f>
        <v>0</v>
      </c>
      <c r="AC11" s="152">
        <f>'ALL PROJECTS MONTHLY REPORT'!AC11</f>
        <v>0</v>
      </c>
      <c r="AD11" s="37">
        <f>'ALL PROJECTS MONTHLY REPORT'!AD11</f>
        <v>0</v>
      </c>
      <c r="AE11" s="28" t="e">
        <f>'ALL PROJECTS MONTHLY REPORT'!AE11</f>
        <v>#DIV/0!</v>
      </c>
      <c r="AF11" s="37">
        <f>'ALL PROJECTS MONTHLY REPORT'!AF11</f>
        <v>0</v>
      </c>
      <c r="AG11" s="152">
        <f>'ALL PROJECTS MONTHLY REPORT'!AG11</f>
        <v>0</v>
      </c>
      <c r="AH11" s="37">
        <f>'ALL PROJECTS MONTHLY REPORT'!AH11</f>
        <v>0</v>
      </c>
      <c r="AI11" s="39" t="e">
        <f>'ALL PROJECTS MONTHLY REPORT'!AI11</f>
        <v>#DIV/0!</v>
      </c>
      <c r="AJ11" s="40" t="str">
        <f>'ALL PROJECTS MONTHLY REPORT'!AJ11</f>
        <v/>
      </c>
      <c r="AK11" s="39">
        <f>'ALL PROJECTS MONTHLY REPORT'!AK11</f>
        <v>0</v>
      </c>
      <c r="AL11" s="119">
        <f>'ALL PROJECTS MONTHLY REPORT'!AL11</f>
        <v>0</v>
      </c>
      <c r="AM11" s="153" t="str">
        <f>'ALL PROJECTS MONTHLY REPORT'!AM11</f>
        <v>Proyecto en Re-Subasta. Subasta declarada Desierta. No se ha Comenzado el proyecto.</v>
      </c>
      <c r="AN11" s="154" t="s">
        <v>155</v>
      </c>
    </row>
    <row r="12" spans="1:41" s="155" customFormat="1" ht="58.2" hidden="1" thickBot="1" x14ac:dyDescent="0.35">
      <c r="A12" s="147">
        <f>'ALL PROJECTS MONTHLY REPORT'!A12</f>
        <v>3049</v>
      </c>
      <c r="B12" s="148" t="str">
        <f>'ALL PROJECTS MONTHLY REPORT'!B12</f>
        <v>Lajas</v>
      </c>
      <c r="C12" s="148" t="str">
        <f>'ALL PROJECTS MONTHLY REPORT'!C12</f>
        <v>Las Américas</v>
      </c>
      <c r="D12" s="148" t="str">
        <f>'ALL PROJECTS MONTHLY REPORT'!D12</f>
        <v>Noefebdo Ramírez</v>
      </c>
      <c r="E12" s="148" t="str">
        <f>'ALL PROJECTS MONTHLY REPORT'!E12</f>
        <v>Inn Capital Housing Division Joint Venture</v>
      </c>
      <c r="F12" s="148" t="str">
        <f>'ALL PROJECTS MONTHLY REPORT'!F12</f>
        <v>none</v>
      </c>
      <c r="G12" s="148" t="str">
        <f>'ALL PROJECTS MONTHLY REPORT'!G12</f>
        <v>URS Caribe, LLP</v>
      </c>
      <c r="H12" s="148" t="str">
        <f>'ALL PROJECTS MONTHLY REPORT'!H12</f>
        <v>none</v>
      </c>
      <c r="I12" s="149">
        <f>'ALL PROJECTS MONTHLY REPORT'!I12</f>
        <v>80</v>
      </c>
      <c r="J12" s="149">
        <f>'ALL PROJECTS MONTHLY REPORT'!J12</f>
        <v>16</v>
      </c>
      <c r="K12" s="149">
        <f>'ALL PROJECTS MONTHLY REPORT'!K12</f>
        <v>0</v>
      </c>
      <c r="L12" s="26">
        <f>'ALL PROJECTS MONTHLY REPORT'!L12</f>
        <v>16</v>
      </c>
      <c r="M12" s="149">
        <f>'ALL PROJECTS MONTHLY REPORT'!M12</f>
        <v>0</v>
      </c>
      <c r="N12" s="149">
        <f>'ALL PROJECTS MONTHLY REPORT'!N12</f>
        <v>0</v>
      </c>
      <c r="O12" s="149">
        <f>'ALL PROJECTS MONTHLY REPORT'!O12</f>
        <v>0</v>
      </c>
      <c r="P12" s="27">
        <f>'ALL PROJECTS MONTHLY REPORT'!P12</f>
        <v>0</v>
      </c>
      <c r="Q12" s="28" t="e">
        <f>'ALL PROJECTS MONTHLY REPORT'!Q12</f>
        <v>#DIV/0!</v>
      </c>
      <c r="R12" s="29">
        <f>'ALL PROJECTS MONTHLY REPORT'!R12</f>
        <v>41759</v>
      </c>
      <c r="S12" s="28" t="e">
        <f>'ALL PROJECTS MONTHLY REPORT'!S12</f>
        <v>#DIV/0!</v>
      </c>
      <c r="T12" s="31">
        <f>'ALL PROJECTS MONTHLY REPORT'!T12</f>
        <v>0</v>
      </c>
      <c r="U12" s="31">
        <f>'ALL PROJECTS MONTHLY REPORT'!U12</f>
        <v>-1</v>
      </c>
      <c r="V12" s="32">
        <f>'ALL PROJECTS MONTHLY REPORT'!V12</f>
        <v>-1</v>
      </c>
      <c r="W12" s="32">
        <f>'ALL PROJECTS MONTHLY REPORT'!W12</f>
        <v>0</v>
      </c>
      <c r="X12" s="32">
        <f>'ALL PROJECTS MONTHLY REPORT'!X12</f>
        <v>0</v>
      </c>
      <c r="Y12" s="31">
        <f>'ALL PROJECTS MONTHLY REPORT'!Y12</f>
        <v>0</v>
      </c>
      <c r="Z12" s="150">
        <f>'ALL PROJECTS MONTHLY REPORT'!Z12</f>
        <v>0</v>
      </c>
      <c r="AA12" s="151">
        <f>'ALL PROJECTS MONTHLY REPORT'!AA12</f>
        <v>0</v>
      </c>
      <c r="AB12" s="152">
        <f>'ALL PROJECTS MONTHLY REPORT'!AB12</f>
        <v>0</v>
      </c>
      <c r="AC12" s="152">
        <f>'ALL PROJECTS MONTHLY REPORT'!AC12</f>
        <v>0</v>
      </c>
      <c r="AD12" s="37">
        <f>'ALL PROJECTS MONTHLY REPORT'!AD12</f>
        <v>0</v>
      </c>
      <c r="AE12" s="28" t="e">
        <f>'ALL PROJECTS MONTHLY REPORT'!AE12</f>
        <v>#DIV/0!</v>
      </c>
      <c r="AF12" s="37">
        <f>'ALL PROJECTS MONTHLY REPORT'!AF12</f>
        <v>0</v>
      </c>
      <c r="AG12" s="152">
        <f>'ALL PROJECTS MONTHLY REPORT'!AG12</f>
        <v>0</v>
      </c>
      <c r="AH12" s="37">
        <f>'ALL PROJECTS MONTHLY REPORT'!AH12</f>
        <v>0</v>
      </c>
      <c r="AI12" s="39" t="e">
        <f>'ALL PROJECTS MONTHLY REPORT'!AI12</f>
        <v>#DIV/0!</v>
      </c>
      <c r="AJ12" s="40" t="str">
        <f>'ALL PROJECTS MONTHLY REPORT'!AJ12</f>
        <v/>
      </c>
      <c r="AK12" s="39">
        <f>'ALL PROJECTS MONTHLY REPORT'!AK12</f>
        <v>0</v>
      </c>
      <c r="AL12" s="119">
        <f>'ALL PROJECTS MONTHLY REPORT'!AL12</f>
        <v>0</v>
      </c>
      <c r="AM12" s="153" t="str">
        <f>'ALL PROJECTS MONTHLY REPORT'!AM12</f>
        <v>Design completed. Pending for will be assigned construction funds by PHA.</v>
      </c>
      <c r="AN12" s="154" t="s">
        <v>155</v>
      </c>
    </row>
    <row r="13" spans="1:41" s="155" customFormat="1" ht="43.8" hidden="1" thickBot="1" x14ac:dyDescent="0.35">
      <c r="A13" s="147">
        <f>'ALL PROJECTS MONTHLY REPORT'!A13</f>
        <v>3100</v>
      </c>
      <c r="B13" s="148" t="str">
        <f>'ALL PROJECTS MONTHLY REPORT'!B13</f>
        <v>Aguadilla</v>
      </c>
      <c r="C13" s="148" t="str">
        <f>'ALL PROJECTS MONTHLY REPORT'!C13</f>
        <v>Agustín Stahl I</v>
      </c>
      <c r="D13" s="148" t="str">
        <f>'ALL PROJECTS MONTHLY REPORT'!D13</f>
        <v>Arturo Acevedo</v>
      </c>
      <c r="E13" s="148" t="str">
        <f>'ALL PROJECTS MONTHLY REPORT'!E13</f>
        <v>American Management Corp.</v>
      </c>
      <c r="F13" s="148" t="str">
        <f>'ALL PROJECTS MONTHLY REPORT'!F13</f>
        <v>CCC-JV</v>
      </c>
      <c r="G13" s="148" t="str">
        <f>'ALL PROJECTS MONTHLY REPORT'!G13</f>
        <v>René Acosta Arquitectos</v>
      </c>
      <c r="H13" s="148" t="str">
        <f>'ALL PROJECTS MONTHLY REPORT'!H13</f>
        <v>Karimar Construction, Inc.</v>
      </c>
      <c r="I13" s="149">
        <f>'ALL PROJECTS MONTHLY REPORT'!I13</f>
        <v>180</v>
      </c>
      <c r="J13" s="149">
        <f>'ALL PROJECTS MONTHLY REPORT'!J13</f>
        <v>180</v>
      </c>
      <c r="K13" s="149">
        <f>'ALL PROJECTS MONTHLY REPORT'!K13</f>
        <v>0</v>
      </c>
      <c r="L13" s="26">
        <f>'ALL PROJECTS MONTHLY REPORT'!L13</f>
        <v>180</v>
      </c>
      <c r="M13" s="149">
        <f>'ALL PROJECTS MONTHLY REPORT'!M13</f>
        <v>0</v>
      </c>
      <c r="N13" s="149">
        <f>'ALL PROJECTS MONTHLY REPORT'!N13</f>
        <v>915</v>
      </c>
      <c r="O13" s="149">
        <f>'ALL PROJECTS MONTHLY REPORT'!O13</f>
        <v>192</v>
      </c>
      <c r="P13" s="27">
        <f>'ALL PROJECTS MONTHLY REPORT'!P13</f>
        <v>1107</v>
      </c>
      <c r="Q13" s="28">
        <f>'ALL PROJECTS MONTHLY REPORT'!Q13</f>
        <v>0.20983606557377049</v>
      </c>
      <c r="R13" s="29">
        <f>'ALL PROJECTS MONTHLY REPORT'!R13</f>
        <v>1100</v>
      </c>
      <c r="S13" s="28">
        <f>'ALL PROJECTS MONTHLY REPORT'!S13</f>
        <v>1</v>
      </c>
      <c r="T13" s="31">
        <f>'ALL PROJECTS MONTHLY REPORT'!T13</f>
        <v>40260</v>
      </c>
      <c r="U13" s="31">
        <f>'ALL PROJECTS MONTHLY REPORT'!U13</f>
        <v>41174</v>
      </c>
      <c r="V13" s="32">
        <f>'ALL PROJECTS MONTHLY REPORT'!V13</f>
        <v>41366</v>
      </c>
      <c r="W13" s="32">
        <f>'ALL PROJECTS MONTHLY REPORT'!W13</f>
        <v>41360</v>
      </c>
      <c r="X13" s="32">
        <f>'ALL PROJECTS MONTHLY REPORT'!X13</f>
        <v>0</v>
      </c>
      <c r="Y13" s="31">
        <f>'ALL PROJECTS MONTHLY REPORT'!Y13</f>
        <v>0</v>
      </c>
      <c r="Z13" s="150" t="str">
        <f>'ALL PROJECTS MONTHLY REPORT'!Z13</f>
        <v>ARRA/CFP</v>
      </c>
      <c r="AA13" s="151">
        <f>'ALL PROJECTS MONTHLY REPORT'!AA13</f>
        <v>0</v>
      </c>
      <c r="AB13" s="152">
        <f>'ALL PROJECTS MONTHLY REPORT'!AB13</f>
        <v>13875675</v>
      </c>
      <c r="AC13" s="152">
        <f>'ALL PROJECTS MONTHLY REPORT'!AC13</f>
        <v>597322.94999999995</v>
      </c>
      <c r="AD13" s="37">
        <f>'ALL PROJECTS MONTHLY REPORT'!AD13</f>
        <v>14472997.949999999</v>
      </c>
      <c r="AE13" s="28">
        <f>'ALL PROJECTS MONTHLY REPORT'!AE13</f>
        <v>4.3048208465534109E-2</v>
      </c>
      <c r="AF13" s="37">
        <f>'ALL PROJECTS MONTHLY REPORT'!AF13</f>
        <v>13367679</v>
      </c>
      <c r="AG13" s="152">
        <f>'ALL PROJECTS MONTHLY REPORT'!AG13</f>
        <v>0</v>
      </c>
      <c r="AH13" s="37">
        <f>'ALL PROJECTS MONTHLY REPORT'!AH13</f>
        <v>13367679</v>
      </c>
      <c r="AI13" s="39">
        <f>'ALL PROJECTS MONTHLY REPORT'!AI13</f>
        <v>0.92362888782140684</v>
      </c>
      <c r="AJ13" s="40">
        <f>'ALL PROJECTS MONTHLY REPORT'!AJ13</f>
        <v>6.1111111111111107</v>
      </c>
      <c r="AK13" s="39">
        <f>'ALL PROJECTS MONTHLY REPORT'!AK13</f>
        <v>0</v>
      </c>
      <c r="AL13" s="119">
        <f>'ALL PROJECTS MONTHLY REPORT'!AL13</f>
        <v>0</v>
      </c>
      <c r="AM13" s="153" t="str">
        <f>'ALL PROJECTS MONTHLY REPORT'!AM13</f>
        <v>Project started on march 23, 2010.  substantial completion was awarded on March 27 2013  Last certification rendered for payment is certification # 38, for the period of  March 1 to 30,  2013.</v>
      </c>
      <c r="AN13" s="154" t="s">
        <v>156</v>
      </c>
    </row>
    <row r="14" spans="1:41" s="155" customFormat="1" ht="58.2" hidden="1" thickBot="1" x14ac:dyDescent="0.35">
      <c r="A14" s="147">
        <f>'ALL PROJECTS MONTHLY REPORT'!A14</f>
        <v>5201</v>
      </c>
      <c r="B14" s="148" t="str">
        <f>'ALL PROJECTS MONTHLY REPORT'!B14</f>
        <v>Cayey</v>
      </c>
      <c r="C14" s="148" t="str">
        <f>'ALL PROJECTS MONTHLY REPORT'!C14</f>
        <v>Alturas de Montellano</v>
      </c>
      <c r="D14" s="148" t="str">
        <f>'ALL PROJECTS MONTHLY REPORT'!D14</f>
        <v>Jorge Mercado</v>
      </c>
      <c r="E14" s="148" t="str">
        <f>'ALL PROJECTS MONTHLY REPORT'!E14</f>
        <v>Municipio</v>
      </c>
      <c r="F14" s="148" t="str">
        <f>'ALL PROJECTS MONTHLY REPORT'!F14</f>
        <v xml:space="preserve">LMC
</v>
      </c>
      <c r="G14" s="148" t="str">
        <f>'ALL PROJECTS MONTHLY REPORT'!G14</f>
        <v>Arq. José Luzunaris</v>
      </c>
      <c r="H14" s="148" t="str">
        <f>'ALL PROJECTS MONTHLY REPORT'!H14</f>
        <v>RC Group S.E.</v>
      </c>
      <c r="I14" s="149">
        <f>'ALL PROJECTS MONTHLY REPORT'!I14</f>
        <v>80</v>
      </c>
      <c r="J14" s="149">
        <f>'ALL PROJECTS MONTHLY REPORT'!J14</f>
        <v>50</v>
      </c>
      <c r="K14" s="149">
        <f>'ALL PROJECTS MONTHLY REPORT'!K14</f>
        <v>0</v>
      </c>
      <c r="L14" s="26">
        <f>'ALL PROJECTS MONTHLY REPORT'!L14</f>
        <v>50</v>
      </c>
      <c r="M14" s="149">
        <f>'ALL PROJECTS MONTHLY REPORT'!M14</f>
        <v>0</v>
      </c>
      <c r="N14" s="149">
        <f>'ALL PROJECTS MONTHLY REPORT'!N14</f>
        <v>730</v>
      </c>
      <c r="O14" s="149">
        <f>'ALL PROJECTS MONTHLY REPORT'!O14</f>
        <v>846</v>
      </c>
      <c r="P14" s="27">
        <f>'ALL PROJECTS MONTHLY REPORT'!P14</f>
        <v>1576</v>
      </c>
      <c r="Q14" s="28">
        <f>'ALL PROJECTS MONTHLY REPORT'!Q14</f>
        <v>1.1589041095890411</v>
      </c>
      <c r="R14" s="29">
        <f>'ALL PROJECTS MONTHLY REPORT'!R14</f>
        <v>1970</v>
      </c>
      <c r="S14" s="28">
        <f>'ALL PROJECTS MONTHLY REPORT'!S14</f>
        <v>1</v>
      </c>
      <c r="T14" s="31">
        <f>'ALL PROJECTS MONTHLY REPORT'!T14</f>
        <v>37138</v>
      </c>
      <c r="U14" s="31">
        <f>'ALL PROJECTS MONTHLY REPORT'!U14</f>
        <v>37867</v>
      </c>
      <c r="V14" s="32">
        <f>'ALL PROJECTS MONTHLY REPORT'!V14</f>
        <v>38713</v>
      </c>
      <c r="W14" s="32">
        <f>'ALL PROJECTS MONTHLY REPORT'!W14</f>
        <v>39108</v>
      </c>
      <c r="X14" s="32">
        <f>'ALL PROJECTS MONTHLY REPORT'!X14</f>
        <v>0</v>
      </c>
      <c r="Y14" s="31">
        <f>'ALL PROJECTS MONTHLY REPORT'!Y14</f>
        <v>0</v>
      </c>
      <c r="Z14" s="150" t="str">
        <f>'ALL PROJECTS MONTHLY REPORT'!Z14</f>
        <v>CFP</v>
      </c>
      <c r="AA14" s="151">
        <f>'ALL PROJECTS MONTHLY REPORT'!AA14</f>
        <v>37216</v>
      </c>
      <c r="AB14" s="152">
        <f>'ALL PROJECTS MONTHLY REPORT'!AB14</f>
        <v>4790000</v>
      </c>
      <c r="AC14" s="152">
        <f>'ALL PROJECTS MONTHLY REPORT'!AC14</f>
        <v>2327268.37</v>
      </c>
      <c r="AD14" s="37">
        <f>'ALL PROJECTS MONTHLY REPORT'!AD14</f>
        <v>7117268.3700000001</v>
      </c>
      <c r="AE14" s="28">
        <f>'ALL PROJECTS MONTHLY REPORT'!AE14</f>
        <v>0.48585978496868476</v>
      </c>
      <c r="AF14" s="37">
        <f>'ALL PROJECTS MONTHLY REPORT'!AF14</f>
        <v>7036300.7999999998</v>
      </c>
      <c r="AG14" s="152">
        <f>'ALL PROJECTS MONTHLY REPORT'!AG14</f>
        <v>0</v>
      </c>
      <c r="AH14" s="37">
        <f>'ALL PROJECTS MONTHLY REPORT'!AH14</f>
        <v>7036300.7999999998</v>
      </c>
      <c r="AI14" s="39">
        <f>'ALL PROJECTS MONTHLY REPORT'!AI14</f>
        <v>0.98862378572918697</v>
      </c>
      <c r="AJ14" s="40">
        <f>'ALL PROJECTS MONTHLY REPORT'!AJ14</f>
        <v>24.625</v>
      </c>
      <c r="AK14" s="39">
        <f>'ALL PROJECTS MONTHLY REPORT'!AK14</f>
        <v>0</v>
      </c>
      <c r="AL14" s="119">
        <f>'ALL PROJECTS MONTHLY REPORT'!AL14</f>
        <v>0</v>
      </c>
      <c r="AM14" s="153" t="str">
        <f>'ALL PROJECTS MONTHLY REPORT'!AM14</f>
        <v>Nunca se aprobaron las ordenes de cambio #17 y #18 porque el contratista no sometió los documentos solicitados por  el Área de Adquisición y Contratación. Nunca se le otorgó el "Final Acceptance". El caso esta siendo atendido en la División Legal de la Admnisitración de Vivienda Pública. Queda un balance  de $80,967.57  en espera se resuelva la controversia.</v>
      </c>
      <c r="AN14" s="154" t="s">
        <v>156</v>
      </c>
    </row>
    <row r="15" spans="1:41" s="155" customFormat="1" ht="43.8" hidden="1" thickBot="1" x14ac:dyDescent="0.35">
      <c r="A15" s="147">
        <f>'ALL PROJECTS MONTHLY REPORT'!A15</f>
        <v>3089</v>
      </c>
      <c r="B15" s="148" t="str">
        <f>'ALL PROJECTS MONTHLY REPORT'!B15</f>
        <v>Juana Díaz</v>
      </c>
      <c r="C15" s="148" t="str">
        <f>'ALL PROJECTS MONTHLY REPORT'!C15</f>
        <v>Villa del Parque
(Take over agreement)</v>
      </c>
      <c r="D15" s="148" t="str">
        <f>'ALL PROJECTS MONTHLY REPORT'!D15</f>
        <v>Rubén Cotto</v>
      </c>
      <c r="E15" s="148" t="str">
        <f>'ALL PROJECTS MONTHLY REPORT'!E15</f>
        <v>J.A. Machuca</v>
      </c>
      <c r="F15" s="148" t="str">
        <f>'ALL PROJECTS MONTHLY REPORT'!F15</f>
        <v xml:space="preserve">MD 
</v>
      </c>
      <c r="G15" s="148" t="str">
        <f>'ALL PROJECTS MONTHLY REPORT'!G15</f>
        <v>GMG Eng. Consultants</v>
      </c>
      <c r="H15" s="148" t="str">
        <f>'ALL PROJECTS MONTHLY REPORT'!H15</f>
        <v>(USF &amp; G)</v>
      </c>
      <c r="I15" s="149">
        <f>'ALL PROJECTS MONTHLY REPORT'!I15</f>
        <v>100</v>
      </c>
      <c r="J15" s="149">
        <f>'ALL PROJECTS MONTHLY REPORT'!J15</f>
        <v>100</v>
      </c>
      <c r="K15" s="149">
        <f>'ALL PROJECTS MONTHLY REPORT'!K15</f>
        <v>0</v>
      </c>
      <c r="L15" s="26">
        <f>'ALL PROJECTS MONTHLY REPORT'!L15</f>
        <v>100</v>
      </c>
      <c r="M15" s="149">
        <f>'ALL PROJECTS MONTHLY REPORT'!M15</f>
        <v>0</v>
      </c>
      <c r="N15" s="149">
        <f>'ALL PROJECTS MONTHLY REPORT'!N15</f>
        <v>547</v>
      </c>
      <c r="O15" s="149">
        <f>'ALL PROJECTS MONTHLY REPORT'!O15</f>
        <v>746</v>
      </c>
      <c r="P15" s="27">
        <f>'ALL PROJECTS MONTHLY REPORT'!P15</f>
        <v>1293</v>
      </c>
      <c r="Q15" s="28">
        <f>'ALL PROJECTS MONTHLY REPORT'!Q15</f>
        <v>1.363802559414991</v>
      </c>
      <c r="R15" s="29">
        <f>'ALL PROJECTS MONTHLY REPORT'!R15</f>
        <v>552</v>
      </c>
      <c r="S15" s="28">
        <f>'ALL PROJECTS MONTHLY REPORT'!S15</f>
        <v>1</v>
      </c>
      <c r="T15" s="31">
        <f>'ALL PROJECTS MONTHLY REPORT'!T15</f>
        <v>36878</v>
      </c>
      <c r="U15" s="31">
        <f>'ALL PROJECTS MONTHLY REPORT'!U15</f>
        <v>37424</v>
      </c>
      <c r="V15" s="32">
        <f>'ALL PROJECTS MONTHLY REPORT'!V15</f>
        <v>38170</v>
      </c>
      <c r="W15" s="32">
        <f>'ALL PROJECTS MONTHLY REPORT'!W15</f>
        <v>37430</v>
      </c>
      <c r="X15" s="32">
        <f>'ALL PROJECTS MONTHLY REPORT'!X15</f>
        <v>0</v>
      </c>
      <c r="Y15" s="31">
        <f>'ALL PROJECTS MONTHLY REPORT'!Y15</f>
        <v>0</v>
      </c>
      <c r="Z15" s="150" t="str">
        <f>'ALL PROJECTS MONTHLY REPORT'!Z15</f>
        <v>CFP</v>
      </c>
      <c r="AA15" s="151">
        <f>'ALL PROJECTS MONTHLY REPORT'!AA15</f>
        <v>36799</v>
      </c>
      <c r="AB15" s="152">
        <f>'ALL PROJECTS MONTHLY REPORT'!AB15</f>
        <v>3105100</v>
      </c>
      <c r="AC15" s="152">
        <f>'ALL PROJECTS MONTHLY REPORT'!AC15</f>
        <v>239005.38</v>
      </c>
      <c r="AD15" s="37">
        <f>'ALL PROJECTS MONTHLY REPORT'!AD15</f>
        <v>3344105.38</v>
      </c>
      <c r="AE15" s="28">
        <f>'ALL PROJECTS MONTHLY REPORT'!AE15</f>
        <v>7.6971878522430842E-2</v>
      </c>
      <c r="AF15" s="37">
        <f>'ALL PROJECTS MONTHLY REPORT'!AF15</f>
        <v>3171314</v>
      </c>
      <c r="AG15" s="152">
        <f>'ALL PROJECTS MONTHLY REPORT'!AG15</f>
        <v>0</v>
      </c>
      <c r="AH15" s="37">
        <f>'ALL PROJECTS MONTHLY REPORT'!AH15</f>
        <v>3171314</v>
      </c>
      <c r="AI15" s="39">
        <f>'ALL PROJECTS MONTHLY REPORT'!AI15</f>
        <v>0.94832956490145059</v>
      </c>
      <c r="AJ15" s="40">
        <f>'ALL PROJECTS MONTHLY REPORT'!AJ15</f>
        <v>5.52</v>
      </c>
      <c r="AK15" s="39">
        <f>'ALL PROJECTS MONTHLY REPORT'!AK15</f>
        <v>0</v>
      </c>
      <c r="AL15" s="119">
        <f>'ALL PROJECTS MONTHLY REPORT'!AL15</f>
        <v>0</v>
      </c>
      <c r="AM15" s="153" t="str">
        <f>'ALL PROJECTS MONTHLY REPORT'!AM15</f>
        <v>El "final acceptance" le fue entregado a la Administracion del proyecto , JA Machuca, no obstante los mismos no lo han firmado ya que la Aseguradora no ha sometido aun los documentos de garantía de techo. Se le indicó vervalmente al Ing. Carrasquillo, representante de la Aseguradora.</v>
      </c>
      <c r="AN15" s="154" t="s">
        <v>156</v>
      </c>
    </row>
    <row r="16" spans="1:41" s="155" customFormat="1" ht="43.8" hidden="1" thickBot="1" x14ac:dyDescent="0.35">
      <c r="A16" s="147">
        <f>'ALL PROJECTS MONTHLY REPORT'!A16</f>
        <v>3093</v>
      </c>
      <c r="B16" s="148" t="str">
        <f>'ALL PROJECTS MONTHLY REPORT'!B16</f>
        <v>Juncos</v>
      </c>
      <c r="C16" s="148" t="str">
        <f>'ALL PROJECTS MONTHLY REPORT'!C16</f>
        <v>Narciso Varona Fase II</v>
      </c>
      <c r="D16" s="148" t="str">
        <f>'ALL PROJECTS MONTHLY REPORT'!D16</f>
        <v>José González</v>
      </c>
      <c r="E16" s="148" t="str">
        <f>'ALL PROJECTS MONTHLY REPORT'!E16</f>
        <v>MJ Consulting</v>
      </c>
      <c r="F16" s="148" t="str">
        <f>'ALL PROJECTS MONTHLY REPORT'!F16</f>
        <v>AVP</v>
      </c>
      <c r="G16" s="148" t="str">
        <f>'ALL PROJECTS MONTHLY REPORT'!G16</f>
        <v>DG3A Design Group, PSC</v>
      </c>
      <c r="H16" s="148" t="str">
        <f>'ALL PROJECTS MONTHLY REPORT'!H16</f>
        <v>F &amp; R Construction Group, Inc.</v>
      </c>
      <c r="I16" s="149">
        <f>'ALL PROJECTS MONTHLY REPORT'!I16</f>
        <v>172</v>
      </c>
      <c r="J16" s="149">
        <f>'ALL PROJECTS MONTHLY REPORT'!J16</f>
        <v>172</v>
      </c>
      <c r="K16" s="149">
        <f>'ALL PROJECTS MONTHLY REPORT'!K16</f>
        <v>0</v>
      </c>
      <c r="L16" s="26">
        <f>'ALL PROJECTS MONTHLY REPORT'!L16</f>
        <v>172</v>
      </c>
      <c r="M16" s="149">
        <f>'ALL PROJECTS MONTHLY REPORT'!M16</f>
        <v>0</v>
      </c>
      <c r="N16" s="149">
        <f>'ALL PROJECTS MONTHLY REPORT'!N16</f>
        <v>1220</v>
      </c>
      <c r="O16" s="149">
        <f>'ALL PROJECTS MONTHLY REPORT'!O16</f>
        <v>235</v>
      </c>
      <c r="P16" s="27">
        <f>'ALL PROJECTS MONTHLY REPORT'!P16</f>
        <v>1455</v>
      </c>
      <c r="Q16" s="28">
        <f>'ALL PROJECTS MONTHLY REPORT'!Q16</f>
        <v>0.19262295081967212</v>
      </c>
      <c r="R16" s="29">
        <f>'ALL PROJECTS MONTHLY REPORT'!R16</f>
        <v>1385</v>
      </c>
      <c r="S16" s="28">
        <f>'ALL PROJECTS MONTHLY REPORT'!S16</f>
        <v>1</v>
      </c>
      <c r="T16" s="31">
        <f>'ALL PROJECTS MONTHLY REPORT'!T16</f>
        <v>40233</v>
      </c>
      <c r="U16" s="31">
        <f>'ALL PROJECTS MONTHLY REPORT'!U16</f>
        <v>41452</v>
      </c>
      <c r="V16" s="32">
        <f>'ALL PROJECTS MONTHLY REPORT'!V16</f>
        <v>41687</v>
      </c>
      <c r="W16" s="32">
        <f>'ALL PROJECTS MONTHLY REPORT'!W16</f>
        <v>41618</v>
      </c>
      <c r="X16" s="32">
        <f>'ALL PROJECTS MONTHLY REPORT'!X16</f>
        <v>0</v>
      </c>
      <c r="Y16" s="31">
        <f>'ALL PROJECTS MONTHLY REPORT'!Y16</f>
        <v>0</v>
      </c>
      <c r="Z16" s="150" t="str">
        <f>'ALL PROJECTS MONTHLY REPORT'!Z16</f>
        <v>Arra/Mixed</v>
      </c>
      <c r="AA16" s="151">
        <f>'ALL PROJECTS MONTHLY REPORT'!AA16</f>
        <v>0</v>
      </c>
      <c r="AB16" s="152">
        <f>'ALL PROJECTS MONTHLY REPORT'!AB16</f>
        <v>13189000</v>
      </c>
      <c r="AC16" s="152">
        <f>'ALL PROJECTS MONTHLY REPORT'!AC16</f>
        <v>822958.39</v>
      </c>
      <c r="AD16" s="37">
        <f>'ALL PROJECTS MONTHLY REPORT'!AD16</f>
        <v>14011958.390000001</v>
      </c>
      <c r="AE16" s="28">
        <f>'ALL PROJECTS MONTHLY REPORT'!AE16</f>
        <v>6.239733035105012E-2</v>
      </c>
      <c r="AF16" s="37">
        <f>'ALL PROJECTS MONTHLY REPORT'!AF16</f>
        <v>13762592.18</v>
      </c>
      <c r="AG16" s="152">
        <f>'ALL PROJECTS MONTHLY REPORT'!AG16</f>
        <v>0</v>
      </c>
      <c r="AH16" s="37">
        <f>'ALL PROJECTS MONTHLY REPORT'!AH16</f>
        <v>13762592.18</v>
      </c>
      <c r="AI16" s="39">
        <f>'ALL PROJECTS MONTHLY REPORT'!AI16</f>
        <v>0.9822033292521074</v>
      </c>
      <c r="AJ16" s="40">
        <f>'ALL PROJECTS MONTHLY REPORT'!AJ16</f>
        <v>8.0523255813953494</v>
      </c>
      <c r="AK16" s="39">
        <f>'ALL PROJECTS MONTHLY REPORT'!AK16</f>
        <v>0</v>
      </c>
      <c r="AL16" s="119">
        <f>'ALL PROJECTS MONTHLY REPORT'!AL16</f>
        <v>0</v>
      </c>
      <c r="AM16" s="153" t="str">
        <f>'ALL PROJECTS MONTHLY REPORT'!AM16</f>
        <v>Project is almost completed.</v>
      </c>
      <c r="AN16" s="154" t="s">
        <v>156</v>
      </c>
    </row>
    <row r="17" spans="1:40" s="155" customFormat="1" ht="58.2" hidden="1" thickBot="1" x14ac:dyDescent="0.35">
      <c r="A17" s="147">
        <f>'ALL PROJECTS MONTHLY REPORT'!A17</f>
        <v>5053</v>
      </c>
      <c r="B17" s="148" t="str">
        <f>'ALL PROJECTS MONTHLY REPORT'!B17</f>
        <v>Mayagüez</v>
      </c>
      <c r="C17" s="148" t="str">
        <f>'ALL PROJECTS MONTHLY REPORT'!C17</f>
        <v>Ramírez de Arellano</v>
      </c>
      <c r="D17" s="148" t="str">
        <f>'ALL PROJECTS MONTHLY REPORT'!D17</f>
        <v>Pedro Vega</v>
      </c>
      <c r="E17" s="148" t="str">
        <f>'ALL PROJECTS MONTHLY REPORT'!E17</f>
        <v>JA Machuca</v>
      </c>
      <c r="F17" s="148" t="str">
        <f>'ALL PROJECTS MONTHLY REPORT'!F17</f>
        <v xml:space="preserve">LMC
</v>
      </c>
      <c r="G17" s="148" t="str">
        <f>'ALL PROJECTS MONTHLY REPORT'!G17</f>
        <v>GMG Engineering</v>
      </c>
      <c r="H17" s="148" t="str">
        <f>'ALL PROJECTS MONTHLY REPORT'!H17</f>
        <v>Comas &amp; Comas Contractors, Corp</v>
      </c>
      <c r="I17" s="149">
        <f>'ALL PROJECTS MONTHLY REPORT'!I17</f>
        <v>80</v>
      </c>
      <c r="J17" s="149">
        <f>'ALL PROJECTS MONTHLY REPORT'!J17</f>
        <v>80</v>
      </c>
      <c r="K17" s="149">
        <f>'ALL PROJECTS MONTHLY REPORT'!K17</f>
        <v>0</v>
      </c>
      <c r="L17" s="26">
        <f>'ALL PROJECTS MONTHLY REPORT'!L17</f>
        <v>80</v>
      </c>
      <c r="M17" s="149">
        <f>'ALL PROJECTS MONTHLY REPORT'!M17</f>
        <v>0</v>
      </c>
      <c r="N17" s="149">
        <f>'ALL PROJECTS MONTHLY REPORT'!N17</f>
        <v>720</v>
      </c>
      <c r="O17" s="149">
        <f>'ALL PROJECTS MONTHLY REPORT'!O17</f>
        <v>661</v>
      </c>
      <c r="P17" s="27">
        <f>'ALL PROJECTS MONTHLY REPORT'!P17</f>
        <v>1381</v>
      </c>
      <c r="Q17" s="28">
        <f>'ALL PROJECTS MONTHLY REPORT'!Q17</f>
        <v>0.91805555555555551</v>
      </c>
      <c r="R17" s="29">
        <f>'ALL PROJECTS MONTHLY REPORT'!R17</f>
        <v>1375</v>
      </c>
      <c r="S17" s="28">
        <f>'ALL PROJECTS MONTHLY REPORT'!S17</f>
        <v>1</v>
      </c>
      <c r="T17" s="31">
        <f>'ALL PROJECTS MONTHLY REPORT'!T17</f>
        <v>40007</v>
      </c>
      <c r="U17" s="31">
        <f>'ALL PROJECTS MONTHLY REPORT'!U17</f>
        <v>40726</v>
      </c>
      <c r="V17" s="32">
        <f>'ALL PROJECTS MONTHLY REPORT'!V17</f>
        <v>41387</v>
      </c>
      <c r="W17" s="32">
        <f>'ALL PROJECTS MONTHLY REPORT'!W17</f>
        <v>41382</v>
      </c>
      <c r="X17" s="32">
        <f>'ALL PROJECTS MONTHLY REPORT'!X17</f>
        <v>0</v>
      </c>
      <c r="Y17" s="31">
        <f>'ALL PROJECTS MONTHLY REPORT'!Y17</f>
        <v>0</v>
      </c>
      <c r="Z17" s="150" t="str">
        <f>'ALL PROJECTS MONTHLY REPORT'!Z17</f>
        <v>ARRA/CFP</v>
      </c>
      <c r="AA17" s="151">
        <f>'ALL PROJECTS MONTHLY REPORT'!AA17</f>
        <v>0</v>
      </c>
      <c r="AB17" s="152">
        <f>'ALL PROJECTS MONTHLY REPORT'!AB17</f>
        <v>4040000</v>
      </c>
      <c r="AC17" s="152">
        <f>'ALL PROJECTS MONTHLY REPORT'!AC17</f>
        <v>2215708.2400000002</v>
      </c>
      <c r="AD17" s="37">
        <f>'ALL PROJECTS MONTHLY REPORT'!AD17</f>
        <v>6255708.2400000002</v>
      </c>
      <c r="AE17" s="28">
        <f>'ALL PROJECTS MONTHLY REPORT'!AE17</f>
        <v>0.54844263366336643</v>
      </c>
      <c r="AF17" s="37">
        <f>'ALL PROJECTS MONTHLY REPORT'!AF17</f>
        <v>6011262.5300000003</v>
      </c>
      <c r="AG17" s="152">
        <f>'ALL PROJECTS MONTHLY REPORT'!AG17</f>
        <v>0</v>
      </c>
      <c r="AH17" s="37">
        <f>'ALL PROJECTS MONTHLY REPORT'!AH17</f>
        <v>6011262.5300000003</v>
      </c>
      <c r="AI17" s="39">
        <f>'ALL PROJECTS MONTHLY REPORT'!AI17</f>
        <v>0.9609243748874069</v>
      </c>
      <c r="AJ17" s="40">
        <f>'ALL PROJECTS MONTHLY REPORT'!AJ17</f>
        <v>17.1875</v>
      </c>
      <c r="AK17" s="39">
        <f>'ALL PROJECTS MONTHLY REPORT'!AK17</f>
        <v>0</v>
      </c>
      <c r="AL17" s="119">
        <f>'ALL PROJECTS MONTHLY REPORT'!AL17</f>
        <v>0</v>
      </c>
      <c r="AM17" s="153" t="str">
        <f>'ALL PROJECTS MONTHLY REPORT'!AM17</f>
        <v>Final Completion and Close Out era specting for: 1) PRPHA approval CO#9 and CO#10; 2)Contractor correction of payroll defiecience</v>
      </c>
      <c r="AN17" s="154" t="s">
        <v>156</v>
      </c>
    </row>
    <row r="18" spans="1:40" s="155" customFormat="1" ht="43.8" hidden="1" thickBot="1" x14ac:dyDescent="0.35">
      <c r="A18" s="147">
        <f>'ALL PROJECTS MONTHLY REPORT'!A18</f>
        <v>3058</v>
      </c>
      <c r="B18" s="148" t="str">
        <f>'ALL PROJECTS MONTHLY REPORT'!B18</f>
        <v>Moca</v>
      </c>
      <c r="C18" s="148" t="str">
        <f>'ALL PROJECTS MONTHLY REPORT'!C18</f>
        <v>José N. Gándara</v>
      </c>
      <c r="D18" s="148" t="str">
        <f>'ALL PROJECTS MONTHLY REPORT'!D18</f>
        <v>Noefebdo Ramírez</v>
      </c>
      <c r="E18" s="148" t="str">
        <f>'ALL PROJECTS MONTHLY REPORT'!E18</f>
        <v>NFC</v>
      </c>
      <c r="F18" s="148" t="str">
        <f>'ALL PROJECTS MONTHLY REPORT'!F18</f>
        <v>CMS</v>
      </c>
      <c r="G18" s="148" t="str">
        <f>'ALL PROJECTS MONTHLY REPORT'!G18</f>
        <v>Ray Engineers PSC</v>
      </c>
      <c r="H18" s="148" t="str">
        <f>'ALL PROJECTS MONTHLY REPORT'!H18</f>
        <v>Moss Construction</v>
      </c>
      <c r="I18" s="149">
        <f>'ALL PROJECTS MONTHLY REPORT'!I18</f>
        <v>74</v>
      </c>
      <c r="J18" s="149">
        <f>'ALL PROJECTS MONTHLY REPORT'!J18</f>
        <v>74</v>
      </c>
      <c r="K18" s="149">
        <f>'ALL PROJECTS MONTHLY REPORT'!K18</f>
        <v>0</v>
      </c>
      <c r="L18" s="26">
        <f>'ALL PROJECTS MONTHLY REPORT'!L18</f>
        <v>74</v>
      </c>
      <c r="M18" s="149">
        <f>'ALL PROJECTS MONTHLY REPORT'!M18</f>
        <v>0</v>
      </c>
      <c r="N18" s="149">
        <f>'ALL PROJECTS MONTHLY REPORT'!N18</f>
        <v>896</v>
      </c>
      <c r="O18" s="149">
        <f>'ALL PROJECTS MONTHLY REPORT'!O18</f>
        <v>73</v>
      </c>
      <c r="P18" s="27">
        <f>'ALL PROJECTS MONTHLY REPORT'!P18</f>
        <v>969</v>
      </c>
      <c r="Q18" s="28">
        <f>'ALL PROJECTS MONTHLY REPORT'!Q18</f>
        <v>8.1473214285714288E-2</v>
      </c>
      <c r="R18" s="29">
        <f>'ALL PROJECTS MONTHLY REPORT'!R18</f>
        <v>940</v>
      </c>
      <c r="S18" s="28">
        <f>'ALL PROJECTS MONTHLY REPORT'!S18</f>
        <v>1</v>
      </c>
      <c r="T18" s="31">
        <f>'ALL PROJECTS MONTHLY REPORT'!T18</f>
        <v>36472</v>
      </c>
      <c r="U18" s="31">
        <f>'ALL PROJECTS MONTHLY REPORT'!U18</f>
        <v>37367</v>
      </c>
      <c r="V18" s="32">
        <f>'ALL PROJECTS MONTHLY REPORT'!V18</f>
        <v>37440</v>
      </c>
      <c r="W18" s="32">
        <f>'ALL PROJECTS MONTHLY REPORT'!W18</f>
        <v>37412</v>
      </c>
      <c r="X18" s="32">
        <f>'ALL PROJECTS MONTHLY REPORT'!X18</f>
        <v>0</v>
      </c>
      <c r="Y18" s="31">
        <f>'ALL PROJECTS MONTHLY REPORT'!Y18</f>
        <v>0</v>
      </c>
      <c r="Z18" s="150" t="str">
        <f>'ALL PROJECTS MONTHLY REPORT'!Z18</f>
        <v>CFP-02</v>
      </c>
      <c r="AA18" s="151">
        <f>'ALL PROJECTS MONTHLY REPORT'!AA18</f>
        <v>36538</v>
      </c>
      <c r="AB18" s="152">
        <f>'ALL PROJECTS MONTHLY REPORT'!AB18</f>
        <v>4671000</v>
      </c>
      <c r="AC18" s="152">
        <f>'ALL PROJECTS MONTHLY REPORT'!AC18</f>
        <v>238289</v>
      </c>
      <c r="AD18" s="37">
        <f>'ALL PROJECTS MONTHLY REPORT'!AD18</f>
        <v>4909289</v>
      </c>
      <c r="AE18" s="28">
        <f>'ALL PROJECTS MONTHLY REPORT'!AE18</f>
        <v>5.1014557910511668E-2</v>
      </c>
      <c r="AF18" s="37">
        <f>'ALL PROJECTS MONTHLY REPORT'!AF18</f>
        <v>4805897.22</v>
      </c>
      <c r="AG18" s="152">
        <f>'ALL PROJECTS MONTHLY REPORT'!AG18</f>
        <v>0</v>
      </c>
      <c r="AH18" s="37">
        <f>'ALL PROJECTS MONTHLY REPORT'!AH18</f>
        <v>4805897.22</v>
      </c>
      <c r="AI18" s="39">
        <f>'ALL PROJECTS MONTHLY REPORT'!AI18</f>
        <v>0.97893956130918347</v>
      </c>
      <c r="AJ18" s="40">
        <f>'ALL PROJECTS MONTHLY REPORT'!AJ18</f>
        <v>12.702702702702704</v>
      </c>
      <c r="AK18" s="39">
        <f>'ALL PROJECTS MONTHLY REPORT'!AK18</f>
        <v>0</v>
      </c>
      <c r="AL18" s="119">
        <f>'ALL PROJECTS MONTHLY REPORT'!AL18</f>
        <v>0</v>
      </c>
      <c r="AM18" s="153" t="str">
        <f>'ALL PROJECTS MONTHLY REPORT'!AM18</f>
        <v xml:space="preserve">The close out was not completed because the Contractor not submit to PRPHA the final documents required by the Construction and Management Bureau and the Legal Division of the PRPHA. The solution of this case was referred to Legal Division of the PRPHA. </v>
      </c>
      <c r="AN18" s="154" t="s">
        <v>156</v>
      </c>
    </row>
    <row r="19" spans="1:40" s="155" customFormat="1" ht="43.8" hidden="1" thickBot="1" x14ac:dyDescent="0.35">
      <c r="A19" s="147">
        <f>'ALL PROJECTS MONTHLY REPORT'!A19</f>
        <v>5088</v>
      </c>
      <c r="B19" s="148" t="str">
        <f>'ALL PROJECTS MONTHLY REPORT'!B19</f>
        <v>Ponce</v>
      </c>
      <c r="C19" s="148" t="str">
        <f>'ALL PROJECTS MONTHLY REPORT'!C19</f>
        <v>Lirios del Sur</v>
      </c>
      <c r="D19" s="148" t="str">
        <f>'ALL PROJECTS MONTHLY REPORT'!D19</f>
        <v>Arturo Acevedo</v>
      </c>
      <c r="E19" s="148" t="str">
        <f>'ALL PROJECTS MONTHLY REPORT'!E19</f>
        <v>MJ Consulting</v>
      </c>
      <c r="F19" s="148" t="str">
        <f>'ALL PROJECTS MONTHLY REPORT'!F19</f>
        <v>CMS</v>
      </c>
      <c r="G19" s="148" t="str">
        <f>'ALL PROJECTS MONTHLY REPORT'!G19</f>
        <v>CSA</v>
      </c>
      <c r="H19" s="148" t="str">
        <f>'ALL PROJECTS MONTHLY REPORT'!H19</f>
        <v xml:space="preserve">Caribe General Constructors </v>
      </c>
      <c r="I19" s="149">
        <f>'ALL PROJECTS MONTHLY REPORT'!I19</f>
        <v>400</v>
      </c>
      <c r="J19" s="149">
        <f>'ALL PROJECTS MONTHLY REPORT'!J19</f>
        <v>400</v>
      </c>
      <c r="K19" s="149">
        <f>'ALL PROJECTS MONTHLY REPORT'!K19</f>
        <v>0</v>
      </c>
      <c r="L19" s="26">
        <f>'ALL PROJECTS MONTHLY REPORT'!L19</f>
        <v>400</v>
      </c>
      <c r="M19" s="149">
        <f>'ALL PROJECTS MONTHLY REPORT'!M19</f>
        <v>0</v>
      </c>
      <c r="N19" s="149">
        <f>'ALL PROJECTS MONTHLY REPORT'!N19</f>
        <v>791</v>
      </c>
      <c r="O19" s="149">
        <f>'ALL PROJECTS MONTHLY REPORT'!O19</f>
        <v>487</v>
      </c>
      <c r="P19" s="27">
        <f>'ALL PROJECTS MONTHLY REPORT'!P19</f>
        <v>1278</v>
      </c>
      <c r="Q19" s="28">
        <f>'ALL PROJECTS MONTHLY REPORT'!Q19</f>
        <v>0.61567635903919093</v>
      </c>
      <c r="R19" s="29">
        <f>'ALL PROJECTS MONTHLY REPORT'!R19</f>
        <v>1267</v>
      </c>
      <c r="S19" s="28">
        <f>'ALL PROJECTS MONTHLY REPORT'!S19</f>
        <v>1</v>
      </c>
      <c r="T19" s="31">
        <f>'ALL PROJECTS MONTHLY REPORT'!T19</f>
        <v>39874</v>
      </c>
      <c r="U19" s="31">
        <f>'ALL PROJECTS MONTHLY REPORT'!U19</f>
        <v>40664</v>
      </c>
      <c r="V19" s="32">
        <f>'ALL PROJECTS MONTHLY REPORT'!V19</f>
        <v>41151</v>
      </c>
      <c r="W19" s="32">
        <f>'ALL PROJECTS MONTHLY REPORT'!W19</f>
        <v>41141</v>
      </c>
      <c r="X19" s="32">
        <f>'ALL PROJECTS MONTHLY REPORT'!X19</f>
        <v>0</v>
      </c>
      <c r="Y19" s="31">
        <f>'ALL PROJECTS MONTHLY REPORT'!Y19</f>
        <v>0</v>
      </c>
      <c r="Z19" s="150" t="str">
        <f>'ALL PROJECTS MONTHLY REPORT'!Z19</f>
        <v>CFP</v>
      </c>
      <c r="AA19" s="151">
        <f>'ALL PROJECTS MONTHLY REPORT'!AA19</f>
        <v>0</v>
      </c>
      <c r="AB19" s="152">
        <f>'ALL PROJECTS MONTHLY REPORT'!AB19</f>
        <v>16598000</v>
      </c>
      <c r="AC19" s="152">
        <f>'ALL PROJECTS MONTHLY REPORT'!AC19</f>
        <v>2352431.7000000002</v>
      </c>
      <c r="AD19" s="37">
        <f>'ALL PROJECTS MONTHLY REPORT'!AD19</f>
        <v>18950431.699999999</v>
      </c>
      <c r="AE19" s="28">
        <f>'ALL PROJECTS MONTHLY REPORT'!AE19</f>
        <v>0.14172982889504759</v>
      </c>
      <c r="AF19" s="37">
        <f>'ALL PROJECTS MONTHLY REPORT'!AF19</f>
        <v>17140589.219999999</v>
      </c>
      <c r="AG19" s="152">
        <f>'ALL PROJECTS MONTHLY REPORT'!AG19</f>
        <v>0</v>
      </c>
      <c r="AH19" s="37">
        <f>'ALL PROJECTS MONTHLY REPORT'!AH19</f>
        <v>17140589.219999999</v>
      </c>
      <c r="AI19" s="39">
        <f>'ALL PROJECTS MONTHLY REPORT'!AI19</f>
        <v>0.90449597620512256</v>
      </c>
      <c r="AJ19" s="40">
        <f>'ALL PROJECTS MONTHLY REPORT'!AJ19</f>
        <v>3.1675</v>
      </c>
      <c r="AK19" s="39">
        <f>'ALL PROJECTS MONTHLY REPORT'!AK19</f>
        <v>0</v>
      </c>
      <c r="AL19" s="119">
        <f>'ALL PROJECTS MONTHLY REPORT'!AL19</f>
        <v>0</v>
      </c>
      <c r="AM19" s="153" t="str">
        <f>'ALL PROJECTS MONTHLY REPORT'!AM19</f>
        <v>Project started in march 2009,  The contrator  finished the instalation of the luminaries on the fence of the west side of the project. Last certification rendered for payment is certification # 35, which is the 50% of retainage.</v>
      </c>
      <c r="AN19" s="154" t="s">
        <v>156</v>
      </c>
    </row>
    <row r="20" spans="1:40" s="155" customFormat="1" ht="29.4" hidden="1" thickBot="1" x14ac:dyDescent="0.35">
      <c r="A20" s="147">
        <f>'ALL PROJECTS MONTHLY REPORT'!A20</f>
        <v>5056</v>
      </c>
      <c r="B20" s="148" t="str">
        <f>'ALL PROJECTS MONTHLY REPORT'!B20</f>
        <v>Guaynabo</v>
      </c>
      <c r="C20" s="148" t="str">
        <f>'ALL PROJECTS MONTHLY REPORT'!C20</f>
        <v>Loa Alamos</v>
      </c>
      <c r="D20" s="148" t="str">
        <f>'ALL PROJECTS MONTHLY REPORT'!D20</f>
        <v>José González</v>
      </c>
      <c r="E20" s="148" t="str">
        <f>'ALL PROJECTS MONTHLY REPORT'!E20</f>
        <v>Municipio de Guaynabo</v>
      </c>
      <c r="F20" s="148" t="str">
        <f>'ALL PROJECTS MONTHLY REPORT'!F20</f>
        <v>Klassik</v>
      </c>
      <c r="G20" s="148" t="str">
        <f>'ALL PROJECTS MONTHLY REPORT'!G20</f>
        <v>Hernández-Bauzá</v>
      </c>
      <c r="H20" s="148" t="str">
        <f>'ALL PROJECTS MONTHLY REPORT'!H20</f>
        <v>Homeca Recycling</v>
      </c>
      <c r="I20" s="149">
        <f>'ALL PROJECTS MONTHLY REPORT'!I20</f>
        <v>376</v>
      </c>
      <c r="J20" s="149">
        <f>'ALL PROJECTS MONTHLY REPORT'!J20</f>
        <v>376</v>
      </c>
      <c r="K20" s="149">
        <f>'ALL PROJECTS MONTHLY REPORT'!K20</f>
        <v>0</v>
      </c>
      <c r="L20" s="26">
        <f>'ALL PROJECTS MONTHLY REPORT'!L20</f>
        <v>376</v>
      </c>
      <c r="M20" s="149">
        <f>'ALL PROJECTS MONTHLY REPORT'!M20</f>
        <v>0</v>
      </c>
      <c r="N20" s="149">
        <f>'ALL PROJECTS MONTHLY REPORT'!N20</f>
        <v>549</v>
      </c>
      <c r="O20" s="149">
        <f>'ALL PROJECTS MONTHLY REPORT'!O20</f>
        <v>0</v>
      </c>
      <c r="P20" s="27">
        <f>'ALL PROJECTS MONTHLY REPORT'!P20</f>
        <v>549</v>
      </c>
      <c r="Q20" s="28">
        <f>'ALL PROJECTS MONTHLY REPORT'!Q20</f>
        <v>0</v>
      </c>
      <c r="R20" s="29">
        <f>'ALL PROJECTS MONTHLY REPORT'!R20</f>
        <v>547</v>
      </c>
      <c r="S20" s="28">
        <f>'ALL PROJECTS MONTHLY REPORT'!S20</f>
        <v>1</v>
      </c>
      <c r="T20" s="31">
        <f>'ALL PROJECTS MONTHLY REPORT'!T20</f>
        <v>41169</v>
      </c>
      <c r="U20" s="31">
        <f>'ALL PROJECTS MONTHLY REPORT'!U20</f>
        <v>41717</v>
      </c>
      <c r="V20" s="32">
        <f>'ALL PROJECTS MONTHLY REPORT'!V20</f>
        <v>41717</v>
      </c>
      <c r="W20" s="32">
        <f>'ALL PROJECTS MONTHLY REPORT'!W20</f>
        <v>41716</v>
      </c>
      <c r="X20" s="32">
        <f>'ALL PROJECTS MONTHLY REPORT'!X20</f>
        <v>0</v>
      </c>
      <c r="Y20" s="31">
        <f>'ALL PROJECTS MONTHLY REPORT'!Y20</f>
        <v>0</v>
      </c>
      <c r="Z20" s="150" t="str">
        <f>'ALL PROJECTS MONTHLY REPORT'!Z20</f>
        <v>CFP</v>
      </c>
      <c r="AA20" s="151">
        <f>'ALL PROJECTS MONTHLY REPORT'!AA20</f>
        <v>0</v>
      </c>
      <c r="AB20" s="152">
        <f>'ALL PROJECTS MONTHLY REPORT'!AB20</f>
        <v>2339000</v>
      </c>
      <c r="AC20" s="152">
        <f>'ALL PROJECTS MONTHLY REPORT'!AC20</f>
        <v>-40565.21</v>
      </c>
      <c r="AD20" s="37">
        <f>'ALL PROJECTS MONTHLY REPORT'!AD20</f>
        <v>2298434.79</v>
      </c>
      <c r="AE20" s="28">
        <f>'ALL PROJECTS MONTHLY REPORT'!AE20</f>
        <v>-1.7342971355280033E-2</v>
      </c>
      <c r="AF20" s="37">
        <f>'ALL PROJECTS MONTHLY REPORT'!AF20</f>
        <v>2149223.0099999998</v>
      </c>
      <c r="AG20" s="152">
        <f>'ALL PROJECTS MONTHLY REPORT'!AG20</f>
        <v>0</v>
      </c>
      <c r="AH20" s="37">
        <f>'ALL PROJECTS MONTHLY REPORT'!AH20</f>
        <v>2149223.0099999998</v>
      </c>
      <c r="AI20" s="39">
        <f>'ALL PROJECTS MONTHLY REPORT'!AI20</f>
        <v>0.93508113406167148</v>
      </c>
      <c r="AJ20" s="40">
        <f>'ALL PROJECTS MONTHLY REPORT'!AJ20</f>
        <v>1.4547872340425532</v>
      </c>
      <c r="AK20" s="39">
        <f>'ALL PROJECTS MONTHLY REPORT'!AK20</f>
        <v>0</v>
      </c>
      <c r="AL20" s="119">
        <f>'ALL PROJECTS MONTHLY REPORT'!AL20</f>
        <v>0</v>
      </c>
      <c r="AM20" s="153" t="str">
        <f>'ALL PROJECTS MONTHLY REPORT'!AM20</f>
        <v>Project is almost completed.</v>
      </c>
      <c r="AN20" s="154" t="s">
        <v>156</v>
      </c>
    </row>
    <row r="21" spans="1:40" s="155" customFormat="1" ht="43.8" hidden="1" thickBot="1" x14ac:dyDescent="0.35">
      <c r="A21" s="147">
        <f>'ALL PROJECTS MONTHLY REPORT'!A21</f>
        <v>5166</v>
      </c>
      <c r="B21" s="148" t="str">
        <f>'ALL PROJECTS MONTHLY REPORT'!B21</f>
        <v>San Juan</v>
      </c>
      <c r="C21" s="148" t="str">
        <f>'ALL PROJECTS MONTHLY REPORT'!C21</f>
        <v>Brisas de Cupey</v>
      </c>
      <c r="D21" s="148" t="str">
        <f>'ALL PROJECTS MONTHLY REPORT'!D21</f>
        <v>José M. Paris</v>
      </c>
      <c r="E21" s="148" t="str">
        <f>'ALL PROJECTS MONTHLY REPORT'!E21</f>
        <v>SP Management Corp.</v>
      </c>
      <c r="F21" s="148" t="str">
        <f>'ALL PROJECTS MONTHLY REPORT'!F21</f>
        <v>CCC-JV</v>
      </c>
      <c r="G21" s="148" t="str">
        <f>'ALL PROJECTS MONTHLY REPORT'!G21</f>
        <v>Fracinetti Arquitectos</v>
      </c>
      <c r="H21" s="148" t="str">
        <f>'ALL PROJECTS MONTHLY REPORT'!H21</f>
        <v>Pitirre Copnstruction</v>
      </c>
      <c r="I21" s="149">
        <f>'ALL PROJECTS MONTHLY REPORT'!I21</f>
        <v>184</v>
      </c>
      <c r="J21" s="149">
        <f>'ALL PROJECTS MONTHLY REPORT'!J21</f>
        <v>184</v>
      </c>
      <c r="K21" s="149">
        <f>'ALL PROJECTS MONTHLY REPORT'!K21</f>
        <v>0</v>
      </c>
      <c r="L21" s="26">
        <f>'ALL PROJECTS MONTHLY REPORT'!L21</f>
        <v>184</v>
      </c>
      <c r="M21" s="149">
        <f>'ALL PROJECTS MONTHLY REPORT'!M21</f>
        <v>0</v>
      </c>
      <c r="N21" s="149">
        <f>'ALL PROJECTS MONTHLY REPORT'!N21</f>
        <v>993</v>
      </c>
      <c r="O21" s="149">
        <f>'ALL PROJECTS MONTHLY REPORT'!O21</f>
        <v>127</v>
      </c>
      <c r="P21" s="27">
        <f>'ALL PROJECTS MONTHLY REPORT'!P21</f>
        <v>1120</v>
      </c>
      <c r="Q21" s="28">
        <f>'ALL PROJECTS MONTHLY REPORT'!Q21</f>
        <v>0.12789526686807653</v>
      </c>
      <c r="R21" s="29">
        <f>'ALL PROJECTS MONTHLY REPORT'!R21</f>
        <v>1251</v>
      </c>
      <c r="S21" s="28">
        <f>'ALL PROJECTS MONTHLY REPORT'!S21</f>
        <v>1</v>
      </c>
      <c r="T21" s="31">
        <f>'ALL PROJECTS MONTHLY REPORT'!T21</f>
        <v>40235</v>
      </c>
      <c r="U21" s="31">
        <f>'ALL PROJECTS MONTHLY REPORT'!U21</f>
        <v>41227</v>
      </c>
      <c r="V21" s="32">
        <f>'ALL PROJECTS MONTHLY REPORT'!V21</f>
        <v>41354</v>
      </c>
      <c r="W21" s="32">
        <f>'ALL PROJECTS MONTHLY REPORT'!W21</f>
        <v>41486</v>
      </c>
      <c r="X21" s="32">
        <f>'ALL PROJECTS MONTHLY REPORT'!X21</f>
        <v>0</v>
      </c>
      <c r="Y21" s="31">
        <f>'ALL PROJECTS MONTHLY REPORT'!Y21</f>
        <v>0</v>
      </c>
      <c r="Z21" s="150" t="str">
        <f>'ALL PROJECTS MONTHLY REPORT'!Z21</f>
        <v>ARRA/CFP</v>
      </c>
      <c r="AA21" s="151">
        <f>'ALL PROJECTS MONTHLY REPORT'!AA21</f>
        <v>0</v>
      </c>
      <c r="AB21" s="152">
        <f>'ALL PROJECTS MONTHLY REPORT'!AB21</f>
        <v>15326960</v>
      </c>
      <c r="AC21" s="152">
        <f>'ALL PROJECTS MONTHLY REPORT'!AC21</f>
        <v>1013140.06</v>
      </c>
      <c r="AD21" s="37">
        <f>'ALL PROJECTS MONTHLY REPORT'!AD21</f>
        <v>16340100.060000001</v>
      </c>
      <c r="AE21" s="28">
        <f>'ALL PROJECTS MONTHLY REPORT'!AE21</f>
        <v>6.6101827107267197E-2</v>
      </c>
      <c r="AF21" s="37">
        <f>'ALL PROJECTS MONTHLY REPORT'!AF21</f>
        <v>16340100.060000001</v>
      </c>
      <c r="AG21" s="152">
        <f>'ALL PROJECTS MONTHLY REPORT'!AG21</f>
        <v>0</v>
      </c>
      <c r="AH21" s="37">
        <f>'ALL PROJECTS MONTHLY REPORT'!AH21</f>
        <v>16340100.060000001</v>
      </c>
      <c r="AI21" s="39">
        <f>'ALL PROJECTS MONTHLY REPORT'!AI21</f>
        <v>1</v>
      </c>
      <c r="AJ21" s="40">
        <f>'ALL PROJECTS MONTHLY REPORT'!AJ21</f>
        <v>6.7989130434782608</v>
      </c>
      <c r="AK21" s="39">
        <f>'ALL PROJECTS MONTHLY REPORT'!AK21</f>
        <v>0</v>
      </c>
      <c r="AL21" s="119">
        <f>'ALL PROJECTS MONTHLY REPORT'!AL21</f>
        <v>0</v>
      </c>
      <c r="AM21" s="153" t="str">
        <f>'ALL PROJECTS MONTHLY REPORT'!AM21</f>
        <v>The Program Manager is preparing the change order # 10, this CO has time extension by wheater condition and delay in the delivery of the building # 12 to the Contractor. The six building completed and we are waiting for legal RW documents,</v>
      </c>
      <c r="AN21" s="154" t="s">
        <v>156</v>
      </c>
    </row>
    <row r="22" spans="1:40" s="155" customFormat="1" ht="87" hidden="1" thickBot="1" x14ac:dyDescent="0.35">
      <c r="A22" s="147">
        <f>'ALL PROJECTS MONTHLY REPORT'!A22</f>
        <v>3070</v>
      </c>
      <c r="B22" s="148" t="str">
        <f>'ALL PROJECTS MONTHLY REPORT'!B22</f>
        <v>Trujillo Alto</v>
      </c>
      <c r="C22" s="148" t="str">
        <f>'ALL PROJECTS MONTHLY REPORT'!C22</f>
        <v>Pedro Regalado Díaz</v>
      </c>
      <c r="D22" s="148" t="str">
        <f>'ALL PROJECTS MONTHLY REPORT'!D22</f>
        <v>José González</v>
      </c>
      <c r="E22" s="148" t="str">
        <f>'ALL PROJECTS MONTHLY REPORT'!E22</f>
        <v>Inn Capital Housing Division Joint Venture</v>
      </c>
      <c r="F22" s="148" t="str">
        <f>'ALL PROJECTS MONTHLY REPORT'!F22</f>
        <v xml:space="preserve">MD
</v>
      </c>
      <c r="G22" s="148" t="str">
        <f>'ALL PROJECTS MONTHLY REPORT'!G22</f>
        <v>Ray Engineers PSC</v>
      </c>
      <c r="H22" s="148" t="str">
        <f>'ALL PROJECTS MONTHLY REPORT'!H22</f>
        <v>José L. Colón</v>
      </c>
      <c r="I22" s="149">
        <f>'ALL PROJECTS MONTHLY REPORT'!I22</f>
        <v>10</v>
      </c>
      <c r="J22" s="149">
        <f>'ALL PROJECTS MONTHLY REPORT'!J22</f>
        <v>10</v>
      </c>
      <c r="K22" s="149">
        <f>'ALL PROJECTS MONTHLY REPORT'!K22</f>
        <v>0</v>
      </c>
      <c r="L22" s="26">
        <f>'ALL PROJECTS MONTHLY REPORT'!L22</f>
        <v>10</v>
      </c>
      <c r="M22" s="149">
        <f>'ALL PROJECTS MONTHLY REPORT'!M22</f>
        <v>0</v>
      </c>
      <c r="N22" s="149">
        <f>'ALL PROJECTS MONTHLY REPORT'!N22</f>
        <v>273</v>
      </c>
      <c r="O22" s="149">
        <f>'ALL PROJECTS MONTHLY REPORT'!O22</f>
        <v>226</v>
      </c>
      <c r="P22" s="27">
        <f>'ALL PROJECTS MONTHLY REPORT'!P22</f>
        <v>499</v>
      </c>
      <c r="Q22" s="28">
        <f>'ALL PROJECTS MONTHLY REPORT'!Q22</f>
        <v>0.82783882783882778</v>
      </c>
      <c r="R22" s="29">
        <f>'ALL PROJECTS MONTHLY REPORT'!R22</f>
        <v>498</v>
      </c>
      <c r="S22" s="28">
        <f>'ALL PROJECTS MONTHLY REPORT'!S22</f>
        <v>1</v>
      </c>
      <c r="T22" s="31">
        <f>'ALL PROJECTS MONTHLY REPORT'!T22</f>
        <v>39552</v>
      </c>
      <c r="U22" s="31">
        <f>'ALL PROJECTS MONTHLY REPORT'!U22</f>
        <v>39824</v>
      </c>
      <c r="V22" s="32">
        <f>'ALL PROJECTS MONTHLY REPORT'!V22</f>
        <v>40050</v>
      </c>
      <c r="W22" s="32">
        <f>'ALL PROJECTS MONTHLY REPORT'!W22</f>
        <v>40050</v>
      </c>
      <c r="X22" s="32">
        <f>'ALL PROJECTS MONTHLY REPORT'!X22</f>
        <v>0</v>
      </c>
      <c r="Y22" s="31">
        <f>'ALL PROJECTS MONTHLY REPORT'!Y22</f>
        <v>0</v>
      </c>
      <c r="Z22" s="150" t="str">
        <f>'ALL PROJECTS MONTHLY REPORT'!Z22</f>
        <v>CFP</v>
      </c>
      <c r="AA22" s="151">
        <f>'ALL PROJECTS MONTHLY REPORT'!AA22</f>
        <v>0</v>
      </c>
      <c r="AB22" s="152">
        <f>'ALL PROJECTS MONTHLY REPORT'!AB22</f>
        <v>1991000</v>
      </c>
      <c r="AC22" s="152">
        <f>'ALL PROJECTS MONTHLY REPORT'!AC22</f>
        <v>435116</v>
      </c>
      <c r="AD22" s="37">
        <f>'ALL PROJECTS MONTHLY REPORT'!AD22</f>
        <v>2426116</v>
      </c>
      <c r="AE22" s="28">
        <f>'ALL PROJECTS MONTHLY REPORT'!AE22</f>
        <v>0.21854143646408838</v>
      </c>
      <c r="AF22" s="37">
        <f>'ALL PROJECTS MONTHLY REPORT'!AF22</f>
        <v>2304810.1</v>
      </c>
      <c r="AG22" s="152">
        <f>'ALL PROJECTS MONTHLY REPORT'!AG22</f>
        <v>0</v>
      </c>
      <c r="AH22" s="37">
        <f>'ALL PROJECTS MONTHLY REPORT'!AH22</f>
        <v>2304810.1</v>
      </c>
      <c r="AI22" s="39">
        <f>'ALL PROJECTS MONTHLY REPORT'!AI22</f>
        <v>0.9499999587818555</v>
      </c>
      <c r="AJ22" s="40">
        <f>'ALL PROJECTS MONTHLY REPORT'!AJ22</f>
        <v>49.8</v>
      </c>
      <c r="AK22" s="39">
        <f>'ALL PROJECTS MONTHLY REPORT'!AK22</f>
        <v>0</v>
      </c>
      <c r="AL22" s="119">
        <f>'ALL PROJECTS MONTHLY REPORT'!AL22</f>
        <v>0</v>
      </c>
      <c r="AM22" s="153" t="str">
        <f>'ALL PROJECTS MONTHLY REPORT'!AM22</f>
        <v>♦ Repair of Units and Administration Building - The Management Agent has  prepared a report about the scope of work and cost to repair units that will be delivered to the residents. Extraordinary Maintenance Office (PHAPR) is working with this item. 
♦ Existing post removal - This work will be performed once the AEE connects the project and the Cable TV Company removes its wiring.
♦ Claim of the Contractor Jose Luis Colon - it was assigned to PGES to work with it.</v>
      </c>
      <c r="AN22" s="154" t="s">
        <v>156</v>
      </c>
    </row>
    <row r="23" spans="1:40" s="155" customFormat="1" ht="43.8" hidden="1" thickBot="1" x14ac:dyDescent="0.35">
      <c r="A23" s="147">
        <f>'ALL PROJECTS MONTHLY REPORT'!A23</f>
        <v>3030</v>
      </c>
      <c r="B23" s="148" t="str">
        <f>'ALL PROJECTS MONTHLY REPORT'!B23</f>
        <v>Adjuntas</v>
      </c>
      <c r="C23" s="148" t="str">
        <f>'ALL PROJECTS MONTHLY REPORT'!C23</f>
        <v>Villa Valle Verde</v>
      </c>
      <c r="D23" s="148" t="str">
        <f>'ALL PROJECTS MONTHLY REPORT'!D23</f>
        <v>Pedro Vega</v>
      </c>
      <c r="E23" s="148" t="str">
        <f>'ALL PROJECTS MONTHLY REPORT'!E23</f>
        <v>J.A. Machuca</v>
      </c>
      <c r="F23" s="148" t="str">
        <f>'ALL PROJECTS MONTHLY REPORT'!F23</f>
        <v xml:space="preserve">URS 
</v>
      </c>
      <c r="G23" s="148" t="str">
        <f>'ALL PROJECTS MONTHLY REPORT'!G23</f>
        <v>Jorge L. Roberts, PSC</v>
      </c>
      <c r="H23" s="148" t="str">
        <f>'ALL PROJECTS MONTHLY REPORT'!H23</f>
        <v>Venegas Construction</v>
      </c>
      <c r="I23" s="149">
        <f>'ALL PROJECTS MONTHLY REPORT'!I23</f>
        <v>150</v>
      </c>
      <c r="J23" s="149">
        <f>'ALL PROJECTS MONTHLY REPORT'!J23</f>
        <v>150</v>
      </c>
      <c r="K23" s="149">
        <f>'ALL PROJECTS MONTHLY REPORT'!K23</f>
        <v>0</v>
      </c>
      <c r="L23" s="26">
        <f>'ALL PROJECTS MONTHLY REPORT'!L23</f>
        <v>150</v>
      </c>
      <c r="M23" s="149">
        <f>'ALL PROJECTS MONTHLY REPORT'!M23</f>
        <v>0</v>
      </c>
      <c r="N23" s="149">
        <f>'ALL PROJECTS MONTHLY REPORT'!N23</f>
        <v>913</v>
      </c>
      <c r="O23" s="149">
        <f>'ALL PROJECTS MONTHLY REPORT'!O23</f>
        <v>144</v>
      </c>
      <c r="P23" s="27">
        <f>'ALL PROJECTS MONTHLY REPORT'!P23</f>
        <v>1057</v>
      </c>
      <c r="Q23" s="28">
        <f>'ALL PROJECTS MONTHLY REPORT'!Q23</f>
        <v>0.15772179627601315</v>
      </c>
      <c r="R23" s="29">
        <f>'ALL PROJECTS MONTHLY REPORT'!R23</f>
        <v>1743</v>
      </c>
      <c r="S23" s="28">
        <f>'ALL PROJECTS MONTHLY REPORT'!S23</f>
        <v>1</v>
      </c>
      <c r="T23" s="31">
        <f>'ALL PROJECTS MONTHLY REPORT'!T23</f>
        <v>36906</v>
      </c>
      <c r="U23" s="31">
        <f>'ALL PROJECTS MONTHLY REPORT'!U23</f>
        <v>37818</v>
      </c>
      <c r="V23" s="32">
        <f>'ALL PROJECTS MONTHLY REPORT'!V23</f>
        <v>37962</v>
      </c>
      <c r="W23" s="32">
        <f>'ALL PROJECTS MONTHLY REPORT'!W23</f>
        <v>38649</v>
      </c>
      <c r="X23" s="32">
        <f>'ALL PROJECTS MONTHLY REPORT'!X23</f>
        <v>39119</v>
      </c>
      <c r="Y23" s="31">
        <f>'ALL PROJECTS MONTHLY REPORT'!Y23</f>
        <v>0</v>
      </c>
      <c r="Z23" s="150">
        <f>'ALL PROJECTS MONTHLY REPORT'!Z23</f>
        <v>0</v>
      </c>
      <c r="AA23" s="151">
        <f>'ALL PROJECTS MONTHLY REPORT'!AA23</f>
        <v>0</v>
      </c>
      <c r="AB23" s="152">
        <f>'ALL PROJECTS MONTHLY REPORT'!AB23</f>
        <v>11829000</v>
      </c>
      <c r="AC23" s="152">
        <f>'ALL PROJECTS MONTHLY REPORT'!AC23</f>
        <v>337235</v>
      </c>
      <c r="AD23" s="37">
        <f>'ALL PROJECTS MONTHLY REPORT'!AD23</f>
        <v>12166235</v>
      </c>
      <c r="AE23" s="28">
        <f>'ALL PROJECTS MONTHLY REPORT'!AE23</f>
        <v>2.8509172372981655E-2</v>
      </c>
      <c r="AF23" s="37">
        <f>'ALL PROJECTS MONTHLY REPORT'!AF23</f>
        <v>12103923</v>
      </c>
      <c r="AG23" s="152">
        <f>'ALL PROJECTS MONTHLY REPORT'!AG23</f>
        <v>0</v>
      </c>
      <c r="AH23" s="37">
        <f>'ALL PROJECTS MONTHLY REPORT'!AH23</f>
        <v>12103923</v>
      </c>
      <c r="AI23" s="39">
        <f>'ALL PROJECTS MONTHLY REPORT'!AI23</f>
        <v>0.99487828403774869</v>
      </c>
      <c r="AJ23" s="40">
        <f>'ALL PROJECTS MONTHLY REPORT'!AJ23</f>
        <v>11.62</v>
      </c>
      <c r="AK23" s="39">
        <f>'ALL PROJECTS MONTHLY REPORT'!AK23</f>
        <v>1</v>
      </c>
      <c r="AL23" s="119">
        <f>'ALL PROJECTS MONTHLY REPORT'!AL23</f>
        <v>0</v>
      </c>
      <c r="AM23" s="153" t="str">
        <f>'ALL PROJECTS MONTHLY REPORT'!AM23</f>
        <v>These Close out is in process by PGES.</v>
      </c>
      <c r="AN23" s="154" t="s">
        <v>223</v>
      </c>
    </row>
    <row r="24" spans="1:40" s="155" customFormat="1" ht="29.4" hidden="1" thickBot="1" x14ac:dyDescent="0.35">
      <c r="A24" s="147">
        <f>'ALL PROJECTS MONTHLY REPORT'!A24</f>
        <v>3034</v>
      </c>
      <c r="B24" s="148" t="str">
        <f>'ALL PROJECTS MONTHLY REPORT'!B24</f>
        <v>Aguada</v>
      </c>
      <c r="C24" s="148" t="str">
        <f>'ALL PROJECTS MONTHLY REPORT'!C24</f>
        <v>Francisco Egipciaco</v>
      </c>
      <c r="D24" s="148" t="str">
        <f>'ALL PROJECTS MONTHLY REPORT'!D24</f>
        <v>Noefebdo Ramírez</v>
      </c>
      <c r="E24" s="148" t="str">
        <f>'ALL PROJECTS MONTHLY REPORT'!E24</f>
        <v>NFC</v>
      </c>
      <c r="F24" s="148" t="str">
        <f>'ALL PROJECTS MONTHLY REPORT'!F24</f>
        <v>CMS</v>
      </c>
      <c r="G24" s="148" t="str">
        <f>'ALL PROJECTS MONTHLY REPORT'!G24</f>
        <v>Arq. José Luzunaris</v>
      </c>
      <c r="H24" s="148" t="str">
        <f>'ALL PROJECTS MONTHLY REPORT'!H24</f>
        <v>NLL Construction</v>
      </c>
      <c r="I24" s="149">
        <f>'ALL PROJECTS MONTHLY REPORT'!I24</f>
        <v>100</v>
      </c>
      <c r="J24" s="149">
        <f>'ALL PROJECTS MONTHLY REPORT'!J24</f>
        <v>100</v>
      </c>
      <c r="K24" s="149">
        <f>'ALL PROJECTS MONTHLY REPORT'!K24</f>
        <v>0</v>
      </c>
      <c r="L24" s="26">
        <f>'ALL PROJECTS MONTHLY REPORT'!L24</f>
        <v>100</v>
      </c>
      <c r="M24" s="149">
        <f>'ALL PROJECTS MONTHLY REPORT'!M24</f>
        <v>0</v>
      </c>
      <c r="N24" s="149">
        <f>'ALL PROJECTS MONTHLY REPORT'!N24</f>
        <v>887</v>
      </c>
      <c r="O24" s="149">
        <f>'ALL PROJECTS MONTHLY REPORT'!O24</f>
        <v>0</v>
      </c>
      <c r="P24" s="27">
        <f>'ALL PROJECTS MONTHLY REPORT'!P24</f>
        <v>887</v>
      </c>
      <c r="Q24" s="28">
        <f>'ALL PROJECTS MONTHLY REPORT'!Q24</f>
        <v>0</v>
      </c>
      <c r="R24" s="29">
        <f>'ALL PROJECTS MONTHLY REPORT'!R24</f>
        <v>819</v>
      </c>
      <c r="S24" s="28">
        <f>'ALL PROJECTS MONTHLY REPORT'!S24</f>
        <v>1</v>
      </c>
      <c r="T24" s="31">
        <f>'ALL PROJECTS MONTHLY REPORT'!T24</f>
        <v>36608</v>
      </c>
      <c r="U24" s="31">
        <f>'ALL PROJECTS MONTHLY REPORT'!U24</f>
        <v>37494</v>
      </c>
      <c r="V24" s="32">
        <f>'ALL PROJECTS MONTHLY REPORT'!V24</f>
        <v>37494</v>
      </c>
      <c r="W24" s="32">
        <f>'ALL PROJECTS MONTHLY REPORT'!W24</f>
        <v>37427</v>
      </c>
      <c r="X24" s="32">
        <f>'ALL PROJECTS MONTHLY REPORT'!X24</f>
        <v>37533</v>
      </c>
      <c r="Y24" s="31">
        <f>'ALL PROJECTS MONTHLY REPORT'!Y24</f>
        <v>0</v>
      </c>
      <c r="Z24" s="150">
        <f>'ALL PROJECTS MONTHLY REPORT'!Z24</f>
        <v>0</v>
      </c>
      <c r="AA24" s="151">
        <f>'ALL PROJECTS MONTHLY REPORT'!AA24</f>
        <v>0</v>
      </c>
      <c r="AB24" s="152">
        <f>'ALL PROJECTS MONTHLY REPORT'!AB24</f>
        <v>8107810</v>
      </c>
      <c r="AC24" s="152">
        <f>'ALL PROJECTS MONTHLY REPORT'!AC24</f>
        <v>207539</v>
      </c>
      <c r="AD24" s="37">
        <f>'ALL PROJECTS MONTHLY REPORT'!AD24</f>
        <v>8315349</v>
      </c>
      <c r="AE24" s="28">
        <f>'ALL PROJECTS MONTHLY REPORT'!AE24</f>
        <v>2.5597417798394386E-2</v>
      </c>
      <c r="AF24" s="37">
        <f>'ALL PROJECTS MONTHLY REPORT'!AF24</f>
        <v>8315349</v>
      </c>
      <c r="AG24" s="152">
        <f>'ALL PROJECTS MONTHLY REPORT'!AG24</f>
        <v>0</v>
      </c>
      <c r="AH24" s="37">
        <f>'ALL PROJECTS MONTHLY REPORT'!AH24</f>
        <v>8315349</v>
      </c>
      <c r="AI24" s="39">
        <f>'ALL PROJECTS MONTHLY REPORT'!AI24</f>
        <v>1</v>
      </c>
      <c r="AJ24" s="40">
        <f>'ALL PROJECTS MONTHLY REPORT'!AJ24</f>
        <v>8.19</v>
      </c>
      <c r="AK24" s="39">
        <f>'ALL PROJECTS MONTHLY REPORT'!AK24</f>
        <v>1</v>
      </c>
      <c r="AL24" s="119">
        <f>'ALL PROJECTS MONTHLY REPORT'!AL24</f>
        <v>0</v>
      </c>
      <c r="AM24" s="153" t="str">
        <f>'ALL PROJECTS MONTHLY REPORT'!AM24</f>
        <v>Project Closed</v>
      </c>
      <c r="AN24" s="154" t="s">
        <v>223</v>
      </c>
    </row>
    <row r="25" spans="1:40" s="155" customFormat="1" ht="29.4" hidden="1" thickBot="1" x14ac:dyDescent="0.35">
      <c r="A25" s="147">
        <f>'ALL PROJECTS MONTHLY REPORT'!A25</f>
        <v>5252</v>
      </c>
      <c r="B25" s="148" t="str">
        <f>'ALL PROJECTS MONTHLY REPORT'!B25</f>
        <v>Aguada</v>
      </c>
      <c r="C25" s="148" t="str">
        <f>'ALL PROJECTS MONTHLY REPORT'!C25</f>
        <v>Los Robles</v>
      </c>
      <c r="D25" s="148" t="str">
        <f>'ALL PROJECTS MONTHLY REPORT'!D25</f>
        <v>Noefebdo Ramírez</v>
      </c>
      <c r="E25" s="148" t="str">
        <f>'ALL PROJECTS MONTHLY REPORT'!E25</f>
        <v>NFC</v>
      </c>
      <c r="F25" s="148" t="str">
        <f>'ALL PROJECTS MONTHLY REPORT'!F25</f>
        <v>CMS</v>
      </c>
      <c r="G25" s="148" t="str">
        <f>'ALL PROJECTS MONTHLY REPORT'!G25</f>
        <v>Joglar &amp; Architects</v>
      </c>
      <c r="H25" s="148" t="str">
        <f>'ALL PROJECTS MONTHLY REPORT'!H25</f>
        <v>422 Corporation</v>
      </c>
      <c r="I25" s="149">
        <f>'ALL PROJECTS MONTHLY REPORT'!I25</f>
        <v>62</v>
      </c>
      <c r="J25" s="149">
        <f>'ALL PROJECTS MONTHLY REPORT'!J25</f>
        <v>62</v>
      </c>
      <c r="K25" s="149">
        <f>'ALL PROJECTS MONTHLY REPORT'!K25</f>
        <v>0</v>
      </c>
      <c r="L25" s="26">
        <f>'ALL PROJECTS MONTHLY REPORT'!L25</f>
        <v>62</v>
      </c>
      <c r="M25" s="149">
        <f>'ALL PROJECTS MONTHLY REPORT'!M25</f>
        <v>0</v>
      </c>
      <c r="N25" s="149">
        <f>'ALL PROJECTS MONTHLY REPORT'!N25</f>
        <v>669</v>
      </c>
      <c r="O25" s="149">
        <f>'ALL PROJECTS MONTHLY REPORT'!O25</f>
        <v>0</v>
      </c>
      <c r="P25" s="27">
        <f>'ALL PROJECTS MONTHLY REPORT'!P25</f>
        <v>669</v>
      </c>
      <c r="Q25" s="28">
        <f>'ALL PROJECTS MONTHLY REPORT'!Q25</f>
        <v>0</v>
      </c>
      <c r="R25" s="29">
        <f>'ALL PROJECTS MONTHLY REPORT'!R25</f>
        <v>692</v>
      </c>
      <c r="S25" s="28">
        <f>'ALL PROJECTS MONTHLY REPORT'!S25</f>
        <v>1</v>
      </c>
      <c r="T25" s="31">
        <f>'ALL PROJECTS MONTHLY REPORT'!T25</f>
        <v>36909</v>
      </c>
      <c r="U25" s="31">
        <f>'ALL PROJECTS MONTHLY REPORT'!U25</f>
        <v>37577</v>
      </c>
      <c r="V25" s="32">
        <f>'ALL PROJECTS MONTHLY REPORT'!V25</f>
        <v>37577</v>
      </c>
      <c r="W25" s="32">
        <f>'ALL PROJECTS MONTHLY REPORT'!W25</f>
        <v>37601</v>
      </c>
      <c r="X25" s="32">
        <f>'ALL PROJECTS MONTHLY REPORT'!X25</f>
        <v>37896</v>
      </c>
      <c r="Y25" s="31">
        <f>'ALL PROJECTS MONTHLY REPORT'!Y25</f>
        <v>0</v>
      </c>
      <c r="Z25" s="150">
        <f>'ALL PROJECTS MONTHLY REPORT'!Z25</f>
        <v>0</v>
      </c>
      <c r="AA25" s="151">
        <f>'ALL PROJECTS MONTHLY REPORT'!AA25</f>
        <v>0</v>
      </c>
      <c r="AB25" s="152">
        <f>'ALL PROJECTS MONTHLY REPORT'!AB25</f>
        <v>2640000</v>
      </c>
      <c r="AC25" s="152">
        <f>'ALL PROJECTS MONTHLY REPORT'!AC25</f>
        <v>-11465</v>
      </c>
      <c r="AD25" s="37">
        <f>'ALL PROJECTS MONTHLY REPORT'!AD25</f>
        <v>2628535</v>
      </c>
      <c r="AE25" s="28">
        <f>'ALL PROJECTS MONTHLY REPORT'!AE25</f>
        <v>-4.3428030303030302E-3</v>
      </c>
      <c r="AF25" s="37">
        <f>'ALL PROJECTS MONTHLY REPORT'!AF25</f>
        <v>2628535</v>
      </c>
      <c r="AG25" s="152">
        <f>'ALL PROJECTS MONTHLY REPORT'!AG25</f>
        <v>0</v>
      </c>
      <c r="AH25" s="37">
        <f>'ALL PROJECTS MONTHLY REPORT'!AH25</f>
        <v>2628535</v>
      </c>
      <c r="AI25" s="39">
        <f>'ALL PROJECTS MONTHLY REPORT'!AI25</f>
        <v>1</v>
      </c>
      <c r="AJ25" s="40">
        <f>'ALL PROJECTS MONTHLY REPORT'!AJ25</f>
        <v>11.161290322580646</v>
      </c>
      <c r="AK25" s="39">
        <f>'ALL PROJECTS MONTHLY REPORT'!AK25</f>
        <v>1</v>
      </c>
      <c r="AL25" s="119">
        <f>'ALL PROJECTS MONTHLY REPORT'!AL25</f>
        <v>0</v>
      </c>
      <c r="AM25" s="153" t="str">
        <f>'ALL PROJECTS MONTHLY REPORT'!AM25</f>
        <v>Project Closed</v>
      </c>
      <c r="AN25" s="154" t="s">
        <v>223</v>
      </c>
    </row>
    <row r="26" spans="1:40" s="155" customFormat="1" ht="29.4" hidden="1" thickBot="1" x14ac:dyDescent="0.35">
      <c r="A26" s="147">
        <f>'ALL PROJECTS MONTHLY REPORT'!A26</f>
        <v>5158</v>
      </c>
      <c r="B26" s="148" t="str">
        <f>'ALL PROJECTS MONTHLY REPORT'!B26</f>
        <v>Aguadilla</v>
      </c>
      <c r="C26" s="148" t="str">
        <f>'ALL PROJECTS MONTHLY REPORT'!C26</f>
        <v>La Montaña</v>
      </c>
      <c r="D26" s="148" t="str">
        <f>'ALL PROJECTS MONTHLY REPORT'!D26</f>
        <v>Frank Nieves</v>
      </c>
      <c r="E26" s="148" t="str">
        <f>'ALL PROJECTS MONTHLY REPORT'!E26</f>
        <v>American Management</v>
      </c>
      <c r="F26" s="148" t="str">
        <f>'ALL PROJECTS MONTHLY REPORT'!F26</f>
        <v xml:space="preserve">URS 
</v>
      </c>
      <c r="G26" s="148" t="str">
        <f>'ALL PROJECTS MONTHLY REPORT'!G26</f>
        <v>Unipro</v>
      </c>
      <c r="H26" s="148" t="str">
        <f>'ALL PROJECTS MONTHLY REPORT'!H26</f>
        <v>Caribe Tecno Habitat</v>
      </c>
      <c r="I26" s="149">
        <f>'ALL PROJECTS MONTHLY REPORT'!I26</f>
        <v>220</v>
      </c>
      <c r="J26" s="149">
        <f>'ALL PROJECTS MONTHLY REPORT'!J26</f>
        <v>220</v>
      </c>
      <c r="K26" s="149">
        <f>'ALL PROJECTS MONTHLY REPORT'!K26</f>
        <v>0</v>
      </c>
      <c r="L26" s="26">
        <f>'ALL PROJECTS MONTHLY REPORT'!L26</f>
        <v>220</v>
      </c>
      <c r="M26" s="149">
        <f>'ALL PROJECTS MONTHLY REPORT'!M26</f>
        <v>0</v>
      </c>
      <c r="N26" s="149">
        <f>'ALL PROJECTS MONTHLY REPORT'!N26</f>
        <v>895</v>
      </c>
      <c r="O26" s="149">
        <f>'ALL PROJECTS MONTHLY REPORT'!O26</f>
        <v>458</v>
      </c>
      <c r="P26" s="27">
        <f>'ALL PROJECTS MONTHLY REPORT'!P26</f>
        <v>1353</v>
      </c>
      <c r="Q26" s="28">
        <f>'ALL PROJECTS MONTHLY REPORT'!Q26</f>
        <v>0.51173184357541901</v>
      </c>
      <c r="R26" s="29">
        <f>'ALL PROJECTS MONTHLY REPORT'!R26</f>
        <v>1341</v>
      </c>
      <c r="S26" s="28">
        <f>'ALL PROJECTS MONTHLY REPORT'!S26</f>
        <v>1</v>
      </c>
      <c r="T26" s="31">
        <f>'ALL PROJECTS MONTHLY REPORT'!T26</f>
        <v>37830</v>
      </c>
      <c r="U26" s="31">
        <f>'ALL PROJECTS MONTHLY REPORT'!U26</f>
        <v>38724</v>
      </c>
      <c r="V26" s="32">
        <f>'ALL PROJECTS MONTHLY REPORT'!V26</f>
        <v>39182</v>
      </c>
      <c r="W26" s="32">
        <f>'ALL PROJECTS MONTHLY REPORT'!W26</f>
        <v>39171</v>
      </c>
      <c r="X26" s="32">
        <f>'ALL PROJECTS MONTHLY REPORT'!X26</f>
        <v>39171</v>
      </c>
      <c r="Y26" s="31">
        <f>'ALL PROJECTS MONTHLY REPORT'!Y26</f>
        <v>0</v>
      </c>
      <c r="Z26" s="150" t="str">
        <f>'ALL PROJECTS MONTHLY REPORT'!Z26</f>
        <v>CFP</v>
      </c>
      <c r="AA26" s="151">
        <f>'ALL PROJECTS MONTHLY REPORT'!AA26</f>
        <v>0</v>
      </c>
      <c r="AB26" s="152">
        <f>'ALL PROJECTS MONTHLY REPORT'!AB26</f>
        <v>16148000</v>
      </c>
      <c r="AC26" s="152">
        <f>'ALL PROJECTS MONTHLY REPORT'!AC26</f>
        <v>1232941.3400000001</v>
      </c>
      <c r="AD26" s="37">
        <f>'ALL PROJECTS MONTHLY REPORT'!AD26</f>
        <v>17380941.34</v>
      </c>
      <c r="AE26" s="28">
        <f>'ALL PROJECTS MONTHLY REPORT'!AE26</f>
        <v>7.6352572454793169E-2</v>
      </c>
      <c r="AF26" s="37">
        <f>'ALL PROJECTS MONTHLY REPORT'!AF26</f>
        <v>16890921</v>
      </c>
      <c r="AG26" s="152">
        <f>'ALL PROJECTS MONTHLY REPORT'!AG26</f>
        <v>0</v>
      </c>
      <c r="AH26" s="37">
        <f>'ALL PROJECTS MONTHLY REPORT'!AH26</f>
        <v>16890921</v>
      </c>
      <c r="AI26" s="39">
        <f>'ALL PROJECTS MONTHLY REPORT'!AI26</f>
        <v>0.97180703102240606</v>
      </c>
      <c r="AJ26" s="40">
        <f>'ALL PROJECTS MONTHLY REPORT'!AJ26</f>
        <v>6.0954545454545457</v>
      </c>
      <c r="AK26" s="39">
        <f>'ALL PROJECTS MONTHLY REPORT'!AK26</f>
        <v>1</v>
      </c>
      <c r="AL26" s="119">
        <f>'ALL PROJECTS MONTHLY REPORT'!AL26</f>
        <v>0</v>
      </c>
      <c r="AM26" s="153" t="str">
        <f>'ALL PROJECTS MONTHLY REPORT'!AM26</f>
        <v>Project Closed</v>
      </c>
      <c r="AN26" s="154" t="s">
        <v>223</v>
      </c>
    </row>
    <row r="27" spans="1:40" s="155" customFormat="1" ht="29.4" hidden="1" thickBot="1" x14ac:dyDescent="0.35">
      <c r="A27" s="147">
        <f>'ALL PROJECTS MONTHLY REPORT'!A27</f>
        <v>3035</v>
      </c>
      <c r="B27" s="148" t="str">
        <f>'ALL PROJECTS MONTHLY REPORT'!B27</f>
        <v>Aguas Buenas</v>
      </c>
      <c r="C27" s="148" t="str">
        <f>'ALL PROJECTS MONTHLY REPORT'!C27</f>
        <v>Vista Alegre</v>
      </c>
      <c r="D27" s="148" t="str">
        <f>'ALL PROJECTS MONTHLY REPORT'!D27</f>
        <v>Rubén Cotto</v>
      </c>
      <c r="E27" s="148" t="str">
        <f>'ALL PROJECTS MONTHLY REPORT'!E27</f>
        <v>MJ Consulting</v>
      </c>
      <c r="F27" s="148" t="str">
        <f>'ALL PROJECTS MONTHLY REPORT'!F27</f>
        <v>URS Caribe</v>
      </c>
      <c r="G27" s="148" t="str">
        <f>'ALL PROJECTS MONTHLY REPORT'!G27</f>
        <v>Carlos E. Betancourt</v>
      </c>
      <c r="H27" s="148" t="str">
        <f>'ALL PROJECTS MONTHLY REPORT'!H27</f>
        <v>Constructores Gilmar</v>
      </c>
      <c r="I27" s="149">
        <f>'ALL PROJECTS MONTHLY REPORT'!I27</f>
        <v>74</v>
      </c>
      <c r="J27" s="149">
        <f>'ALL PROJECTS MONTHLY REPORT'!J27</f>
        <v>74</v>
      </c>
      <c r="K27" s="149">
        <f>'ALL PROJECTS MONTHLY REPORT'!K27</f>
        <v>0</v>
      </c>
      <c r="L27" s="26">
        <f>'ALL PROJECTS MONTHLY REPORT'!L27</f>
        <v>74</v>
      </c>
      <c r="M27" s="149">
        <f>'ALL PROJECTS MONTHLY REPORT'!M27</f>
        <v>0</v>
      </c>
      <c r="N27" s="149">
        <f>'ALL PROJECTS MONTHLY REPORT'!N27</f>
        <v>912</v>
      </c>
      <c r="O27" s="149">
        <f>'ALL PROJECTS MONTHLY REPORT'!O27</f>
        <v>752</v>
      </c>
      <c r="P27" s="27">
        <f>'ALL PROJECTS MONTHLY REPORT'!P27</f>
        <v>1664</v>
      </c>
      <c r="Q27" s="28">
        <f>'ALL PROJECTS MONTHLY REPORT'!Q27</f>
        <v>0.82456140350877194</v>
      </c>
      <c r="R27" s="29">
        <f>'ALL PROJECTS MONTHLY REPORT'!R27</f>
        <v>1645</v>
      </c>
      <c r="S27" s="28">
        <f>'ALL PROJECTS MONTHLY REPORT'!S27</f>
        <v>1</v>
      </c>
      <c r="T27" s="31">
        <f>'ALL PROJECTS MONTHLY REPORT'!T27</f>
        <v>38509</v>
      </c>
      <c r="U27" s="31">
        <f>'ALL PROJECTS MONTHLY REPORT'!U27</f>
        <v>39420</v>
      </c>
      <c r="V27" s="32">
        <f>'ALL PROJECTS MONTHLY REPORT'!V27</f>
        <v>40172</v>
      </c>
      <c r="W27" s="32">
        <f>'ALL PROJECTS MONTHLY REPORT'!W27</f>
        <v>40154</v>
      </c>
      <c r="X27" s="32">
        <f>'ALL PROJECTS MONTHLY REPORT'!X27</f>
        <v>40431</v>
      </c>
      <c r="Y27" s="31">
        <f>'ALL PROJECTS MONTHLY REPORT'!Y27</f>
        <v>0</v>
      </c>
      <c r="Z27" s="150" t="str">
        <f>'ALL PROJECTS MONTHLY REPORT'!Z27</f>
        <v>Tax Credit 908-2008</v>
      </c>
      <c r="AA27" s="151">
        <f>'ALL PROJECTS MONTHLY REPORT'!AA27</f>
        <v>0</v>
      </c>
      <c r="AB27" s="152">
        <f>'ALL PROJECTS MONTHLY REPORT'!AB27</f>
        <v>6690000</v>
      </c>
      <c r="AC27" s="152">
        <f>'ALL PROJECTS MONTHLY REPORT'!AC27</f>
        <v>2657915</v>
      </c>
      <c r="AD27" s="37">
        <f>'ALL PROJECTS MONTHLY REPORT'!AD27</f>
        <v>9347915</v>
      </c>
      <c r="AE27" s="28">
        <f>'ALL PROJECTS MONTHLY REPORT'!AE27</f>
        <v>0.39729671150971602</v>
      </c>
      <c r="AF27" s="37">
        <f>'ALL PROJECTS MONTHLY REPORT'!AF27</f>
        <v>8143277.4200000009</v>
      </c>
      <c r="AG27" s="152">
        <f>'ALL PROJECTS MONTHLY REPORT'!AG27</f>
        <v>0</v>
      </c>
      <c r="AH27" s="37">
        <f>'ALL PROJECTS MONTHLY REPORT'!AH27</f>
        <v>8143277.4200000009</v>
      </c>
      <c r="AI27" s="39">
        <f>'ALL PROJECTS MONTHLY REPORT'!AI27</f>
        <v>0.87113301950220989</v>
      </c>
      <c r="AJ27" s="40">
        <f>'ALL PROJECTS MONTHLY REPORT'!AJ27</f>
        <v>22.22972972972973</v>
      </c>
      <c r="AK27" s="39">
        <f>'ALL PROJECTS MONTHLY REPORT'!AK27</f>
        <v>1</v>
      </c>
      <c r="AL27" s="119">
        <f>'ALL PROJECTS MONTHLY REPORT'!AL27</f>
        <v>0</v>
      </c>
      <c r="AM27" s="153" t="str">
        <f>'ALL PROJECTS MONTHLY REPORT'!AM27</f>
        <v>Project Closed</v>
      </c>
      <c r="AN27" s="154" t="s">
        <v>223</v>
      </c>
    </row>
    <row r="28" spans="1:40" s="155" customFormat="1" ht="29.4" hidden="1" thickBot="1" x14ac:dyDescent="0.35">
      <c r="A28" s="147">
        <f>'ALL PROJECTS MONTHLY REPORT'!A28</f>
        <v>3082</v>
      </c>
      <c r="B28" s="148" t="str">
        <f>'ALL PROJECTS MONTHLY REPORT'!B28</f>
        <v>Arecibo</v>
      </c>
      <c r="C28" s="148" t="str">
        <f>'ALL PROJECTS MONTHLY REPORT'!C28</f>
        <v>Ramón Marín Solá (Fase II)</v>
      </c>
      <c r="D28" s="148" t="str">
        <f>'ALL PROJECTS MONTHLY REPORT'!D28</f>
        <v>Arturo Acevedo</v>
      </c>
      <c r="E28" s="148" t="str">
        <f>'ALL PROJECTS MONTHLY REPORT'!E28</f>
        <v>MAS Corporation</v>
      </c>
      <c r="F28" s="148" t="str">
        <f>'ALL PROJECTS MONTHLY REPORT'!F28</f>
        <v>CMS</v>
      </c>
      <c r="G28" s="148" t="str">
        <f>'ALL PROJECTS MONTHLY REPORT'!G28</f>
        <v>Andrés Hernández</v>
      </c>
      <c r="H28" s="148" t="str">
        <f>'ALL PROJECTS MONTHLY REPORT'!H28</f>
        <v>Nogama Construction</v>
      </c>
      <c r="I28" s="149">
        <f>'ALL PROJECTS MONTHLY REPORT'!I28</f>
        <v>96</v>
      </c>
      <c r="J28" s="149">
        <f>'ALL PROJECTS MONTHLY REPORT'!J28</f>
        <v>96</v>
      </c>
      <c r="K28" s="149">
        <f>'ALL PROJECTS MONTHLY REPORT'!K28</f>
        <v>0</v>
      </c>
      <c r="L28" s="26">
        <f>'ALL PROJECTS MONTHLY REPORT'!L28</f>
        <v>96</v>
      </c>
      <c r="M28" s="149">
        <f>'ALL PROJECTS MONTHLY REPORT'!M28</f>
        <v>0</v>
      </c>
      <c r="N28" s="149">
        <f>'ALL PROJECTS MONTHLY REPORT'!N28</f>
        <v>612</v>
      </c>
      <c r="O28" s="149">
        <f>'ALL PROJECTS MONTHLY REPORT'!O28</f>
        <v>44</v>
      </c>
      <c r="P28" s="27">
        <f>'ALL PROJECTS MONTHLY REPORT'!P28</f>
        <v>656</v>
      </c>
      <c r="Q28" s="28">
        <f>'ALL PROJECTS MONTHLY REPORT'!Q28</f>
        <v>7.1895424836601302E-2</v>
      </c>
      <c r="R28" s="29">
        <f>'ALL PROJECTS MONTHLY REPORT'!R28</f>
        <v>626</v>
      </c>
      <c r="S28" s="28">
        <f>'ALL PROJECTS MONTHLY REPORT'!S28</f>
        <v>1</v>
      </c>
      <c r="T28" s="31">
        <f>'ALL PROJECTS MONTHLY REPORT'!T28</f>
        <v>36661</v>
      </c>
      <c r="U28" s="31">
        <f>'ALL PROJECTS MONTHLY REPORT'!U28</f>
        <v>37272</v>
      </c>
      <c r="V28" s="32">
        <f>'ALL PROJECTS MONTHLY REPORT'!V28</f>
        <v>37316</v>
      </c>
      <c r="W28" s="32">
        <f>'ALL PROJECTS MONTHLY REPORT'!W28</f>
        <v>37287</v>
      </c>
      <c r="X28" s="32">
        <f>'ALL PROJECTS MONTHLY REPORT'!X28</f>
        <v>37330</v>
      </c>
      <c r="Y28" s="31">
        <f>'ALL PROJECTS MONTHLY REPORT'!Y28</f>
        <v>0</v>
      </c>
      <c r="Z28" s="150">
        <f>'ALL PROJECTS MONTHLY REPORT'!Z28</f>
        <v>0</v>
      </c>
      <c r="AA28" s="151">
        <f>'ALL PROJECTS MONTHLY REPORT'!AA28</f>
        <v>0</v>
      </c>
      <c r="AB28" s="152">
        <f>'ALL PROJECTS MONTHLY REPORT'!AB28</f>
        <v>7837000</v>
      </c>
      <c r="AC28" s="152">
        <f>'ALL PROJECTS MONTHLY REPORT'!AC28</f>
        <v>0</v>
      </c>
      <c r="AD28" s="37">
        <f>'ALL PROJECTS MONTHLY REPORT'!AD28</f>
        <v>7837000</v>
      </c>
      <c r="AE28" s="28">
        <f>'ALL PROJECTS MONTHLY REPORT'!AE28</f>
        <v>0</v>
      </c>
      <c r="AF28" s="37">
        <f>'ALL PROJECTS MONTHLY REPORT'!AF28</f>
        <v>7837000</v>
      </c>
      <c r="AG28" s="152">
        <f>'ALL PROJECTS MONTHLY REPORT'!AG28</f>
        <v>0</v>
      </c>
      <c r="AH28" s="37">
        <f>'ALL PROJECTS MONTHLY REPORT'!AH28</f>
        <v>7837000</v>
      </c>
      <c r="AI28" s="39">
        <f>'ALL PROJECTS MONTHLY REPORT'!AI28</f>
        <v>1</v>
      </c>
      <c r="AJ28" s="40">
        <f>'ALL PROJECTS MONTHLY REPORT'!AJ28</f>
        <v>6.520833333333333</v>
      </c>
      <c r="AK28" s="39">
        <f>'ALL PROJECTS MONTHLY REPORT'!AK28</f>
        <v>1</v>
      </c>
      <c r="AL28" s="119">
        <f>'ALL PROJECTS MONTHLY REPORT'!AL28</f>
        <v>0</v>
      </c>
      <c r="AM28" s="153" t="str">
        <f>'ALL PROJECTS MONTHLY REPORT'!AM28</f>
        <v>Project Closed</v>
      </c>
      <c r="AN28" s="154" t="s">
        <v>223</v>
      </c>
    </row>
    <row r="29" spans="1:40" s="155" customFormat="1" ht="43.8" hidden="1" thickBot="1" x14ac:dyDescent="0.35">
      <c r="A29" s="147">
        <f>'ALL PROJECTS MONTHLY REPORT'!A29</f>
        <v>3097</v>
      </c>
      <c r="B29" s="148" t="str">
        <f>'ALL PROJECTS MONTHLY REPORT'!B29</f>
        <v>Arecibo</v>
      </c>
      <c r="C29" s="148" t="str">
        <f>'ALL PROJECTS MONTHLY REPORT'!C29</f>
        <v>Trina Padilla de Sanz</v>
      </c>
      <c r="D29" s="148" t="str">
        <f>'ALL PROJECTS MONTHLY REPORT'!D29</f>
        <v>Frank Nieves</v>
      </c>
      <c r="E29" s="148" t="str">
        <f>'ALL PROJECTS MONTHLY REPORT'!E29</f>
        <v>Cost Control Company, Inc.</v>
      </c>
      <c r="F29" s="148" t="str">
        <f>'ALL PROJECTS MONTHLY REPORT'!F29</f>
        <v xml:space="preserve">ISS Corp
</v>
      </c>
      <c r="G29" s="148" t="str">
        <f>'ALL PROJECTS MONTHLY REPORT'!G29</f>
        <v>Ray Engineers PSC</v>
      </c>
      <c r="H29" s="148" t="str">
        <f>'ALL PROJECTS MONTHLY REPORT'!H29</f>
        <v>Nogama Construction</v>
      </c>
      <c r="I29" s="149">
        <f>'ALL PROJECTS MONTHLY REPORT'!I29</f>
        <v>240</v>
      </c>
      <c r="J29" s="149">
        <f>'ALL PROJECTS MONTHLY REPORT'!J29</f>
        <v>240</v>
      </c>
      <c r="K29" s="149">
        <f>'ALL PROJECTS MONTHLY REPORT'!K29</f>
        <v>0</v>
      </c>
      <c r="L29" s="26">
        <f>'ALL PROJECTS MONTHLY REPORT'!L29</f>
        <v>240</v>
      </c>
      <c r="M29" s="149">
        <f>'ALL PROJECTS MONTHLY REPORT'!M29</f>
        <v>0</v>
      </c>
      <c r="N29" s="149">
        <f>'ALL PROJECTS MONTHLY REPORT'!N29</f>
        <v>1278</v>
      </c>
      <c r="O29" s="149">
        <f>'ALL PROJECTS MONTHLY REPORT'!O29</f>
        <v>97</v>
      </c>
      <c r="P29" s="27">
        <f>'ALL PROJECTS MONTHLY REPORT'!P29</f>
        <v>1375</v>
      </c>
      <c r="Q29" s="28">
        <f>'ALL PROJECTS MONTHLY REPORT'!Q29</f>
        <v>7.5899843505477307E-2</v>
      </c>
      <c r="R29" s="29">
        <f>'ALL PROJECTS MONTHLY REPORT'!R29</f>
        <v>1464</v>
      </c>
      <c r="S29" s="28">
        <f>'ALL PROJECTS MONTHLY REPORT'!S29</f>
        <v>1</v>
      </c>
      <c r="T29" s="31">
        <f>'ALL PROJECTS MONTHLY REPORT'!T29</f>
        <v>38726</v>
      </c>
      <c r="U29" s="31">
        <f>'ALL PROJECTS MONTHLY REPORT'!U29</f>
        <v>40003</v>
      </c>
      <c r="V29" s="32">
        <f>'ALL PROJECTS MONTHLY REPORT'!V29</f>
        <v>40100</v>
      </c>
      <c r="W29" s="32">
        <f>'ALL PROJECTS MONTHLY REPORT'!W29</f>
        <v>40190</v>
      </c>
      <c r="X29" s="32">
        <f>'ALL PROJECTS MONTHLY REPORT'!X29</f>
        <v>40406</v>
      </c>
      <c r="Y29" s="31">
        <f>'ALL PROJECTS MONTHLY REPORT'!Y29</f>
        <v>0</v>
      </c>
      <c r="Z29" s="150" t="str">
        <f>'ALL PROJECTS MONTHLY REPORT'!Z29</f>
        <v xml:space="preserve">Tax Credit </v>
      </c>
      <c r="AA29" s="151">
        <f>'ALL PROJECTS MONTHLY REPORT'!AA29</f>
        <v>0</v>
      </c>
      <c r="AB29" s="152">
        <f>'ALL PROJECTS MONTHLY REPORT'!AB29</f>
        <v>23814529</v>
      </c>
      <c r="AC29" s="152">
        <f>'ALL PROJECTS MONTHLY REPORT'!AC29</f>
        <v>1556413.89</v>
      </c>
      <c r="AD29" s="37">
        <f>'ALL PROJECTS MONTHLY REPORT'!AD29</f>
        <v>25370942.890000001</v>
      </c>
      <c r="AE29" s="28">
        <f>'ALL PROJECTS MONTHLY REPORT'!AE29</f>
        <v>6.5355644447135611E-2</v>
      </c>
      <c r="AF29" s="37">
        <f>'ALL PROJECTS MONTHLY REPORT'!AF29</f>
        <v>25198434.68</v>
      </c>
      <c r="AG29" s="152">
        <f>'ALL PROJECTS MONTHLY REPORT'!AG29</f>
        <v>0</v>
      </c>
      <c r="AH29" s="37">
        <f>'ALL PROJECTS MONTHLY REPORT'!AH29</f>
        <v>25198434.68</v>
      </c>
      <c r="AI29" s="39">
        <f>'ALL PROJECTS MONTHLY REPORT'!AI29</f>
        <v>0.99320055976051269</v>
      </c>
      <c r="AJ29" s="40">
        <f>'ALL PROJECTS MONTHLY REPORT'!AJ29</f>
        <v>6.1</v>
      </c>
      <c r="AK29" s="39">
        <f>'ALL PROJECTS MONTHLY REPORT'!AK29</f>
        <v>1</v>
      </c>
      <c r="AL29" s="119">
        <f>'ALL PROJECTS MONTHLY REPORT'!AL29</f>
        <v>0</v>
      </c>
      <c r="AM29" s="153" t="str">
        <f>'ALL PROJECTS MONTHLY REPORT'!AM29</f>
        <v>Project Closed</v>
      </c>
      <c r="AN29" s="154" t="s">
        <v>223</v>
      </c>
    </row>
    <row r="30" spans="1:40" s="155" customFormat="1" ht="29.4" hidden="1" thickBot="1" x14ac:dyDescent="0.35">
      <c r="A30" s="147">
        <f>'ALL PROJECTS MONTHLY REPORT'!A30</f>
        <v>5127</v>
      </c>
      <c r="B30" s="148" t="str">
        <f>'ALL PROJECTS MONTHLY REPORT'!B30</f>
        <v>Arecibo</v>
      </c>
      <c r="C30" s="148" t="str">
        <f>'ALL PROJECTS MONTHLY REPORT'!C30</f>
        <v>La Meseta</v>
      </c>
      <c r="D30" s="148" t="str">
        <f>'ALL PROJECTS MONTHLY REPORT'!D30</f>
        <v>Pedro Vega</v>
      </c>
      <c r="E30" s="148" t="str">
        <f>'ALL PROJECTS MONTHLY REPORT'!E30</f>
        <v>Cost Control Company, Inc.</v>
      </c>
      <c r="F30" s="148" t="str">
        <f>'ALL PROJECTS MONTHLY REPORT'!F30</f>
        <v>URS Caribe</v>
      </c>
      <c r="G30" s="148" t="str">
        <f>'ALL PROJECTS MONTHLY REPORT'!G30</f>
        <v>Enrique Ruiz &amp; Asoc.</v>
      </c>
      <c r="H30" s="148" t="str">
        <f>'ALL PROJECTS MONTHLY REPORT'!H30</f>
        <v>Venegas Construction</v>
      </c>
      <c r="I30" s="149">
        <f>'ALL PROJECTS MONTHLY REPORT'!I30</f>
        <v>300</v>
      </c>
      <c r="J30" s="149">
        <f>'ALL PROJECTS MONTHLY REPORT'!J30</f>
        <v>300</v>
      </c>
      <c r="K30" s="149">
        <f>'ALL PROJECTS MONTHLY REPORT'!K30</f>
        <v>0</v>
      </c>
      <c r="L30" s="26">
        <f>'ALL PROJECTS MONTHLY REPORT'!L30</f>
        <v>300</v>
      </c>
      <c r="M30" s="149">
        <f>'ALL PROJECTS MONTHLY REPORT'!M30</f>
        <v>0</v>
      </c>
      <c r="N30" s="149">
        <f>'ALL PROJECTS MONTHLY REPORT'!N30</f>
        <v>1098</v>
      </c>
      <c r="O30" s="149">
        <f>'ALL PROJECTS MONTHLY REPORT'!O30</f>
        <v>871</v>
      </c>
      <c r="P30" s="27">
        <f>'ALL PROJECTS MONTHLY REPORT'!P30</f>
        <v>1969</v>
      </c>
      <c r="Q30" s="28">
        <f>'ALL PROJECTS MONTHLY REPORT'!Q30</f>
        <v>0.7932604735883424</v>
      </c>
      <c r="R30" s="29">
        <f>'ALL PROJECTS MONTHLY REPORT'!R30</f>
        <v>1947</v>
      </c>
      <c r="S30" s="28">
        <f>'ALL PROJECTS MONTHLY REPORT'!S30</f>
        <v>1</v>
      </c>
      <c r="T30" s="31">
        <f>'ALL PROJECTS MONTHLY REPORT'!T30</f>
        <v>38503</v>
      </c>
      <c r="U30" s="31">
        <f>'ALL PROJECTS MONTHLY REPORT'!U30</f>
        <v>39600</v>
      </c>
      <c r="V30" s="32">
        <f>'ALL PROJECTS MONTHLY REPORT'!V30</f>
        <v>40471</v>
      </c>
      <c r="W30" s="32">
        <f>'ALL PROJECTS MONTHLY REPORT'!W30</f>
        <v>40450</v>
      </c>
      <c r="X30" s="32">
        <f>'ALL PROJECTS MONTHLY REPORT'!X30</f>
        <v>40567</v>
      </c>
      <c r="Y30" s="31">
        <f>'ALL PROJECTS MONTHLY REPORT'!Y30</f>
        <v>0</v>
      </c>
      <c r="Z30" s="150" t="str">
        <f>'ALL PROJECTS MONTHLY REPORT'!Z30</f>
        <v>Tax  Credit</v>
      </c>
      <c r="AA30" s="151">
        <f>'ALL PROJECTS MONTHLY REPORT'!AA30</f>
        <v>0</v>
      </c>
      <c r="AB30" s="152">
        <f>'ALL PROJECTS MONTHLY REPORT'!AB30</f>
        <v>24161000</v>
      </c>
      <c r="AC30" s="152">
        <f>'ALL PROJECTS MONTHLY REPORT'!AC30</f>
        <v>1903823.57</v>
      </c>
      <c r="AD30" s="37">
        <f>'ALL PROJECTS MONTHLY REPORT'!AD30</f>
        <v>26064823.57</v>
      </c>
      <c r="AE30" s="28">
        <f>'ALL PROJECTS MONTHLY REPORT'!AE30</f>
        <v>7.8797382972559088E-2</v>
      </c>
      <c r="AF30" s="37">
        <f>'ALL PROJECTS MONTHLY REPORT'!AF30</f>
        <v>26064823.57</v>
      </c>
      <c r="AG30" s="152">
        <f>'ALL PROJECTS MONTHLY REPORT'!AG30</f>
        <v>0</v>
      </c>
      <c r="AH30" s="37">
        <f>'ALL PROJECTS MONTHLY REPORT'!AH30</f>
        <v>26064823.57</v>
      </c>
      <c r="AI30" s="39">
        <f>'ALL PROJECTS MONTHLY REPORT'!AI30</f>
        <v>1</v>
      </c>
      <c r="AJ30" s="40">
        <f>'ALL PROJECTS MONTHLY REPORT'!AJ30</f>
        <v>6.49</v>
      </c>
      <c r="AK30" s="39">
        <f>'ALL PROJECTS MONTHLY REPORT'!AK30</f>
        <v>1</v>
      </c>
      <c r="AL30" s="119">
        <f>'ALL PROJECTS MONTHLY REPORT'!AL30</f>
        <v>0</v>
      </c>
      <c r="AM30" s="153" t="str">
        <f>'ALL PROJECTS MONTHLY REPORT'!AM30</f>
        <v xml:space="preserve">Project Closed. </v>
      </c>
      <c r="AN30" s="154" t="s">
        <v>223</v>
      </c>
    </row>
    <row r="31" spans="1:40" s="155" customFormat="1" ht="43.8" hidden="1" thickBot="1" x14ac:dyDescent="0.35">
      <c r="A31" s="147">
        <f>'ALL PROJECTS MONTHLY REPORT'!A31</f>
        <v>3099</v>
      </c>
      <c r="B31" s="148" t="str">
        <f>'ALL PROJECTS MONTHLY REPORT'!B31</f>
        <v>Arecibo</v>
      </c>
      <c r="C31" s="148" t="str">
        <f>'ALL PROJECTS MONTHLY REPORT'!C31</f>
        <v>Antonio Márquez Arbona</v>
      </c>
      <c r="D31" s="148" t="str">
        <f>'ALL PROJECTS MONTHLY REPORT'!D31</f>
        <v>Frank Nieves</v>
      </c>
      <c r="E31" s="148" t="str">
        <f>'ALL PROJECTS MONTHLY REPORT'!E31</f>
        <v>American Management</v>
      </c>
      <c r="F31" s="148" t="str">
        <f>'ALL PROJECTS MONTHLY REPORT'!F31</f>
        <v>Klassik Builders</v>
      </c>
      <c r="G31" s="148" t="str">
        <f>'ALL PROJECTS MONTHLY REPORT'!G31</f>
        <v>Enrique Ruiz &amp; Asoc.</v>
      </c>
      <c r="H31" s="148" t="str">
        <f>'ALL PROJECTS MONTHLY REPORT'!H31</f>
        <v>Karimar Construction, Inc.</v>
      </c>
      <c r="I31" s="149">
        <f>'ALL PROJECTS MONTHLY REPORT'!I31</f>
        <v>104</v>
      </c>
      <c r="J31" s="149">
        <f>'ALL PROJECTS MONTHLY REPORT'!J31</f>
        <v>104</v>
      </c>
      <c r="K31" s="149">
        <f>'ALL PROJECTS MONTHLY REPORT'!K31</f>
        <v>0</v>
      </c>
      <c r="L31" s="26">
        <f>'ALL PROJECTS MONTHLY REPORT'!L31</f>
        <v>104</v>
      </c>
      <c r="M31" s="149">
        <f>'ALL PROJECTS MONTHLY REPORT'!M31</f>
        <v>0</v>
      </c>
      <c r="N31" s="149">
        <f>'ALL PROJECTS MONTHLY REPORT'!N31</f>
        <v>730</v>
      </c>
      <c r="O31" s="149">
        <f>'ALL PROJECTS MONTHLY REPORT'!O31</f>
        <v>183</v>
      </c>
      <c r="P31" s="27">
        <f>'ALL PROJECTS MONTHLY REPORT'!P31</f>
        <v>913</v>
      </c>
      <c r="Q31" s="28">
        <f>'ALL PROJECTS MONTHLY REPORT'!Q31</f>
        <v>0.25068493150684934</v>
      </c>
      <c r="R31" s="29">
        <f>'ALL PROJECTS MONTHLY REPORT'!R31</f>
        <v>912</v>
      </c>
      <c r="S31" s="28">
        <f>'ALL PROJECTS MONTHLY REPORT'!S31</f>
        <v>1</v>
      </c>
      <c r="T31" s="31">
        <f>'ALL PROJECTS MONTHLY REPORT'!T31</f>
        <v>40262</v>
      </c>
      <c r="U31" s="31">
        <f>'ALL PROJECTS MONTHLY REPORT'!U31</f>
        <v>40991</v>
      </c>
      <c r="V31" s="32">
        <f>'ALL PROJECTS MONTHLY REPORT'!V31</f>
        <v>41174</v>
      </c>
      <c r="W31" s="32">
        <f>'ALL PROJECTS MONTHLY REPORT'!W31</f>
        <v>41174</v>
      </c>
      <c r="X31" s="32">
        <f>'ALL PROJECTS MONTHLY REPORT'!X31</f>
        <v>41365</v>
      </c>
      <c r="Y31" s="31">
        <f>'ALL PROJECTS MONTHLY REPORT'!Y31</f>
        <v>0</v>
      </c>
      <c r="Z31" s="150" t="str">
        <f>'ALL PROJECTS MONTHLY REPORT'!Z31</f>
        <v>ARRA/CFP</v>
      </c>
      <c r="AA31" s="151">
        <f>'ALL PROJECTS MONTHLY REPORT'!AA31</f>
        <v>0</v>
      </c>
      <c r="AB31" s="152">
        <f>'ALL PROJECTS MONTHLY REPORT'!AB31</f>
        <v>9085636</v>
      </c>
      <c r="AC31" s="152">
        <f>'ALL PROJECTS MONTHLY REPORT'!AC31</f>
        <v>263361.39</v>
      </c>
      <c r="AD31" s="37">
        <f>'ALL PROJECTS MONTHLY REPORT'!AD31</f>
        <v>9348997.3900000006</v>
      </c>
      <c r="AE31" s="28">
        <f>'ALL PROJECTS MONTHLY REPORT'!AE31</f>
        <v>2.8986566267898032E-2</v>
      </c>
      <c r="AF31" s="37">
        <f>'ALL PROJECTS MONTHLY REPORT'!AF31</f>
        <v>9223663.1799999997</v>
      </c>
      <c r="AG31" s="152">
        <f>'ALL PROJECTS MONTHLY REPORT'!AG31</f>
        <v>0</v>
      </c>
      <c r="AH31" s="37">
        <f>'ALL PROJECTS MONTHLY REPORT'!AH31</f>
        <v>9223663.1799999997</v>
      </c>
      <c r="AI31" s="39">
        <f>'ALL PROJECTS MONTHLY REPORT'!AI31</f>
        <v>0.98659383410096335</v>
      </c>
      <c r="AJ31" s="40">
        <f>'ALL PROJECTS MONTHLY REPORT'!AJ31</f>
        <v>8.7692307692307701</v>
      </c>
      <c r="AK31" s="39">
        <f>'ALL PROJECTS MONTHLY REPORT'!AK31</f>
        <v>1</v>
      </c>
      <c r="AL31" s="119">
        <f>'ALL PROJECTS MONTHLY REPORT'!AL31</f>
        <v>0</v>
      </c>
      <c r="AM31" s="153" t="str">
        <f>'ALL PROJECTS MONTHLY REPORT'!AM31</f>
        <v>In Closing Process.</v>
      </c>
      <c r="AN31" s="154" t="s">
        <v>223</v>
      </c>
    </row>
    <row r="32" spans="1:40" s="155" customFormat="1" ht="29.4" hidden="1" thickBot="1" x14ac:dyDescent="0.35">
      <c r="A32" s="147">
        <f>'ALL PROJECTS MONTHLY REPORT'!A32</f>
        <v>3021</v>
      </c>
      <c r="B32" s="148" t="str">
        <f>'ALL PROJECTS MONTHLY REPORT'!B32</f>
        <v>Arroyo</v>
      </c>
      <c r="C32" s="148" t="str">
        <f>'ALL PROJECTS MONTHLY REPORT'!C32</f>
        <v>Isidro Cora</v>
      </c>
      <c r="D32" s="148" t="str">
        <f>'ALL PROJECTS MONTHLY REPORT'!D32</f>
        <v>Rubén Cotto</v>
      </c>
      <c r="E32" s="148" t="str">
        <f>'ALL PROJECTS MONTHLY REPORT'!E32</f>
        <v>MJ Consulting</v>
      </c>
      <c r="F32" s="148" t="str">
        <f>'ALL PROJECTS MONTHLY REPORT'!F32</f>
        <v xml:space="preserve">MD </v>
      </c>
      <c r="G32" s="148" t="str">
        <f>'ALL PROJECTS MONTHLY REPORT'!G32</f>
        <v>GMG Eng. Consultants</v>
      </c>
      <c r="H32" s="148" t="str">
        <f>'ALL PROJECTS MONTHLY REPORT'!H32</f>
        <v>Venegas Construction</v>
      </c>
      <c r="I32" s="149">
        <f>'ALL PROJECTS MONTHLY REPORT'!I32</f>
        <v>150</v>
      </c>
      <c r="J32" s="149">
        <f>'ALL PROJECTS MONTHLY REPORT'!J32</f>
        <v>150</v>
      </c>
      <c r="K32" s="149">
        <f>'ALL PROJECTS MONTHLY REPORT'!K32</f>
        <v>0</v>
      </c>
      <c r="L32" s="26">
        <f>'ALL PROJECTS MONTHLY REPORT'!L32</f>
        <v>150</v>
      </c>
      <c r="M32" s="149">
        <f>'ALL PROJECTS MONTHLY REPORT'!M32</f>
        <v>0</v>
      </c>
      <c r="N32" s="149">
        <f>'ALL PROJECTS MONTHLY REPORT'!N32</f>
        <v>1095</v>
      </c>
      <c r="O32" s="149">
        <f>'ALL PROJECTS MONTHLY REPORT'!O32</f>
        <v>302</v>
      </c>
      <c r="P32" s="27">
        <f>'ALL PROJECTS MONTHLY REPORT'!P32</f>
        <v>1397</v>
      </c>
      <c r="Q32" s="28">
        <f>'ALL PROJECTS MONTHLY REPORT'!Q32</f>
        <v>0.27579908675799086</v>
      </c>
      <c r="R32" s="29">
        <f>'ALL PROJECTS MONTHLY REPORT'!R32</f>
        <v>1396</v>
      </c>
      <c r="S32" s="28">
        <f>'ALL PROJECTS MONTHLY REPORT'!S32</f>
        <v>1</v>
      </c>
      <c r="T32" s="31">
        <f>'ALL PROJECTS MONTHLY REPORT'!T32</f>
        <v>36430</v>
      </c>
      <c r="U32" s="31">
        <f>'ALL PROJECTS MONTHLY REPORT'!U32</f>
        <v>37524</v>
      </c>
      <c r="V32" s="32">
        <f>'ALL PROJECTS MONTHLY REPORT'!V32</f>
        <v>37826</v>
      </c>
      <c r="W32" s="32">
        <f>'ALL PROJECTS MONTHLY REPORT'!W32</f>
        <v>37826</v>
      </c>
      <c r="X32" s="32">
        <f>'ALL PROJECTS MONTHLY REPORT'!X32</f>
        <v>38260</v>
      </c>
      <c r="Y32" s="31">
        <f>'ALL PROJECTS MONTHLY REPORT'!Y32</f>
        <v>0</v>
      </c>
      <c r="Z32" s="150">
        <f>'ALL PROJECTS MONTHLY REPORT'!Z32</f>
        <v>0</v>
      </c>
      <c r="AA32" s="151">
        <f>'ALL PROJECTS MONTHLY REPORT'!AA32</f>
        <v>0</v>
      </c>
      <c r="AB32" s="152">
        <f>'ALL PROJECTS MONTHLY REPORT'!AB32</f>
        <v>10247000</v>
      </c>
      <c r="AC32" s="152">
        <f>'ALL PROJECTS MONTHLY REPORT'!AC32</f>
        <v>437000</v>
      </c>
      <c r="AD32" s="37">
        <f>'ALL PROJECTS MONTHLY REPORT'!AD32</f>
        <v>10684000</v>
      </c>
      <c r="AE32" s="28">
        <f>'ALL PROJECTS MONTHLY REPORT'!AE32</f>
        <v>4.2646628281448232E-2</v>
      </c>
      <c r="AF32" s="37">
        <f>'ALL PROJECTS MONTHLY REPORT'!AF32</f>
        <v>10654500</v>
      </c>
      <c r="AG32" s="152">
        <f>'ALL PROJECTS MONTHLY REPORT'!AG32</f>
        <v>0</v>
      </c>
      <c r="AH32" s="37">
        <f>'ALL PROJECTS MONTHLY REPORT'!AH32</f>
        <v>10654500</v>
      </c>
      <c r="AI32" s="39">
        <f>'ALL PROJECTS MONTHLY REPORT'!AI32</f>
        <v>0.99723886184949462</v>
      </c>
      <c r="AJ32" s="40">
        <f>'ALL PROJECTS MONTHLY REPORT'!AJ32</f>
        <v>9.3066666666666666</v>
      </c>
      <c r="AK32" s="39">
        <f>'ALL PROJECTS MONTHLY REPORT'!AK32</f>
        <v>1</v>
      </c>
      <c r="AL32" s="119">
        <f>'ALL PROJECTS MONTHLY REPORT'!AL32</f>
        <v>0</v>
      </c>
      <c r="AM32" s="153" t="str">
        <f>'ALL PROJECTS MONTHLY REPORT'!AM32</f>
        <v>The close out documents are under correction process by the Program Manager and General Contractor.</v>
      </c>
      <c r="AN32" s="154" t="s">
        <v>223</v>
      </c>
    </row>
    <row r="33" spans="1:40" s="155" customFormat="1" ht="43.8" hidden="1" thickBot="1" x14ac:dyDescent="0.35">
      <c r="A33" s="147">
        <f>'ALL PROJECTS MONTHLY REPORT'!A33</f>
        <v>3036</v>
      </c>
      <c r="B33" s="148" t="str">
        <f>'ALL PROJECTS MONTHLY REPORT'!B33</f>
        <v>Barceloneta</v>
      </c>
      <c r="C33" s="148" t="str">
        <f>'ALL PROJECTS MONTHLY REPORT'!C33</f>
        <v>Antonio Dávila Freytes</v>
      </c>
      <c r="D33" s="148" t="str">
        <f>'ALL PROJECTS MONTHLY REPORT'!D33</f>
        <v>José Negrón</v>
      </c>
      <c r="E33" s="148" t="str">
        <f>'ALL PROJECTS MONTHLY REPORT'!E33</f>
        <v>MAS Corporation</v>
      </c>
      <c r="F33" s="148" t="str">
        <f>'ALL PROJECTS MONTHLY REPORT'!F33</f>
        <v xml:space="preserve">LMC
</v>
      </c>
      <c r="G33" s="148" t="str">
        <f>'ALL PROJECTS MONTHLY REPORT'!G33</f>
        <v>Andrés Hernández &amp; Asoc.</v>
      </c>
      <c r="H33" s="148" t="str">
        <f>'ALL PROJECTS MONTHLY REPORT'!H33</f>
        <v>Caribe Tecno</v>
      </c>
      <c r="I33" s="149">
        <f>'ALL PROJECTS MONTHLY REPORT'!I33</f>
        <v>100</v>
      </c>
      <c r="J33" s="149">
        <f>'ALL PROJECTS MONTHLY REPORT'!J33</f>
        <v>100</v>
      </c>
      <c r="K33" s="149">
        <f>'ALL PROJECTS MONTHLY REPORT'!K33</f>
        <v>0</v>
      </c>
      <c r="L33" s="26">
        <f>'ALL PROJECTS MONTHLY REPORT'!L33</f>
        <v>100</v>
      </c>
      <c r="M33" s="149">
        <f>'ALL PROJECTS MONTHLY REPORT'!M33</f>
        <v>0</v>
      </c>
      <c r="N33" s="149">
        <f>'ALL PROJECTS MONTHLY REPORT'!N33</f>
        <v>904</v>
      </c>
      <c r="O33" s="149">
        <f>'ALL PROJECTS MONTHLY REPORT'!O33</f>
        <v>413</v>
      </c>
      <c r="P33" s="27">
        <f>'ALL PROJECTS MONTHLY REPORT'!P33</f>
        <v>1317</v>
      </c>
      <c r="Q33" s="28">
        <f>'ALL PROJECTS MONTHLY REPORT'!Q33</f>
        <v>0.45685840707964603</v>
      </c>
      <c r="R33" s="29">
        <f>'ALL PROJECTS MONTHLY REPORT'!R33</f>
        <v>1316</v>
      </c>
      <c r="S33" s="28">
        <f>'ALL PROJECTS MONTHLY REPORT'!S33</f>
        <v>1</v>
      </c>
      <c r="T33" s="31">
        <f>'ALL PROJECTS MONTHLY REPORT'!T33</f>
        <v>36448</v>
      </c>
      <c r="U33" s="31">
        <f>'ALL PROJECTS MONTHLY REPORT'!U33</f>
        <v>37351</v>
      </c>
      <c r="V33" s="32">
        <f>'ALL PROJECTS MONTHLY REPORT'!V33</f>
        <v>37764</v>
      </c>
      <c r="W33" s="32">
        <f>'ALL PROJECTS MONTHLY REPORT'!W33</f>
        <v>37764</v>
      </c>
      <c r="X33" s="32">
        <f>'ALL PROJECTS MONTHLY REPORT'!X33</f>
        <v>37802</v>
      </c>
      <c r="Y33" s="31">
        <f>'ALL PROJECTS MONTHLY REPORT'!Y33</f>
        <v>0</v>
      </c>
      <c r="Z33" s="150">
        <f>'ALL PROJECTS MONTHLY REPORT'!Z33</f>
        <v>0</v>
      </c>
      <c r="AA33" s="151">
        <f>'ALL PROJECTS MONTHLY REPORT'!AA33</f>
        <v>0</v>
      </c>
      <c r="AB33" s="152">
        <f>'ALL PROJECTS MONTHLY REPORT'!AB33</f>
        <v>6970000</v>
      </c>
      <c r="AC33" s="152">
        <f>'ALL PROJECTS MONTHLY REPORT'!AC33</f>
        <v>1305876.67</v>
      </c>
      <c r="AD33" s="37">
        <f>'ALL PROJECTS MONTHLY REPORT'!AD33</f>
        <v>8275876.6699999999</v>
      </c>
      <c r="AE33" s="28">
        <f>'ALL PROJECTS MONTHLY REPORT'!AE33</f>
        <v>0.1873567675753228</v>
      </c>
      <c r="AF33" s="37">
        <f>'ALL PROJECTS MONTHLY REPORT'!AF33</f>
        <v>8275877</v>
      </c>
      <c r="AG33" s="152">
        <f>'ALL PROJECTS MONTHLY REPORT'!AG33</f>
        <v>0</v>
      </c>
      <c r="AH33" s="37">
        <f>'ALL PROJECTS MONTHLY REPORT'!AH33</f>
        <v>8275877</v>
      </c>
      <c r="AI33" s="39">
        <f>'ALL PROJECTS MONTHLY REPORT'!AI33</f>
        <v>1.0000000398749296</v>
      </c>
      <c r="AJ33" s="40">
        <f>'ALL PROJECTS MONTHLY REPORT'!AJ33</f>
        <v>13.16</v>
      </c>
      <c r="AK33" s="39">
        <f>'ALL PROJECTS MONTHLY REPORT'!AK33</f>
        <v>1</v>
      </c>
      <c r="AL33" s="119">
        <f>'ALL PROJECTS MONTHLY REPORT'!AL33</f>
        <v>0</v>
      </c>
      <c r="AM33" s="153" t="str">
        <f>'ALL PROJECTS MONTHLY REPORT'!AM33</f>
        <v>Project Closed</v>
      </c>
      <c r="AN33" s="154" t="s">
        <v>223</v>
      </c>
    </row>
    <row r="34" spans="1:40" s="155" customFormat="1" ht="29.4" hidden="1" thickBot="1" x14ac:dyDescent="0.35">
      <c r="A34" s="147">
        <f>'ALL PROJECTS MONTHLY REPORT'!A34</f>
        <v>3037</v>
      </c>
      <c r="B34" s="148" t="str">
        <f>'ALL PROJECTS MONTHLY REPORT'!B34</f>
        <v>Barranquitas</v>
      </c>
      <c r="C34" s="148" t="str">
        <f>'ALL PROJECTS MONTHLY REPORT'!C34</f>
        <v>Villa Universitaria</v>
      </c>
      <c r="D34" s="148" t="str">
        <f>'ALL PROJECTS MONTHLY REPORT'!D34</f>
        <v>Jorge Mercado</v>
      </c>
      <c r="E34" s="148" t="str">
        <f>'ALL PROJECTS MONTHLY REPORT'!E34</f>
        <v>MJ Consulting</v>
      </c>
      <c r="F34" s="148" t="str">
        <f>'ALL PROJECTS MONTHLY REPORT'!F34</f>
        <v xml:space="preserve">AVP </v>
      </c>
      <c r="G34" s="148" t="str">
        <f>'ALL PROJECTS MONTHLY REPORT'!G34</f>
        <v>GMG Eng. Consultants</v>
      </c>
      <c r="H34" s="148" t="str">
        <f>'ALL PROJECTS MONTHLY REPORT'!H34</f>
        <v>Royal &amp; Sun Alliance</v>
      </c>
      <c r="I34" s="149">
        <f>'ALL PROJECTS MONTHLY REPORT'!I34</f>
        <v>100</v>
      </c>
      <c r="J34" s="149">
        <f>'ALL PROJECTS MONTHLY REPORT'!J34</f>
        <v>100</v>
      </c>
      <c r="K34" s="149">
        <f>'ALL PROJECTS MONTHLY REPORT'!K34</f>
        <v>0</v>
      </c>
      <c r="L34" s="26">
        <f>'ALL PROJECTS MONTHLY REPORT'!L34</f>
        <v>100</v>
      </c>
      <c r="M34" s="149">
        <f>'ALL PROJECTS MONTHLY REPORT'!M34</f>
        <v>0</v>
      </c>
      <c r="N34" s="149">
        <f>'ALL PROJECTS MONTHLY REPORT'!N34</f>
        <v>540</v>
      </c>
      <c r="O34" s="149">
        <f>'ALL PROJECTS MONTHLY REPORT'!O34</f>
        <v>913</v>
      </c>
      <c r="P34" s="27">
        <f>'ALL PROJECTS MONTHLY REPORT'!P34</f>
        <v>1453</v>
      </c>
      <c r="Q34" s="28">
        <f>'ALL PROJECTS MONTHLY REPORT'!Q34</f>
        <v>1.6907407407407407</v>
      </c>
      <c r="R34" s="29">
        <f>'ALL PROJECTS MONTHLY REPORT'!R34</f>
        <v>1678</v>
      </c>
      <c r="S34" s="28">
        <f>'ALL PROJECTS MONTHLY REPORT'!S34</f>
        <v>1</v>
      </c>
      <c r="T34" s="31">
        <f>'ALL PROJECTS MONTHLY REPORT'!T34</f>
        <v>35759</v>
      </c>
      <c r="U34" s="31">
        <f>'ALL PROJECTS MONTHLY REPORT'!U34</f>
        <v>36298</v>
      </c>
      <c r="V34" s="32">
        <f>'ALL PROJECTS MONTHLY REPORT'!V34</f>
        <v>37211</v>
      </c>
      <c r="W34" s="32">
        <f>'ALL PROJECTS MONTHLY REPORT'!W34</f>
        <v>37437</v>
      </c>
      <c r="X34" s="32">
        <f>'ALL PROJECTS MONTHLY REPORT'!X34</f>
        <v>37572</v>
      </c>
      <c r="Y34" s="31">
        <f>'ALL PROJECTS MONTHLY REPORT'!Y34</f>
        <v>0</v>
      </c>
      <c r="Z34" s="150">
        <f>'ALL PROJECTS MONTHLY REPORT'!Z34</f>
        <v>0</v>
      </c>
      <c r="AA34" s="151">
        <f>'ALL PROJECTS MONTHLY REPORT'!AA34</f>
        <v>0</v>
      </c>
      <c r="AB34" s="152">
        <f>'ALL PROJECTS MONTHLY REPORT'!AB34</f>
        <v>5299000</v>
      </c>
      <c r="AC34" s="152">
        <f>'ALL PROJECTS MONTHLY REPORT'!AC34</f>
        <v>804839</v>
      </c>
      <c r="AD34" s="37">
        <f>'ALL PROJECTS MONTHLY REPORT'!AD34</f>
        <v>6103839</v>
      </c>
      <c r="AE34" s="28">
        <f>'ALL PROJECTS MONTHLY REPORT'!AE34</f>
        <v>0.15188507265521797</v>
      </c>
      <c r="AF34" s="37">
        <f>'ALL PROJECTS MONTHLY REPORT'!AF34</f>
        <v>6103839</v>
      </c>
      <c r="AG34" s="152">
        <f>'ALL PROJECTS MONTHLY REPORT'!AG34</f>
        <v>0</v>
      </c>
      <c r="AH34" s="37">
        <f>'ALL PROJECTS MONTHLY REPORT'!AH34</f>
        <v>6103839</v>
      </c>
      <c r="AI34" s="39">
        <f>'ALL PROJECTS MONTHLY REPORT'!AI34</f>
        <v>1</v>
      </c>
      <c r="AJ34" s="40">
        <f>'ALL PROJECTS MONTHLY REPORT'!AJ34</f>
        <v>16.78</v>
      </c>
      <c r="AK34" s="39">
        <f>'ALL PROJECTS MONTHLY REPORT'!AK34</f>
        <v>1</v>
      </c>
      <c r="AL34" s="119">
        <f>'ALL PROJECTS MONTHLY REPORT'!AL34</f>
        <v>0</v>
      </c>
      <c r="AM34" s="153" t="str">
        <f>'ALL PROJECTS MONTHLY REPORT'!AM34</f>
        <v>Project Closed</v>
      </c>
      <c r="AN34" s="154" t="s">
        <v>223</v>
      </c>
    </row>
    <row r="35" spans="1:40" s="155" customFormat="1" ht="29.4" hidden="1" thickBot="1" x14ac:dyDescent="0.35">
      <c r="A35" s="147">
        <f>'ALL PROJECTS MONTHLY REPORT'!A35</f>
        <v>5093</v>
      </c>
      <c r="B35" s="148" t="str">
        <f>'ALL PROJECTS MONTHLY REPORT'!B35</f>
        <v>Bayamón</v>
      </c>
      <c r="C35" s="148" t="str">
        <f>'ALL PROJECTS MONTHLY REPORT'!C35</f>
        <v>Brisas de Bayamón</v>
      </c>
      <c r="D35" s="148" t="str">
        <f>'ALL PROJECTS MONTHLY REPORT'!D35</f>
        <v>Arturo Acevedo</v>
      </c>
      <c r="E35" s="148" t="str">
        <f>'ALL PROJECTS MONTHLY REPORT'!E35</f>
        <v>Cost Control Company, Inc.</v>
      </c>
      <c r="F35" s="148" t="str">
        <f>'ALL PROJECTS MONTHLY REPORT'!F35</f>
        <v xml:space="preserve">URS Caribe
</v>
      </c>
      <c r="G35" s="148" t="str">
        <f>'ALL PROJECTS MONTHLY REPORT'!G35</f>
        <v>Edison Avilés Deliz</v>
      </c>
      <c r="H35" s="148" t="str">
        <f>'ALL PROJECTS MONTHLY REPORT'!H35</f>
        <v>Omega Engineering</v>
      </c>
      <c r="I35" s="149">
        <f>'ALL PROJECTS MONTHLY REPORT'!I35</f>
        <v>300</v>
      </c>
      <c r="J35" s="149">
        <f>'ALL PROJECTS MONTHLY REPORT'!J35</f>
        <v>300</v>
      </c>
      <c r="K35" s="149">
        <f>'ALL PROJECTS MONTHLY REPORT'!K35</f>
        <v>0</v>
      </c>
      <c r="L35" s="26">
        <f>'ALL PROJECTS MONTHLY REPORT'!L35</f>
        <v>300</v>
      </c>
      <c r="M35" s="149">
        <f>'ALL PROJECTS MONTHLY REPORT'!M35</f>
        <v>0</v>
      </c>
      <c r="N35" s="149">
        <f>'ALL PROJECTS MONTHLY REPORT'!N35</f>
        <v>1400</v>
      </c>
      <c r="O35" s="149">
        <f>'ALL PROJECTS MONTHLY REPORT'!O35</f>
        <v>1372</v>
      </c>
      <c r="P35" s="27">
        <f>'ALL PROJECTS MONTHLY REPORT'!P35</f>
        <v>2772</v>
      </c>
      <c r="Q35" s="28">
        <f>'ALL PROJECTS MONTHLY REPORT'!Q35</f>
        <v>0.98</v>
      </c>
      <c r="R35" s="29">
        <f>'ALL PROJECTS MONTHLY REPORT'!R35</f>
        <v>2518</v>
      </c>
      <c r="S35" s="28">
        <f>'ALL PROJECTS MONTHLY REPORT'!S35</f>
        <v>1</v>
      </c>
      <c r="T35" s="31">
        <f>'ALL PROJECTS MONTHLY REPORT'!T35</f>
        <v>37265</v>
      </c>
      <c r="U35" s="31">
        <f>'ALL PROJECTS MONTHLY REPORT'!U35</f>
        <v>38664</v>
      </c>
      <c r="V35" s="32">
        <f>'ALL PROJECTS MONTHLY REPORT'!V35</f>
        <v>40036</v>
      </c>
      <c r="W35" s="32">
        <f>'ALL PROJECTS MONTHLY REPORT'!W35</f>
        <v>39783</v>
      </c>
      <c r="X35" s="32">
        <f>'ALL PROJECTS MONTHLY REPORT'!X35</f>
        <v>40259</v>
      </c>
      <c r="Y35" s="31">
        <f>'ALL PROJECTS MONTHLY REPORT'!Y35</f>
        <v>0</v>
      </c>
      <c r="Z35" s="150" t="str">
        <f>'ALL PROJECTS MONTHLY REPORT'!Z35</f>
        <v>Tax Credit</v>
      </c>
      <c r="AA35" s="151">
        <f>'ALL PROJECTS MONTHLY REPORT'!AA35</f>
        <v>0</v>
      </c>
      <c r="AB35" s="152">
        <f>'ALL PROJECTS MONTHLY REPORT'!AB35</f>
        <v>23965851</v>
      </c>
      <c r="AC35" s="152">
        <f>'ALL PROJECTS MONTHLY REPORT'!AC35</f>
        <v>5030471</v>
      </c>
      <c r="AD35" s="37">
        <f>'ALL PROJECTS MONTHLY REPORT'!AD35</f>
        <v>28996322</v>
      </c>
      <c r="AE35" s="28">
        <f>'ALL PROJECTS MONTHLY REPORT'!AE35</f>
        <v>0.20990162210388441</v>
      </c>
      <c r="AF35" s="37">
        <f>'ALL PROJECTS MONTHLY REPORT'!AF35</f>
        <v>27007484</v>
      </c>
      <c r="AG35" s="152">
        <f>'ALL PROJECTS MONTHLY REPORT'!AG35</f>
        <v>0</v>
      </c>
      <c r="AH35" s="37">
        <f>'ALL PROJECTS MONTHLY REPORT'!AH35</f>
        <v>27007484</v>
      </c>
      <c r="AI35" s="39">
        <f>'ALL PROJECTS MONTHLY REPORT'!AI35</f>
        <v>0.93141068029248675</v>
      </c>
      <c r="AJ35" s="40">
        <f>'ALL PROJECTS MONTHLY REPORT'!AJ35</f>
        <v>8.3933333333333326</v>
      </c>
      <c r="AK35" s="39">
        <f>'ALL PROJECTS MONTHLY REPORT'!AK35</f>
        <v>1</v>
      </c>
      <c r="AL35" s="119">
        <f>'ALL PROJECTS MONTHLY REPORT'!AL35</f>
        <v>0</v>
      </c>
      <c r="AM35" s="153" t="str">
        <f>'ALL PROJECTS MONTHLY REPORT'!AM35</f>
        <v>Project Closed</v>
      </c>
      <c r="AN35" s="154" t="s">
        <v>223</v>
      </c>
    </row>
    <row r="36" spans="1:40" s="155" customFormat="1" ht="29.4" hidden="1" thickBot="1" x14ac:dyDescent="0.35">
      <c r="A36" s="147">
        <f>'ALL PROJECTS MONTHLY REPORT'!A36</f>
        <v>5151</v>
      </c>
      <c r="B36" s="148" t="str">
        <f>'ALL PROJECTS MONTHLY REPORT'!B36</f>
        <v>Bayamón</v>
      </c>
      <c r="C36" s="148" t="str">
        <f>'ALL PROJECTS MONTHLY REPORT'!C36</f>
        <v>Sierra Linda</v>
      </c>
      <c r="D36" s="148" t="str">
        <f>'ALL PROJECTS MONTHLY REPORT'!D36</f>
        <v>Arturo Acevedo</v>
      </c>
      <c r="E36" s="148" t="str">
        <f>'ALL PROJECTS MONTHLY REPORT'!E36</f>
        <v>Martinal Property</v>
      </c>
      <c r="F36" s="148" t="str">
        <f>'ALL PROJECTS MONTHLY REPORT'!F36</f>
        <v xml:space="preserve">URS 
</v>
      </c>
      <c r="G36" s="148" t="str">
        <f>'ALL PROJECTS MONTHLY REPORT'!G36</f>
        <v>Gautier &amp; De Torres</v>
      </c>
      <c r="H36" s="148" t="str">
        <f>'ALL PROJECTS MONTHLY REPORT'!H36</f>
        <v>JR Builders</v>
      </c>
      <c r="I36" s="149">
        <f>'ALL PROJECTS MONTHLY REPORT'!I36</f>
        <v>200</v>
      </c>
      <c r="J36" s="149">
        <f>'ALL PROJECTS MONTHLY REPORT'!J36</f>
        <v>200</v>
      </c>
      <c r="K36" s="149">
        <f>'ALL PROJECTS MONTHLY REPORT'!K36</f>
        <v>0</v>
      </c>
      <c r="L36" s="26">
        <f>'ALL PROJECTS MONTHLY REPORT'!L36</f>
        <v>200</v>
      </c>
      <c r="M36" s="149">
        <f>'ALL PROJECTS MONTHLY REPORT'!M36</f>
        <v>0</v>
      </c>
      <c r="N36" s="149">
        <f>'ALL PROJECTS MONTHLY REPORT'!N36</f>
        <v>1015</v>
      </c>
      <c r="O36" s="149">
        <f>'ALL PROJECTS MONTHLY REPORT'!O36</f>
        <v>1071</v>
      </c>
      <c r="P36" s="27">
        <f>'ALL PROJECTS MONTHLY REPORT'!P36</f>
        <v>2086</v>
      </c>
      <c r="Q36" s="28">
        <f>'ALL PROJECTS MONTHLY REPORT'!Q36</f>
        <v>1.0551724137931036</v>
      </c>
      <c r="R36" s="29">
        <f>'ALL PROJECTS MONTHLY REPORT'!R36</f>
        <v>2136</v>
      </c>
      <c r="S36" s="28">
        <f>'ALL PROJECTS MONTHLY REPORT'!S36</f>
        <v>1</v>
      </c>
      <c r="T36" s="31">
        <f>'ALL PROJECTS MONTHLY REPORT'!T36</f>
        <v>37361</v>
      </c>
      <c r="U36" s="31">
        <f>'ALL PROJECTS MONTHLY REPORT'!U36</f>
        <v>38375</v>
      </c>
      <c r="V36" s="32">
        <f>'ALL PROJECTS MONTHLY REPORT'!V36</f>
        <v>39446</v>
      </c>
      <c r="W36" s="32">
        <f>'ALL PROJECTS MONTHLY REPORT'!W36</f>
        <v>39497</v>
      </c>
      <c r="X36" s="32">
        <f>'ALL PROJECTS MONTHLY REPORT'!X36</f>
        <v>39668</v>
      </c>
      <c r="Y36" s="31">
        <f>'ALL PROJECTS MONTHLY REPORT'!Y36</f>
        <v>0</v>
      </c>
      <c r="Z36" s="150" t="str">
        <f>'ALL PROJECTS MONTHLY REPORT'!Z36</f>
        <v>CFP-02</v>
      </c>
      <c r="AA36" s="151">
        <f>'ALL PROJECTS MONTHLY REPORT'!AA36</f>
        <v>0</v>
      </c>
      <c r="AB36" s="152">
        <f>'ALL PROJECTS MONTHLY REPORT'!AB36</f>
        <v>13395440</v>
      </c>
      <c r="AC36" s="152">
        <f>'ALL PROJECTS MONTHLY REPORT'!AC36</f>
        <v>1036113</v>
      </c>
      <c r="AD36" s="37">
        <f>'ALL PROJECTS MONTHLY REPORT'!AD36</f>
        <v>14431553</v>
      </c>
      <c r="AE36" s="28">
        <f>'ALL PROJECTS MONTHLY REPORT'!AE36</f>
        <v>7.7348187144281932E-2</v>
      </c>
      <c r="AF36" s="37">
        <f>'ALL PROJECTS MONTHLY REPORT'!AF36</f>
        <v>14344606</v>
      </c>
      <c r="AG36" s="152">
        <f>'ALL PROJECTS MONTHLY REPORT'!AG36</f>
        <v>0</v>
      </c>
      <c r="AH36" s="37">
        <f>'ALL PROJECTS MONTHLY REPORT'!AH36</f>
        <v>14344606</v>
      </c>
      <c r="AI36" s="39">
        <f>'ALL PROJECTS MONTHLY REPORT'!AI36</f>
        <v>0.99397521528001875</v>
      </c>
      <c r="AJ36" s="40">
        <f>'ALL PROJECTS MONTHLY REPORT'!AJ36</f>
        <v>10.68</v>
      </c>
      <c r="AK36" s="39">
        <f>'ALL PROJECTS MONTHLY REPORT'!AK36</f>
        <v>1</v>
      </c>
      <c r="AL36" s="119">
        <f>'ALL PROJECTS MONTHLY REPORT'!AL36</f>
        <v>0</v>
      </c>
      <c r="AM36" s="153" t="str">
        <f>'ALL PROJECTS MONTHLY REPORT'!AM36</f>
        <v>Project Closed</v>
      </c>
      <c r="AN36" s="154" t="s">
        <v>223</v>
      </c>
    </row>
    <row r="37" spans="1:40" s="155" customFormat="1" ht="43.8" hidden="1" thickBot="1" x14ac:dyDescent="0.35">
      <c r="A37" s="147">
        <f>'ALL PROJECTS MONTHLY REPORT'!A37</f>
        <v>5096</v>
      </c>
      <c r="B37" s="148" t="str">
        <f>'ALL PROJECTS MONTHLY REPORT'!B37</f>
        <v>Bayamón</v>
      </c>
      <c r="C37" s="148" t="str">
        <f>'ALL PROJECTS MONTHLY REPORT'!C37</f>
        <v>La Alhambra</v>
      </c>
      <c r="D37" s="148" t="str">
        <f>'ALL PROJECTS MONTHLY REPORT'!D37</f>
        <v>Luis Rodríguez</v>
      </c>
      <c r="E37" s="148" t="str">
        <f>'ALL PROJECTS MONTHLY REPORT'!E37</f>
        <v>Cost Control Company, Inc.</v>
      </c>
      <c r="F37" s="148" t="str">
        <f>'ALL PROJECTS MONTHLY REPORT'!F37</f>
        <v xml:space="preserve">LMC
</v>
      </c>
      <c r="G37" s="148" t="str">
        <f>'ALL PROJECTS MONTHLY REPORT'!G37</f>
        <v>Jorge del Río Arquitectos</v>
      </c>
      <c r="H37" s="148" t="str">
        <f>'ALL PROJECTS MONTHLY REPORT'!H37</f>
        <v>Del Valle Group</v>
      </c>
      <c r="I37" s="149">
        <f>'ALL PROJECTS MONTHLY REPORT'!I37</f>
        <v>96</v>
      </c>
      <c r="J37" s="149">
        <f>'ALL PROJECTS MONTHLY REPORT'!J37</f>
        <v>96</v>
      </c>
      <c r="K37" s="149">
        <f>'ALL PROJECTS MONTHLY REPORT'!K37</f>
        <v>0</v>
      </c>
      <c r="L37" s="26">
        <f>'ALL PROJECTS MONTHLY REPORT'!L37</f>
        <v>96</v>
      </c>
      <c r="M37" s="149">
        <f>'ALL PROJECTS MONTHLY REPORT'!M37</f>
        <v>0</v>
      </c>
      <c r="N37" s="149">
        <f>'ALL PROJECTS MONTHLY REPORT'!N37</f>
        <v>730</v>
      </c>
      <c r="O37" s="149">
        <f>'ALL PROJECTS MONTHLY REPORT'!O37</f>
        <v>236</v>
      </c>
      <c r="P37" s="27">
        <f>'ALL PROJECTS MONTHLY REPORT'!P37</f>
        <v>966</v>
      </c>
      <c r="Q37" s="28">
        <f>'ALL PROJECTS MONTHLY REPORT'!Q37</f>
        <v>0.32328767123287672</v>
      </c>
      <c r="R37" s="29">
        <f>'ALL PROJECTS MONTHLY REPORT'!R37</f>
        <v>793</v>
      </c>
      <c r="S37" s="28">
        <f>'ALL PROJECTS MONTHLY REPORT'!S37</f>
        <v>1</v>
      </c>
      <c r="T37" s="31">
        <f>'ALL PROJECTS MONTHLY REPORT'!T37</f>
        <v>40022</v>
      </c>
      <c r="U37" s="31">
        <f>'ALL PROJECTS MONTHLY REPORT'!U37</f>
        <v>40751</v>
      </c>
      <c r="V37" s="32">
        <f>'ALL PROJECTS MONTHLY REPORT'!V37</f>
        <v>40987</v>
      </c>
      <c r="W37" s="32">
        <f>'ALL PROJECTS MONTHLY REPORT'!W37</f>
        <v>40815</v>
      </c>
      <c r="X37" s="32">
        <f>'ALL PROJECTS MONTHLY REPORT'!X37</f>
        <v>41046</v>
      </c>
      <c r="Y37" s="31">
        <f>'ALL PROJECTS MONTHLY REPORT'!Y37</f>
        <v>0</v>
      </c>
      <c r="Z37" s="150" t="str">
        <f>'ALL PROJECTS MONTHLY REPORT'!Z37</f>
        <v>ARRA-CFP</v>
      </c>
      <c r="AA37" s="151">
        <f>'ALL PROJECTS MONTHLY REPORT'!AA37</f>
        <v>0</v>
      </c>
      <c r="AB37" s="152">
        <f>'ALL PROJECTS MONTHLY REPORT'!AB37</f>
        <v>9555000</v>
      </c>
      <c r="AC37" s="152">
        <f>'ALL PROJECTS MONTHLY REPORT'!AC37</f>
        <v>752914.59</v>
      </c>
      <c r="AD37" s="37">
        <f>'ALL PROJECTS MONTHLY REPORT'!AD37</f>
        <v>10307914.59</v>
      </c>
      <c r="AE37" s="28">
        <f>'ALL PROJECTS MONTHLY REPORT'!AE37</f>
        <v>7.8797968602825744E-2</v>
      </c>
      <c r="AF37" s="37">
        <f>'ALL PROJECTS MONTHLY REPORT'!AF37</f>
        <v>10307914.59</v>
      </c>
      <c r="AG37" s="152">
        <f>'ALL PROJECTS MONTHLY REPORT'!AG37</f>
        <v>0</v>
      </c>
      <c r="AH37" s="37">
        <f>'ALL PROJECTS MONTHLY REPORT'!AH37</f>
        <v>10307914.59</v>
      </c>
      <c r="AI37" s="39">
        <f>'ALL PROJECTS MONTHLY REPORT'!AI37</f>
        <v>1</v>
      </c>
      <c r="AJ37" s="40">
        <f>'ALL PROJECTS MONTHLY REPORT'!AJ37</f>
        <v>8.2604166666666661</v>
      </c>
      <c r="AK37" s="39">
        <f>'ALL PROJECTS MONTHLY REPORT'!AK37</f>
        <v>1</v>
      </c>
      <c r="AL37" s="119">
        <f>'ALL PROJECTS MONTHLY REPORT'!AL37</f>
        <v>0</v>
      </c>
      <c r="AM37" s="153" t="str">
        <f>'ALL PROJECTS MONTHLY REPORT'!AM37</f>
        <v>Project Closed</v>
      </c>
      <c r="AN37" s="154" t="s">
        <v>223</v>
      </c>
    </row>
    <row r="38" spans="1:40" s="155" customFormat="1" ht="29.4" hidden="1" thickBot="1" x14ac:dyDescent="0.35">
      <c r="A38" s="147">
        <f>'ALL PROJECTS MONTHLY REPORT'!A38</f>
        <v>5094</v>
      </c>
      <c r="B38" s="148" t="str">
        <f>'ALL PROJECTS MONTHLY REPORT'!B38</f>
        <v>Bayamón</v>
      </c>
      <c r="C38" s="148" t="str">
        <f>'ALL PROJECTS MONTHLY REPORT'!C38</f>
        <v>Las Gardenias</v>
      </c>
      <c r="D38" s="148" t="str">
        <f>'ALL PROJECTS MONTHLY REPORT'!D38</f>
        <v>Jorge Mercado</v>
      </c>
      <c r="E38" s="148" t="str">
        <f>'ALL PROJECTS MONTHLY REPORT'!E38</f>
        <v>Housing Promoters</v>
      </c>
      <c r="F38" s="148" t="str">
        <f>'ALL PROJECTS MONTHLY REPORT'!F38</f>
        <v>AVP/Prann</v>
      </c>
      <c r="G38" s="148" t="str">
        <f>'ALL PROJECTS MONTHLY REPORT'!G38</f>
        <v>Gautier &amp; Benítez</v>
      </c>
      <c r="H38" s="148" t="str">
        <f>'ALL PROJECTS MONTHLY REPORT'!H38</f>
        <v>Del Valle Group</v>
      </c>
      <c r="I38" s="149">
        <f>'ALL PROJECTS MONTHLY REPORT'!I38</f>
        <v>164</v>
      </c>
      <c r="J38" s="149">
        <f>'ALL PROJECTS MONTHLY REPORT'!J38</f>
        <v>164</v>
      </c>
      <c r="K38" s="149">
        <f>'ALL PROJECTS MONTHLY REPORT'!K38</f>
        <v>0</v>
      </c>
      <c r="L38" s="26">
        <f>'ALL PROJECTS MONTHLY REPORT'!L38</f>
        <v>164</v>
      </c>
      <c r="M38" s="149">
        <f>'ALL PROJECTS MONTHLY REPORT'!M38</f>
        <v>0</v>
      </c>
      <c r="N38" s="149">
        <f>'ALL PROJECTS MONTHLY REPORT'!N38</f>
        <v>671</v>
      </c>
      <c r="O38" s="149">
        <f>'ALL PROJECTS MONTHLY REPORT'!O38</f>
        <v>302</v>
      </c>
      <c r="P38" s="27">
        <f>'ALL PROJECTS MONTHLY REPORT'!P38</f>
        <v>973</v>
      </c>
      <c r="Q38" s="28">
        <f>'ALL PROJECTS MONTHLY REPORT'!Q38</f>
        <v>0.45007451564828616</v>
      </c>
      <c r="R38" s="29">
        <f>'ALL PROJECTS MONTHLY REPORT'!R38</f>
        <v>1033</v>
      </c>
      <c r="S38" s="28">
        <f>'ALL PROJECTS MONTHLY REPORT'!S38</f>
        <v>1</v>
      </c>
      <c r="T38" s="31">
        <f>'ALL PROJECTS MONTHLY REPORT'!T38</f>
        <v>35579</v>
      </c>
      <c r="U38" s="31">
        <f>'ALL PROJECTS MONTHLY REPORT'!U38</f>
        <v>36249</v>
      </c>
      <c r="V38" s="32">
        <f>'ALL PROJECTS MONTHLY REPORT'!V38</f>
        <v>36551</v>
      </c>
      <c r="W38" s="32">
        <f>'ALL PROJECTS MONTHLY REPORT'!W38</f>
        <v>36612</v>
      </c>
      <c r="X38" s="32">
        <f>'ALL PROJECTS MONTHLY REPORT'!X38</f>
        <v>36685</v>
      </c>
      <c r="Y38" s="31">
        <f>'ALL PROJECTS MONTHLY REPORT'!Y38</f>
        <v>0</v>
      </c>
      <c r="Z38" s="150">
        <f>'ALL PROJECTS MONTHLY REPORT'!Z38</f>
        <v>0</v>
      </c>
      <c r="AA38" s="151">
        <f>'ALL PROJECTS MONTHLY REPORT'!AA38</f>
        <v>0</v>
      </c>
      <c r="AB38" s="152">
        <f>'ALL PROJECTS MONTHLY REPORT'!AB38</f>
        <v>7117000</v>
      </c>
      <c r="AC38" s="152">
        <f>'ALL PROJECTS MONTHLY REPORT'!AC38</f>
        <v>152286.5</v>
      </c>
      <c r="AD38" s="37">
        <f>'ALL PROJECTS MONTHLY REPORT'!AD38</f>
        <v>7269286.5</v>
      </c>
      <c r="AE38" s="28">
        <f>'ALL PROJECTS MONTHLY REPORT'!AE38</f>
        <v>2.1397569200505832E-2</v>
      </c>
      <c r="AF38" s="37">
        <f>'ALL PROJECTS MONTHLY REPORT'!AF38</f>
        <v>7234564.4000000004</v>
      </c>
      <c r="AG38" s="152">
        <f>'ALL PROJECTS MONTHLY REPORT'!AG38</f>
        <v>0</v>
      </c>
      <c r="AH38" s="37">
        <f>'ALL PROJECTS MONTHLY REPORT'!AH38</f>
        <v>7234564.4000000004</v>
      </c>
      <c r="AI38" s="39">
        <f>'ALL PROJECTS MONTHLY REPORT'!AI38</f>
        <v>0.99522345143502056</v>
      </c>
      <c r="AJ38" s="40">
        <f>'ALL PROJECTS MONTHLY REPORT'!AJ38</f>
        <v>6.2987804878048781</v>
      </c>
      <c r="AK38" s="39">
        <f>'ALL PROJECTS MONTHLY REPORT'!AK38</f>
        <v>1</v>
      </c>
      <c r="AL38" s="119">
        <f>'ALL PROJECTS MONTHLY REPORT'!AL38</f>
        <v>0</v>
      </c>
      <c r="AM38" s="153" t="str">
        <f>'ALL PROJECTS MONTHLY REPORT'!AM38</f>
        <v>Project Closed</v>
      </c>
      <c r="AN38" s="154" t="s">
        <v>223</v>
      </c>
    </row>
    <row r="39" spans="1:40" s="155" customFormat="1" ht="43.8" hidden="1" thickBot="1" x14ac:dyDescent="0.35">
      <c r="A39" s="147">
        <f>'ALL PROJECTS MONTHLY REPORT'!A39</f>
        <v>5138</v>
      </c>
      <c r="B39" s="148" t="str">
        <f>'ALL PROJECTS MONTHLY REPORT'!B39</f>
        <v>Caguas</v>
      </c>
      <c r="C39" s="148" t="str">
        <f>'ALL PROJECTS MONTHLY REPORT'!C39</f>
        <v>Villa del Rey                           (With Take Over Agreement)</v>
      </c>
      <c r="D39" s="148" t="str">
        <f>'ALL PROJECTS MONTHLY REPORT'!D39</f>
        <v>Fco. Palacios</v>
      </c>
      <c r="E39" s="148" t="str">
        <f>'ALL PROJECTS MONTHLY REPORT'!E39</f>
        <v>MJ Consulting</v>
      </c>
      <c r="F39" s="148" t="str">
        <f>'ALL PROJECTS MONTHLY REPORT'!F39</f>
        <v>AVP / Vivonis &amp; Villegas</v>
      </c>
      <c r="G39" s="148" t="str">
        <f>'ALL PROJECTS MONTHLY REPORT'!G39</f>
        <v>Guillermety, Ortiz &amp; Asoc.</v>
      </c>
      <c r="H39" s="148" t="str">
        <f>'ALL PROJECTS MONTHLY REPORT'!H39</f>
        <v xml:space="preserve">American Intl. </v>
      </c>
      <c r="I39" s="149">
        <f>'ALL PROJECTS MONTHLY REPORT'!I39</f>
        <v>100</v>
      </c>
      <c r="J39" s="149">
        <f>'ALL PROJECTS MONTHLY REPORT'!J39</f>
        <v>100</v>
      </c>
      <c r="K39" s="149">
        <f>'ALL PROJECTS MONTHLY REPORT'!K39</f>
        <v>0</v>
      </c>
      <c r="L39" s="26">
        <f>'ALL PROJECTS MONTHLY REPORT'!L39</f>
        <v>100</v>
      </c>
      <c r="M39" s="149">
        <f>'ALL PROJECTS MONTHLY REPORT'!M39</f>
        <v>0</v>
      </c>
      <c r="N39" s="149">
        <f>'ALL PROJECTS MONTHLY REPORT'!N39</f>
        <v>620</v>
      </c>
      <c r="O39" s="149">
        <f>'ALL PROJECTS MONTHLY REPORT'!O39</f>
        <v>165</v>
      </c>
      <c r="P39" s="27">
        <f>'ALL PROJECTS MONTHLY REPORT'!P39</f>
        <v>785</v>
      </c>
      <c r="Q39" s="28">
        <f>'ALL PROJECTS MONTHLY REPORT'!Q39</f>
        <v>0.2661290322580645</v>
      </c>
      <c r="R39" s="29">
        <f>'ALL PROJECTS MONTHLY REPORT'!R39</f>
        <v>903</v>
      </c>
      <c r="S39" s="28">
        <f>'ALL PROJECTS MONTHLY REPORT'!S39</f>
        <v>1</v>
      </c>
      <c r="T39" s="31">
        <f>'ALL PROJECTS MONTHLY REPORT'!T39</f>
        <v>36742</v>
      </c>
      <c r="U39" s="31">
        <f>'ALL PROJECTS MONTHLY REPORT'!U39</f>
        <v>37361</v>
      </c>
      <c r="V39" s="32">
        <f>'ALL PROJECTS MONTHLY REPORT'!V39</f>
        <v>37526</v>
      </c>
      <c r="W39" s="32">
        <f>'ALL PROJECTS MONTHLY REPORT'!W39</f>
        <v>37645</v>
      </c>
      <c r="X39" s="32">
        <f>'ALL PROJECTS MONTHLY REPORT'!X39</f>
        <v>37645</v>
      </c>
      <c r="Y39" s="31">
        <f>'ALL PROJECTS MONTHLY REPORT'!Y39</f>
        <v>0</v>
      </c>
      <c r="Z39" s="150">
        <f>'ALL PROJECTS MONTHLY REPORT'!Z39</f>
        <v>0</v>
      </c>
      <c r="AA39" s="151">
        <f>'ALL PROJECTS MONTHLY REPORT'!AA39</f>
        <v>0</v>
      </c>
      <c r="AB39" s="152">
        <f>'ALL PROJECTS MONTHLY REPORT'!AB39</f>
        <v>2110081</v>
      </c>
      <c r="AC39" s="152">
        <f>'ALL PROJECTS MONTHLY REPORT'!AC39</f>
        <v>192030</v>
      </c>
      <c r="AD39" s="37">
        <f>'ALL PROJECTS MONTHLY REPORT'!AD39</f>
        <v>2302111</v>
      </c>
      <c r="AE39" s="28">
        <f>'ALL PROJECTS MONTHLY REPORT'!AE39</f>
        <v>9.1005985078297949E-2</v>
      </c>
      <c r="AF39" s="37">
        <f>'ALL PROJECTS MONTHLY REPORT'!AF39</f>
        <v>2302111</v>
      </c>
      <c r="AG39" s="152">
        <f>'ALL PROJECTS MONTHLY REPORT'!AG39</f>
        <v>0</v>
      </c>
      <c r="AH39" s="37">
        <f>'ALL PROJECTS MONTHLY REPORT'!AH39</f>
        <v>2302111</v>
      </c>
      <c r="AI39" s="39">
        <f>'ALL PROJECTS MONTHLY REPORT'!AI39</f>
        <v>1</v>
      </c>
      <c r="AJ39" s="40">
        <f>'ALL PROJECTS MONTHLY REPORT'!AJ39</f>
        <v>9.0299999999999994</v>
      </c>
      <c r="AK39" s="39">
        <f>'ALL PROJECTS MONTHLY REPORT'!AK39</f>
        <v>1</v>
      </c>
      <c r="AL39" s="119">
        <f>'ALL PROJECTS MONTHLY REPORT'!AL39</f>
        <v>0</v>
      </c>
      <c r="AM39" s="153" t="str">
        <f>'ALL PROJECTS MONTHLY REPORT'!AM39</f>
        <v>Project Closed</v>
      </c>
      <c r="AN39" s="154" t="s">
        <v>223</v>
      </c>
    </row>
    <row r="40" spans="1:40" s="155" customFormat="1" ht="43.8" hidden="1" thickBot="1" x14ac:dyDescent="0.35">
      <c r="A40" s="147">
        <f>'ALL PROJECTS MONTHLY REPORT'!A40</f>
        <v>5066</v>
      </c>
      <c r="B40" s="148" t="str">
        <f>'ALL PROJECTS MONTHLY REPORT'!B40</f>
        <v>Caguas</v>
      </c>
      <c r="C40" s="148" t="str">
        <f>'ALL PROJECTS MONTHLY REPORT'!C40</f>
        <v>Turabo Heights</v>
      </c>
      <c r="D40" s="148" t="str">
        <f>'ALL PROJECTS MONTHLY REPORT'!D40</f>
        <v>Luis Rodríguez</v>
      </c>
      <c r="E40" s="148" t="str">
        <f>'ALL PROJECTS MONTHLY REPORT'!E40</f>
        <v>MJ Consulting</v>
      </c>
      <c r="F40" s="148" t="str">
        <f>'ALL PROJECTS MONTHLY REPORT'!F40</f>
        <v xml:space="preserve">LMC
</v>
      </c>
      <c r="G40" s="148" t="str">
        <f>'ALL PROJECTS MONTHLY REPORT'!G40</f>
        <v>Andrés Hernández &amp; Asoc.</v>
      </c>
      <c r="H40" s="148" t="str">
        <f>'ALL PROJECTS MONTHLY REPORT'!H40</f>
        <v>Del Valle Group</v>
      </c>
      <c r="I40" s="149">
        <f>'ALL PROJECTS MONTHLY REPORT'!I40</f>
        <v>254</v>
      </c>
      <c r="J40" s="149">
        <f>'ALL PROJECTS MONTHLY REPORT'!J40</f>
        <v>254</v>
      </c>
      <c r="K40" s="149">
        <f>'ALL PROJECTS MONTHLY REPORT'!K40</f>
        <v>0</v>
      </c>
      <c r="L40" s="26">
        <f>'ALL PROJECTS MONTHLY REPORT'!L40</f>
        <v>254</v>
      </c>
      <c r="M40" s="149">
        <f>'ALL PROJECTS MONTHLY REPORT'!M40</f>
        <v>0</v>
      </c>
      <c r="N40" s="149">
        <f>'ALL PROJECTS MONTHLY REPORT'!N40</f>
        <v>1300</v>
      </c>
      <c r="O40" s="149">
        <f>'ALL PROJECTS MONTHLY REPORT'!O40</f>
        <v>471</v>
      </c>
      <c r="P40" s="27">
        <f>'ALL PROJECTS MONTHLY REPORT'!P40</f>
        <v>1771</v>
      </c>
      <c r="Q40" s="28">
        <f>'ALL PROJECTS MONTHLY REPORT'!Q40</f>
        <v>0.36230769230769233</v>
      </c>
      <c r="R40" s="29">
        <f>'ALL PROJECTS MONTHLY REPORT'!R40</f>
        <v>1641</v>
      </c>
      <c r="S40" s="28">
        <f>'ALL PROJECTS MONTHLY REPORT'!S40</f>
        <v>1</v>
      </c>
      <c r="T40" s="31">
        <f>'ALL PROJECTS MONTHLY REPORT'!T40</f>
        <v>38733</v>
      </c>
      <c r="U40" s="31">
        <f>'ALL PROJECTS MONTHLY REPORT'!U40</f>
        <v>40032</v>
      </c>
      <c r="V40" s="32">
        <f>'ALL PROJECTS MONTHLY REPORT'!V40</f>
        <v>40503</v>
      </c>
      <c r="W40" s="32">
        <f>'ALL PROJECTS MONTHLY REPORT'!W40</f>
        <v>40374</v>
      </c>
      <c r="X40" s="32">
        <f>'ALL PROJECTS MONTHLY REPORT'!X40</f>
        <v>40451</v>
      </c>
      <c r="Y40" s="31">
        <f>'ALL PROJECTS MONTHLY REPORT'!Y40</f>
        <v>0</v>
      </c>
      <c r="Z40" s="150" t="str">
        <f>'ALL PROJECTS MONTHLY REPORT'!Z40</f>
        <v>Tax Credit</v>
      </c>
      <c r="AA40" s="151">
        <f>'ALL PROJECTS MONTHLY REPORT'!AA40</f>
        <v>0</v>
      </c>
      <c r="AB40" s="152">
        <f>'ALL PROJECTS MONTHLY REPORT'!AB40</f>
        <v>25534940</v>
      </c>
      <c r="AC40" s="152">
        <f>'ALL PROJECTS MONTHLY REPORT'!AC40</f>
        <v>2776195</v>
      </c>
      <c r="AD40" s="37">
        <f>'ALL PROJECTS MONTHLY REPORT'!AD40</f>
        <v>28311135</v>
      </c>
      <c r="AE40" s="28">
        <f>'ALL PROJECTS MONTHLY REPORT'!AE40</f>
        <v>0.1087214224901253</v>
      </c>
      <c r="AF40" s="37">
        <f>'ALL PROJECTS MONTHLY REPORT'!AF40</f>
        <v>28311135.039999999</v>
      </c>
      <c r="AG40" s="152">
        <f>'ALL PROJECTS MONTHLY REPORT'!AG40</f>
        <v>0</v>
      </c>
      <c r="AH40" s="37">
        <f>'ALL PROJECTS MONTHLY REPORT'!AH40</f>
        <v>28311135.039999999</v>
      </c>
      <c r="AI40" s="39">
        <f>'ALL PROJECTS MONTHLY REPORT'!AI40</f>
        <v>1.0000000014128716</v>
      </c>
      <c r="AJ40" s="40">
        <f>'ALL PROJECTS MONTHLY REPORT'!AJ40</f>
        <v>6.4606299212598426</v>
      </c>
      <c r="AK40" s="39">
        <f>'ALL PROJECTS MONTHLY REPORT'!AK40</f>
        <v>1</v>
      </c>
      <c r="AL40" s="119">
        <f>'ALL PROJECTS MONTHLY REPORT'!AL40</f>
        <v>0</v>
      </c>
      <c r="AM40" s="153" t="str">
        <f>'ALL PROJECTS MONTHLY REPORT'!AM40</f>
        <v>Project Closed</v>
      </c>
      <c r="AN40" s="154" t="s">
        <v>223</v>
      </c>
    </row>
    <row r="41" spans="1:40" s="155" customFormat="1" ht="43.8" hidden="1" thickBot="1" x14ac:dyDescent="0.35">
      <c r="A41" s="147">
        <f>'ALL PROJECTS MONTHLY REPORT'!A41</f>
        <v>3038</v>
      </c>
      <c r="B41" s="148" t="str">
        <f>'ALL PROJECTS MONTHLY REPORT'!B41</f>
        <v>Camuy</v>
      </c>
      <c r="C41" s="148" t="str">
        <f>'ALL PROJECTS MONTHLY REPORT'!C41</f>
        <v>M. Román Adames</v>
      </c>
      <c r="D41" s="148" t="str">
        <f>'ALL PROJECTS MONTHLY REPORT'!D41</f>
        <v>Arturo Acevedo</v>
      </c>
      <c r="E41" s="148" t="str">
        <f>'ALL PROJECTS MONTHLY REPORT'!E41</f>
        <v>NFC</v>
      </c>
      <c r="F41" s="148" t="str">
        <f>'ALL PROJECTS MONTHLY REPORT'!F41</f>
        <v>CMS</v>
      </c>
      <c r="G41" s="148" t="str">
        <f>'ALL PROJECTS MONTHLY REPORT'!G41</f>
        <v>Gutierez &amp; Gutierrez</v>
      </c>
      <c r="H41" s="148" t="str">
        <f>'ALL PROJECTS MONTHLY REPORT'!H41</f>
        <v>Pintores Metropolitanos</v>
      </c>
      <c r="I41" s="149">
        <f>'ALL PROJECTS MONTHLY REPORT'!I41</f>
        <v>64</v>
      </c>
      <c r="J41" s="149">
        <f>'ALL PROJECTS MONTHLY REPORT'!J41</f>
        <v>64</v>
      </c>
      <c r="K41" s="149">
        <f>'ALL PROJECTS MONTHLY REPORT'!K41</f>
        <v>0</v>
      </c>
      <c r="L41" s="26">
        <f>'ALL PROJECTS MONTHLY REPORT'!L41</f>
        <v>64</v>
      </c>
      <c r="M41" s="149">
        <f>'ALL PROJECTS MONTHLY REPORT'!M41</f>
        <v>0</v>
      </c>
      <c r="N41" s="149">
        <f>'ALL PROJECTS MONTHLY REPORT'!N41</f>
        <v>396</v>
      </c>
      <c r="O41" s="149">
        <f>'ALL PROJECTS MONTHLY REPORT'!O41</f>
        <v>491</v>
      </c>
      <c r="P41" s="27">
        <f>'ALL PROJECTS MONTHLY REPORT'!P41</f>
        <v>887</v>
      </c>
      <c r="Q41" s="28">
        <f>'ALL PROJECTS MONTHLY REPORT'!Q41</f>
        <v>1.2398989898989898</v>
      </c>
      <c r="R41" s="29">
        <f>'ALL PROJECTS MONTHLY REPORT'!R41</f>
        <v>1101</v>
      </c>
      <c r="S41" s="28">
        <f>'ALL PROJECTS MONTHLY REPORT'!S41</f>
        <v>1</v>
      </c>
      <c r="T41" s="31">
        <f>'ALL PROJECTS MONTHLY REPORT'!T41</f>
        <v>35569</v>
      </c>
      <c r="U41" s="31">
        <f>'ALL PROJECTS MONTHLY REPORT'!U41</f>
        <v>35964</v>
      </c>
      <c r="V41" s="32">
        <f>'ALL PROJECTS MONTHLY REPORT'!V41</f>
        <v>36455</v>
      </c>
      <c r="W41" s="32">
        <f>'ALL PROJECTS MONTHLY REPORT'!W41</f>
        <v>36670</v>
      </c>
      <c r="X41" s="32">
        <f>'ALL PROJECTS MONTHLY REPORT'!X41</f>
        <v>36969</v>
      </c>
      <c r="Y41" s="31">
        <f>'ALL PROJECTS MONTHLY REPORT'!Y41</f>
        <v>0</v>
      </c>
      <c r="Z41" s="150">
        <f>'ALL PROJECTS MONTHLY REPORT'!Z41</f>
        <v>0</v>
      </c>
      <c r="AA41" s="151">
        <f>'ALL PROJECTS MONTHLY REPORT'!AA41</f>
        <v>0</v>
      </c>
      <c r="AB41" s="152">
        <f>'ALL PROJECTS MONTHLY REPORT'!AB41</f>
        <v>3600000</v>
      </c>
      <c r="AC41" s="152">
        <f>'ALL PROJECTS MONTHLY REPORT'!AC41</f>
        <v>403566</v>
      </c>
      <c r="AD41" s="37">
        <f>'ALL PROJECTS MONTHLY REPORT'!AD41</f>
        <v>4003566</v>
      </c>
      <c r="AE41" s="28">
        <f>'ALL PROJECTS MONTHLY REPORT'!AE41</f>
        <v>0.11210166666666667</v>
      </c>
      <c r="AF41" s="37">
        <f>'ALL PROJECTS MONTHLY REPORT'!AF41</f>
        <v>4003566</v>
      </c>
      <c r="AG41" s="152">
        <f>'ALL PROJECTS MONTHLY REPORT'!AG41</f>
        <v>0</v>
      </c>
      <c r="AH41" s="37">
        <f>'ALL PROJECTS MONTHLY REPORT'!AH41</f>
        <v>4003566</v>
      </c>
      <c r="AI41" s="39">
        <f>'ALL PROJECTS MONTHLY REPORT'!AI41</f>
        <v>1</v>
      </c>
      <c r="AJ41" s="40">
        <f>'ALL PROJECTS MONTHLY REPORT'!AJ41</f>
        <v>17.203125</v>
      </c>
      <c r="AK41" s="39">
        <f>'ALL PROJECTS MONTHLY REPORT'!AK41</f>
        <v>1</v>
      </c>
      <c r="AL41" s="119">
        <f>'ALL PROJECTS MONTHLY REPORT'!AL41</f>
        <v>0</v>
      </c>
      <c r="AM41" s="153" t="str">
        <f>'ALL PROJECTS MONTHLY REPORT'!AM41</f>
        <v>Project Closed</v>
      </c>
      <c r="AN41" s="154" t="s">
        <v>223</v>
      </c>
    </row>
    <row r="42" spans="1:40" s="155" customFormat="1" ht="43.8" hidden="1" thickBot="1" x14ac:dyDescent="0.35">
      <c r="A42" s="147">
        <f>'ALL PROJECTS MONTHLY REPORT'!A42</f>
        <v>3053</v>
      </c>
      <c r="B42" s="148" t="str">
        <f>'ALL PROJECTS MONTHLY REPORT'!B42</f>
        <v>Canóvanas</v>
      </c>
      <c r="C42" s="148" t="str">
        <f>'ALL PROJECTS MONTHLY REPORT'!C42</f>
        <v>Jesús T. Piñero</v>
      </c>
      <c r="D42" s="148" t="str">
        <f>'ALL PROJECTS MONTHLY REPORT'!D42</f>
        <v>Katherine Vázquez</v>
      </c>
      <c r="E42" s="148" t="str">
        <f>'ALL PROJECTS MONTHLY REPORT'!E42</f>
        <v>Peregrine Group Inc.</v>
      </c>
      <c r="F42" s="148" t="str">
        <f>'ALL PROJECTS MONTHLY REPORT'!F42</f>
        <v>Klassik Builders</v>
      </c>
      <c r="G42" s="148" t="str">
        <f>'ALL PROJECTS MONTHLY REPORT'!G42</f>
        <v>Ray Engineers, PSC</v>
      </c>
      <c r="H42" s="148" t="str">
        <f>'ALL PROJECTS MONTHLY REPORT'!H42</f>
        <v>LPC&amp;D</v>
      </c>
      <c r="I42" s="149">
        <f>'ALL PROJECTS MONTHLY REPORT'!I42</f>
        <v>124</v>
      </c>
      <c r="J42" s="149">
        <f>'ALL PROJECTS MONTHLY REPORT'!J42</f>
        <v>124</v>
      </c>
      <c r="K42" s="149">
        <f>'ALL PROJECTS MONTHLY REPORT'!K42</f>
        <v>0</v>
      </c>
      <c r="L42" s="26">
        <f>'ALL PROJECTS MONTHLY REPORT'!L42</f>
        <v>124</v>
      </c>
      <c r="M42" s="149">
        <f>'ALL PROJECTS MONTHLY REPORT'!M42</f>
        <v>0</v>
      </c>
      <c r="N42" s="149">
        <f>'ALL PROJECTS MONTHLY REPORT'!N42</f>
        <v>913</v>
      </c>
      <c r="O42" s="149">
        <f>'ALL PROJECTS MONTHLY REPORT'!O42</f>
        <v>237</v>
      </c>
      <c r="P42" s="27">
        <f>'ALL PROJECTS MONTHLY REPORT'!P42</f>
        <v>1150</v>
      </c>
      <c r="Q42" s="28">
        <f>'ALL PROJECTS MONTHLY REPORT'!Q42</f>
        <v>0.25958378970427165</v>
      </c>
      <c r="R42" s="29">
        <f>'ALL PROJECTS MONTHLY REPORT'!R42</f>
        <v>1149</v>
      </c>
      <c r="S42" s="28">
        <f>'ALL PROJECTS MONTHLY REPORT'!S42</f>
        <v>1</v>
      </c>
      <c r="T42" s="31">
        <f>'ALL PROJECTS MONTHLY REPORT'!T42</f>
        <v>40009</v>
      </c>
      <c r="U42" s="31">
        <f>'ALL PROJECTS MONTHLY REPORT'!U42</f>
        <v>40921</v>
      </c>
      <c r="V42" s="32">
        <f>'ALL PROJECTS MONTHLY REPORT'!V42</f>
        <v>41158</v>
      </c>
      <c r="W42" s="32">
        <f>'ALL PROJECTS MONTHLY REPORT'!W42</f>
        <v>41158</v>
      </c>
      <c r="X42" s="32">
        <f>'ALL PROJECTS MONTHLY REPORT'!X42</f>
        <v>41455</v>
      </c>
      <c r="Y42" s="31">
        <f>'ALL PROJECTS MONTHLY REPORT'!Y42</f>
        <v>0</v>
      </c>
      <c r="Z42" s="150" t="str">
        <f>'ALL PROJECTS MONTHLY REPORT'!Z42</f>
        <v>ARRA/CFP</v>
      </c>
      <c r="AA42" s="151">
        <f>'ALL PROJECTS MONTHLY REPORT'!AA42</f>
        <v>0</v>
      </c>
      <c r="AB42" s="152">
        <f>'ALL PROJECTS MONTHLY REPORT'!AB42</f>
        <v>16575250</v>
      </c>
      <c r="AC42" s="152">
        <f>'ALL PROJECTS MONTHLY REPORT'!AC42</f>
        <v>2355453</v>
      </c>
      <c r="AD42" s="37">
        <f>'ALL PROJECTS MONTHLY REPORT'!AD42</f>
        <v>18930703</v>
      </c>
      <c r="AE42" s="28">
        <f>'ALL PROJECTS MONTHLY REPORT'!AE42</f>
        <v>0.14210663489238473</v>
      </c>
      <c r="AF42" s="37">
        <f>'ALL PROJECTS MONTHLY REPORT'!AF42</f>
        <v>18827830.649999999</v>
      </c>
      <c r="AG42" s="152">
        <f>'ALL PROJECTS MONTHLY REPORT'!AG42</f>
        <v>0</v>
      </c>
      <c r="AH42" s="37">
        <f>'ALL PROJECTS MONTHLY REPORT'!AH42</f>
        <v>18827830.649999999</v>
      </c>
      <c r="AI42" s="39">
        <f>'ALL PROJECTS MONTHLY REPORT'!AI42</f>
        <v>0.99456584628684941</v>
      </c>
      <c r="AJ42" s="40">
        <f>'ALL PROJECTS MONTHLY REPORT'!AJ42</f>
        <v>9.2661290322580641</v>
      </c>
      <c r="AK42" s="39">
        <f>'ALL PROJECTS MONTHLY REPORT'!AK42</f>
        <v>1</v>
      </c>
      <c r="AL42" s="119">
        <f>'ALL PROJECTS MONTHLY REPORT'!AL42</f>
        <v>0</v>
      </c>
      <c r="AM42" s="153" t="str">
        <f>'ALL PROJECTS MONTHLY REPORT'!AM42</f>
        <v>The following items are pending: comments from payroll non-compliance issues, to submit certification # 38.</v>
      </c>
      <c r="AN42" s="154" t="s">
        <v>223</v>
      </c>
    </row>
    <row r="43" spans="1:40" s="155" customFormat="1" ht="29.4" hidden="1" thickBot="1" x14ac:dyDescent="0.35">
      <c r="A43" s="147">
        <f>'ALL PROJECTS MONTHLY REPORT'!A43</f>
        <v>5082</v>
      </c>
      <c r="B43" s="148" t="str">
        <f>'ALL PROJECTS MONTHLY REPORT'!B43</f>
        <v>Carolina</v>
      </c>
      <c r="C43" s="148" t="str">
        <f>'ALL PROJECTS MONTHLY REPORT'!C43</f>
        <v>Alturas de Country Club</v>
      </c>
      <c r="D43" s="148" t="str">
        <f>'ALL PROJECTS MONTHLY REPORT'!D43</f>
        <v>José González</v>
      </c>
      <c r="E43" s="148" t="str">
        <f>'ALL PROJECTS MONTHLY REPORT'!E43</f>
        <v>PROMMA</v>
      </c>
      <c r="F43" s="148" t="str">
        <f>'ALL PROJECTS MONTHLY REPORT'!F43</f>
        <v xml:space="preserve">URS 
</v>
      </c>
      <c r="G43" s="148" t="str">
        <f>'ALL PROJECTS MONTHLY REPORT'!G43</f>
        <v>Jorge del Rio</v>
      </c>
      <c r="H43" s="148" t="str">
        <f>'ALL PROJECTS MONTHLY REPORT'!H43</f>
        <v>North Construction</v>
      </c>
      <c r="I43" s="149">
        <f>'ALL PROJECTS MONTHLY REPORT'!I43</f>
        <v>72</v>
      </c>
      <c r="J43" s="149">
        <f>'ALL PROJECTS MONTHLY REPORT'!J43</f>
        <v>72</v>
      </c>
      <c r="K43" s="149">
        <f>'ALL PROJECTS MONTHLY REPORT'!K43</f>
        <v>0</v>
      </c>
      <c r="L43" s="26">
        <f>'ALL PROJECTS MONTHLY REPORT'!L43</f>
        <v>72</v>
      </c>
      <c r="M43" s="149">
        <f>'ALL PROJECTS MONTHLY REPORT'!M43</f>
        <v>0</v>
      </c>
      <c r="N43" s="149">
        <f>'ALL PROJECTS MONTHLY REPORT'!N43</f>
        <v>548</v>
      </c>
      <c r="O43" s="149">
        <f>'ALL PROJECTS MONTHLY REPORT'!O43</f>
        <v>373</v>
      </c>
      <c r="P43" s="27">
        <f>'ALL PROJECTS MONTHLY REPORT'!P43</f>
        <v>921</v>
      </c>
      <c r="Q43" s="28">
        <f>'ALL PROJECTS MONTHLY REPORT'!Q43</f>
        <v>0.68065693430656937</v>
      </c>
      <c r="R43" s="29">
        <f>'ALL PROJECTS MONTHLY REPORT'!R43</f>
        <v>893</v>
      </c>
      <c r="S43" s="28">
        <f>'ALL PROJECTS MONTHLY REPORT'!S43</f>
        <v>1</v>
      </c>
      <c r="T43" s="31">
        <f>'ALL PROJECTS MONTHLY REPORT'!T43</f>
        <v>38257</v>
      </c>
      <c r="U43" s="31">
        <f>'ALL PROJECTS MONTHLY REPORT'!U43</f>
        <v>38804</v>
      </c>
      <c r="V43" s="32">
        <f>'ALL PROJECTS MONTHLY REPORT'!V43</f>
        <v>39177</v>
      </c>
      <c r="W43" s="32">
        <f>'ALL PROJECTS MONTHLY REPORT'!W43</f>
        <v>39150</v>
      </c>
      <c r="X43" s="32">
        <f>'ALL PROJECTS MONTHLY REPORT'!X43</f>
        <v>39927</v>
      </c>
      <c r="Y43" s="31">
        <f>'ALL PROJECTS MONTHLY REPORT'!Y43</f>
        <v>0</v>
      </c>
      <c r="Z43" s="150" t="str">
        <f>'ALL PROJECTS MONTHLY REPORT'!Z43</f>
        <v>CFP</v>
      </c>
      <c r="AA43" s="151">
        <f>'ALL PROJECTS MONTHLY REPORT'!AA43</f>
        <v>0</v>
      </c>
      <c r="AB43" s="152">
        <f>'ALL PROJECTS MONTHLY REPORT'!AB43</f>
        <v>5977756.1500000004</v>
      </c>
      <c r="AC43" s="152">
        <f>'ALL PROJECTS MONTHLY REPORT'!AC43</f>
        <v>1066756.51</v>
      </c>
      <c r="AD43" s="37">
        <f>'ALL PROJECTS MONTHLY REPORT'!AD43</f>
        <v>7044512.6600000001</v>
      </c>
      <c r="AE43" s="28">
        <f>'ALL PROJECTS MONTHLY REPORT'!AE43</f>
        <v>0.17845433691703866</v>
      </c>
      <c r="AF43" s="37">
        <f>'ALL PROJECTS MONTHLY REPORT'!AF43</f>
        <v>7044512.6699999999</v>
      </c>
      <c r="AG43" s="152">
        <f>'ALL PROJECTS MONTHLY REPORT'!AG43</f>
        <v>0</v>
      </c>
      <c r="AH43" s="37">
        <f>'ALL PROJECTS MONTHLY REPORT'!AH43</f>
        <v>7044512.6699999999</v>
      </c>
      <c r="AI43" s="39">
        <f>'ALL PROJECTS MONTHLY REPORT'!AI43</f>
        <v>1.0000000014195445</v>
      </c>
      <c r="AJ43" s="40">
        <f>'ALL PROJECTS MONTHLY REPORT'!AJ43</f>
        <v>12.402777777777779</v>
      </c>
      <c r="AK43" s="39">
        <f>'ALL PROJECTS MONTHLY REPORT'!AK43</f>
        <v>1</v>
      </c>
      <c r="AL43" s="119">
        <f>'ALL PROJECTS MONTHLY REPORT'!AL43</f>
        <v>0</v>
      </c>
      <c r="AM43" s="153" t="str">
        <f>'ALL PROJECTS MONTHLY REPORT'!AM43</f>
        <v>Project Closed</v>
      </c>
      <c r="AN43" s="154" t="s">
        <v>223</v>
      </c>
    </row>
    <row r="44" spans="1:40" s="155" customFormat="1" ht="29.4" hidden="1" thickBot="1" x14ac:dyDescent="0.35">
      <c r="A44" s="147">
        <f>'ALL PROJECTS MONTHLY REPORT'!A44</f>
        <v>5057</v>
      </c>
      <c r="B44" s="148" t="str">
        <f>'ALL PROJECTS MONTHLY REPORT'!B44</f>
        <v>Carolina</v>
      </c>
      <c r="C44" s="148" t="str">
        <f>'ALL PROJECTS MONTHLY REPORT'!C44</f>
        <v>Los Mirtos</v>
      </c>
      <c r="D44" s="148" t="str">
        <f>'ALL PROJECTS MONTHLY REPORT'!D44</f>
        <v>José González</v>
      </c>
      <c r="E44" s="148" t="str">
        <f>'ALL PROJECTS MONTHLY REPORT'!E44</f>
        <v>Cost Control</v>
      </c>
      <c r="F44" s="148" t="str">
        <f>'ALL PROJECTS MONTHLY REPORT'!F44</f>
        <v>CCC-JV</v>
      </c>
      <c r="G44" s="148" t="str">
        <f>'ALL PROJECTS MONTHLY REPORT'!G44</f>
        <v>Hernández   -    Bauzá</v>
      </c>
      <c r="H44" s="148" t="str">
        <f>'ALL PROJECTS MONTHLY REPORT'!H44</f>
        <v>Del Valle group</v>
      </c>
      <c r="I44" s="149">
        <f>'ALL PROJECTS MONTHLY REPORT'!I44</f>
        <v>144</v>
      </c>
      <c r="J44" s="149">
        <f>'ALL PROJECTS MONTHLY REPORT'!J44</f>
        <v>144</v>
      </c>
      <c r="K44" s="149">
        <f>'ALL PROJECTS MONTHLY REPORT'!K44</f>
        <v>0</v>
      </c>
      <c r="L44" s="26">
        <f>'ALL PROJECTS MONTHLY REPORT'!L44</f>
        <v>144</v>
      </c>
      <c r="M44" s="149">
        <f>'ALL PROJECTS MONTHLY REPORT'!M44</f>
        <v>0</v>
      </c>
      <c r="N44" s="149">
        <f>'ALL PROJECTS MONTHLY REPORT'!N44</f>
        <v>545</v>
      </c>
      <c r="O44" s="149">
        <f>'ALL PROJECTS MONTHLY REPORT'!O44</f>
        <v>121</v>
      </c>
      <c r="P44" s="27">
        <f>'ALL PROJECTS MONTHLY REPORT'!P44</f>
        <v>666</v>
      </c>
      <c r="Q44" s="28">
        <f>'ALL PROJECTS MONTHLY REPORT'!Q44</f>
        <v>0.22201834862385322</v>
      </c>
      <c r="R44" s="29">
        <f>'ALL PROJECTS MONTHLY REPORT'!R44</f>
        <v>690</v>
      </c>
      <c r="S44" s="28">
        <f>'ALL PROJECTS MONTHLY REPORT'!S44</f>
        <v>1</v>
      </c>
      <c r="T44" s="31">
        <f>'ALL PROJECTS MONTHLY REPORT'!T44</f>
        <v>40490</v>
      </c>
      <c r="U44" s="31">
        <f>'ALL PROJECTS MONTHLY REPORT'!U44</f>
        <v>41034</v>
      </c>
      <c r="V44" s="32">
        <f>'ALL PROJECTS MONTHLY REPORT'!V44</f>
        <v>41155</v>
      </c>
      <c r="W44" s="32">
        <f>'ALL PROJECTS MONTHLY REPORT'!W44</f>
        <v>41180</v>
      </c>
      <c r="X44" s="32">
        <f>'ALL PROJECTS MONTHLY REPORT'!X44</f>
        <v>41472</v>
      </c>
      <c r="Y44" s="31">
        <f>'ALL PROJECTS MONTHLY REPORT'!Y44</f>
        <v>0</v>
      </c>
      <c r="Z44" s="150" t="str">
        <f>'ALL PROJECTS MONTHLY REPORT'!Z44</f>
        <v>Tax Credit</v>
      </c>
      <c r="AA44" s="151">
        <f>'ALL PROJECTS MONTHLY REPORT'!AA44</f>
        <v>0</v>
      </c>
      <c r="AB44" s="152">
        <f>'ALL PROJECTS MONTHLY REPORT'!AB44</f>
        <v>14841000</v>
      </c>
      <c r="AC44" s="152">
        <f>'ALL PROJECTS MONTHLY REPORT'!AC44</f>
        <v>272983</v>
      </c>
      <c r="AD44" s="37">
        <f>'ALL PROJECTS MONTHLY REPORT'!AD44</f>
        <v>15113983</v>
      </c>
      <c r="AE44" s="28">
        <f>'ALL PROJECTS MONTHLY REPORT'!AE44</f>
        <v>1.8393841385351391E-2</v>
      </c>
      <c r="AF44" s="37">
        <f>'ALL PROJECTS MONTHLY REPORT'!AF44</f>
        <v>14923649</v>
      </c>
      <c r="AG44" s="152">
        <f>'ALL PROJECTS MONTHLY REPORT'!AG44</f>
        <v>0</v>
      </c>
      <c r="AH44" s="37">
        <f>'ALL PROJECTS MONTHLY REPORT'!AH44</f>
        <v>14923649</v>
      </c>
      <c r="AI44" s="39">
        <f>'ALL PROJECTS MONTHLY REPORT'!AI44</f>
        <v>0.98740676101064817</v>
      </c>
      <c r="AJ44" s="40">
        <f>'ALL PROJECTS MONTHLY REPORT'!AJ44</f>
        <v>4.791666666666667</v>
      </c>
      <c r="AK44" s="39">
        <f>'ALL PROJECTS MONTHLY REPORT'!AK44</f>
        <v>1</v>
      </c>
      <c r="AL44" s="119">
        <f>'ALL PROJECTS MONTHLY REPORT'!AL44</f>
        <v>0</v>
      </c>
      <c r="AM44" s="153" t="str">
        <f>'ALL PROJECTS MONTHLY REPORT'!AM44</f>
        <v>Project Closed</v>
      </c>
      <c r="AN44" s="154" t="s">
        <v>223</v>
      </c>
    </row>
    <row r="45" spans="1:40" s="155" customFormat="1" ht="58.2" hidden="1" thickBot="1" x14ac:dyDescent="0.35">
      <c r="A45" s="147">
        <f>'ALL PROJECTS MONTHLY REPORT'!A45</f>
        <v>5076</v>
      </c>
      <c r="B45" s="148" t="str">
        <f>'ALL PROJECTS MONTHLY REPORT'!B45</f>
        <v>Carolina</v>
      </c>
      <c r="C45" s="148" t="str">
        <f>'ALL PROJECTS MONTHLY REPORT'!C45</f>
        <v>Catañito Gardens</v>
      </c>
      <c r="D45" s="148" t="str">
        <f>'ALL PROJECTS MONTHLY REPORT'!D45</f>
        <v>Luis Rodríguez</v>
      </c>
      <c r="E45" s="148" t="str">
        <f>'ALL PROJECTS MONTHLY REPORT'!E45</f>
        <v>Inn Capital Housing Division Joint Venture</v>
      </c>
      <c r="F45" s="148" t="str">
        <f>'ALL PROJECTS MONTHLY REPORT'!F45</f>
        <v xml:space="preserve">MD
</v>
      </c>
      <c r="G45" s="148" t="str">
        <f>'ALL PROJECTS MONTHLY REPORT'!G45</f>
        <v>URS Caribe</v>
      </c>
      <c r="H45" s="148" t="str">
        <f>'ALL PROJECTS MONTHLY REPORT'!H45</f>
        <v>RBC Construction</v>
      </c>
      <c r="I45" s="149">
        <f>'ALL PROJECTS MONTHLY REPORT'!I45</f>
        <v>124</v>
      </c>
      <c r="J45" s="149">
        <f>'ALL PROJECTS MONTHLY REPORT'!J45</f>
        <v>124</v>
      </c>
      <c r="K45" s="149">
        <f>'ALL PROJECTS MONTHLY REPORT'!K45</f>
        <v>0</v>
      </c>
      <c r="L45" s="26">
        <f>'ALL PROJECTS MONTHLY REPORT'!L45</f>
        <v>124</v>
      </c>
      <c r="M45" s="149">
        <f>'ALL PROJECTS MONTHLY REPORT'!M45</f>
        <v>0</v>
      </c>
      <c r="N45" s="149">
        <f>'ALL PROJECTS MONTHLY REPORT'!N45</f>
        <v>730</v>
      </c>
      <c r="O45" s="149">
        <f>'ALL PROJECTS MONTHLY REPORT'!O45</f>
        <v>937</v>
      </c>
      <c r="P45" s="27">
        <f>'ALL PROJECTS MONTHLY REPORT'!P45</f>
        <v>1667</v>
      </c>
      <c r="Q45" s="28">
        <f>'ALL PROJECTS MONTHLY REPORT'!Q45</f>
        <v>1.2835616438356163</v>
      </c>
      <c r="R45" s="29">
        <f>'ALL PROJECTS MONTHLY REPORT'!R45</f>
        <v>0</v>
      </c>
      <c r="S45" s="28">
        <f>'ALL PROJECTS MONTHLY REPORT'!S45</f>
        <v>1</v>
      </c>
      <c r="T45" s="31">
        <f>'ALL PROJECTS MONTHLY REPORT'!T45</f>
        <v>38756</v>
      </c>
      <c r="U45" s="31">
        <f>'ALL PROJECTS MONTHLY REPORT'!U45</f>
        <v>39485</v>
      </c>
      <c r="V45" s="32">
        <f>'ALL PROJECTS MONTHLY REPORT'!V45</f>
        <v>40422</v>
      </c>
      <c r="W45" s="32">
        <f>'ALL PROJECTS MONTHLY REPORT'!W45</f>
        <v>38756</v>
      </c>
      <c r="X45" s="32">
        <f>'ALL PROJECTS MONTHLY REPORT'!X45</f>
        <v>40630</v>
      </c>
      <c r="Y45" s="31">
        <f>'ALL PROJECTS MONTHLY REPORT'!Y45</f>
        <v>0</v>
      </c>
      <c r="Z45" s="150" t="str">
        <f>'ALL PROJECTS MONTHLY REPORT'!Z45</f>
        <v>Tax Credit 908-2008</v>
      </c>
      <c r="AA45" s="151">
        <f>'ALL PROJECTS MONTHLY REPORT'!AA45</f>
        <v>0</v>
      </c>
      <c r="AB45" s="152">
        <f>'ALL PROJECTS MONTHLY REPORT'!AB45</f>
        <v>13938100</v>
      </c>
      <c r="AC45" s="152">
        <f>'ALL PROJECTS MONTHLY REPORT'!AC45</f>
        <v>819027.61999999988</v>
      </c>
      <c r="AD45" s="37">
        <f>'ALL PROJECTS MONTHLY REPORT'!AD45</f>
        <v>14757127.619999999</v>
      </c>
      <c r="AE45" s="28">
        <f>'ALL PROJECTS MONTHLY REPORT'!AE45</f>
        <v>5.8761783887330402E-2</v>
      </c>
      <c r="AF45" s="37">
        <f>'ALL PROJECTS MONTHLY REPORT'!AF45</f>
        <v>14757127.619999999</v>
      </c>
      <c r="AG45" s="152">
        <f>'ALL PROJECTS MONTHLY REPORT'!AG45</f>
        <v>0</v>
      </c>
      <c r="AH45" s="37">
        <f>'ALL PROJECTS MONTHLY REPORT'!AH45</f>
        <v>14757127.619999999</v>
      </c>
      <c r="AI45" s="39">
        <f>'ALL PROJECTS MONTHLY REPORT'!AI45</f>
        <v>1</v>
      </c>
      <c r="AJ45" s="40">
        <f>'ALL PROJECTS MONTHLY REPORT'!AJ45</f>
        <v>0</v>
      </c>
      <c r="AK45" s="39">
        <f>'ALL PROJECTS MONTHLY REPORT'!AK45</f>
        <v>1</v>
      </c>
      <c r="AL45" s="119">
        <f>'ALL PROJECTS MONTHLY REPORT'!AL45</f>
        <v>0</v>
      </c>
      <c r="AM45" s="153" t="str">
        <f>'ALL PROJECTS MONTHLY REPORT'!AM45</f>
        <v>Project Closed</v>
      </c>
      <c r="AN45" s="154" t="s">
        <v>223</v>
      </c>
    </row>
    <row r="46" spans="1:40" s="155" customFormat="1" ht="29.4" hidden="1" thickBot="1" x14ac:dyDescent="0.35">
      <c r="A46" s="147">
        <f>'ALL PROJECTS MONTHLY REPORT'!A46</f>
        <v>5102</v>
      </c>
      <c r="B46" s="148" t="str">
        <f>'ALL PROJECTS MONTHLY REPORT'!B46</f>
        <v>Carolina</v>
      </c>
      <c r="C46" s="148" t="str">
        <f>'ALL PROJECTS MONTHLY REPORT'!C46</f>
        <v>El Coral</v>
      </c>
      <c r="D46" s="148" t="str">
        <f>'ALL PROJECTS MONTHLY REPORT'!D46</f>
        <v>José A. González</v>
      </c>
      <c r="E46" s="148" t="str">
        <f>'ALL PROJECTS MONTHLY REPORT'!E46</f>
        <v>Cost Control Company, Inc.</v>
      </c>
      <c r="F46" s="148" t="str">
        <f>'ALL PROJECTS MONTHLY REPORT'!F46</f>
        <v xml:space="preserve">URS Caribe
</v>
      </c>
      <c r="G46" s="148" t="str">
        <f>'ALL PROJECTS MONTHLY REPORT'!G46</f>
        <v>Francinetti Arquitectos</v>
      </c>
      <c r="H46" s="148" t="str">
        <f>'ALL PROJECTS MONTHLY REPORT'!H46</f>
        <v>Orion Contractors</v>
      </c>
      <c r="I46" s="149">
        <f>'ALL PROJECTS MONTHLY REPORT'!I46</f>
        <v>100</v>
      </c>
      <c r="J46" s="149">
        <f>'ALL PROJECTS MONTHLY REPORT'!J46</f>
        <v>100</v>
      </c>
      <c r="K46" s="149">
        <f>'ALL PROJECTS MONTHLY REPORT'!K46</f>
        <v>0</v>
      </c>
      <c r="L46" s="26">
        <f>'ALL PROJECTS MONTHLY REPORT'!L46</f>
        <v>100</v>
      </c>
      <c r="M46" s="149">
        <f>'ALL PROJECTS MONTHLY REPORT'!M46</f>
        <v>0</v>
      </c>
      <c r="N46" s="149">
        <f>'ALL PROJECTS MONTHLY REPORT'!N46</f>
        <v>913</v>
      </c>
      <c r="O46" s="149">
        <f>'ALL PROJECTS MONTHLY REPORT'!O46</f>
        <v>1268</v>
      </c>
      <c r="P46" s="27">
        <f>'ALL PROJECTS MONTHLY REPORT'!P46</f>
        <v>2181</v>
      </c>
      <c r="Q46" s="28">
        <f>'ALL PROJECTS MONTHLY REPORT'!Q46</f>
        <v>1.3888280394304491</v>
      </c>
      <c r="R46" s="29">
        <f>'ALL PROJECTS MONTHLY REPORT'!R46</f>
        <v>2180</v>
      </c>
      <c r="S46" s="28">
        <f>'ALL PROJECTS MONTHLY REPORT'!S46</f>
        <v>1</v>
      </c>
      <c r="T46" s="31">
        <f>'ALL PROJECTS MONTHLY REPORT'!T46</f>
        <v>38726</v>
      </c>
      <c r="U46" s="31">
        <f>'ALL PROJECTS MONTHLY REPORT'!U46</f>
        <v>39638</v>
      </c>
      <c r="V46" s="32">
        <f>'ALL PROJECTS MONTHLY REPORT'!V46</f>
        <v>40906</v>
      </c>
      <c r="W46" s="32">
        <f>'ALL PROJECTS MONTHLY REPORT'!W46</f>
        <v>40906</v>
      </c>
      <c r="X46" s="32">
        <f>'ALL PROJECTS MONTHLY REPORT'!X46</f>
        <v>41089</v>
      </c>
      <c r="Y46" s="31">
        <f>'ALL PROJECTS MONTHLY REPORT'!Y46</f>
        <v>0</v>
      </c>
      <c r="Z46" s="150" t="str">
        <f>'ALL PROJECTS MONTHLY REPORT'!Z46</f>
        <v>Tax Credit</v>
      </c>
      <c r="AA46" s="151">
        <f>'ALL PROJECTS MONTHLY REPORT'!AA46</f>
        <v>0</v>
      </c>
      <c r="AB46" s="152">
        <f>'ALL PROJECTS MONTHLY REPORT'!AB46</f>
        <v>9718830</v>
      </c>
      <c r="AC46" s="152">
        <f>'ALL PROJECTS MONTHLY REPORT'!AC46</f>
        <v>1196730.19</v>
      </c>
      <c r="AD46" s="37">
        <f>'ALL PROJECTS MONTHLY REPORT'!AD46</f>
        <v>10915560.189999999</v>
      </c>
      <c r="AE46" s="28">
        <f>'ALL PROJECTS MONTHLY REPORT'!AE46</f>
        <v>0.1231352117487393</v>
      </c>
      <c r="AF46" s="37">
        <f>'ALL PROJECTS MONTHLY REPORT'!AF46</f>
        <v>10915560.189999999</v>
      </c>
      <c r="AG46" s="152">
        <f>'ALL PROJECTS MONTHLY REPORT'!AG46</f>
        <v>0</v>
      </c>
      <c r="AH46" s="37">
        <f>'ALL PROJECTS MONTHLY REPORT'!AH46</f>
        <v>10915560.189999999</v>
      </c>
      <c r="AI46" s="39">
        <f>'ALL PROJECTS MONTHLY REPORT'!AI46</f>
        <v>1</v>
      </c>
      <c r="AJ46" s="40">
        <f>'ALL PROJECTS MONTHLY REPORT'!AJ46</f>
        <v>21.8</v>
      </c>
      <c r="AK46" s="39">
        <f>'ALL PROJECTS MONTHLY REPORT'!AK46</f>
        <v>1</v>
      </c>
      <c r="AL46" s="119">
        <f>'ALL PROJECTS MONTHLY REPORT'!AL46</f>
        <v>0</v>
      </c>
      <c r="AM46" s="153" t="str">
        <f>'ALL PROJECTS MONTHLY REPORT'!AM46</f>
        <v>Project Closed</v>
      </c>
      <c r="AN46" s="154" t="s">
        <v>223</v>
      </c>
    </row>
    <row r="47" spans="1:40" s="155" customFormat="1" ht="58.2" hidden="1" thickBot="1" x14ac:dyDescent="0.35">
      <c r="A47" s="147">
        <f>'ALL PROJECTS MONTHLY REPORT'!A47</f>
        <v>5101</v>
      </c>
      <c r="B47" s="148" t="str">
        <f>'ALL PROJECTS MONTHLY REPORT'!B47</f>
        <v>Carolina</v>
      </c>
      <c r="C47" s="148" t="str">
        <f>'ALL PROJECTS MONTHLY REPORT'!C47</f>
        <v>La Esmeralda</v>
      </c>
      <c r="D47" s="148" t="str">
        <f>'ALL PROJECTS MONTHLY REPORT'!D47</f>
        <v>Luis Rodríguez</v>
      </c>
      <c r="E47" s="148" t="str">
        <f>'ALL PROJECTS MONTHLY REPORT'!E47</f>
        <v>Inn Capital Housing Division Joint Venture</v>
      </c>
      <c r="F47" s="148" t="str">
        <f>'ALL PROJECTS MONTHLY REPORT'!F47</f>
        <v xml:space="preserve">BMA
</v>
      </c>
      <c r="G47" s="148" t="str">
        <f>'ALL PROJECTS MONTHLY REPORT'!G47</f>
        <v>Carlos E. Betancourt</v>
      </c>
      <c r="H47" s="148" t="str">
        <f>'ALL PROJECTS MONTHLY REPORT'!H47</f>
        <v>Construction Zone Corp.</v>
      </c>
      <c r="I47" s="149">
        <f>'ALL PROJECTS MONTHLY REPORT'!I47</f>
        <v>84</v>
      </c>
      <c r="J47" s="149">
        <f>'ALL PROJECTS MONTHLY REPORT'!J47</f>
        <v>84</v>
      </c>
      <c r="K47" s="149">
        <f>'ALL PROJECTS MONTHLY REPORT'!K47</f>
        <v>0</v>
      </c>
      <c r="L47" s="26">
        <f>'ALL PROJECTS MONTHLY REPORT'!L47</f>
        <v>84</v>
      </c>
      <c r="M47" s="149">
        <f>'ALL PROJECTS MONTHLY REPORT'!M47</f>
        <v>0</v>
      </c>
      <c r="N47" s="149">
        <f>'ALL PROJECTS MONTHLY REPORT'!N47</f>
        <v>549</v>
      </c>
      <c r="O47" s="149">
        <f>'ALL PROJECTS MONTHLY REPORT'!O47</f>
        <v>65</v>
      </c>
      <c r="P47" s="27">
        <f>'ALL PROJECTS MONTHLY REPORT'!P47</f>
        <v>614</v>
      </c>
      <c r="Q47" s="28">
        <f>'ALL PROJECTS MONTHLY REPORT'!Q47</f>
        <v>0.11839708561020036</v>
      </c>
      <c r="R47" s="29">
        <f>'ALL PROJECTS MONTHLY REPORT'!R47</f>
        <v>612</v>
      </c>
      <c r="S47" s="28">
        <f>'ALL PROJECTS MONTHLY REPORT'!S47</f>
        <v>1</v>
      </c>
      <c r="T47" s="31">
        <f>'ALL PROJECTS MONTHLY REPORT'!T47</f>
        <v>39804</v>
      </c>
      <c r="U47" s="31">
        <f>'ALL PROJECTS MONTHLY REPORT'!U47</f>
        <v>40352</v>
      </c>
      <c r="V47" s="32">
        <f>'ALL PROJECTS MONTHLY REPORT'!V47</f>
        <v>40417</v>
      </c>
      <c r="W47" s="32">
        <f>'ALL PROJECTS MONTHLY REPORT'!W47</f>
        <v>40416</v>
      </c>
      <c r="X47" s="32">
        <f>'ALL PROJECTS MONTHLY REPORT'!X47</f>
        <v>40522</v>
      </c>
      <c r="Y47" s="31">
        <f>'ALL PROJECTS MONTHLY REPORT'!Y47</f>
        <v>0</v>
      </c>
      <c r="Z47" s="150" t="str">
        <f>'ALL PROJECTS MONTHLY REPORT'!Z47</f>
        <v>Tax Credit</v>
      </c>
      <c r="AA47" s="151">
        <f>'ALL PROJECTS MONTHLY REPORT'!AA47</f>
        <v>0</v>
      </c>
      <c r="AB47" s="152">
        <f>'ALL PROJECTS MONTHLY REPORT'!AB47</f>
        <v>4462898</v>
      </c>
      <c r="AC47" s="152">
        <f>'ALL PROJECTS MONTHLY REPORT'!AC47</f>
        <v>32305.97</v>
      </c>
      <c r="AD47" s="37">
        <f>'ALL PROJECTS MONTHLY REPORT'!AD47</f>
        <v>4495203.97</v>
      </c>
      <c r="AE47" s="28">
        <f>'ALL PROJECTS MONTHLY REPORT'!AE47</f>
        <v>7.2387874425989575E-3</v>
      </c>
      <c r="AF47" s="37">
        <f>'ALL PROJECTS MONTHLY REPORT'!AF47</f>
        <v>4495203.7699999996</v>
      </c>
      <c r="AG47" s="152">
        <f>'ALL PROJECTS MONTHLY REPORT'!AG47</f>
        <v>0</v>
      </c>
      <c r="AH47" s="37">
        <f>'ALL PROJECTS MONTHLY REPORT'!AH47</f>
        <v>4495203.7699999996</v>
      </c>
      <c r="AI47" s="39">
        <f>'ALL PROJECTS MONTHLY REPORT'!AI47</f>
        <v>0.99999995550813681</v>
      </c>
      <c r="AJ47" s="40">
        <f>'ALL PROJECTS MONTHLY REPORT'!AJ47</f>
        <v>7.2857142857142856</v>
      </c>
      <c r="AK47" s="39">
        <f>'ALL PROJECTS MONTHLY REPORT'!AK47</f>
        <v>1</v>
      </c>
      <c r="AL47" s="119">
        <f>'ALL PROJECTS MONTHLY REPORT'!AL47</f>
        <v>0</v>
      </c>
      <c r="AM47" s="153" t="str">
        <f>'ALL PROJECTS MONTHLY REPORT'!AM47</f>
        <v>Project Closed</v>
      </c>
      <c r="AN47" s="154" t="s">
        <v>223</v>
      </c>
    </row>
    <row r="48" spans="1:40" s="155" customFormat="1" ht="115.8" hidden="1" thickBot="1" x14ac:dyDescent="0.35">
      <c r="A48" s="147">
        <f>'ALL PROJECTS MONTHLY REPORT'!A48</f>
        <v>5075</v>
      </c>
      <c r="B48" s="148" t="str">
        <f>'ALL PROJECTS MONTHLY REPORT'!B48</f>
        <v>Carolina</v>
      </c>
      <c r="C48" s="148" t="str">
        <f>'ALL PROJECTS MONTHLY REPORT'!C48</f>
        <v>Lagos de Blasina</v>
      </c>
      <c r="D48" s="148" t="str">
        <f>'ALL PROJECTS MONTHLY REPORT'!D48</f>
        <v>José A. González</v>
      </c>
      <c r="E48" s="148" t="str">
        <f>'ALL PROJECTS MONTHLY REPORT'!E48</f>
        <v>Cost Control Company, Inc.</v>
      </c>
      <c r="F48" s="148" t="str">
        <f>'ALL PROJECTS MONTHLY REPORT'!F48</f>
        <v>CMS</v>
      </c>
      <c r="G48" s="148" t="str">
        <f>'ALL PROJECTS MONTHLY REPORT'!G48</f>
        <v>Guillermety, Ortiz &amp; Asoc. (DG3A Design Group, PSC is actually supervising the works)</v>
      </c>
      <c r="H48" s="148" t="str">
        <f>'ALL PROJECTS MONTHLY REPORT'!H48</f>
        <v>Mejia Construction</v>
      </c>
      <c r="I48" s="149">
        <f>'ALL PROJECTS MONTHLY REPORT'!I48</f>
        <v>240</v>
      </c>
      <c r="J48" s="149">
        <f>'ALL PROJECTS MONTHLY REPORT'!J48</f>
        <v>240</v>
      </c>
      <c r="K48" s="149">
        <f>'ALL PROJECTS MONTHLY REPORT'!K48</f>
        <v>0</v>
      </c>
      <c r="L48" s="26">
        <f>'ALL PROJECTS MONTHLY REPORT'!L48</f>
        <v>240</v>
      </c>
      <c r="M48" s="149">
        <f>'ALL PROJECTS MONTHLY REPORT'!M48</f>
        <v>0</v>
      </c>
      <c r="N48" s="149">
        <f>'ALL PROJECTS MONTHLY REPORT'!N48</f>
        <v>800</v>
      </c>
      <c r="O48" s="149">
        <f>'ALL PROJECTS MONTHLY REPORT'!O48</f>
        <v>289</v>
      </c>
      <c r="P48" s="27">
        <f>'ALL PROJECTS MONTHLY REPORT'!P48</f>
        <v>1089</v>
      </c>
      <c r="Q48" s="28">
        <f>'ALL PROJECTS MONTHLY REPORT'!Q48</f>
        <v>0.36125000000000002</v>
      </c>
      <c r="R48" s="29">
        <f>'ALL PROJECTS MONTHLY REPORT'!R48</f>
        <v>1077</v>
      </c>
      <c r="S48" s="28">
        <f>'ALL PROJECTS MONTHLY REPORT'!S48</f>
        <v>1</v>
      </c>
      <c r="T48" s="31">
        <f>'ALL PROJECTS MONTHLY REPORT'!T48</f>
        <v>39972</v>
      </c>
      <c r="U48" s="31">
        <f>'ALL PROJECTS MONTHLY REPORT'!U48</f>
        <v>40771</v>
      </c>
      <c r="V48" s="32">
        <f>'ALL PROJECTS MONTHLY REPORT'!V48</f>
        <v>41060</v>
      </c>
      <c r="W48" s="32">
        <f>'ALL PROJECTS MONTHLY REPORT'!W48</f>
        <v>41049</v>
      </c>
      <c r="X48" s="32">
        <f>'ALL PROJECTS MONTHLY REPORT'!X48</f>
        <v>41172</v>
      </c>
      <c r="Y48" s="31">
        <f>'ALL PROJECTS MONTHLY REPORT'!Y48</f>
        <v>0</v>
      </c>
      <c r="Z48" s="150" t="str">
        <f>'ALL PROJECTS MONTHLY REPORT'!Z48</f>
        <v xml:space="preserve">Tax Credit </v>
      </c>
      <c r="AA48" s="151">
        <f>'ALL PROJECTS MONTHLY REPORT'!AA48</f>
        <v>0</v>
      </c>
      <c r="AB48" s="152">
        <f>'ALL PROJECTS MONTHLY REPORT'!AB48</f>
        <v>15411000</v>
      </c>
      <c r="AC48" s="152">
        <f>'ALL PROJECTS MONTHLY REPORT'!AC48</f>
        <v>809595.16</v>
      </c>
      <c r="AD48" s="37">
        <f>'ALL PROJECTS MONTHLY REPORT'!AD48</f>
        <v>16220595.16</v>
      </c>
      <c r="AE48" s="28">
        <f>'ALL PROJECTS MONTHLY REPORT'!AE48</f>
        <v>5.2533590292648112E-2</v>
      </c>
      <c r="AF48" s="37">
        <f>'ALL PROJECTS MONTHLY REPORT'!AF48</f>
        <v>16220595.16</v>
      </c>
      <c r="AG48" s="152">
        <f>'ALL PROJECTS MONTHLY REPORT'!AG48</f>
        <v>0</v>
      </c>
      <c r="AH48" s="37">
        <f>'ALL PROJECTS MONTHLY REPORT'!AH48</f>
        <v>16220595.16</v>
      </c>
      <c r="AI48" s="39">
        <f>'ALL PROJECTS MONTHLY REPORT'!AI48</f>
        <v>1</v>
      </c>
      <c r="AJ48" s="40">
        <f>'ALL PROJECTS MONTHLY REPORT'!AJ48</f>
        <v>4.4874999999999998</v>
      </c>
      <c r="AK48" s="39">
        <f>'ALL PROJECTS MONTHLY REPORT'!AK48</f>
        <v>1</v>
      </c>
      <c r="AL48" s="119">
        <f>'ALL PROJECTS MONTHLY REPORT'!AL48</f>
        <v>0</v>
      </c>
      <c r="AM48" s="153" t="str">
        <f>'ALL PROJECTS MONTHLY REPORT'!AM48</f>
        <v>Project Closed</v>
      </c>
      <c r="AN48" s="154" t="s">
        <v>223</v>
      </c>
    </row>
    <row r="49" spans="1:40" s="155" customFormat="1" ht="29.4" hidden="1" thickBot="1" x14ac:dyDescent="0.35">
      <c r="A49" s="147">
        <f>'ALL PROJECTS MONTHLY REPORT'!A49</f>
        <v>5212</v>
      </c>
      <c r="B49" s="148" t="str">
        <f>'ALL PROJECTS MONTHLY REPORT'!B49</f>
        <v>Carolina</v>
      </c>
      <c r="C49" s="148" t="str">
        <f>'ALL PROJECTS MONTHLY REPORT'!C49</f>
        <v>Roberto Clemente</v>
      </c>
      <c r="D49" s="148" t="str">
        <f>'ALL PROJECTS MONTHLY REPORT'!D49</f>
        <v>Luz Acevedo</v>
      </c>
      <c r="E49" s="148" t="str">
        <f>'ALL PROJECTS MONTHLY REPORT'!E49</f>
        <v>SEG</v>
      </c>
      <c r="F49" s="148" t="str">
        <f>'ALL PROJECTS MONTHLY REPORT'!F49</f>
        <v>CMS</v>
      </c>
      <c r="G49" s="148" t="str">
        <f>'ALL PROJECTS MONTHLY REPORT'!G49</f>
        <v>Jorge del Río</v>
      </c>
      <c r="H49" s="148" t="str">
        <f>'ALL PROJECTS MONTHLY REPORT'!H49</f>
        <v>North Connstruction</v>
      </c>
      <c r="I49" s="149">
        <f>'ALL PROJECTS MONTHLY REPORT'!I49</f>
        <v>126</v>
      </c>
      <c r="J49" s="149">
        <f>'ALL PROJECTS MONTHLY REPORT'!J49</f>
        <v>126</v>
      </c>
      <c r="K49" s="149">
        <f>'ALL PROJECTS MONTHLY REPORT'!K49</f>
        <v>0</v>
      </c>
      <c r="L49" s="26">
        <f>'ALL PROJECTS MONTHLY REPORT'!L49</f>
        <v>126</v>
      </c>
      <c r="M49" s="149">
        <f>'ALL PROJECTS MONTHLY REPORT'!M49</f>
        <v>0</v>
      </c>
      <c r="N49" s="149">
        <f>'ALL PROJECTS MONTHLY REPORT'!N49</f>
        <v>730</v>
      </c>
      <c r="O49" s="149">
        <f>'ALL PROJECTS MONTHLY REPORT'!O49</f>
        <v>242</v>
      </c>
      <c r="P49" s="27">
        <f>'ALL PROJECTS MONTHLY REPORT'!P49</f>
        <v>972</v>
      </c>
      <c r="Q49" s="28">
        <f>'ALL PROJECTS MONTHLY REPORT'!Q49</f>
        <v>0.33150684931506852</v>
      </c>
      <c r="R49" s="29">
        <f>'ALL PROJECTS MONTHLY REPORT'!R49</f>
        <v>1038</v>
      </c>
      <c r="S49" s="28">
        <f>'ALL PROJECTS MONTHLY REPORT'!S49</f>
        <v>1</v>
      </c>
      <c r="T49" s="31">
        <f>'ALL PROJECTS MONTHLY REPORT'!T49</f>
        <v>38208</v>
      </c>
      <c r="U49" s="31">
        <f>'ALL PROJECTS MONTHLY REPORT'!U49</f>
        <v>38937</v>
      </c>
      <c r="V49" s="32">
        <f>'ALL PROJECTS MONTHLY REPORT'!V49</f>
        <v>39179</v>
      </c>
      <c r="W49" s="32">
        <f>'ALL PROJECTS MONTHLY REPORT'!W49</f>
        <v>39246</v>
      </c>
      <c r="X49" s="32">
        <f>'ALL PROJECTS MONTHLY REPORT'!X49</f>
        <v>39500</v>
      </c>
      <c r="Y49" s="31">
        <f>'ALL PROJECTS MONTHLY REPORT'!Y49</f>
        <v>0</v>
      </c>
      <c r="Z49" s="150">
        <f>'ALL PROJECTS MONTHLY REPORT'!Z49</f>
        <v>0</v>
      </c>
      <c r="AA49" s="151">
        <f>'ALL PROJECTS MONTHLY REPORT'!AA49</f>
        <v>0</v>
      </c>
      <c r="AB49" s="152">
        <f>'ALL PROJECTS MONTHLY REPORT'!AB49</f>
        <v>11135000</v>
      </c>
      <c r="AC49" s="152">
        <f>'ALL PROJECTS MONTHLY REPORT'!AC49</f>
        <v>586931</v>
      </c>
      <c r="AD49" s="37">
        <f>'ALL PROJECTS MONTHLY REPORT'!AD49</f>
        <v>11721931</v>
      </c>
      <c r="AE49" s="28">
        <f>'ALL PROJECTS MONTHLY REPORT'!AE49</f>
        <v>5.2710462505612933E-2</v>
      </c>
      <c r="AF49" s="37">
        <f>'ALL PROJECTS MONTHLY REPORT'!AF49</f>
        <v>11610417</v>
      </c>
      <c r="AG49" s="152">
        <f>'ALL PROJECTS MONTHLY REPORT'!AG49</f>
        <v>0</v>
      </c>
      <c r="AH49" s="37">
        <f>'ALL PROJECTS MONTHLY REPORT'!AH49</f>
        <v>11610417</v>
      </c>
      <c r="AI49" s="39">
        <f>'ALL PROJECTS MONTHLY REPORT'!AI49</f>
        <v>0.99048672100185542</v>
      </c>
      <c r="AJ49" s="40">
        <f>'ALL PROJECTS MONTHLY REPORT'!AJ49</f>
        <v>8.2380952380952372</v>
      </c>
      <c r="AK49" s="39">
        <f>'ALL PROJECTS MONTHLY REPORT'!AK49</f>
        <v>1</v>
      </c>
      <c r="AL49" s="119">
        <f>'ALL PROJECTS MONTHLY REPORT'!AL49</f>
        <v>0</v>
      </c>
      <c r="AM49" s="153" t="str">
        <f>'ALL PROJECTS MONTHLY REPORT'!AM49</f>
        <v>Project Closed</v>
      </c>
      <c r="AN49" s="154" t="s">
        <v>223</v>
      </c>
    </row>
    <row r="50" spans="1:40" s="155" customFormat="1" ht="29.4" hidden="1" thickBot="1" x14ac:dyDescent="0.35">
      <c r="A50" s="147">
        <f>'ALL PROJECTS MONTHLY REPORT'!A50</f>
        <v>3102</v>
      </c>
      <c r="B50" s="148" t="str">
        <f>'ALL PROJECTS MONTHLY REPORT'!B50</f>
        <v>Cataño</v>
      </c>
      <c r="C50" s="148" t="str">
        <f>'ALL PROJECTS MONTHLY REPORT'!C50</f>
        <v>Juana Matos I
(Fase I)</v>
      </c>
      <c r="D50" s="148" t="str">
        <f>'ALL PROJECTS MONTHLY REPORT'!D50</f>
        <v>Luz Acevedo</v>
      </c>
      <c r="E50" s="148" t="str">
        <f>'ALL PROJECTS MONTHLY REPORT'!E50</f>
        <v>A &amp; M</v>
      </c>
      <c r="F50" s="148" t="str">
        <f>'ALL PROJECTS MONTHLY REPORT'!F50</f>
        <v>AVP / Erwin Rodriguez</v>
      </c>
      <c r="G50" s="148" t="str">
        <f>'ALL PROJECTS MONTHLY REPORT'!G50</f>
        <v xml:space="preserve">Roca &amp; Associates </v>
      </c>
      <c r="H50" s="148" t="str">
        <f>'ALL PROJECTS MONTHLY REPORT'!H50</f>
        <v>Quintero Const.</v>
      </c>
      <c r="I50" s="149">
        <f>'ALL PROJECTS MONTHLY REPORT'!I50</f>
        <v>212</v>
      </c>
      <c r="J50" s="149">
        <f>'ALL PROJECTS MONTHLY REPORT'!J50</f>
        <v>212</v>
      </c>
      <c r="K50" s="149">
        <f>'ALL PROJECTS MONTHLY REPORT'!K50</f>
        <v>0</v>
      </c>
      <c r="L50" s="26">
        <f>'ALL PROJECTS MONTHLY REPORT'!L50</f>
        <v>212</v>
      </c>
      <c r="M50" s="149">
        <f>'ALL PROJECTS MONTHLY REPORT'!M50</f>
        <v>0</v>
      </c>
      <c r="N50" s="149">
        <f>'ALL PROJECTS MONTHLY REPORT'!N50</f>
        <v>892</v>
      </c>
      <c r="O50" s="149">
        <f>'ALL PROJECTS MONTHLY REPORT'!O50</f>
        <v>744</v>
      </c>
      <c r="P50" s="27">
        <f>'ALL PROJECTS MONTHLY REPORT'!P50</f>
        <v>1636</v>
      </c>
      <c r="Q50" s="28">
        <f>'ALL PROJECTS MONTHLY REPORT'!Q50</f>
        <v>0.8340807174887892</v>
      </c>
      <c r="R50" s="29">
        <f>'ALL PROJECTS MONTHLY REPORT'!R50</f>
        <v>1628</v>
      </c>
      <c r="S50" s="28">
        <f>'ALL PROJECTS MONTHLY REPORT'!S50</f>
        <v>1</v>
      </c>
      <c r="T50" s="31">
        <f>'ALL PROJECTS MONTHLY REPORT'!T50</f>
        <v>35579</v>
      </c>
      <c r="U50" s="31">
        <f>'ALL PROJECTS MONTHLY REPORT'!U50</f>
        <v>36470</v>
      </c>
      <c r="V50" s="32">
        <f>'ALL PROJECTS MONTHLY REPORT'!V50</f>
        <v>37214</v>
      </c>
      <c r="W50" s="32">
        <f>'ALL PROJECTS MONTHLY REPORT'!W50</f>
        <v>37207</v>
      </c>
      <c r="X50" s="32">
        <f>'ALL PROJECTS MONTHLY REPORT'!X50</f>
        <v>37459</v>
      </c>
      <c r="Y50" s="31">
        <f>'ALL PROJECTS MONTHLY REPORT'!Y50</f>
        <v>0</v>
      </c>
      <c r="Z50" s="150">
        <f>'ALL PROJECTS MONTHLY REPORT'!Z50</f>
        <v>0</v>
      </c>
      <c r="AA50" s="151">
        <f>'ALL PROJECTS MONTHLY REPORT'!AA50</f>
        <v>0</v>
      </c>
      <c r="AB50" s="152">
        <f>'ALL PROJECTS MONTHLY REPORT'!AB50</f>
        <v>11640000</v>
      </c>
      <c r="AC50" s="152">
        <f>'ALL PROJECTS MONTHLY REPORT'!AC50</f>
        <v>424857</v>
      </c>
      <c r="AD50" s="37">
        <f>'ALL PROJECTS MONTHLY REPORT'!AD50</f>
        <v>12064857</v>
      </c>
      <c r="AE50" s="28">
        <f>'ALL PROJECTS MONTHLY REPORT'!AE50</f>
        <v>3.6499742268041237E-2</v>
      </c>
      <c r="AF50" s="37">
        <f>'ALL PROJECTS MONTHLY REPORT'!AF50</f>
        <v>11679790.199999999</v>
      </c>
      <c r="AG50" s="152">
        <f>'ALL PROJECTS MONTHLY REPORT'!AG50</f>
        <v>0</v>
      </c>
      <c r="AH50" s="37">
        <f>'ALL PROJECTS MONTHLY REPORT'!AH50</f>
        <v>11679790.199999999</v>
      </c>
      <c r="AI50" s="39">
        <f>'ALL PROJECTS MONTHLY REPORT'!AI50</f>
        <v>0.96808360016202422</v>
      </c>
      <c r="AJ50" s="40">
        <f>'ALL PROJECTS MONTHLY REPORT'!AJ50</f>
        <v>7.6792452830188678</v>
      </c>
      <c r="AK50" s="39">
        <f>'ALL PROJECTS MONTHLY REPORT'!AK50</f>
        <v>1</v>
      </c>
      <c r="AL50" s="119">
        <f>'ALL PROJECTS MONTHLY REPORT'!AL50</f>
        <v>0</v>
      </c>
      <c r="AM50" s="153" t="str">
        <f>'ALL PROJECTS MONTHLY REPORT'!AM50</f>
        <v>Project Closed</v>
      </c>
      <c r="AN50" s="154" t="s">
        <v>223</v>
      </c>
    </row>
    <row r="51" spans="1:40" s="155" customFormat="1" ht="29.4" hidden="1" thickBot="1" x14ac:dyDescent="0.35">
      <c r="A51" s="147">
        <f>'ALL PROJECTS MONTHLY REPORT'!A51</f>
        <v>3102</v>
      </c>
      <c r="B51" s="148" t="str">
        <f>'ALL PROJECTS MONTHLY REPORT'!B51</f>
        <v>Cataño</v>
      </c>
      <c r="C51" s="148" t="str">
        <f>'ALL PROJECTS MONTHLY REPORT'!C51</f>
        <v>Juana Matos I
(Fase II)</v>
      </c>
      <c r="D51" s="148" t="str">
        <f>'ALL PROJECTS MONTHLY REPORT'!D51</f>
        <v>Pedro Vega</v>
      </c>
      <c r="E51" s="148" t="str">
        <f>'ALL PROJECTS MONTHLY REPORT'!E51</f>
        <v>A &amp; M</v>
      </c>
      <c r="F51" s="148" t="str">
        <f>'ALL PROJECTS MONTHLY REPORT'!F51</f>
        <v>BMA</v>
      </c>
      <c r="G51" s="148" t="str">
        <f>'ALL PROJECTS MONTHLY REPORT'!G51</f>
        <v xml:space="preserve">Roca &amp; Associates </v>
      </c>
      <c r="H51" s="148" t="str">
        <f>'ALL PROJECTS MONTHLY REPORT'!H51</f>
        <v>Rodríguez &amp; del Valle</v>
      </c>
      <c r="I51" s="149">
        <f>'ALL PROJECTS MONTHLY REPORT'!I51</f>
        <v>188</v>
      </c>
      <c r="J51" s="149">
        <f>'ALL PROJECTS MONTHLY REPORT'!J51</f>
        <v>188</v>
      </c>
      <c r="K51" s="149">
        <f>'ALL PROJECTS MONTHLY REPORT'!K51</f>
        <v>0</v>
      </c>
      <c r="L51" s="26">
        <f>'ALL PROJECTS MONTHLY REPORT'!L51</f>
        <v>188</v>
      </c>
      <c r="M51" s="149">
        <f>'ALL PROJECTS MONTHLY REPORT'!M51</f>
        <v>0</v>
      </c>
      <c r="N51" s="149">
        <f>'ALL PROJECTS MONTHLY REPORT'!N51</f>
        <v>1150</v>
      </c>
      <c r="O51" s="149">
        <f>'ALL PROJECTS MONTHLY REPORT'!O51</f>
        <v>141</v>
      </c>
      <c r="P51" s="27">
        <f>'ALL PROJECTS MONTHLY REPORT'!P51</f>
        <v>1291</v>
      </c>
      <c r="Q51" s="28">
        <f>'ALL PROJECTS MONTHLY REPORT'!Q51</f>
        <v>0.12260869565217392</v>
      </c>
      <c r="R51" s="29">
        <f>'ALL PROJECTS MONTHLY REPORT'!R51</f>
        <v>1179</v>
      </c>
      <c r="S51" s="28">
        <f>'ALL PROJECTS MONTHLY REPORT'!S51</f>
        <v>1</v>
      </c>
      <c r="T51" s="31">
        <f>'ALL PROJECTS MONTHLY REPORT'!T51</f>
        <v>37529</v>
      </c>
      <c r="U51" s="31">
        <f>'ALL PROJECTS MONTHLY REPORT'!U51</f>
        <v>38678</v>
      </c>
      <c r="V51" s="32">
        <f>'ALL PROJECTS MONTHLY REPORT'!V51</f>
        <v>38819</v>
      </c>
      <c r="W51" s="32">
        <f>'ALL PROJECTS MONTHLY REPORT'!W51</f>
        <v>38708</v>
      </c>
      <c r="X51" s="32">
        <f>'ALL PROJECTS MONTHLY REPORT'!X51</f>
        <v>38729</v>
      </c>
      <c r="Y51" s="31">
        <f>'ALL PROJECTS MONTHLY REPORT'!Y51</f>
        <v>0</v>
      </c>
      <c r="Z51" s="150">
        <f>'ALL PROJECTS MONTHLY REPORT'!Z51</f>
        <v>0</v>
      </c>
      <c r="AA51" s="151">
        <f>'ALL PROJECTS MONTHLY REPORT'!AA51</f>
        <v>0</v>
      </c>
      <c r="AB51" s="152">
        <f>'ALL PROJECTS MONTHLY REPORT'!AB51</f>
        <v>14243000</v>
      </c>
      <c r="AC51" s="152">
        <f>'ALL PROJECTS MONTHLY REPORT'!AC51</f>
        <v>831198</v>
      </c>
      <c r="AD51" s="37">
        <f>'ALL PROJECTS MONTHLY REPORT'!AD51</f>
        <v>15074198</v>
      </c>
      <c r="AE51" s="28">
        <f>'ALL PROJECTS MONTHLY REPORT'!AE51</f>
        <v>5.8358351470897983E-2</v>
      </c>
      <c r="AF51" s="37">
        <f>'ALL PROJECTS MONTHLY REPORT'!AF51</f>
        <v>15074198</v>
      </c>
      <c r="AG51" s="152">
        <f>'ALL PROJECTS MONTHLY REPORT'!AG51</f>
        <v>0</v>
      </c>
      <c r="AH51" s="37">
        <f>'ALL PROJECTS MONTHLY REPORT'!AH51</f>
        <v>15074198</v>
      </c>
      <c r="AI51" s="39">
        <f>'ALL PROJECTS MONTHLY REPORT'!AI51</f>
        <v>1</v>
      </c>
      <c r="AJ51" s="40">
        <f>'ALL PROJECTS MONTHLY REPORT'!AJ51</f>
        <v>6.2712765957446805</v>
      </c>
      <c r="AK51" s="39">
        <f>'ALL PROJECTS MONTHLY REPORT'!AK51</f>
        <v>1</v>
      </c>
      <c r="AL51" s="119">
        <f>'ALL PROJECTS MONTHLY REPORT'!AL51</f>
        <v>0</v>
      </c>
      <c r="AM51" s="153" t="str">
        <f>'ALL PROJECTS MONTHLY REPORT'!AM51</f>
        <v>Project Closed</v>
      </c>
      <c r="AN51" s="154" t="s">
        <v>223</v>
      </c>
    </row>
    <row r="52" spans="1:40" s="155" customFormat="1" ht="29.4" hidden="1" thickBot="1" x14ac:dyDescent="0.35">
      <c r="A52" s="147">
        <f>'ALL PROJECTS MONTHLY REPORT'!A52</f>
        <v>5037</v>
      </c>
      <c r="B52" s="148" t="str">
        <f>'ALL PROJECTS MONTHLY REPORT'!B52</f>
        <v>Cataño</v>
      </c>
      <c r="C52" s="148" t="str">
        <f>'ALL PROJECTS MONTHLY REPORT'!C52</f>
        <v>Jardines de Cataño</v>
      </c>
      <c r="D52" s="148" t="str">
        <f>'ALL PROJECTS MONTHLY REPORT'!D52</f>
        <v>Pedro Vega</v>
      </c>
      <c r="E52" s="148" t="str">
        <f>'ALL PROJECTS MONTHLY REPORT'!E52</f>
        <v>Martinal Property</v>
      </c>
      <c r="F52" s="148" t="str">
        <f>'ALL PROJECTS MONTHLY REPORT'!F52</f>
        <v>CMS</v>
      </c>
      <c r="G52" s="148" t="str">
        <f>'ALL PROJECTS MONTHLY REPORT'!G52</f>
        <v>Interplan</v>
      </c>
      <c r="H52" s="148" t="str">
        <f>'ALL PROJECTS MONTHLY REPORT'!H52</f>
        <v>Francisco Levy Hijo Inc.</v>
      </c>
      <c r="I52" s="149">
        <f>'ALL PROJECTS MONTHLY REPORT'!I52</f>
        <v>180</v>
      </c>
      <c r="J52" s="149">
        <f>'ALL PROJECTS MONTHLY REPORT'!J52</f>
        <v>180</v>
      </c>
      <c r="K52" s="149">
        <f>'ALL PROJECTS MONTHLY REPORT'!K52</f>
        <v>0</v>
      </c>
      <c r="L52" s="26">
        <f>'ALL PROJECTS MONTHLY REPORT'!L52</f>
        <v>180</v>
      </c>
      <c r="M52" s="149">
        <f>'ALL PROJECTS MONTHLY REPORT'!M52</f>
        <v>0</v>
      </c>
      <c r="N52" s="149">
        <f>'ALL PROJECTS MONTHLY REPORT'!N52</f>
        <v>810</v>
      </c>
      <c r="O52" s="149">
        <f>'ALL PROJECTS MONTHLY REPORT'!O52</f>
        <v>369</v>
      </c>
      <c r="P52" s="27">
        <f>'ALL PROJECTS MONTHLY REPORT'!P52</f>
        <v>1179</v>
      </c>
      <c r="Q52" s="28">
        <f>'ALL PROJECTS MONTHLY REPORT'!Q52</f>
        <v>0.45555555555555555</v>
      </c>
      <c r="R52" s="29">
        <f>'ALL PROJECTS MONTHLY REPORT'!R52</f>
        <v>1175</v>
      </c>
      <c r="S52" s="28">
        <f>'ALL PROJECTS MONTHLY REPORT'!S52</f>
        <v>1</v>
      </c>
      <c r="T52" s="31">
        <f>'ALL PROJECTS MONTHLY REPORT'!T52</f>
        <v>38068</v>
      </c>
      <c r="U52" s="31">
        <f>'ALL PROJECTS MONTHLY REPORT'!U52</f>
        <v>38877</v>
      </c>
      <c r="V52" s="32">
        <f>'ALL PROJECTS MONTHLY REPORT'!V52</f>
        <v>39246</v>
      </c>
      <c r="W52" s="32">
        <f>'ALL PROJECTS MONTHLY REPORT'!W52</f>
        <v>39243</v>
      </c>
      <c r="X52" s="32">
        <f>'ALL PROJECTS MONTHLY REPORT'!X52</f>
        <v>39247</v>
      </c>
      <c r="Y52" s="31">
        <f>'ALL PROJECTS MONTHLY REPORT'!Y52</f>
        <v>0</v>
      </c>
      <c r="Z52" s="150" t="str">
        <f>'ALL PROJECTS MONTHLY REPORT'!Z52</f>
        <v>CFP</v>
      </c>
      <c r="AA52" s="151">
        <f>'ALL PROJECTS MONTHLY REPORT'!AA52</f>
        <v>0</v>
      </c>
      <c r="AB52" s="152">
        <f>'ALL PROJECTS MONTHLY REPORT'!AB52</f>
        <v>14181600</v>
      </c>
      <c r="AC52" s="152">
        <f>'ALL PROJECTS MONTHLY REPORT'!AC52</f>
        <v>1145235.46</v>
      </c>
      <c r="AD52" s="37">
        <f>'ALL PROJECTS MONTHLY REPORT'!AD52</f>
        <v>15326835.460000001</v>
      </c>
      <c r="AE52" s="28">
        <f>'ALL PROJECTS MONTHLY REPORT'!AE52</f>
        <v>8.075502482089468E-2</v>
      </c>
      <c r="AF52" s="37">
        <f>'ALL PROJECTS MONTHLY REPORT'!AF52</f>
        <v>15326835.439999999</v>
      </c>
      <c r="AG52" s="152">
        <f>'ALL PROJECTS MONTHLY REPORT'!AG52</f>
        <v>0</v>
      </c>
      <c r="AH52" s="37">
        <f>'ALL PROJECTS MONTHLY REPORT'!AH52</f>
        <v>15326835.439999999</v>
      </c>
      <c r="AI52" s="39">
        <f>'ALL PROJECTS MONTHLY REPORT'!AI52</f>
        <v>0.99999999869509915</v>
      </c>
      <c r="AJ52" s="40">
        <f>'ALL PROJECTS MONTHLY REPORT'!AJ52</f>
        <v>6.5277777777777777</v>
      </c>
      <c r="AK52" s="39">
        <f>'ALL PROJECTS MONTHLY REPORT'!AK52</f>
        <v>1</v>
      </c>
      <c r="AL52" s="119">
        <f>'ALL PROJECTS MONTHLY REPORT'!AL52</f>
        <v>0</v>
      </c>
      <c r="AM52" s="153" t="str">
        <f>'ALL PROJECTS MONTHLY REPORT'!AM52</f>
        <v>Project Closed</v>
      </c>
      <c r="AN52" s="154" t="s">
        <v>223</v>
      </c>
    </row>
    <row r="53" spans="1:40" s="155" customFormat="1" ht="29.4" hidden="1" thickBot="1" x14ac:dyDescent="0.35">
      <c r="A53" s="147">
        <f>'ALL PROJECTS MONTHLY REPORT'!A53</f>
        <v>3083</v>
      </c>
      <c r="B53" s="148" t="str">
        <f>'ALL PROJECTS MONTHLY REPORT'!B53</f>
        <v>Cayey</v>
      </c>
      <c r="C53" s="148" t="str">
        <f>'ALL PROJECTS MONTHLY REPORT'!C53</f>
        <v>Luis Muñoz Morales</v>
      </c>
      <c r="D53" s="148" t="str">
        <f>'ALL PROJECTS MONTHLY REPORT'!D53</f>
        <v>Luz Acevedo</v>
      </c>
      <c r="E53" s="148" t="str">
        <f>'ALL PROJECTS MONTHLY REPORT'!E53</f>
        <v>MJ Consulting</v>
      </c>
      <c r="F53" s="148" t="str">
        <f>'ALL PROJECTS MONTHLY REPORT'!F53</f>
        <v>AVP</v>
      </c>
      <c r="G53" s="148" t="str">
        <f>'ALL PROJECTS MONTHLY REPORT'!G53</f>
        <v>Istra Hernández</v>
      </c>
      <c r="H53" s="148" t="str">
        <f>'ALL PROJECTS MONTHLY REPORT'!H53</f>
        <v>I Melendez</v>
      </c>
      <c r="I53" s="149">
        <f>'ALL PROJECTS MONTHLY REPORT'!I53</f>
        <v>280</v>
      </c>
      <c r="J53" s="149">
        <f>'ALL PROJECTS MONTHLY REPORT'!J53</f>
        <v>280</v>
      </c>
      <c r="K53" s="149">
        <f>'ALL PROJECTS MONTHLY REPORT'!K53</f>
        <v>0</v>
      </c>
      <c r="L53" s="26">
        <f>'ALL PROJECTS MONTHLY REPORT'!L53</f>
        <v>280</v>
      </c>
      <c r="M53" s="149">
        <f>'ALL PROJECTS MONTHLY REPORT'!M53</f>
        <v>0</v>
      </c>
      <c r="N53" s="149">
        <f>'ALL PROJECTS MONTHLY REPORT'!N53</f>
        <v>913</v>
      </c>
      <c r="O53" s="149">
        <f>'ALL PROJECTS MONTHLY REPORT'!O53</f>
        <v>416</v>
      </c>
      <c r="P53" s="27">
        <f>'ALL PROJECTS MONTHLY REPORT'!P53</f>
        <v>1329</v>
      </c>
      <c r="Q53" s="28">
        <f>'ALL PROJECTS MONTHLY REPORT'!Q53</f>
        <v>0.45564074479737132</v>
      </c>
      <c r="R53" s="29">
        <f>'ALL PROJECTS MONTHLY REPORT'!R53</f>
        <v>1342</v>
      </c>
      <c r="S53" s="28">
        <f>'ALL PROJECTS MONTHLY REPORT'!S53</f>
        <v>1</v>
      </c>
      <c r="T53" s="31">
        <f>'ALL PROJECTS MONTHLY REPORT'!T53</f>
        <v>35643</v>
      </c>
      <c r="U53" s="31">
        <f>'ALL PROJECTS MONTHLY REPORT'!U53</f>
        <v>36555</v>
      </c>
      <c r="V53" s="32">
        <f>'ALL PROJECTS MONTHLY REPORT'!V53</f>
        <v>36971</v>
      </c>
      <c r="W53" s="32">
        <f>'ALL PROJECTS MONTHLY REPORT'!W53</f>
        <v>36985</v>
      </c>
      <c r="X53" s="32">
        <f>'ALL PROJECTS MONTHLY REPORT'!X53</f>
        <v>37153</v>
      </c>
      <c r="Y53" s="31">
        <f>'ALL PROJECTS MONTHLY REPORT'!Y53</f>
        <v>0</v>
      </c>
      <c r="Z53" s="150">
        <f>'ALL PROJECTS MONTHLY REPORT'!Z53</f>
        <v>0</v>
      </c>
      <c r="AA53" s="151">
        <f>'ALL PROJECTS MONTHLY REPORT'!AA53</f>
        <v>0</v>
      </c>
      <c r="AB53" s="152">
        <f>'ALL PROJECTS MONTHLY REPORT'!AB53</f>
        <v>12895800</v>
      </c>
      <c r="AC53" s="152">
        <f>'ALL PROJECTS MONTHLY REPORT'!AC53</f>
        <v>452279</v>
      </c>
      <c r="AD53" s="37">
        <f>'ALL PROJECTS MONTHLY REPORT'!AD53</f>
        <v>13348079</v>
      </c>
      <c r="AE53" s="28">
        <f>'ALL PROJECTS MONTHLY REPORT'!AE53</f>
        <v>3.5071806324539774E-2</v>
      </c>
      <c r="AF53" s="37">
        <f>'ALL PROJECTS MONTHLY REPORT'!AF53</f>
        <v>13348079</v>
      </c>
      <c r="AG53" s="152">
        <f>'ALL PROJECTS MONTHLY REPORT'!AG53</f>
        <v>0</v>
      </c>
      <c r="AH53" s="37">
        <f>'ALL PROJECTS MONTHLY REPORT'!AH53</f>
        <v>13348079</v>
      </c>
      <c r="AI53" s="39">
        <f>'ALL PROJECTS MONTHLY REPORT'!AI53</f>
        <v>1</v>
      </c>
      <c r="AJ53" s="40">
        <f>'ALL PROJECTS MONTHLY REPORT'!AJ53</f>
        <v>4.7928571428571427</v>
      </c>
      <c r="AK53" s="39">
        <f>'ALL PROJECTS MONTHLY REPORT'!AK53</f>
        <v>1</v>
      </c>
      <c r="AL53" s="119">
        <f>'ALL PROJECTS MONTHLY REPORT'!AL53</f>
        <v>0</v>
      </c>
      <c r="AM53" s="153" t="str">
        <f>'ALL PROJECTS MONTHLY REPORT'!AM53</f>
        <v>Project Close</v>
      </c>
      <c r="AN53" s="154" t="s">
        <v>223</v>
      </c>
    </row>
    <row r="54" spans="1:40" s="155" customFormat="1" ht="29.4" hidden="1" thickBot="1" x14ac:dyDescent="0.35">
      <c r="A54" s="147">
        <f>'ALL PROJECTS MONTHLY REPORT'!A54</f>
        <v>5127</v>
      </c>
      <c r="B54" s="148" t="str">
        <f>'ALL PROJECTS MONTHLY REPORT'!B54</f>
        <v>Cayey</v>
      </c>
      <c r="C54" s="148" t="str">
        <f>'ALL PROJECTS MONTHLY REPORT'!C54</f>
        <v>Jardines de Montellanos</v>
      </c>
      <c r="D54" s="148" t="str">
        <f>'ALL PROJECTS MONTHLY REPORT'!D54</f>
        <v>Rubén Cotto</v>
      </c>
      <c r="E54" s="148" t="str">
        <f>'ALL PROJECTS MONTHLY REPORT'!E54</f>
        <v>Cost Control</v>
      </c>
      <c r="F54" s="148" t="str">
        <f>'ALL PROJECTS MONTHLY REPORT'!F54</f>
        <v>CCC-JV</v>
      </c>
      <c r="G54" s="148" t="str">
        <f>'ALL PROJECTS MONTHLY REPORT'!G54</f>
        <v>Hernández   -    Bauzá</v>
      </c>
      <c r="H54" s="148" t="str">
        <f>'ALL PROJECTS MONTHLY REPORT'!H54</f>
        <v>Constructora I. Meléndez</v>
      </c>
      <c r="I54" s="149">
        <f>'ALL PROJECTS MONTHLY REPORT'!I54</f>
        <v>130</v>
      </c>
      <c r="J54" s="149">
        <f>'ALL PROJECTS MONTHLY REPORT'!J54</f>
        <v>130</v>
      </c>
      <c r="K54" s="149">
        <f>'ALL PROJECTS MONTHLY REPORT'!K54</f>
        <v>0</v>
      </c>
      <c r="L54" s="26">
        <f>'ALL PROJECTS MONTHLY REPORT'!L54</f>
        <v>130</v>
      </c>
      <c r="M54" s="149">
        <f>'ALL PROJECTS MONTHLY REPORT'!M54</f>
        <v>0</v>
      </c>
      <c r="N54" s="149">
        <f>'ALL PROJECTS MONTHLY REPORT'!N54</f>
        <v>836</v>
      </c>
      <c r="O54" s="149">
        <f>'ALL PROJECTS MONTHLY REPORT'!O54</f>
        <v>307</v>
      </c>
      <c r="P54" s="27">
        <f>'ALL PROJECTS MONTHLY REPORT'!P54</f>
        <v>1143</v>
      </c>
      <c r="Q54" s="28">
        <f>'ALL PROJECTS MONTHLY REPORT'!Q54</f>
        <v>0.36722488038277512</v>
      </c>
      <c r="R54" s="29">
        <f>'ALL PROJECTS MONTHLY REPORT'!R54</f>
        <v>1142</v>
      </c>
      <c r="S54" s="28">
        <f>'ALL PROJECTS MONTHLY REPORT'!S54</f>
        <v>1</v>
      </c>
      <c r="T54" s="31">
        <f>'ALL PROJECTS MONTHLY REPORT'!T54</f>
        <v>40086</v>
      </c>
      <c r="U54" s="31">
        <f>'ALL PROJECTS MONTHLY REPORT'!U54</f>
        <v>40921</v>
      </c>
      <c r="V54" s="32">
        <f>'ALL PROJECTS MONTHLY REPORT'!V54</f>
        <v>41228</v>
      </c>
      <c r="W54" s="32">
        <f>'ALL PROJECTS MONTHLY REPORT'!W54</f>
        <v>41228</v>
      </c>
      <c r="X54" s="32">
        <f>'ALL PROJECTS MONTHLY REPORT'!X54</f>
        <v>0</v>
      </c>
      <c r="Y54" s="31">
        <f>'ALL PROJECTS MONTHLY REPORT'!Y54</f>
        <v>0</v>
      </c>
      <c r="Z54" s="150" t="str">
        <f>'ALL PROJECTS MONTHLY REPORT'!Z54</f>
        <v>Tax Credit</v>
      </c>
      <c r="AA54" s="151">
        <f>'ALL PROJECTS MONTHLY REPORT'!AA54</f>
        <v>0</v>
      </c>
      <c r="AB54" s="152">
        <f>'ALL PROJECTS MONTHLY REPORT'!AB54</f>
        <v>17226575.940000001</v>
      </c>
      <c r="AC54" s="152">
        <f>'ALL PROJECTS MONTHLY REPORT'!AC54</f>
        <v>2771225.7</v>
      </c>
      <c r="AD54" s="37">
        <f>'ALL PROJECTS MONTHLY REPORT'!AD54</f>
        <v>19997801.640000001</v>
      </c>
      <c r="AE54" s="28">
        <f>'ALL PROJECTS MONTHLY REPORT'!AE54</f>
        <v>0.16086921217844757</v>
      </c>
      <c r="AF54" s="37">
        <f>'ALL PROJECTS MONTHLY REPORT'!AF54</f>
        <v>19987858.289999999</v>
      </c>
      <c r="AG54" s="152">
        <f>'ALL PROJECTS MONTHLY REPORT'!AG54</f>
        <v>0</v>
      </c>
      <c r="AH54" s="37">
        <f>'ALL PROJECTS MONTHLY REPORT'!AH54</f>
        <v>19987858.289999999</v>
      </c>
      <c r="AI54" s="39">
        <f>'ALL PROJECTS MONTHLY REPORT'!AI54</f>
        <v>0.99950277784633523</v>
      </c>
      <c r="AJ54" s="40">
        <f>'ALL PROJECTS MONTHLY REPORT'!AJ54</f>
        <v>8.7846153846153854</v>
      </c>
      <c r="AK54" s="39">
        <f>'ALL PROJECTS MONTHLY REPORT'!AK54</f>
        <v>1</v>
      </c>
      <c r="AL54" s="119">
        <f>'ALL PROJECTS MONTHLY REPORT'!AL54</f>
        <v>0</v>
      </c>
      <c r="AM54" s="153" t="str">
        <f>'ALL PROJECTS MONTHLY REPORT'!AM54</f>
        <v>Project Closed</v>
      </c>
      <c r="AN54" s="154" t="s">
        <v>223</v>
      </c>
    </row>
    <row r="55" spans="1:40" s="155" customFormat="1" ht="43.8" hidden="1" thickBot="1" x14ac:dyDescent="0.35">
      <c r="A55" s="147">
        <f>'ALL PROJECTS MONTHLY REPORT'!A55</f>
        <v>5157</v>
      </c>
      <c r="B55" s="148" t="str">
        <f>'ALL PROJECTS MONTHLY REPORT'!B55</f>
        <v>Cayey</v>
      </c>
      <c r="C55" s="148" t="str">
        <f>'ALL PROJECTS MONTHLY REPORT'!C55</f>
        <v>Brisas de Cayey</v>
      </c>
      <c r="D55" s="148" t="str">
        <f>'ALL PROJECTS MONTHLY REPORT'!D55</f>
        <v>Rubén Cotto</v>
      </c>
      <c r="E55" s="148" t="str">
        <f>'ALL PROJECTS MONTHLY REPORT'!E55</f>
        <v>MJ Consulting</v>
      </c>
      <c r="F55" s="148" t="str">
        <f>'ALL PROJECTS MONTHLY REPORT'!F55</f>
        <v xml:space="preserve">MD
</v>
      </c>
      <c r="G55" s="148" t="str">
        <f>'ALL PROJECTS MONTHLY REPORT'!G55</f>
        <v>Ray Engineers PSC</v>
      </c>
      <c r="H55" s="148" t="str">
        <f>'ALL PROJECTS MONTHLY REPORT'!H55</f>
        <v>Three O. Construction</v>
      </c>
      <c r="I55" s="149">
        <f>'ALL PROJECTS MONTHLY REPORT'!I55</f>
        <v>210</v>
      </c>
      <c r="J55" s="149">
        <f>'ALL PROJECTS MONTHLY REPORT'!J55</f>
        <v>210</v>
      </c>
      <c r="K55" s="149">
        <f>'ALL PROJECTS MONTHLY REPORT'!K55</f>
        <v>0</v>
      </c>
      <c r="L55" s="26">
        <f>'ALL PROJECTS MONTHLY REPORT'!L55</f>
        <v>210</v>
      </c>
      <c r="M55" s="149">
        <f>'ALL PROJECTS MONTHLY REPORT'!M55</f>
        <v>0</v>
      </c>
      <c r="N55" s="149">
        <f>'ALL PROJECTS MONTHLY REPORT'!N55</f>
        <v>1491</v>
      </c>
      <c r="O55" s="149">
        <f>'ALL PROJECTS MONTHLY REPORT'!O55</f>
        <v>1200</v>
      </c>
      <c r="P55" s="27">
        <f>'ALL PROJECTS MONTHLY REPORT'!P55</f>
        <v>2691</v>
      </c>
      <c r="Q55" s="28">
        <f>'ALL PROJECTS MONTHLY REPORT'!Q55</f>
        <v>0.8048289738430584</v>
      </c>
      <c r="R55" s="29">
        <f>'ALL PROJECTS MONTHLY REPORT'!R55</f>
        <v>1887</v>
      </c>
      <c r="S55" s="28">
        <f>'ALL PROJECTS MONTHLY REPORT'!S55</f>
        <v>1</v>
      </c>
      <c r="T55" s="31">
        <f>'ALL PROJECTS MONTHLY REPORT'!T55</f>
        <v>38364</v>
      </c>
      <c r="U55" s="31">
        <f>'ALL PROJECTS MONTHLY REPORT'!U55</f>
        <v>39854</v>
      </c>
      <c r="V55" s="32">
        <f>'ALL PROJECTS MONTHLY REPORT'!V55</f>
        <v>41054</v>
      </c>
      <c r="W55" s="32">
        <f>'ALL PROJECTS MONTHLY REPORT'!W55</f>
        <v>40251</v>
      </c>
      <c r="X55" s="32">
        <f>'ALL PROJECTS MONTHLY REPORT'!X55</f>
        <v>40274</v>
      </c>
      <c r="Y55" s="31">
        <f>'ALL PROJECTS MONTHLY REPORT'!Y55</f>
        <v>0</v>
      </c>
      <c r="Z55" s="150" t="str">
        <f>'ALL PROJECTS MONTHLY REPORT'!Z55</f>
        <v xml:space="preserve">Tax Credit </v>
      </c>
      <c r="AA55" s="151">
        <f>'ALL PROJECTS MONTHLY REPORT'!AA55</f>
        <v>0</v>
      </c>
      <c r="AB55" s="152">
        <f>'ALL PROJECTS MONTHLY REPORT'!AB55</f>
        <v>24696653</v>
      </c>
      <c r="AC55" s="152">
        <f>'ALL PROJECTS MONTHLY REPORT'!AC55</f>
        <v>5611698</v>
      </c>
      <c r="AD55" s="37">
        <f>'ALL PROJECTS MONTHLY REPORT'!AD55</f>
        <v>30308351</v>
      </c>
      <c r="AE55" s="28">
        <f>'ALL PROJECTS MONTHLY REPORT'!AE55</f>
        <v>0.22722504138516258</v>
      </c>
      <c r="AF55" s="37">
        <f>'ALL PROJECTS MONTHLY REPORT'!AF55</f>
        <v>30308351</v>
      </c>
      <c r="AG55" s="152">
        <f>'ALL PROJECTS MONTHLY REPORT'!AG55</f>
        <v>0</v>
      </c>
      <c r="AH55" s="37">
        <f>'ALL PROJECTS MONTHLY REPORT'!AH55</f>
        <v>30308351</v>
      </c>
      <c r="AI55" s="39">
        <f>'ALL PROJECTS MONTHLY REPORT'!AI55</f>
        <v>1</v>
      </c>
      <c r="AJ55" s="40">
        <f>'ALL PROJECTS MONTHLY REPORT'!AJ55</f>
        <v>8.9857142857142858</v>
      </c>
      <c r="AK55" s="39">
        <f>'ALL PROJECTS MONTHLY REPORT'!AK55</f>
        <v>1</v>
      </c>
      <c r="AL55" s="119">
        <f>'ALL PROJECTS MONTHLY REPORT'!AL55</f>
        <v>0</v>
      </c>
      <c r="AM55" s="153" t="str">
        <f>'ALL PROJECTS MONTHLY REPORT'!AM55</f>
        <v>Project Closed</v>
      </c>
      <c r="AN55" s="154" t="s">
        <v>223</v>
      </c>
    </row>
    <row r="56" spans="1:40" s="155" customFormat="1" ht="43.8" hidden="1" thickBot="1" x14ac:dyDescent="0.35">
      <c r="A56" s="147">
        <f>'ALL PROJECTS MONTHLY REPORT'!A56</f>
        <v>3040</v>
      </c>
      <c r="B56" s="148" t="str">
        <f>'ALL PROJECTS MONTHLY REPORT'!B56</f>
        <v>Ciales</v>
      </c>
      <c r="C56" s="148" t="str">
        <f>'ALL PROJECTS MONTHLY REPORT'!C56</f>
        <v>Fernando Sierra Berdecía</v>
      </c>
      <c r="D56" s="148" t="str">
        <f>'ALL PROJECTS MONTHLY REPORT'!D56</f>
        <v>José Negrón</v>
      </c>
      <c r="E56" s="148" t="str">
        <f>'ALL PROJECTS MONTHLY REPORT'!E56</f>
        <v>MAS Corporation</v>
      </c>
      <c r="F56" s="148" t="str">
        <f>'ALL PROJECTS MONTHLY REPORT'!F56</f>
        <v xml:space="preserve">LMC
</v>
      </c>
      <c r="G56" s="148" t="str">
        <f>'ALL PROJECTS MONTHLY REPORT'!G56</f>
        <v>Luis Flores &amp; Asociados</v>
      </c>
      <c r="H56" s="148" t="str">
        <f>'ALL PROJECTS MONTHLY REPORT'!H56</f>
        <v>Constructores Gilmar</v>
      </c>
      <c r="I56" s="149">
        <f>'ALL PROJECTS MONTHLY REPORT'!I56</f>
        <v>100</v>
      </c>
      <c r="J56" s="149">
        <f>'ALL PROJECTS MONTHLY REPORT'!J56</f>
        <v>100</v>
      </c>
      <c r="K56" s="149">
        <f>'ALL PROJECTS MONTHLY REPORT'!K56</f>
        <v>0</v>
      </c>
      <c r="L56" s="26">
        <f>'ALL PROJECTS MONTHLY REPORT'!L56</f>
        <v>100</v>
      </c>
      <c r="M56" s="149">
        <f>'ALL PROJECTS MONTHLY REPORT'!M56</f>
        <v>0</v>
      </c>
      <c r="N56" s="149">
        <f>'ALL PROJECTS MONTHLY REPORT'!N56</f>
        <v>780</v>
      </c>
      <c r="O56" s="149">
        <f>'ALL PROJECTS MONTHLY REPORT'!O56</f>
        <v>165</v>
      </c>
      <c r="P56" s="27">
        <f>'ALL PROJECTS MONTHLY REPORT'!P56</f>
        <v>945</v>
      </c>
      <c r="Q56" s="28">
        <f>'ALL PROJECTS MONTHLY REPORT'!Q56</f>
        <v>0.21153846153846154</v>
      </c>
      <c r="R56" s="29">
        <f>'ALL PROJECTS MONTHLY REPORT'!R56</f>
        <v>983</v>
      </c>
      <c r="S56" s="28">
        <f>'ALL PROJECTS MONTHLY REPORT'!S56</f>
        <v>1</v>
      </c>
      <c r="T56" s="31">
        <f>'ALL PROJECTS MONTHLY REPORT'!T56</f>
        <v>37124</v>
      </c>
      <c r="U56" s="31">
        <f>'ALL PROJECTS MONTHLY REPORT'!U56</f>
        <v>37903</v>
      </c>
      <c r="V56" s="32">
        <f>'ALL PROJECTS MONTHLY REPORT'!V56</f>
        <v>38068</v>
      </c>
      <c r="W56" s="32">
        <f>'ALL PROJECTS MONTHLY REPORT'!W56</f>
        <v>38107</v>
      </c>
      <c r="X56" s="32">
        <f>'ALL PROJECTS MONTHLY REPORT'!X56</f>
        <v>38853</v>
      </c>
      <c r="Y56" s="31">
        <f>'ALL PROJECTS MONTHLY REPORT'!Y56</f>
        <v>0</v>
      </c>
      <c r="Z56" s="150">
        <f>'ALL PROJECTS MONTHLY REPORT'!Z56</f>
        <v>0</v>
      </c>
      <c r="AA56" s="151">
        <f>'ALL PROJECTS MONTHLY REPORT'!AA56</f>
        <v>0</v>
      </c>
      <c r="AB56" s="152">
        <f>'ALL PROJECTS MONTHLY REPORT'!AB56</f>
        <v>9285527</v>
      </c>
      <c r="AC56" s="152">
        <f>'ALL PROJECTS MONTHLY REPORT'!AC56</f>
        <v>414901</v>
      </c>
      <c r="AD56" s="37">
        <f>'ALL PROJECTS MONTHLY REPORT'!AD56</f>
        <v>9700428</v>
      </c>
      <c r="AE56" s="28">
        <f>'ALL PROJECTS MONTHLY REPORT'!AE56</f>
        <v>4.4682547366455348E-2</v>
      </c>
      <c r="AF56" s="37">
        <f>'ALL PROJECTS MONTHLY REPORT'!AF56</f>
        <v>9700428</v>
      </c>
      <c r="AG56" s="152">
        <f>'ALL PROJECTS MONTHLY REPORT'!AG56</f>
        <v>0</v>
      </c>
      <c r="AH56" s="37">
        <f>'ALL PROJECTS MONTHLY REPORT'!AH56</f>
        <v>9700428</v>
      </c>
      <c r="AI56" s="39">
        <f>'ALL PROJECTS MONTHLY REPORT'!AI56</f>
        <v>1</v>
      </c>
      <c r="AJ56" s="40">
        <f>'ALL PROJECTS MONTHLY REPORT'!AJ56</f>
        <v>9.83</v>
      </c>
      <c r="AK56" s="39">
        <f>'ALL PROJECTS MONTHLY REPORT'!AK56</f>
        <v>1</v>
      </c>
      <c r="AL56" s="119">
        <f>'ALL PROJECTS MONTHLY REPORT'!AL56</f>
        <v>0</v>
      </c>
      <c r="AM56" s="153" t="str">
        <f>'ALL PROJECTS MONTHLY REPORT'!AM56</f>
        <v>Project Closed</v>
      </c>
      <c r="AN56" s="154" t="s">
        <v>223</v>
      </c>
    </row>
    <row r="57" spans="1:40" s="155" customFormat="1" ht="29.4" hidden="1" thickBot="1" x14ac:dyDescent="0.35">
      <c r="A57" s="147">
        <f>'ALL PROJECTS MONTHLY REPORT'!A57</f>
        <v>3041</v>
      </c>
      <c r="B57" s="148" t="str">
        <f>'ALL PROJECTS MONTHLY REPORT'!B57</f>
        <v>Cidra</v>
      </c>
      <c r="C57" s="148" t="str">
        <f>'ALL PROJECTS MONTHLY REPORT'!C57</f>
        <v>Práxedes Santiago</v>
      </c>
      <c r="D57" s="148" t="str">
        <f>'ALL PROJECTS MONTHLY REPORT'!D57</f>
        <v>Rubén Cotto</v>
      </c>
      <c r="E57" s="148" t="str">
        <f>'ALL PROJECTS MONTHLY REPORT'!E57</f>
        <v>MJ Consulting</v>
      </c>
      <c r="F57" s="148" t="str">
        <f>'ALL PROJECTS MONTHLY REPORT'!F57</f>
        <v xml:space="preserve">URS </v>
      </c>
      <c r="G57" s="148" t="str">
        <f>'ALL PROJECTS MONTHLY REPORT'!G57</f>
        <v>Carlos E. Betancourt</v>
      </c>
      <c r="H57" s="148" t="str">
        <f>'ALL PROJECTS MONTHLY REPORT'!H57</f>
        <v>DGM Engineering</v>
      </c>
      <c r="I57" s="149">
        <f>'ALL PROJECTS MONTHLY REPORT'!I57</f>
        <v>124</v>
      </c>
      <c r="J57" s="149">
        <f>'ALL PROJECTS MONTHLY REPORT'!J57</f>
        <v>124</v>
      </c>
      <c r="K57" s="149">
        <f>'ALL PROJECTS MONTHLY REPORT'!K57</f>
        <v>0</v>
      </c>
      <c r="L57" s="26">
        <f>'ALL PROJECTS MONTHLY REPORT'!L57</f>
        <v>124</v>
      </c>
      <c r="M57" s="149">
        <f>'ALL PROJECTS MONTHLY REPORT'!M57</f>
        <v>0</v>
      </c>
      <c r="N57" s="149">
        <f>'ALL PROJECTS MONTHLY REPORT'!N57</f>
        <v>912</v>
      </c>
      <c r="O57" s="149">
        <f>'ALL PROJECTS MONTHLY REPORT'!O57</f>
        <v>901</v>
      </c>
      <c r="P57" s="27">
        <f>'ALL PROJECTS MONTHLY REPORT'!P57</f>
        <v>1813</v>
      </c>
      <c r="Q57" s="28">
        <f>'ALL PROJECTS MONTHLY REPORT'!Q57</f>
        <v>0.98793859649122806</v>
      </c>
      <c r="R57" s="29">
        <f>'ALL PROJECTS MONTHLY REPORT'!R57</f>
        <v>2235</v>
      </c>
      <c r="S57" s="28">
        <f>'ALL PROJECTS MONTHLY REPORT'!S57</f>
        <v>1</v>
      </c>
      <c r="T57" s="31">
        <f>'ALL PROJECTS MONTHLY REPORT'!T57</f>
        <v>38470</v>
      </c>
      <c r="U57" s="31">
        <f>'ALL PROJECTS MONTHLY REPORT'!U57</f>
        <v>39381</v>
      </c>
      <c r="V57" s="32">
        <f>'ALL PROJECTS MONTHLY REPORT'!V57</f>
        <v>40282</v>
      </c>
      <c r="W57" s="32">
        <f>'ALL PROJECTS MONTHLY REPORT'!W57</f>
        <v>40705</v>
      </c>
      <c r="X57" s="32">
        <f>'ALL PROJECTS MONTHLY REPORT'!X57</f>
        <v>40977</v>
      </c>
      <c r="Y57" s="31">
        <f>'ALL PROJECTS MONTHLY REPORT'!Y57</f>
        <v>0</v>
      </c>
      <c r="Z57" s="150" t="str">
        <f>'ALL PROJECTS MONTHLY REPORT'!Z57</f>
        <v>Tax Credit</v>
      </c>
      <c r="AA57" s="151">
        <f>'ALL PROJECTS MONTHLY REPORT'!AA57</f>
        <v>0</v>
      </c>
      <c r="AB57" s="152">
        <f>'ALL PROJECTS MONTHLY REPORT'!AB57</f>
        <v>11616773</v>
      </c>
      <c r="AC57" s="152">
        <f>'ALL PROJECTS MONTHLY REPORT'!AC57</f>
        <v>3604885</v>
      </c>
      <c r="AD57" s="37">
        <f>'ALL PROJECTS MONTHLY REPORT'!AD57</f>
        <v>15221658</v>
      </c>
      <c r="AE57" s="28">
        <f>'ALL PROJECTS MONTHLY REPORT'!AE57</f>
        <v>0.31031724558963147</v>
      </c>
      <c r="AF57" s="37">
        <f>'ALL PROJECTS MONTHLY REPORT'!AF57</f>
        <v>14100168</v>
      </c>
      <c r="AG57" s="152">
        <f>'ALL PROJECTS MONTHLY REPORT'!AG57</f>
        <v>0</v>
      </c>
      <c r="AH57" s="37">
        <f>'ALL PROJECTS MONTHLY REPORT'!AH57</f>
        <v>14100168</v>
      </c>
      <c r="AI57" s="39">
        <f>'ALL PROJECTS MONTHLY REPORT'!AI57</f>
        <v>0.9263227435539545</v>
      </c>
      <c r="AJ57" s="40">
        <f>'ALL PROJECTS MONTHLY REPORT'!AJ57</f>
        <v>18.024193548387096</v>
      </c>
      <c r="AK57" s="39">
        <f>'ALL PROJECTS MONTHLY REPORT'!AK57</f>
        <v>1</v>
      </c>
      <c r="AL57" s="119">
        <f>'ALL PROJECTS MONTHLY REPORT'!AL57</f>
        <v>0</v>
      </c>
      <c r="AM57" s="153" t="str">
        <f>'ALL PROJECTS MONTHLY REPORT'!AM57</f>
        <v>Project Closed</v>
      </c>
      <c r="AN57" s="154" t="s">
        <v>223</v>
      </c>
    </row>
    <row r="58" spans="1:40" s="155" customFormat="1" ht="43.8" hidden="1" thickBot="1" x14ac:dyDescent="0.35">
      <c r="A58" s="147">
        <f>'ALL PROJECTS MONTHLY REPORT'!A58</f>
        <v>3043</v>
      </c>
      <c r="B58" s="148" t="str">
        <f>'ALL PROJECTS MONTHLY REPORT'!B58</f>
        <v>Dorado</v>
      </c>
      <c r="C58" s="148" t="str">
        <f>'ALL PROJECTS MONTHLY REPORT'!C58</f>
        <v>El Dorado</v>
      </c>
      <c r="D58" s="148" t="str">
        <f>'ALL PROJECTS MONTHLY REPORT'!D58</f>
        <v>Frank Nieves</v>
      </c>
      <c r="E58" s="148" t="str">
        <f>'ALL PROJECTS MONTHLY REPORT'!E58</f>
        <v>Cost Control Company, Inc.</v>
      </c>
      <c r="F58" s="148" t="str">
        <f>'ALL PROJECTS MONTHLY REPORT'!F58</f>
        <v xml:space="preserve">BMA
</v>
      </c>
      <c r="G58" s="148" t="str">
        <f>'ALL PROJECTS MONTHLY REPORT'!G58</f>
        <v>Guillermety, Ortiz &amp; Asoc.</v>
      </c>
      <c r="H58" s="148" t="str">
        <f>'ALL PROJECTS MONTHLY REPORT'!H58</f>
        <v>Torres &amp; Colón, Inc</v>
      </c>
      <c r="I58" s="149">
        <f>'ALL PROJECTS MONTHLY REPORT'!I58</f>
        <v>37</v>
      </c>
      <c r="J58" s="149">
        <f>'ALL PROJECTS MONTHLY REPORT'!J58</f>
        <v>37</v>
      </c>
      <c r="K58" s="149">
        <f>'ALL PROJECTS MONTHLY REPORT'!K58</f>
        <v>0</v>
      </c>
      <c r="L58" s="26">
        <f>'ALL PROJECTS MONTHLY REPORT'!L58</f>
        <v>37</v>
      </c>
      <c r="M58" s="149">
        <f>'ALL PROJECTS MONTHLY REPORT'!M58</f>
        <v>0</v>
      </c>
      <c r="N58" s="149">
        <f>'ALL PROJECTS MONTHLY REPORT'!N58</f>
        <v>430</v>
      </c>
      <c r="O58" s="149">
        <f>'ALL PROJECTS MONTHLY REPORT'!O58</f>
        <v>180</v>
      </c>
      <c r="P58" s="27">
        <f>'ALL PROJECTS MONTHLY REPORT'!P58</f>
        <v>610</v>
      </c>
      <c r="Q58" s="28">
        <f>'ALL PROJECTS MONTHLY REPORT'!Q58</f>
        <v>0.41860465116279072</v>
      </c>
      <c r="R58" s="29">
        <f>'ALL PROJECTS MONTHLY REPORT'!R58</f>
        <v>666</v>
      </c>
      <c r="S58" s="28">
        <f>'ALL PROJECTS MONTHLY REPORT'!S58</f>
        <v>1</v>
      </c>
      <c r="T58" s="31">
        <f>'ALL PROJECTS MONTHLY REPORT'!T58</f>
        <v>39237</v>
      </c>
      <c r="U58" s="31">
        <f>'ALL PROJECTS MONTHLY REPORT'!U58</f>
        <v>39666</v>
      </c>
      <c r="V58" s="32">
        <f>'ALL PROJECTS MONTHLY REPORT'!V58</f>
        <v>39846</v>
      </c>
      <c r="W58" s="32">
        <f>'ALL PROJECTS MONTHLY REPORT'!W58</f>
        <v>39903</v>
      </c>
      <c r="X58" s="32">
        <f>'ALL PROJECTS MONTHLY REPORT'!X58</f>
        <v>39917</v>
      </c>
      <c r="Y58" s="31">
        <f>'ALL PROJECTS MONTHLY REPORT'!Y58</f>
        <v>0</v>
      </c>
      <c r="Z58" s="150" t="str">
        <f>'ALL PROJECTS MONTHLY REPORT'!Z58</f>
        <v xml:space="preserve">Tax Credit </v>
      </c>
      <c r="AA58" s="151">
        <f>'ALL PROJECTS MONTHLY REPORT'!AA58</f>
        <v>0</v>
      </c>
      <c r="AB58" s="152">
        <f>'ALL PROJECTS MONTHLY REPORT'!AB58</f>
        <v>3991977</v>
      </c>
      <c r="AC58" s="152">
        <f>'ALL PROJECTS MONTHLY REPORT'!AC58</f>
        <v>753900</v>
      </c>
      <c r="AD58" s="37">
        <f>'ALL PROJECTS MONTHLY REPORT'!AD58</f>
        <v>4745877</v>
      </c>
      <c r="AE58" s="28">
        <f>'ALL PROJECTS MONTHLY REPORT'!AE58</f>
        <v>0.18885379349630521</v>
      </c>
      <c r="AF58" s="37">
        <f>'ALL PROJECTS MONTHLY REPORT'!AF58</f>
        <v>4745877</v>
      </c>
      <c r="AG58" s="152">
        <f>'ALL PROJECTS MONTHLY REPORT'!AG58</f>
        <v>0</v>
      </c>
      <c r="AH58" s="37">
        <f>'ALL PROJECTS MONTHLY REPORT'!AH58</f>
        <v>4745877</v>
      </c>
      <c r="AI58" s="39">
        <f>'ALL PROJECTS MONTHLY REPORT'!AI58</f>
        <v>1</v>
      </c>
      <c r="AJ58" s="40">
        <f>'ALL PROJECTS MONTHLY REPORT'!AJ58</f>
        <v>18</v>
      </c>
      <c r="AK58" s="39">
        <f>'ALL PROJECTS MONTHLY REPORT'!AK58</f>
        <v>1</v>
      </c>
      <c r="AL58" s="119">
        <f>'ALL PROJECTS MONTHLY REPORT'!AL58</f>
        <v>0</v>
      </c>
      <c r="AM58" s="153" t="str">
        <f>'ALL PROJECTS MONTHLY REPORT'!AM58</f>
        <v>Project Closed</v>
      </c>
      <c r="AN58" s="154" t="s">
        <v>223</v>
      </c>
    </row>
    <row r="59" spans="1:40" s="155" customFormat="1" ht="58.2" hidden="1" thickBot="1" x14ac:dyDescent="0.35">
      <c r="A59" s="147">
        <f>'ALL PROJECTS MONTHLY REPORT'!A59</f>
        <v>3095</v>
      </c>
      <c r="B59" s="148" t="str">
        <f>'ALL PROJECTS MONTHLY REPORT'!B59</f>
        <v>Fajardo</v>
      </c>
      <c r="C59" s="148" t="str">
        <f>'ALL PROJECTS MONTHLY REPORT'!C59</f>
        <v>Pedro Rosario Nieves</v>
      </c>
      <c r="D59" s="148" t="str">
        <f>'ALL PROJECTS MONTHLY REPORT'!D59</f>
        <v>José M. Paris Escalera</v>
      </c>
      <c r="E59" s="148" t="str">
        <f>'ALL PROJECTS MONTHLY REPORT'!E59</f>
        <v>Inn Capital Housing Division Joint Venture</v>
      </c>
      <c r="F59" s="148" t="str">
        <f>'ALL PROJECTS MONTHLY REPORT'!F59</f>
        <v>CMS</v>
      </c>
      <c r="G59" s="148" t="str">
        <f>'ALL PROJECTS MONTHLY REPORT'!G59</f>
        <v>Carlos E. Betancourt</v>
      </c>
      <c r="H59" s="148" t="str">
        <f>'ALL PROJECTS MONTHLY REPORT'!H59</f>
        <v>Nogama Construction</v>
      </c>
      <c r="I59" s="149">
        <f>'ALL PROJECTS MONTHLY REPORT'!I59</f>
        <v>168</v>
      </c>
      <c r="J59" s="149">
        <f>'ALL PROJECTS MONTHLY REPORT'!J59</f>
        <v>168</v>
      </c>
      <c r="K59" s="149">
        <f>'ALL PROJECTS MONTHLY REPORT'!K59</f>
        <v>0</v>
      </c>
      <c r="L59" s="26">
        <f>'ALL PROJECTS MONTHLY REPORT'!L59</f>
        <v>168</v>
      </c>
      <c r="M59" s="149">
        <f>'ALL PROJECTS MONTHLY REPORT'!M59</f>
        <v>0</v>
      </c>
      <c r="N59" s="149">
        <f>'ALL PROJECTS MONTHLY REPORT'!N59</f>
        <v>915</v>
      </c>
      <c r="O59" s="149">
        <f>'ALL PROJECTS MONTHLY REPORT'!O59</f>
        <v>27.5</v>
      </c>
      <c r="P59" s="27">
        <f>'ALL PROJECTS MONTHLY REPORT'!P59</f>
        <v>942.5</v>
      </c>
      <c r="Q59" s="28">
        <f>'ALL PROJECTS MONTHLY REPORT'!Q59</f>
        <v>3.0054644808743168E-2</v>
      </c>
      <c r="R59" s="29">
        <f>'ALL PROJECTS MONTHLY REPORT'!R59</f>
        <v>904</v>
      </c>
      <c r="S59" s="28">
        <f>'ALL PROJECTS MONTHLY REPORT'!S59</f>
        <v>1</v>
      </c>
      <c r="T59" s="31">
        <f>'ALL PROJECTS MONTHLY REPORT'!T59</f>
        <v>39804</v>
      </c>
      <c r="U59" s="31">
        <f>'ALL PROJECTS MONTHLY REPORT'!U59</f>
        <v>40718</v>
      </c>
      <c r="V59" s="32">
        <f>'ALL PROJECTS MONTHLY REPORT'!V59</f>
        <v>40745.5</v>
      </c>
      <c r="W59" s="32">
        <f>'ALL PROJECTS MONTHLY REPORT'!W59</f>
        <v>40708</v>
      </c>
      <c r="X59" s="32">
        <f>'ALL PROJECTS MONTHLY REPORT'!X59</f>
        <v>40792</v>
      </c>
      <c r="Y59" s="31">
        <f>'ALL PROJECTS MONTHLY REPORT'!Y59</f>
        <v>0</v>
      </c>
      <c r="Z59" s="150" t="str">
        <f>'ALL PROJECTS MONTHLY REPORT'!Z59</f>
        <v>Tax Credit</v>
      </c>
      <c r="AA59" s="151">
        <f>'ALL PROJECTS MONTHLY REPORT'!AA59</f>
        <v>0</v>
      </c>
      <c r="AB59" s="152">
        <f>'ALL PROJECTS MONTHLY REPORT'!AB59</f>
        <v>16474000</v>
      </c>
      <c r="AC59" s="152">
        <f>'ALL PROJECTS MONTHLY REPORT'!AC59</f>
        <v>-148386.07</v>
      </c>
      <c r="AD59" s="37">
        <f>'ALL PROJECTS MONTHLY REPORT'!AD59</f>
        <v>16325613.93</v>
      </c>
      <c r="AE59" s="28">
        <f>'ALL PROJECTS MONTHLY REPORT'!AE59</f>
        <v>-9.0072884545344175E-3</v>
      </c>
      <c r="AF59" s="37">
        <f>'ALL PROJECTS MONTHLY REPORT'!AF59</f>
        <v>16325613.93</v>
      </c>
      <c r="AG59" s="152">
        <f>'ALL PROJECTS MONTHLY REPORT'!AG59</f>
        <v>0</v>
      </c>
      <c r="AH59" s="37">
        <f>'ALL PROJECTS MONTHLY REPORT'!AH59</f>
        <v>16325613.93</v>
      </c>
      <c r="AI59" s="39">
        <f>'ALL PROJECTS MONTHLY REPORT'!AI59</f>
        <v>1</v>
      </c>
      <c r="AJ59" s="40">
        <f>'ALL PROJECTS MONTHLY REPORT'!AJ59</f>
        <v>5.3809523809523814</v>
      </c>
      <c r="AK59" s="39">
        <f>'ALL PROJECTS MONTHLY REPORT'!AK59</f>
        <v>1</v>
      </c>
      <c r="AL59" s="119">
        <f>'ALL PROJECTS MONTHLY REPORT'!AL59</f>
        <v>0</v>
      </c>
      <c r="AM59" s="153" t="str">
        <f>'ALL PROJECTS MONTHLY REPORT'!AM59</f>
        <v>Project Closed</v>
      </c>
      <c r="AN59" s="154" t="s">
        <v>223</v>
      </c>
    </row>
    <row r="60" spans="1:40" s="155" customFormat="1" ht="29.4" hidden="1" thickBot="1" x14ac:dyDescent="0.35">
      <c r="A60" s="147">
        <f>'ALL PROJECTS MONTHLY REPORT'!A60</f>
        <v>5021</v>
      </c>
      <c r="B60" s="148" t="str">
        <f>'ALL PROJECTS MONTHLY REPORT'!B60</f>
        <v>Fajardo</v>
      </c>
      <c r="C60" s="148" t="str">
        <f>'ALL PROJECTS MONTHLY REPORT'!C60</f>
        <v>Puerto Real</v>
      </c>
      <c r="D60" s="148" t="str">
        <f>'ALL PROJECTS MONTHLY REPORT'!D60</f>
        <v>Germán Acevedo</v>
      </c>
      <c r="E60" s="148" t="str">
        <f>'ALL PROJECTS MONTHLY REPORT'!E60</f>
        <v>A &amp; M</v>
      </c>
      <c r="F60" s="148" t="str">
        <f>'ALL PROJECTS MONTHLY REPORT'!F60</f>
        <v xml:space="preserve">URS 
</v>
      </c>
      <c r="G60" s="148" t="str">
        <f>'ALL PROJECTS MONTHLY REPORT'!G60</f>
        <v>René Vélez Marichal</v>
      </c>
      <c r="H60" s="148" t="str">
        <f>'ALL PROJECTS MONTHLY REPORT'!H60</f>
        <v>Quality Const.</v>
      </c>
      <c r="I60" s="149">
        <f>'ALL PROJECTS MONTHLY REPORT'!I60</f>
        <v>100</v>
      </c>
      <c r="J60" s="149">
        <f>'ALL PROJECTS MONTHLY REPORT'!J60</f>
        <v>100</v>
      </c>
      <c r="K60" s="149">
        <f>'ALL PROJECTS MONTHLY REPORT'!K60</f>
        <v>0</v>
      </c>
      <c r="L60" s="26">
        <f>'ALL PROJECTS MONTHLY REPORT'!L60</f>
        <v>100</v>
      </c>
      <c r="M60" s="149">
        <f>'ALL PROJECTS MONTHLY REPORT'!M60</f>
        <v>0</v>
      </c>
      <c r="N60" s="149">
        <f>'ALL PROJECTS MONTHLY REPORT'!N60</f>
        <v>945</v>
      </c>
      <c r="O60" s="149">
        <f>'ALL PROJECTS MONTHLY REPORT'!O60</f>
        <v>282</v>
      </c>
      <c r="P60" s="27">
        <f>'ALL PROJECTS MONTHLY REPORT'!P60</f>
        <v>1227</v>
      </c>
      <c r="Q60" s="28">
        <f>'ALL PROJECTS MONTHLY REPORT'!Q60</f>
        <v>0.29841269841269841</v>
      </c>
      <c r="R60" s="29">
        <f>'ALL PROJECTS MONTHLY REPORT'!R60</f>
        <v>1124</v>
      </c>
      <c r="S60" s="28">
        <f>'ALL PROJECTS MONTHLY REPORT'!S60</f>
        <v>1</v>
      </c>
      <c r="T60" s="31">
        <f>'ALL PROJECTS MONTHLY REPORT'!T60</f>
        <v>36913</v>
      </c>
      <c r="U60" s="31">
        <f>'ALL PROJECTS MONTHLY REPORT'!U60</f>
        <v>37857</v>
      </c>
      <c r="V60" s="32">
        <f>'ALL PROJECTS MONTHLY REPORT'!V60</f>
        <v>38139</v>
      </c>
      <c r="W60" s="32">
        <f>'ALL PROJECTS MONTHLY REPORT'!W60</f>
        <v>38037</v>
      </c>
      <c r="X60" s="32">
        <f>'ALL PROJECTS MONTHLY REPORT'!X60</f>
        <v>38097</v>
      </c>
      <c r="Y60" s="31">
        <f>'ALL PROJECTS MONTHLY REPORT'!Y60</f>
        <v>0</v>
      </c>
      <c r="Z60" s="150">
        <f>'ALL PROJECTS MONTHLY REPORT'!Z60</f>
        <v>0</v>
      </c>
      <c r="AA60" s="151">
        <f>'ALL PROJECTS MONTHLY REPORT'!AA60</f>
        <v>0</v>
      </c>
      <c r="AB60" s="152">
        <f>'ALL PROJECTS MONTHLY REPORT'!AB60</f>
        <v>8220000</v>
      </c>
      <c r="AC60" s="152">
        <f>'ALL PROJECTS MONTHLY REPORT'!AC60</f>
        <v>910990</v>
      </c>
      <c r="AD60" s="37">
        <f>'ALL PROJECTS MONTHLY REPORT'!AD60</f>
        <v>9130990</v>
      </c>
      <c r="AE60" s="28">
        <f>'ALL PROJECTS MONTHLY REPORT'!AE60</f>
        <v>0.11082603406326035</v>
      </c>
      <c r="AF60" s="37">
        <f>'ALL PROJECTS MONTHLY REPORT'!AF60</f>
        <v>9130990</v>
      </c>
      <c r="AG60" s="152">
        <f>'ALL PROJECTS MONTHLY REPORT'!AG60</f>
        <v>0</v>
      </c>
      <c r="AH60" s="37">
        <f>'ALL PROJECTS MONTHLY REPORT'!AH60</f>
        <v>9130990</v>
      </c>
      <c r="AI60" s="39">
        <f>'ALL PROJECTS MONTHLY REPORT'!AI60</f>
        <v>1</v>
      </c>
      <c r="AJ60" s="40">
        <f>'ALL PROJECTS MONTHLY REPORT'!AJ60</f>
        <v>11.24</v>
      </c>
      <c r="AK60" s="39">
        <f>'ALL PROJECTS MONTHLY REPORT'!AK60</f>
        <v>1</v>
      </c>
      <c r="AL60" s="119">
        <f>'ALL PROJECTS MONTHLY REPORT'!AL60</f>
        <v>0</v>
      </c>
      <c r="AM60" s="153" t="str">
        <f>'ALL PROJECTS MONTHLY REPORT'!AM60</f>
        <v>Project Closed</v>
      </c>
      <c r="AN60" s="154" t="s">
        <v>223</v>
      </c>
    </row>
    <row r="61" spans="1:40" s="155" customFormat="1" ht="43.8" hidden="1" thickBot="1" x14ac:dyDescent="0.35">
      <c r="A61" s="147">
        <f>'ALL PROJECTS MONTHLY REPORT'!A61</f>
        <v>5204</v>
      </c>
      <c r="B61" s="148" t="str">
        <f>'ALL PROJECTS MONTHLY REPORT'!B61</f>
        <v>Fajardo</v>
      </c>
      <c r="C61" s="148" t="str">
        <f>'ALL PROJECTS MONTHLY REPORT'!C61</f>
        <v>Valle Puerto Real</v>
      </c>
      <c r="D61" s="148" t="str">
        <f>'ALL PROJECTS MONTHLY REPORT'!D61</f>
        <v>Germán Acevedo</v>
      </c>
      <c r="E61" s="148" t="str">
        <f>'ALL PROJECTS MONTHLY REPORT'!E61</f>
        <v>A &amp; M</v>
      </c>
      <c r="F61" s="148" t="str">
        <f>'ALL PROJECTS MONTHLY REPORT'!F61</f>
        <v xml:space="preserve">URS 
</v>
      </c>
      <c r="G61" s="148" t="str">
        <f>'ALL PROJECTS MONTHLY REPORT'!G61</f>
        <v>Enrique Ruiz &amp; Assoc.</v>
      </c>
      <c r="H61" s="148" t="str">
        <f>'ALL PROJECTS MONTHLY REPORT'!H61</f>
        <v>Quality Const.</v>
      </c>
      <c r="I61" s="149">
        <f>'ALL PROJECTS MONTHLY REPORT'!I61</f>
        <v>75</v>
      </c>
      <c r="J61" s="149">
        <f>'ALL PROJECTS MONTHLY REPORT'!J61</f>
        <v>75</v>
      </c>
      <c r="K61" s="149">
        <f>'ALL PROJECTS MONTHLY REPORT'!K61</f>
        <v>0</v>
      </c>
      <c r="L61" s="26">
        <f>'ALL PROJECTS MONTHLY REPORT'!L61</f>
        <v>75</v>
      </c>
      <c r="M61" s="149">
        <f>'ALL PROJECTS MONTHLY REPORT'!M61</f>
        <v>0</v>
      </c>
      <c r="N61" s="149">
        <f>'ALL PROJECTS MONTHLY REPORT'!N61</f>
        <v>945</v>
      </c>
      <c r="O61" s="149">
        <f>'ALL PROJECTS MONTHLY REPORT'!O61</f>
        <v>181</v>
      </c>
      <c r="P61" s="27">
        <f>'ALL PROJECTS MONTHLY REPORT'!P61</f>
        <v>1126</v>
      </c>
      <c r="Q61" s="28">
        <f>'ALL PROJECTS MONTHLY REPORT'!Q61</f>
        <v>0.19153439153439153</v>
      </c>
      <c r="R61" s="29">
        <f>'ALL PROJECTS MONTHLY REPORT'!R61</f>
        <v>1129</v>
      </c>
      <c r="S61" s="28">
        <f>'ALL PROJECTS MONTHLY REPORT'!S61</f>
        <v>1</v>
      </c>
      <c r="T61" s="31">
        <f>'ALL PROJECTS MONTHLY REPORT'!T61</f>
        <v>36893</v>
      </c>
      <c r="U61" s="31">
        <f>'ALL PROJECTS MONTHLY REPORT'!U61</f>
        <v>37837</v>
      </c>
      <c r="V61" s="32">
        <f>'ALL PROJECTS MONTHLY REPORT'!V61</f>
        <v>38018</v>
      </c>
      <c r="W61" s="32">
        <f>'ALL PROJECTS MONTHLY REPORT'!W61</f>
        <v>38022</v>
      </c>
      <c r="X61" s="32">
        <f>'ALL PROJECTS MONTHLY REPORT'!X61</f>
        <v>38121</v>
      </c>
      <c r="Y61" s="31">
        <f>'ALL PROJECTS MONTHLY REPORT'!Y61</f>
        <v>0</v>
      </c>
      <c r="Z61" s="150">
        <f>'ALL PROJECTS MONTHLY REPORT'!Z61</f>
        <v>0</v>
      </c>
      <c r="AA61" s="151">
        <f>'ALL PROJECTS MONTHLY REPORT'!AA61</f>
        <v>0</v>
      </c>
      <c r="AB61" s="152">
        <f>'ALL PROJECTS MONTHLY REPORT'!AB61</f>
        <v>6316000</v>
      </c>
      <c r="AC61" s="152">
        <f>'ALL PROJECTS MONTHLY REPORT'!AC61</f>
        <v>725553</v>
      </c>
      <c r="AD61" s="37">
        <f>'ALL PROJECTS MONTHLY REPORT'!AD61</f>
        <v>7041553</v>
      </c>
      <c r="AE61" s="28">
        <f>'ALL PROJECTS MONTHLY REPORT'!AE61</f>
        <v>0.11487539582013932</v>
      </c>
      <c r="AF61" s="37">
        <f>'ALL PROJECTS MONTHLY REPORT'!AF61</f>
        <v>7041553</v>
      </c>
      <c r="AG61" s="152">
        <f>'ALL PROJECTS MONTHLY REPORT'!AG61</f>
        <v>0</v>
      </c>
      <c r="AH61" s="37">
        <f>'ALL PROJECTS MONTHLY REPORT'!AH61</f>
        <v>7041553</v>
      </c>
      <c r="AI61" s="39">
        <f>'ALL PROJECTS MONTHLY REPORT'!AI61</f>
        <v>1</v>
      </c>
      <c r="AJ61" s="40">
        <f>'ALL PROJECTS MONTHLY REPORT'!AJ61</f>
        <v>15.053333333333333</v>
      </c>
      <c r="AK61" s="39">
        <f>'ALL PROJECTS MONTHLY REPORT'!AK61</f>
        <v>1</v>
      </c>
      <c r="AL61" s="119">
        <f>'ALL PROJECTS MONTHLY REPORT'!AL61</f>
        <v>0</v>
      </c>
      <c r="AM61" s="153" t="str">
        <f>'ALL PROJECTS MONTHLY REPORT'!AM61</f>
        <v>Project Closed</v>
      </c>
      <c r="AN61" s="154" t="s">
        <v>223</v>
      </c>
    </row>
    <row r="62" spans="1:40" s="155" customFormat="1" ht="29.4" hidden="1" thickBot="1" x14ac:dyDescent="0.35">
      <c r="A62" s="147">
        <f>'ALL PROJECTS MONTHLY REPORT'!A62</f>
        <v>5176</v>
      </c>
      <c r="B62" s="148" t="str">
        <f>'ALL PROJECTS MONTHLY REPORT'!B62</f>
        <v>Fajardo</v>
      </c>
      <c r="C62" s="148" t="str">
        <f>'ALL PROJECTS MONTHLY REPORT'!C62</f>
        <v>Santiago Veve Calzada</v>
      </c>
      <c r="D62" s="148" t="str">
        <f>'ALL PROJECTS MONTHLY REPORT'!D62</f>
        <v>Robert H. Cole</v>
      </c>
      <c r="E62" s="148" t="str">
        <f>'ALL PROJECTS MONTHLY REPORT'!E62</f>
        <v>A &amp; M</v>
      </c>
      <c r="F62" s="148" t="str">
        <f>'ALL PROJECTS MONTHLY REPORT'!F62</f>
        <v>BMA</v>
      </c>
      <c r="G62" s="148" t="str">
        <f>'ALL PROJECTS MONTHLY REPORT'!G62</f>
        <v>Ramón W. Costacamps</v>
      </c>
      <c r="H62" s="148" t="str">
        <f>'ALL PROJECTS MONTHLY REPORT'!H62</f>
        <v>Del Valle Group</v>
      </c>
      <c r="I62" s="149">
        <f>'ALL PROJECTS MONTHLY REPORT'!I62</f>
        <v>100</v>
      </c>
      <c r="J62" s="149">
        <f>'ALL PROJECTS MONTHLY REPORT'!J62</f>
        <v>100</v>
      </c>
      <c r="K62" s="149">
        <f>'ALL PROJECTS MONTHLY REPORT'!K62</f>
        <v>0</v>
      </c>
      <c r="L62" s="26">
        <f>'ALL PROJECTS MONTHLY REPORT'!L62</f>
        <v>100</v>
      </c>
      <c r="M62" s="149">
        <f>'ALL PROJECTS MONTHLY REPORT'!M62</f>
        <v>0</v>
      </c>
      <c r="N62" s="149">
        <f>'ALL PROJECTS MONTHLY REPORT'!N62</f>
        <v>730</v>
      </c>
      <c r="O62" s="149">
        <f>'ALL PROJECTS MONTHLY REPORT'!O62</f>
        <v>214</v>
      </c>
      <c r="P62" s="27">
        <f>'ALL PROJECTS MONTHLY REPORT'!P62</f>
        <v>944</v>
      </c>
      <c r="Q62" s="28">
        <f>'ALL PROJECTS MONTHLY REPORT'!Q62</f>
        <v>0.29315068493150687</v>
      </c>
      <c r="R62" s="29">
        <f>'ALL PROJECTS MONTHLY REPORT'!R62</f>
        <v>906</v>
      </c>
      <c r="S62" s="28">
        <f>'ALL PROJECTS MONTHLY REPORT'!S62</f>
        <v>1</v>
      </c>
      <c r="T62" s="31">
        <f>'ALL PROJECTS MONTHLY REPORT'!T62</f>
        <v>38159</v>
      </c>
      <c r="U62" s="31">
        <f>'ALL PROJECTS MONTHLY REPORT'!U62</f>
        <v>38888</v>
      </c>
      <c r="V62" s="32">
        <f>'ALL PROJECTS MONTHLY REPORT'!V62</f>
        <v>39102</v>
      </c>
      <c r="W62" s="32">
        <f>'ALL PROJECTS MONTHLY REPORT'!W62</f>
        <v>39065</v>
      </c>
      <c r="X62" s="32">
        <f>'ALL PROJECTS MONTHLY REPORT'!X62</f>
        <v>39100</v>
      </c>
      <c r="Y62" s="31">
        <f>'ALL PROJECTS MONTHLY REPORT'!Y62</f>
        <v>0</v>
      </c>
      <c r="Z62" s="150">
        <f>'ALL PROJECTS MONTHLY REPORT'!Z62</f>
        <v>0</v>
      </c>
      <c r="AA62" s="151">
        <f>'ALL PROJECTS MONTHLY REPORT'!AA62</f>
        <v>0</v>
      </c>
      <c r="AB62" s="152">
        <f>'ALL PROJECTS MONTHLY REPORT'!AB62</f>
        <v>8559000</v>
      </c>
      <c r="AC62" s="152">
        <f>'ALL PROJECTS MONTHLY REPORT'!AC62</f>
        <v>558385.31999999995</v>
      </c>
      <c r="AD62" s="37">
        <f>'ALL PROJECTS MONTHLY REPORT'!AD62</f>
        <v>9117385.3200000003</v>
      </c>
      <c r="AE62" s="28">
        <f>'ALL PROJECTS MONTHLY REPORT'!AE62</f>
        <v>6.5239551349456706E-2</v>
      </c>
      <c r="AF62" s="37">
        <f>'ALL PROJECTS MONTHLY REPORT'!AF62</f>
        <v>9117385.3200000003</v>
      </c>
      <c r="AG62" s="152">
        <f>'ALL PROJECTS MONTHLY REPORT'!AG62</f>
        <v>0</v>
      </c>
      <c r="AH62" s="37">
        <f>'ALL PROJECTS MONTHLY REPORT'!AH62</f>
        <v>9117385.3200000003</v>
      </c>
      <c r="AI62" s="39">
        <f>'ALL PROJECTS MONTHLY REPORT'!AI62</f>
        <v>1</v>
      </c>
      <c r="AJ62" s="40">
        <f>'ALL PROJECTS MONTHLY REPORT'!AJ62</f>
        <v>9.06</v>
      </c>
      <c r="AK62" s="39">
        <f>'ALL PROJECTS MONTHLY REPORT'!AK62</f>
        <v>1</v>
      </c>
      <c r="AL62" s="119">
        <f>'ALL PROJECTS MONTHLY REPORT'!AL62</f>
        <v>0</v>
      </c>
      <c r="AM62" s="153" t="str">
        <f>'ALL PROJECTS MONTHLY REPORT'!AM62</f>
        <v>Project Closed</v>
      </c>
      <c r="AN62" s="154" t="s">
        <v>223</v>
      </c>
    </row>
    <row r="63" spans="1:40" s="155" customFormat="1" ht="58.2" hidden="1" thickBot="1" x14ac:dyDescent="0.35">
      <c r="A63" s="147">
        <f>'ALL PROJECTS MONTHLY REPORT'!A63</f>
        <v>5183</v>
      </c>
      <c r="B63" s="148" t="str">
        <f>'ALL PROJECTS MONTHLY REPORT'!B63</f>
        <v>Guánica</v>
      </c>
      <c r="C63" s="148" t="str">
        <f>'ALL PROJECTS MONTHLY REPORT'!C63</f>
        <v>Jardines de Guánica</v>
      </c>
      <c r="D63" s="148" t="str">
        <f>'ALL PROJECTS MONTHLY REPORT'!D63</f>
        <v>Noefebdo Ramírez</v>
      </c>
      <c r="E63" s="148" t="str">
        <f>'ALL PROJECTS MONTHLY REPORT'!E63</f>
        <v>JA Machuca</v>
      </c>
      <c r="F63" s="148" t="str">
        <f>'ALL PROJECTS MONTHLY REPORT'!F63</f>
        <v>CCC-JV</v>
      </c>
      <c r="G63" s="148" t="str">
        <f>'ALL PROJECTS MONTHLY REPORT'!G63</f>
        <v>Donato Design Development</v>
      </c>
      <c r="H63" s="148" t="str">
        <f>'ALL PROJECTS MONTHLY REPORT'!H63</f>
        <v>RAMA Construction</v>
      </c>
      <c r="I63" s="149">
        <f>'ALL PROJECTS MONTHLY REPORT'!I63</f>
        <v>70</v>
      </c>
      <c r="J63" s="149">
        <f>'ALL PROJECTS MONTHLY REPORT'!J63</f>
        <v>70</v>
      </c>
      <c r="K63" s="149">
        <f>'ALL PROJECTS MONTHLY REPORT'!K63</f>
        <v>0</v>
      </c>
      <c r="L63" s="26">
        <f>'ALL PROJECTS MONTHLY REPORT'!L63</f>
        <v>70</v>
      </c>
      <c r="M63" s="149">
        <f>'ALL PROJECTS MONTHLY REPORT'!M63</f>
        <v>0</v>
      </c>
      <c r="N63" s="149">
        <f>'ALL PROJECTS MONTHLY REPORT'!N63</f>
        <v>732</v>
      </c>
      <c r="O63" s="149">
        <f>'ALL PROJECTS MONTHLY REPORT'!O63</f>
        <v>89</v>
      </c>
      <c r="P63" s="27">
        <f>'ALL PROJECTS MONTHLY REPORT'!P63</f>
        <v>821</v>
      </c>
      <c r="Q63" s="28">
        <f>'ALL PROJECTS MONTHLY REPORT'!Q63</f>
        <v>0.12158469945355191</v>
      </c>
      <c r="R63" s="29">
        <f>'ALL PROJECTS MONTHLY REPORT'!R63</f>
        <v>794</v>
      </c>
      <c r="S63" s="28">
        <f>'ALL PROJECTS MONTHLY REPORT'!S63</f>
        <v>1</v>
      </c>
      <c r="T63" s="31">
        <f>'ALL PROJECTS MONTHLY REPORT'!T63</f>
        <v>40140</v>
      </c>
      <c r="U63" s="31">
        <f>'ALL PROJECTS MONTHLY REPORT'!U63</f>
        <v>40871</v>
      </c>
      <c r="V63" s="32">
        <f>'ALL PROJECTS MONTHLY REPORT'!V63</f>
        <v>40960</v>
      </c>
      <c r="W63" s="32">
        <f>'ALL PROJECTS MONTHLY REPORT'!W63</f>
        <v>40934</v>
      </c>
      <c r="X63" s="32">
        <f>'ALL PROJECTS MONTHLY REPORT'!X63</f>
        <v>40939</v>
      </c>
      <c r="Y63" s="31">
        <f>'ALL PROJECTS MONTHLY REPORT'!Y63</f>
        <v>0</v>
      </c>
      <c r="Z63" s="150" t="str">
        <f>'ALL PROJECTS MONTHLY REPORT'!Z63</f>
        <v>ARRA/CFP</v>
      </c>
      <c r="AA63" s="151">
        <f>'ALL PROJECTS MONTHLY REPORT'!AA63</f>
        <v>0</v>
      </c>
      <c r="AB63" s="152">
        <f>'ALL PROJECTS MONTHLY REPORT'!AB63</f>
        <v>5499000</v>
      </c>
      <c r="AC63" s="152">
        <f>'ALL PROJECTS MONTHLY REPORT'!AC63</f>
        <v>487497.62</v>
      </c>
      <c r="AD63" s="37">
        <f>'ALL PROJECTS MONTHLY REPORT'!AD63</f>
        <v>5986497.6200000001</v>
      </c>
      <c r="AE63" s="28">
        <f>'ALL PROJECTS MONTHLY REPORT'!AE63</f>
        <v>8.8652049463538829E-2</v>
      </c>
      <c r="AF63" s="37">
        <f>'ALL PROJECTS MONTHLY REPORT'!AF63</f>
        <v>5986498</v>
      </c>
      <c r="AG63" s="152">
        <f>'ALL PROJECTS MONTHLY REPORT'!AG63</f>
        <v>0</v>
      </c>
      <c r="AH63" s="37">
        <f>'ALL PROJECTS MONTHLY REPORT'!AH63</f>
        <v>5986498</v>
      </c>
      <c r="AI63" s="39">
        <f>'ALL PROJECTS MONTHLY REPORT'!AI63</f>
        <v>1.0000000634761799</v>
      </c>
      <c r="AJ63" s="40">
        <f>'ALL PROJECTS MONTHLY REPORT'!AJ63</f>
        <v>11.342857142857143</v>
      </c>
      <c r="AK63" s="39">
        <f>'ALL PROJECTS MONTHLY REPORT'!AK63</f>
        <v>1</v>
      </c>
      <c r="AL63" s="119">
        <f>'ALL PROJECTS MONTHLY REPORT'!AL63</f>
        <v>0</v>
      </c>
      <c r="AM63" s="153" t="str">
        <f>'ALL PROJECTS MONTHLY REPORT'!AM63</f>
        <v>Project Closed</v>
      </c>
      <c r="AN63" s="154" t="s">
        <v>223</v>
      </c>
    </row>
    <row r="64" spans="1:40" s="155" customFormat="1" ht="58.2" hidden="1" thickBot="1" x14ac:dyDescent="0.35">
      <c r="A64" s="147">
        <f>'ALL PROJECTS MONTHLY REPORT'!A64</f>
        <v>3084</v>
      </c>
      <c r="B64" s="148" t="str">
        <f>'ALL PROJECTS MONTHLY REPORT'!B64</f>
        <v>Guánica</v>
      </c>
      <c r="C64" s="148" t="str">
        <f>'ALL PROJECTS MONTHLY REPORT'!C64</f>
        <v>Luis Muñoz Rivera</v>
      </c>
      <c r="D64" s="148" t="str">
        <f>'ALL PROJECTS MONTHLY REPORT'!D64</f>
        <v>Noefebdo Ramírez</v>
      </c>
      <c r="E64" s="148" t="str">
        <f>'ALL PROJECTS MONTHLY REPORT'!E64</f>
        <v>Cost Control Company, Inc.</v>
      </c>
      <c r="F64" s="148" t="str">
        <f>'ALL PROJECTS MONTHLY REPORT'!F64</f>
        <v>CCC-JV</v>
      </c>
      <c r="G64" s="148" t="str">
        <f>'ALL PROJECTS MONTHLY REPORT'!G64</f>
        <v>Behar &amp; Ybarra Associates, PSC</v>
      </c>
      <c r="H64" s="148" t="str">
        <f>'ALL PROJECTS MONTHLY REPORT'!H64</f>
        <v>F &amp; R Construction Group, Inc.</v>
      </c>
      <c r="I64" s="149">
        <f>'ALL PROJECTS MONTHLY REPORT'!I64</f>
        <v>124</v>
      </c>
      <c r="J64" s="149">
        <f>'ALL PROJECTS MONTHLY REPORT'!J64</f>
        <v>124</v>
      </c>
      <c r="K64" s="149">
        <f>'ALL PROJECTS MONTHLY REPORT'!K64</f>
        <v>0</v>
      </c>
      <c r="L64" s="26">
        <f>'ALL PROJECTS MONTHLY REPORT'!L64</f>
        <v>124</v>
      </c>
      <c r="M64" s="149">
        <f>'ALL PROJECTS MONTHLY REPORT'!M64</f>
        <v>0</v>
      </c>
      <c r="N64" s="149">
        <f>'ALL PROJECTS MONTHLY REPORT'!N64</f>
        <v>485</v>
      </c>
      <c r="O64" s="149">
        <f>'ALL PROJECTS MONTHLY REPORT'!O64</f>
        <v>423</v>
      </c>
      <c r="P64" s="27">
        <f>'ALL PROJECTS MONTHLY REPORT'!P64</f>
        <v>908</v>
      </c>
      <c r="Q64" s="28">
        <f>'ALL PROJECTS MONTHLY REPORT'!Q64</f>
        <v>0.87216494845360826</v>
      </c>
      <c r="R64" s="29">
        <f>'ALL PROJECTS MONTHLY REPORT'!R64</f>
        <v>970</v>
      </c>
      <c r="S64" s="28">
        <f>'ALL PROJECTS MONTHLY REPORT'!S64</f>
        <v>1</v>
      </c>
      <c r="T64" s="31">
        <f>'ALL PROJECTS MONTHLY REPORT'!T64</f>
        <v>40161</v>
      </c>
      <c r="U64" s="31">
        <f>'ALL PROJECTS MONTHLY REPORT'!U64</f>
        <v>40645</v>
      </c>
      <c r="V64" s="32">
        <f>'ALL PROJECTS MONTHLY REPORT'!V64</f>
        <v>41068</v>
      </c>
      <c r="W64" s="32">
        <f>'ALL PROJECTS MONTHLY REPORT'!W64</f>
        <v>41131</v>
      </c>
      <c r="X64" s="32">
        <f>'ALL PROJECTS MONTHLY REPORT'!X64</f>
        <v>41382</v>
      </c>
      <c r="Y64" s="31">
        <f>'ALL PROJECTS MONTHLY REPORT'!Y64</f>
        <v>0</v>
      </c>
      <c r="Z64" s="150" t="str">
        <f>'ALL PROJECTS MONTHLY REPORT'!Z64</f>
        <v xml:space="preserve">Tax Credit </v>
      </c>
      <c r="AA64" s="151">
        <f>'ALL PROJECTS MONTHLY REPORT'!AA64</f>
        <v>0</v>
      </c>
      <c r="AB64" s="152">
        <f>'ALL PROJECTS MONTHLY REPORT'!AB64</f>
        <v>9009000</v>
      </c>
      <c r="AC64" s="152">
        <f>'ALL PROJECTS MONTHLY REPORT'!AC64</f>
        <v>589263.71</v>
      </c>
      <c r="AD64" s="37">
        <f>'ALL PROJECTS MONTHLY REPORT'!AD64</f>
        <v>9598263.7100000009</v>
      </c>
      <c r="AE64" s="28">
        <f>'ALL PROJECTS MONTHLY REPORT'!AE64</f>
        <v>6.540833721833722E-2</v>
      </c>
      <c r="AF64" s="37">
        <f>'ALL PROJECTS MONTHLY REPORT'!AF64</f>
        <v>9590758.2200000007</v>
      </c>
      <c r="AG64" s="152">
        <f>'ALL PROJECTS MONTHLY REPORT'!AG64</f>
        <v>0</v>
      </c>
      <c r="AH64" s="37">
        <f>'ALL PROJECTS MONTHLY REPORT'!AH64</f>
        <v>9590758.2200000007</v>
      </c>
      <c r="AI64" s="39">
        <f>'ALL PROJECTS MONTHLY REPORT'!AI64</f>
        <v>0.99921803669634746</v>
      </c>
      <c r="AJ64" s="40">
        <f>'ALL PROJECTS MONTHLY REPORT'!AJ64</f>
        <v>7.82258064516129</v>
      </c>
      <c r="AK64" s="39">
        <f>'ALL PROJECTS MONTHLY REPORT'!AK64</f>
        <v>1</v>
      </c>
      <c r="AL64" s="119">
        <f>'ALL PROJECTS MONTHLY REPORT'!AL64</f>
        <v>0</v>
      </c>
      <c r="AM64" s="153" t="str">
        <f>'ALL PROJECTS MONTHLY REPORT'!AM64</f>
        <v>Project Closed</v>
      </c>
      <c r="AN64" s="154" t="s">
        <v>223</v>
      </c>
    </row>
    <row r="65" spans="1:40" s="155" customFormat="1" ht="43.8" hidden="1" thickBot="1" x14ac:dyDescent="0.35">
      <c r="A65" s="147">
        <f>'ALL PROJECTS MONTHLY REPORT'!A65</f>
        <v>3085</v>
      </c>
      <c r="B65" s="148" t="str">
        <f>'ALL PROJECTS MONTHLY REPORT'!B65</f>
        <v>Guayama</v>
      </c>
      <c r="C65" s="148" t="str">
        <f>'ALL PROJECTS MONTHLY REPORT'!C65</f>
        <v>Luis Palés Matos</v>
      </c>
      <c r="D65" s="148" t="str">
        <f>'ALL PROJECTS MONTHLY REPORT'!D65</f>
        <v>Rubén Cotto</v>
      </c>
      <c r="E65" s="148" t="str">
        <f>'ALL PROJECTS MONTHLY REPORT'!E65</f>
        <v>MJ Consulting</v>
      </c>
      <c r="F65" s="148" t="str">
        <f>'ALL PROJECTS MONTHLY REPORT'!F65</f>
        <v>MD
(Grupo C)</v>
      </c>
      <c r="G65" s="148" t="str">
        <f>'ALL PROJECTS MONTHLY REPORT'!G65</f>
        <v>Guillermety, Ortiz &amp; Asoc.</v>
      </c>
      <c r="H65" s="148" t="str">
        <f>'ALL PROJECTS MONTHLY REPORT'!H65</f>
        <v>Héctor M. Valera Inc.</v>
      </c>
      <c r="I65" s="149">
        <f>'ALL PROJECTS MONTHLY REPORT'!I65</f>
        <v>298</v>
      </c>
      <c r="J65" s="149">
        <f>'ALL PROJECTS MONTHLY REPORT'!J65</f>
        <v>298</v>
      </c>
      <c r="K65" s="149">
        <f>'ALL PROJECTS MONTHLY REPORT'!K65</f>
        <v>0</v>
      </c>
      <c r="L65" s="26">
        <f>'ALL PROJECTS MONTHLY REPORT'!L65</f>
        <v>298</v>
      </c>
      <c r="M65" s="149">
        <f>'ALL PROJECTS MONTHLY REPORT'!M65</f>
        <v>0</v>
      </c>
      <c r="N65" s="149">
        <f>'ALL PROJECTS MONTHLY REPORT'!N65</f>
        <v>1130</v>
      </c>
      <c r="O65" s="149">
        <f>'ALL PROJECTS MONTHLY REPORT'!O65</f>
        <v>0</v>
      </c>
      <c r="P65" s="27">
        <f>'ALL PROJECTS MONTHLY REPORT'!P65</f>
        <v>1130</v>
      </c>
      <c r="Q65" s="28">
        <f>'ALL PROJECTS MONTHLY REPORT'!Q65</f>
        <v>0</v>
      </c>
      <c r="R65" s="29">
        <f>'ALL PROJECTS MONTHLY REPORT'!R65</f>
        <v>1375</v>
      </c>
      <c r="S65" s="28">
        <f>'ALL PROJECTS MONTHLY REPORT'!S65</f>
        <v>1</v>
      </c>
      <c r="T65" s="31">
        <f>'ALL PROJECTS MONTHLY REPORT'!T65</f>
        <v>37340</v>
      </c>
      <c r="U65" s="31">
        <f>'ALL PROJECTS MONTHLY REPORT'!U65</f>
        <v>38469</v>
      </c>
      <c r="V65" s="32">
        <f>'ALL PROJECTS MONTHLY REPORT'!V65</f>
        <v>38469</v>
      </c>
      <c r="W65" s="32">
        <f>'ALL PROJECTS MONTHLY REPORT'!W65</f>
        <v>38715</v>
      </c>
      <c r="X65" s="32">
        <f>'ALL PROJECTS MONTHLY REPORT'!X65</f>
        <v>38720</v>
      </c>
      <c r="Y65" s="31">
        <f>'ALL PROJECTS MONTHLY REPORT'!Y65</f>
        <v>0</v>
      </c>
      <c r="Z65" s="150">
        <f>'ALL PROJECTS MONTHLY REPORT'!Z65</f>
        <v>0</v>
      </c>
      <c r="AA65" s="151">
        <f>'ALL PROJECTS MONTHLY REPORT'!AA65</f>
        <v>0</v>
      </c>
      <c r="AB65" s="152">
        <f>'ALL PROJECTS MONTHLY REPORT'!AB65</f>
        <v>22466000</v>
      </c>
      <c r="AC65" s="152">
        <f>'ALL PROJECTS MONTHLY REPORT'!AC65</f>
        <v>0</v>
      </c>
      <c r="AD65" s="37">
        <f>'ALL PROJECTS MONTHLY REPORT'!AD65</f>
        <v>22466000</v>
      </c>
      <c r="AE65" s="28">
        <f>'ALL PROJECTS MONTHLY REPORT'!AE65</f>
        <v>0</v>
      </c>
      <c r="AF65" s="37">
        <f>'ALL PROJECTS MONTHLY REPORT'!AF65</f>
        <v>22466000</v>
      </c>
      <c r="AG65" s="152">
        <f>'ALL PROJECTS MONTHLY REPORT'!AG65</f>
        <v>0</v>
      </c>
      <c r="AH65" s="37">
        <f>'ALL PROJECTS MONTHLY REPORT'!AH65</f>
        <v>22466000</v>
      </c>
      <c r="AI65" s="39">
        <f>'ALL PROJECTS MONTHLY REPORT'!AI65</f>
        <v>1</v>
      </c>
      <c r="AJ65" s="40">
        <f>'ALL PROJECTS MONTHLY REPORT'!AJ65</f>
        <v>4.6140939597315436</v>
      </c>
      <c r="AK65" s="39">
        <f>'ALL PROJECTS MONTHLY REPORT'!AK65</f>
        <v>1</v>
      </c>
      <c r="AL65" s="119">
        <f>'ALL PROJECTS MONTHLY REPORT'!AL65</f>
        <v>0</v>
      </c>
      <c r="AM65" s="153" t="str">
        <f>'ALL PROJECTS MONTHLY REPORT'!AM65</f>
        <v>Project Closed</v>
      </c>
      <c r="AN65" s="154" t="s">
        <v>223</v>
      </c>
    </row>
    <row r="66" spans="1:40" s="155" customFormat="1" ht="29.4" hidden="1" thickBot="1" x14ac:dyDescent="0.35">
      <c r="A66" s="147">
        <f>'ALL PROJECTS MONTHLY REPORT'!A66</f>
        <v>5048</v>
      </c>
      <c r="B66" s="148" t="str">
        <f>'ALL PROJECTS MONTHLY REPORT'!B66</f>
        <v>Guayama</v>
      </c>
      <c r="C66" s="148" t="str">
        <f>'ALL PROJECTS MONTHLY REPORT'!C66</f>
        <v>San Antonio 
Carioca</v>
      </c>
      <c r="D66" s="148" t="str">
        <f>'ALL PROJECTS MONTHLY REPORT'!D66</f>
        <v>Jorge Mercado</v>
      </c>
      <c r="E66" s="148" t="str">
        <f>'ALL PROJECTS MONTHLY REPORT'!E66</f>
        <v>MJ Consulting</v>
      </c>
      <c r="F66" s="148" t="str">
        <f>'ALL PROJECTS MONTHLY REPORT'!F66</f>
        <v>MD 
(Grupo C)</v>
      </c>
      <c r="G66" s="148" t="str">
        <f>'ALL PROJECTS MONTHLY REPORT'!G66</f>
        <v>DDHK</v>
      </c>
      <c r="H66" s="148" t="str">
        <f>'ALL PROJECTS MONTHLY REPORT'!H66</f>
        <v>Constructora I. Melendez</v>
      </c>
      <c r="I66" s="149">
        <f>'ALL PROJECTS MONTHLY REPORT'!I66</f>
        <v>200</v>
      </c>
      <c r="J66" s="149">
        <f>'ALL PROJECTS MONTHLY REPORT'!J66</f>
        <v>200</v>
      </c>
      <c r="K66" s="149">
        <f>'ALL PROJECTS MONTHLY REPORT'!K66</f>
        <v>0</v>
      </c>
      <c r="L66" s="26">
        <f>'ALL PROJECTS MONTHLY REPORT'!L66</f>
        <v>200</v>
      </c>
      <c r="M66" s="149">
        <f>'ALL PROJECTS MONTHLY REPORT'!M66</f>
        <v>0</v>
      </c>
      <c r="N66" s="149">
        <f>'ALL PROJECTS MONTHLY REPORT'!N66</f>
        <v>900</v>
      </c>
      <c r="O66" s="149">
        <f>'ALL PROJECTS MONTHLY REPORT'!O66</f>
        <v>568</v>
      </c>
      <c r="P66" s="27">
        <f>'ALL PROJECTS MONTHLY REPORT'!P66</f>
        <v>1468</v>
      </c>
      <c r="Q66" s="28">
        <f>'ALL PROJECTS MONTHLY REPORT'!Q66</f>
        <v>0.63111111111111107</v>
      </c>
      <c r="R66" s="29">
        <f>'ALL PROJECTS MONTHLY REPORT'!R66</f>
        <v>1537</v>
      </c>
      <c r="S66" s="28">
        <f>'ALL PROJECTS MONTHLY REPORT'!S66</f>
        <v>1</v>
      </c>
      <c r="T66" s="31">
        <f>'ALL PROJECTS MONTHLY REPORT'!T66</f>
        <v>38061</v>
      </c>
      <c r="U66" s="31">
        <f>'ALL PROJECTS MONTHLY REPORT'!U66</f>
        <v>38960</v>
      </c>
      <c r="V66" s="32">
        <f>'ALL PROJECTS MONTHLY REPORT'!V66</f>
        <v>39528</v>
      </c>
      <c r="W66" s="32">
        <f>'ALL PROJECTS MONTHLY REPORT'!W66</f>
        <v>39598</v>
      </c>
      <c r="X66" s="32">
        <f>'ALL PROJECTS MONTHLY REPORT'!X66</f>
        <v>39659</v>
      </c>
      <c r="Y66" s="31">
        <f>'ALL PROJECTS MONTHLY REPORT'!Y66</f>
        <v>0</v>
      </c>
      <c r="Z66" s="150" t="str">
        <f>'ALL PROJECTS MONTHLY REPORT'!Z66</f>
        <v>Tax Credit</v>
      </c>
      <c r="AA66" s="151">
        <f>'ALL PROJECTS MONTHLY REPORT'!AA66</f>
        <v>0</v>
      </c>
      <c r="AB66" s="152">
        <f>'ALL PROJECTS MONTHLY REPORT'!AB66</f>
        <v>18456662</v>
      </c>
      <c r="AC66" s="152">
        <f>'ALL PROJECTS MONTHLY REPORT'!AC66</f>
        <v>1765148</v>
      </c>
      <c r="AD66" s="37">
        <f>'ALL PROJECTS MONTHLY REPORT'!AD66</f>
        <v>20221810</v>
      </c>
      <c r="AE66" s="28">
        <f>'ALL PROJECTS MONTHLY REPORT'!AE66</f>
        <v>9.5637445167495616E-2</v>
      </c>
      <c r="AF66" s="37">
        <f>'ALL PROJECTS MONTHLY REPORT'!AF66</f>
        <v>20221810</v>
      </c>
      <c r="AG66" s="152">
        <f>'ALL PROJECTS MONTHLY REPORT'!AG66</f>
        <v>0</v>
      </c>
      <c r="AH66" s="37">
        <f>'ALL PROJECTS MONTHLY REPORT'!AH66</f>
        <v>20221810</v>
      </c>
      <c r="AI66" s="39">
        <f>'ALL PROJECTS MONTHLY REPORT'!AI66</f>
        <v>1</v>
      </c>
      <c r="AJ66" s="40">
        <f>'ALL PROJECTS MONTHLY REPORT'!AJ66</f>
        <v>7.6849999999999996</v>
      </c>
      <c r="AK66" s="39">
        <f>'ALL PROJECTS MONTHLY REPORT'!AK66</f>
        <v>1</v>
      </c>
      <c r="AL66" s="119">
        <f>'ALL PROJECTS MONTHLY REPORT'!AL66</f>
        <v>0</v>
      </c>
      <c r="AM66" s="153" t="str">
        <f>'ALL PROJECTS MONTHLY REPORT'!AM66</f>
        <v>Project Closed</v>
      </c>
      <c r="AN66" s="154" t="s">
        <v>223</v>
      </c>
    </row>
    <row r="67" spans="1:40" s="155" customFormat="1" ht="58.2" hidden="1" thickBot="1" x14ac:dyDescent="0.35">
      <c r="A67" s="147">
        <f>'ALL PROJECTS MONTHLY REPORT'!A67</f>
        <v>5131</v>
      </c>
      <c r="B67" s="148" t="str">
        <f>'ALL PROJECTS MONTHLY REPORT'!B67</f>
        <v>Humacao</v>
      </c>
      <c r="C67" s="148" t="str">
        <f>'ALL PROJECTS MONTHLY REPORT'!C67</f>
        <v>Jardines de Oriente</v>
      </c>
      <c r="D67" s="148" t="str">
        <f>'ALL PROJECTS MONTHLY REPORT'!D67</f>
        <v>José A. González</v>
      </c>
      <c r="E67" s="148" t="str">
        <f>'ALL PROJECTS MONTHLY REPORT'!E67</f>
        <v>Cost Control</v>
      </c>
      <c r="F67" s="148" t="str">
        <f>'ALL PROJECTS MONTHLY REPORT'!F67</f>
        <v>CCC-JV</v>
      </c>
      <c r="G67" s="148" t="str">
        <f>'ALL PROJECTS MONTHLY REPORT'!G67</f>
        <v>GMG Engineering Conslutants PSC</v>
      </c>
      <c r="H67" s="148" t="str">
        <f>'ALL PROJECTS MONTHLY REPORT'!H67</f>
        <v>Ossam Construction</v>
      </c>
      <c r="I67" s="149">
        <f>'ALL PROJECTS MONTHLY REPORT'!I67</f>
        <v>88</v>
      </c>
      <c r="J67" s="149">
        <f>'ALL PROJECTS MONTHLY REPORT'!J67</f>
        <v>88</v>
      </c>
      <c r="K67" s="149">
        <f>'ALL PROJECTS MONTHLY REPORT'!K67</f>
        <v>0</v>
      </c>
      <c r="L67" s="26">
        <f>'ALL PROJECTS MONTHLY REPORT'!L67</f>
        <v>88</v>
      </c>
      <c r="M67" s="149">
        <f>'ALL PROJECTS MONTHLY REPORT'!M67</f>
        <v>0</v>
      </c>
      <c r="N67" s="149">
        <f>'ALL PROJECTS MONTHLY REPORT'!N67</f>
        <v>365</v>
      </c>
      <c r="O67" s="149">
        <f>'ALL PROJECTS MONTHLY REPORT'!O67</f>
        <v>242</v>
      </c>
      <c r="P67" s="27">
        <f>'ALL PROJECTS MONTHLY REPORT'!P67</f>
        <v>607</v>
      </c>
      <c r="Q67" s="28">
        <f>'ALL PROJECTS MONTHLY REPORT'!Q67</f>
        <v>0.66301369863013704</v>
      </c>
      <c r="R67" s="29">
        <f>'ALL PROJECTS MONTHLY REPORT'!R67</f>
        <v>937</v>
      </c>
      <c r="S67" s="28">
        <f>'ALL PROJECTS MONTHLY REPORT'!S67</f>
        <v>1</v>
      </c>
      <c r="T67" s="31">
        <f>'ALL PROJECTS MONTHLY REPORT'!T67</f>
        <v>40329</v>
      </c>
      <c r="U67" s="31">
        <f>'ALL PROJECTS MONTHLY REPORT'!U67</f>
        <v>40693</v>
      </c>
      <c r="V67" s="32">
        <f>'ALL PROJECTS MONTHLY REPORT'!V67</f>
        <v>40935</v>
      </c>
      <c r="W67" s="32">
        <f>'ALL PROJECTS MONTHLY REPORT'!W67</f>
        <v>41266</v>
      </c>
      <c r="X67" s="32">
        <f>'ALL PROJECTS MONTHLY REPORT'!X67</f>
        <v>41110</v>
      </c>
      <c r="Y67" s="31">
        <f>'ALL PROJECTS MONTHLY REPORT'!Y67</f>
        <v>0</v>
      </c>
      <c r="Z67" s="150" t="str">
        <f>'ALL PROJECTS MONTHLY REPORT'!Z67</f>
        <v>Tax Credit</v>
      </c>
      <c r="AA67" s="151">
        <f>'ALL PROJECTS MONTHLY REPORT'!AA67</f>
        <v>0</v>
      </c>
      <c r="AB67" s="152">
        <f>'ALL PROJECTS MONTHLY REPORT'!AB67</f>
        <v>5939925</v>
      </c>
      <c r="AC67" s="152">
        <f>'ALL PROJECTS MONTHLY REPORT'!AC67</f>
        <v>394882.55</v>
      </c>
      <c r="AD67" s="37">
        <f>'ALL PROJECTS MONTHLY REPORT'!AD67</f>
        <v>6334807.5499999998</v>
      </c>
      <c r="AE67" s="28">
        <f>'ALL PROJECTS MONTHLY REPORT'!AE67</f>
        <v>6.6479383157194746E-2</v>
      </c>
      <c r="AF67" s="37">
        <f>'ALL PROJECTS MONTHLY REPORT'!AF67</f>
        <v>6334807.5499999998</v>
      </c>
      <c r="AG67" s="152">
        <f>'ALL PROJECTS MONTHLY REPORT'!AG67</f>
        <v>0</v>
      </c>
      <c r="AH67" s="37">
        <f>'ALL PROJECTS MONTHLY REPORT'!AH67</f>
        <v>6334807.5499999998</v>
      </c>
      <c r="AI67" s="39">
        <f>'ALL PROJECTS MONTHLY REPORT'!AI67</f>
        <v>1</v>
      </c>
      <c r="AJ67" s="40">
        <f>'ALL PROJECTS MONTHLY REPORT'!AJ67</f>
        <v>10.647727272727273</v>
      </c>
      <c r="AK67" s="39">
        <f>'ALL PROJECTS MONTHLY REPORT'!AK67</f>
        <v>1</v>
      </c>
      <c r="AL67" s="119">
        <f>'ALL PROJECTS MONTHLY REPORT'!AL67</f>
        <v>0</v>
      </c>
      <c r="AM67" s="153" t="str">
        <f>'ALL PROJECTS MONTHLY REPORT'!AM67</f>
        <v>Project Closed</v>
      </c>
      <c r="AN67" s="154" t="s">
        <v>223</v>
      </c>
    </row>
    <row r="68" spans="1:40" s="155" customFormat="1" ht="29.4" hidden="1" thickBot="1" x14ac:dyDescent="0.35">
      <c r="A68" s="147">
        <f>'ALL PROJECTS MONTHLY REPORT'!A68</f>
        <v>5020</v>
      </c>
      <c r="B68" s="148" t="str">
        <f>'ALL PROJECTS MONTHLY REPORT'!B68</f>
        <v>Humacao</v>
      </c>
      <c r="C68" s="148" t="str">
        <f>'ALL PROJECTS MONTHLY REPORT'!C68</f>
        <v>Pedro J. Palou</v>
      </c>
      <c r="D68" s="148" t="str">
        <f>'ALL PROJECTS MONTHLY REPORT'!D68</f>
        <v>Fco. Palacios</v>
      </c>
      <c r="E68" s="148" t="str">
        <f>'ALL PROJECTS MONTHLY REPORT'!E68</f>
        <v>MJ Consulting</v>
      </c>
      <c r="F68" s="148" t="str">
        <f>'ALL PROJECTS MONTHLY REPORT'!F68</f>
        <v xml:space="preserve">URS 
</v>
      </c>
      <c r="G68" s="148" t="str">
        <f>'ALL PROJECTS MONTHLY REPORT'!G68</f>
        <v>R &amp; del Valle</v>
      </c>
      <c r="H68" s="148" t="str">
        <f>'ALL PROJECTS MONTHLY REPORT'!H68</f>
        <v>R &amp; del Valle</v>
      </c>
      <c r="I68" s="149">
        <f>'ALL PROJECTS MONTHLY REPORT'!I68</f>
        <v>150</v>
      </c>
      <c r="J68" s="149">
        <f>'ALL PROJECTS MONTHLY REPORT'!J68</f>
        <v>150</v>
      </c>
      <c r="K68" s="149">
        <f>'ALL PROJECTS MONTHLY REPORT'!K68</f>
        <v>0</v>
      </c>
      <c r="L68" s="26">
        <f>'ALL PROJECTS MONTHLY REPORT'!L68</f>
        <v>150</v>
      </c>
      <c r="M68" s="149">
        <f>'ALL PROJECTS MONTHLY REPORT'!M68</f>
        <v>0</v>
      </c>
      <c r="N68" s="149">
        <f>'ALL PROJECTS MONTHLY REPORT'!N68</f>
        <v>1095</v>
      </c>
      <c r="O68" s="149">
        <f>'ALL PROJECTS MONTHLY REPORT'!O68</f>
        <v>180</v>
      </c>
      <c r="P68" s="27">
        <f>'ALL PROJECTS MONTHLY REPORT'!P68</f>
        <v>1275</v>
      </c>
      <c r="Q68" s="28">
        <f>'ALL PROJECTS MONTHLY REPORT'!Q68</f>
        <v>0.16438356164383561</v>
      </c>
      <c r="R68" s="29">
        <f>'ALL PROJECTS MONTHLY REPORT'!R68</f>
        <v>1145</v>
      </c>
      <c r="S68" s="28">
        <f>'ALL PROJECTS MONTHLY REPORT'!S68</f>
        <v>1</v>
      </c>
      <c r="T68" s="31">
        <f>'ALL PROJECTS MONTHLY REPORT'!T68</f>
        <v>36430</v>
      </c>
      <c r="U68" s="31">
        <f>'ALL PROJECTS MONTHLY REPORT'!U68</f>
        <v>37524</v>
      </c>
      <c r="V68" s="32">
        <f>'ALL PROJECTS MONTHLY REPORT'!V68</f>
        <v>37704</v>
      </c>
      <c r="W68" s="32">
        <f>'ALL PROJECTS MONTHLY REPORT'!W68</f>
        <v>37575</v>
      </c>
      <c r="X68" s="32">
        <f>'ALL PROJECTS MONTHLY REPORT'!X68</f>
        <v>37610</v>
      </c>
      <c r="Y68" s="31">
        <f>'ALL PROJECTS MONTHLY REPORT'!Y68</f>
        <v>0</v>
      </c>
      <c r="Z68" s="150">
        <f>'ALL PROJECTS MONTHLY REPORT'!Z68</f>
        <v>0</v>
      </c>
      <c r="AA68" s="151">
        <f>'ALL PROJECTS MONTHLY REPORT'!AA68</f>
        <v>0</v>
      </c>
      <c r="AB68" s="152">
        <f>'ALL PROJECTS MONTHLY REPORT'!AB68</f>
        <v>10968000</v>
      </c>
      <c r="AC68" s="152">
        <f>'ALL PROJECTS MONTHLY REPORT'!AC68</f>
        <v>86049</v>
      </c>
      <c r="AD68" s="37">
        <f>'ALL PROJECTS MONTHLY REPORT'!AD68</f>
        <v>11054049</v>
      </c>
      <c r="AE68" s="28">
        <f>'ALL PROJECTS MONTHLY REPORT'!AE68</f>
        <v>7.8454595185995617E-3</v>
      </c>
      <c r="AF68" s="37">
        <f>'ALL PROJECTS MONTHLY REPORT'!AF68</f>
        <v>11054049</v>
      </c>
      <c r="AG68" s="152">
        <f>'ALL PROJECTS MONTHLY REPORT'!AG68</f>
        <v>0</v>
      </c>
      <c r="AH68" s="37">
        <f>'ALL PROJECTS MONTHLY REPORT'!AH68</f>
        <v>11054049</v>
      </c>
      <c r="AI68" s="39">
        <f>'ALL PROJECTS MONTHLY REPORT'!AI68</f>
        <v>1</v>
      </c>
      <c r="AJ68" s="40">
        <f>'ALL PROJECTS MONTHLY REPORT'!AJ68</f>
        <v>7.6333333333333337</v>
      </c>
      <c r="AK68" s="39">
        <f>'ALL PROJECTS MONTHLY REPORT'!AK68</f>
        <v>1</v>
      </c>
      <c r="AL68" s="119">
        <f>'ALL PROJECTS MONTHLY REPORT'!AL68</f>
        <v>0</v>
      </c>
      <c r="AM68" s="153" t="str">
        <f>'ALL PROJECTS MONTHLY REPORT'!AM68</f>
        <v>Project closed.</v>
      </c>
      <c r="AN68" s="154" t="s">
        <v>223</v>
      </c>
    </row>
    <row r="69" spans="1:40" s="155" customFormat="1" ht="43.8" hidden="1" thickBot="1" x14ac:dyDescent="0.35">
      <c r="A69" s="147">
        <f>'ALL PROJECTS MONTHLY REPORT'!A69</f>
        <v>3094</v>
      </c>
      <c r="B69" s="148" t="str">
        <f>'ALL PROJECTS MONTHLY REPORT'!B69</f>
        <v>Humacao</v>
      </c>
      <c r="C69" s="148" t="str">
        <f>'ALL PROJECTS MONTHLY REPORT'!C69</f>
        <v>Padre Rivera
(Fase I)</v>
      </c>
      <c r="D69" s="148" t="str">
        <f>'ALL PROJECTS MONTHLY REPORT'!D69</f>
        <v>Germán Acevedo</v>
      </c>
      <c r="E69" s="148" t="str">
        <f>'ALL PROJECTS MONTHLY REPORT'!E69</f>
        <v>MJ Consulting</v>
      </c>
      <c r="F69" s="148" t="str">
        <f>'ALL PROJECTS MONTHLY REPORT'!F69</f>
        <v>BMA</v>
      </c>
      <c r="G69" s="148" t="str">
        <f>'ALL PROJECTS MONTHLY REPORT'!G69</f>
        <v>Yañez, Mayol &amp; Asoc.</v>
      </c>
      <c r="H69" s="148" t="str">
        <f>'ALL PROJECTS MONTHLY REPORT'!H69</f>
        <v>J R Builders</v>
      </c>
      <c r="I69" s="149">
        <f>'ALL PROJECTS MONTHLY REPORT'!I69</f>
        <v>128</v>
      </c>
      <c r="J69" s="149">
        <f>'ALL PROJECTS MONTHLY REPORT'!J69</f>
        <v>128</v>
      </c>
      <c r="K69" s="149">
        <f>'ALL PROJECTS MONTHLY REPORT'!K69</f>
        <v>0</v>
      </c>
      <c r="L69" s="26">
        <f>'ALL PROJECTS MONTHLY REPORT'!L69</f>
        <v>128</v>
      </c>
      <c r="M69" s="149">
        <f>'ALL PROJECTS MONTHLY REPORT'!M69</f>
        <v>0</v>
      </c>
      <c r="N69" s="149">
        <f>'ALL PROJECTS MONTHLY REPORT'!N69</f>
        <v>840</v>
      </c>
      <c r="O69" s="149">
        <f>'ALL PROJECTS MONTHLY REPORT'!O69</f>
        <v>731</v>
      </c>
      <c r="P69" s="27">
        <f>'ALL PROJECTS MONTHLY REPORT'!P69</f>
        <v>1571</v>
      </c>
      <c r="Q69" s="28">
        <f>'ALL PROJECTS MONTHLY REPORT'!Q69</f>
        <v>0.87023809523809526</v>
      </c>
      <c r="R69" s="29">
        <f>'ALL PROJECTS MONTHLY REPORT'!R69</f>
        <v>1548</v>
      </c>
      <c r="S69" s="28">
        <f>'ALL PROJECTS MONTHLY REPORT'!S69</f>
        <v>1</v>
      </c>
      <c r="T69" s="31">
        <f>'ALL PROJECTS MONTHLY REPORT'!T69</f>
        <v>35723</v>
      </c>
      <c r="U69" s="31">
        <f>'ALL PROJECTS MONTHLY REPORT'!U69</f>
        <v>36562</v>
      </c>
      <c r="V69" s="32">
        <f>'ALL PROJECTS MONTHLY REPORT'!V69</f>
        <v>37293</v>
      </c>
      <c r="W69" s="32">
        <f>'ALL PROJECTS MONTHLY REPORT'!W69</f>
        <v>37271</v>
      </c>
      <c r="X69" s="32">
        <f>'ALL PROJECTS MONTHLY REPORT'!X69</f>
        <v>37288</v>
      </c>
      <c r="Y69" s="31">
        <f>'ALL PROJECTS MONTHLY REPORT'!Y69</f>
        <v>0</v>
      </c>
      <c r="Z69" s="150">
        <f>'ALL PROJECTS MONTHLY REPORT'!Z69</f>
        <v>0</v>
      </c>
      <c r="AA69" s="151">
        <f>'ALL PROJECTS MONTHLY REPORT'!AA69</f>
        <v>0</v>
      </c>
      <c r="AB69" s="152">
        <f>'ALL PROJECTS MONTHLY REPORT'!AB69</f>
        <v>6625000</v>
      </c>
      <c r="AC69" s="152">
        <f>'ALL PROJECTS MONTHLY REPORT'!AC69</f>
        <v>386337.2</v>
      </c>
      <c r="AD69" s="37">
        <f>'ALL PROJECTS MONTHLY REPORT'!AD69</f>
        <v>7011337.2000000002</v>
      </c>
      <c r="AE69" s="28">
        <f>'ALL PROJECTS MONTHLY REPORT'!AE69</f>
        <v>5.8315049056603778E-2</v>
      </c>
      <c r="AF69" s="37">
        <f>'ALL PROJECTS MONTHLY REPORT'!AF69</f>
        <v>7011337</v>
      </c>
      <c r="AG69" s="152">
        <f>'ALL PROJECTS MONTHLY REPORT'!AG69</f>
        <v>0</v>
      </c>
      <c r="AH69" s="37">
        <f>'ALL PROJECTS MONTHLY REPORT'!AH69</f>
        <v>7011337</v>
      </c>
      <c r="AI69" s="39">
        <f>'ALL PROJECTS MONTHLY REPORT'!AI69</f>
        <v>0.99999997147477082</v>
      </c>
      <c r="AJ69" s="40">
        <f>'ALL PROJECTS MONTHLY REPORT'!AJ69</f>
        <v>12.09375</v>
      </c>
      <c r="AK69" s="39">
        <f>'ALL PROJECTS MONTHLY REPORT'!AK69</f>
        <v>1</v>
      </c>
      <c r="AL69" s="119">
        <f>'ALL PROJECTS MONTHLY REPORT'!AL69</f>
        <v>0</v>
      </c>
      <c r="AM69" s="153" t="str">
        <f>'ALL PROJECTS MONTHLY REPORT'!AM69</f>
        <v>Project Closed</v>
      </c>
      <c r="AN69" s="154" t="s">
        <v>223</v>
      </c>
    </row>
    <row r="70" spans="1:40" s="155" customFormat="1" ht="29.4" hidden="1" thickBot="1" x14ac:dyDescent="0.35">
      <c r="A70" s="147">
        <f>'ALL PROJECTS MONTHLY REPORT'!A70</f>
        <v>3094</v>
      </c>
      <c r="B70" s="148" t="str">
        <f>'ALL PROJECTS MONTHLY REPORT'!B70</f>
        <v>Humacao</v>
      </c>
      <c r="C70" s="148" t="str">
        <f>'ALL PROJECTS MONTHLY REPORT'!C70</f>
        <v>Padre Rivera (Fase II)</v>
      </c>
      <c r="D70" s="148" t="str">
        <f>'ALL PROJECTS MONTHLY REPORT'!D70</f>
        <v>Jorge Mercado</v>
      </c>
      <c r="E70" s="148" t="str">
        <f>'ALL PROJECTS MONTHLY REPORT'!E70</f>
        <v>MJ Consulting</v>
      </c>
      <c r="F70" s="148" t="str">
        <f>'ALL PROJECTS MONTHLY REPORT'!F70</f>
        <v>BMA</v>
      </c>
      <c r="G70" s="148" t="str">
        <f>'ALL PROJECTS MONTHLY REPORT'!G70</f>
        <v>Yañez &amp; Mayol</v>
      </c>
      <c r="H70" s="148" t="str">
        <f>'ALL PROJECTS MONTHLY REPORT'!H70</f>
        <v>Jafer Construction</v>
      </c>
      <c r="I70" s="149">
        <f>'ALL PROJECTS MONTHLY REPORT'!I70</f>
        <v>132</v>
      </c>
      <c r="J70" s="149">
        <f>'ALL PROJECTS MONTHLY REPORT'!J70</f>
        <v>132</v>
      </c>
      <c r="K70" s="149">
        <f>'ALL PROJECTS MONTHLY REPORT'!K70</f>
        <v>0</v>
      </c>
      <c r="L70" s="26">
        <f>'ALL PROJECTS MONTHLY REPORT'!L70</f>
        <v>132</v>
      </c>
      <c r="M70" s="149">
        <f>'ALL PROJECTS MONTHLY REPORT'!M70</f>
        <v>0</v>
      </c>
      <c r="N70" s="149">
        <f>'ALL PROJECTS MONTHLY REPORT'!N70</f>
        <v>790</v>
      </c>
      <c r="O70" s="149">
        <f>'ALL PROJECTS MONTHLY REPORT'!O70</f>
        <v>299</v>
      </c>
      <c r="P70" s="27">
        <f>'ALL PROJECTS MONTHLY REPORT'!P70</f>
        <v>1089</v>
      </c>
      <c r="Q70" s="28">
        <f>'ALL PROJECTS MONTHLY REPORT'!Q70</f>
        <v>0.37848101265822787</v>
      </c>
      <c r="R70" s="29">
        <f>'ALL PROJECTS MONTHLY REPORT'!R70</f>
        <v>861</v>
      </c>
      <c r="S70" s="28">
        <f>'ALL PROJECTS MONTHLY REPORT'!S70</f>
        <v>1</v>
      </c>
      <c r="T70" s="31">
        <f>'ALL PROJECTS MONTHLY REPORT'!T70</f>
        <v>38301</v>
      </c>
      <c r="U70" s="31">
        <f>'ALL PROJECTS MONTHLY REPORT'!U70</f>
        <v>39090</v>
      </c>
      <c r="V70" s="32">
        <f>'ALL PROJECTS MONTHLY REPORT'!V70</f>
        <v>39389</v>
      </c>
      <c r="W70" s="32">
        <f>'ALL PROJECTS MONTHLY REPORT'!W70</f>
        <v>39162</v>
      </c>
      <c r="X70" s="32">
        <f>'ALL PROJECTS MONTHLY REPORT'!X70</f>
        <v>39519</v>
      </c>
      <c r="Y70" s="31">
        <f>'ALL PROJECTS MONTHLY REPORT'!Y70</f>
        <v>0</v>
      </c>
      <c r="Z70" s="150">
        <f>'ALL PROJECTS MONTHLY REPORT'!Z70</f>
        <v>0</v>
      </c>
      <c r="AA70" s="151">
        <f>'ALL PROJECTS MONTHLY REPORT'!AA70</f>
        <v>0</v>
      </c>
      <c r="AB70" s="152">
        <f>'ALL PROJECTS MONTHLY REPORT'!AB70</f>
        <v>10199820</v>
      </c>
      <c r="AC70" s="152">
        <f>'ALL PROJECTS MONTHLY REPORT'!AC70</f>
        <v>1471265</v>
      </c>
      <c r="AD70" s="37">
        <f>'ALL PROJECTS MONTHLY REPORT'!AD70</f>
        <v>11671085</v>
      </c>
      <c r="AE70" s="28">
        <f>'ALL PROJECTS MONTHLY REPORT'!AE70</f>
        <v>0.14424421215276348</v>
      </c>
      <c r="AF70" s="37">
        <f>'ALL PROJECTS MONTHLY REPORT'!AF70</f>
        <v>11237717</v>
      </c>
      <c r="AG70" s="152">
        <f>'ALL PROJECTS MONTHLY REPORT'!AG70</f>
        <v>0</v>
      </c>
      <c r="AH70" s="37">
        <f>'ALL PROJECTS MONTHLY REPORT'!AH70</f>
        <v>11237717</v>
      </c>
      <c r="AI70" s="39">
        <f>'ALL PROJECTS MONTHLY REPORT'!AI70</f>
        <v>0.96286823375890074</v>
      </c>
      <c r="AJ70" s="40">
        <f>'ALL PROJECTS MONTHLY REPORT'!AJ70</f>
        <v>6.5227272727272725</v>
      </c>
      <c r="AK70" s="39">
        <f>'ALL PROJECTS MONTHLY REPORT'!AK70</f>
        <v>1</v>
      </c>
      <c r="AL70" s="119">
        <f>'ALL PROJECTS MONTHLY REPORT'!AL70</f>
        <v>0</v>
      </c>
      <c r="AM70" s="153" t="str">
        <f>'ALL PROJECTS MONTHLY REPORT'!AM70</f>
        <v>Project Closed</v>
      </c>
      <c r="AN70" s="154" t="s">
        <v>223</v>
      </c>
    </row>
    <row r="71" spans="1:40" s="155" customFormat="1" ht="29.4" hidden="1" thickBot="1" x14ac:dyDescent="0.35">
      <c r="A71" s="147">
        <f>'ALL PROJECTS MONTHLY REPORT'!A71</f>
        <v>3048</v>
      </c>
      <c r="B71" s="148" t="str">
        <f>'ALL PROJECTS MONTHLY REPORT'!B71</f>
        <v>Jayuya</v>
      </c>
      <c r="C71" s="148" t="str">
        <f>'ALL PROJECTS MONTHLY REPORT'!C71</f>
        <v>La Montaña</v>
      </c>
      <c r="D71" s="148" t="str">
        <f>'ALL PROJECTS MONTHLY REPORT'!D71</f>
        <v>Pedro Vega</v>
      </c>
      <c r="E71" s="148" t="str">
        <f>'ALL PROJECTS MONTHLY REPORT'!E71</f>
        <v>MAS Corporation</v>
      </c>
      <c r="F71" s="148" t="str">
        <f>'ALL PROJECTS MONTHLY REPORT'!F71</f>
        <v xml:space="preserve">URS 
</v>
      </c>
      <c r="G71" s="148" t="str">
        <f>'ALL PROJECTS MONTHLY REPORT'!G71</f>
        <v>OPQ-Pablo Quiñonez</v>
      </c>
      <c r="H71" s="148" t="str">
        <f>'ALL PROJECTS MONTHLY REPORT'!H71</f>
        <v>Orama Const.</v>
      </c>
      <c r="I71" s="149">
        <f>'ALL PROJECTS MONTHLY REPORT'!I71</f>
        <v>100</v>
      </c>
      <c r="J71" s="149">
        <f>'ALL PROJECTS MONTHLY REPORT'!J71</f>
        <v>100</v>
      </c>
      <c r="K71" s="149">
        <f>'ALL PROJECTS MONTHLY REPORT'!K71</f>
        <v>0</v>
      </c>
      <c r="L71" s="26">
        <f>'ALL PROJECTS MONTHLY REPORT'!L71</f>
        <v>100</v>
      </c>
      <c r="M71" s="149">
        <f>'ALL PROJECTS MONTHLY REPORT'!M71</f>
        <v>0</v>
      </c>
      <c r="N71" s="149">
        <f>'ALL PROJECTS MONTHLY REPORT'!N71</f>
        <v>780</v>
      </c>
      <c r="O71" s="149">
        <f>'ALL PROJECTS MONTHLY REPORT'!O71</f>
        <v>128</v>
      </c>
      <c r="P71" s="27">
        <f>'ALL PROJECTS MONTHLY REPORT'!P71</f>
        <v>908</v>
      </c>
      <c r="Q71" s="28">
        <f>'ALL PROJECTS MONTHLY REPORT'!Q71</f>
        <v>0.1641025641025641</v>
      </c>
      <c r="R71" s="29">
        <f>'ALL PROJECTS MONTHLY REPORT'!R71</f>
        <v>1026</v>
      </c>
      <c r="S71" s="28">
        <f>'ALL PROJECTS MONTHLY REPORT'!S71</f>
        <v>1</v>
      </c>
      <c r="T71" s="31">
        <f>'ALL PROJECTS MONTHLY REPORT'!T71</f>
        <v>36822</v>
      </c>
      <c r="U71" s="31">
        <f>'ALL PROJECTS MONTHLY REPORT'!U71</f>
        <v>37601</v>
      </c>
      <c r="V71" s="32">
        <f>'ALL PROJECTS MONTHLY REPORT'!V71</f>
        <v>37729</v>
      </c>
      <c r="W71" s="32">
        <f>'ALL PROJECTS MONTHLY REPORT'!W71</f>
        <v>37848</v>
      </c>
      <c r="X71" s="32">
        <f>'ALL PROJECTS MONTHLY REPORT'!X71</f>
        <v>38103</v>
      </c>
      <c r="Y71" s="31">
        <f>'ALL PROJECTS MONTHLY REPORT'!Y71</f>
        <v>0</v>
      </c>
      <c r="Z71" s="150">
        <f>'ALL PROJECTS MONTHLY REPORT'!Z71</f>
        <v>0</v>
      </c>
      <c r="AA71" s="151">
        <f>'ALL PROJECTS MONTHLY REPORT'!AA71</f>
        <v>0</v>
      </c>
      <c r="AB71" s="152">
        <f>'ALL PROJECTS MONTHLY REPORT'!AB71</f>
        <v>8790000</v>
      </c>
      <c r="AC71" s="152">
        <f>'ALL PROJECTS MONTHLY REPORT'!AC71</f>
        <v>208826</v>
      </c>
      <c r="AD71" s="37">
        <f>'ALL PROJECTS MONTHLY REPORT'!AD71</f>
        <v>8998826</v>
      </c>
      <c r="AE71" s="28">
        <f>'ALL PROJECTS MONTHLY REPORT'!AE71</f>
        <v>2.3757224118316267E-2</v>
      </c>
      <c r="AF71" s="37">
        <f>'ALL PROJECTS MONTHLY REPORT'!AF71</f>
        <v>8998826</v>
      </c>
      <c r="AG71" s="152">
        <f>'ALL PROJECTS MONTHLY REPORT'!AG71</f>
        <v>0</v>
      </c>
      <c r="AH71" s="37">
        <f>'ALL PROJECTS MONTHLY REPORT'!AH71</f>
        <v>8998826</v>
      </c>
      <c r="AI71" s="39">
        <f>'ALL PROJECTS MONTHLY REPORT'!AI71</f>
        <v>1</v>
      </c>
      <c r="AJ71" s="40">
        <f>'ALL PROJECTS MONTHLY REPORT'!AJ71</f>
        <v>10.26</v>
      </c>
      <c r="AK71" s="39">
        <f>'ALL PROJECTS MONTHLY REPORT'!AK71</f>
        <v>1</v>
      </c>
      <c r="AL71" s="119">
        <f>'ALL PROJECTS MONTHLY REPORT'!AL71</f>
        <v>0</v>
      </c>
      <c r="AM71" s="153" t="str">
        <f>'ALL PROJECTS MONTHLY REPORT'!AM71</f>
        <v>Project Closed</v>
      </c>
      <c r="AN71" s="154" t="s">
        <v>223</v>
      </c>
    </row>
    <row r="72" spans="1:40" s="155" customFormat="1" ht="29.4" hidden="1" thickBot="1" x14ac:dyDescent="0.35">
      <c r="A72" s="147">
        <f>'ALL PROJECTS MONTHLY REPORT'!A72</f>
        <v>5064</v>
      </c>
      <c r="B72" s="148" t="str">
        <f>'ALL PROJECTS MONTHLY REPORT'!B72</f>
        <v>Juncos</v>
      </c>
      <c r="C72" s="148" t="str">
        <f>'ALL PROJECTS MONTHLY REPORT'!C72</f>
        <v>Colinas de Magnolia</v>
      </c>
      <c r="D72" s="148" t="str">
        <f>'ALL PROJECTS MONTHLY REPORT'!D72</f>
        <v>Iván Blanco</v>
      </c>
      <c r="E72" s="148" t="str">
        <f>'ALL PROJECTS MONTHLY REPORT'!E72</f>
        <v>MJ Consulting</v>
      </c>
      <c r="F72" s="148" t="str">
        <f>'ALL PROJECTS MONTHLY REPORT'!F72</f>
        <v xml:space="preserve">BMA
</v>
      </c>
      <c r="G72" s="148" t="str">
        <f>'ALL PROJECTS MONTHLY REPORT'!G72</f>
        <v>Edison Avilés Deliz</v>
      </c>
      <c r="H72" s="148" t="str">
        <f>'ALL PROJECTS MONTHLY REPORT'!H72</f>
        <v>Quality Construction</v>
      </c>
      <c r="I72" s="149">
        <f>'ALL PROJECTS MONTHLY REPORT'!I72</f>
        <v>148</v>
      </c>
      <c r="J72" s="149">
        <f>'ALL PROJECTS MONTHLY REPORT'!J72</f>
        <v>148</v>
      </c>
      <c r="K72" s="149">
        <f>'ALL PROJECTS MONTHLY REPORT'!K72</f>
        <v>0</v>
      </c>
      <c r="L72" s="26">
        <f>'ALL PROJECTS MONTHLY REPORT'!L72</f>
        <v>148</v>
      </c>
      <c r="M72" s="149">
        <f>'ALL PROJECTS MONTHLY REPORT'!M72</f>
        <v>0</v>
      </c>
      <c r="N72" s="149">
        <f>'ALL PROJECTS MONTHLY REPORT'!N72</f>
        <v>840</v>
      </c>
      <c r="O72" s="149">
        <f>'ALL PROJECTS MONTHLY REPORT'!O72</f>
        <v>614</v>
      </c>
      <c r="P72" s="27">
        <f>'ALL PROJECTS MONTHLY REPORT'!P72</f>
        <v>1454</v>
      </c>
      <c r="Q72" s="28">
        <f>'ALL PROJECTS MONTHLY REPORT'!Q72</f>
        <v>0.73095238095238091</v>
      </c>
      <c r="R72" s="29">
        <f>'ALL PROJECTS MONTHLY REPORT'!R72</f>
        <v>1201</v>
      </c>
      <c r="S72" s="28">
        <f>'ALL PROJECTS MONTHLY REPORT'!S72</f>
        <v>1</v>
      </c>
      <c r="T72" s="31">
        <f>'ALL PROJECTS MONTHLY REPORT'!T72</f>
        <v>38299</v>
      </c>
      <c r="U72" s="31">
        <f>'ALL PROJECTS MONTHLY REPORT'!U72</f>
        <v>39138</v>
      </c>
      <c r="V72" s="32">
        <f>'ALL PROJECTS MONTHLY REPORT'!V72</f>
        <v>39752</v>
      </c>
      <c r="W72" s="32">
        <f>'ALL PROJECTS MONTHLY REPORT'!W72</f>
        <v>39500</v>
      </c>
      <c r="X72" s="32">
        <f>'ALL PROJECTS MONTHLY REPORT'!X72</f>
        <v>39542</v>
      </c>
      <c r="Y72" s="31">
        <f>'ALL PROJECTS MONTHLY REPORT'!Y72</f>
        <v>0</v>
      </c>
      <c r="Z72" s="150" t="str">
        <f>'ALL PROJECTS MONTHLY REPORT'!Z72</f>
        <v>CFP</v>
      </c>
      <c r="AA72" s="151">
        <f>'ALL PROJECTS MONTHLY REPORT'!AA72</f>
        <v>0</v>
      </c>
      <c r="AB72" s="152">
        <f>'ALL PROJECTS MONTHLY REPORT'!AB72</f>
        <v>13860000</v>
      </c>
      <c r="AC72" s="152">
        <f>'ALL PROJECTS MONTHLY REPORT'!AC72</f>
        <v>854562</v>
      </c>
      <c r="AD72" s="37">
        <f>'ALL PROJECTS MONTHLY REPORT'!AD72</f>
        <v>14714562</v>
      </c>
      <c r="AE72" s="28">
        <f>'ALL PROJECTS MONTHLY REPORT'!AE72</f>
        <v>6.1656709956709958E-2</v>
      </c>
      <c r="AF72" s="37">
        <f>'ALL PROJECTS MONTHLY REPORT'!AF72</f>
        <v>14438155</v>
      </c>
      <c r="AG72" s="152">
        <f>'ALL PROJECTS MONTHLY REPORT'!AG72</f>
        <v>0</v>
      </c>
      <c r="AH72" s="37">
        <f>'ALL PROJECTS MONTHLY REPORT'!AH72</f>
        <v>14438155</v>
      </c>
      <c r="AI72" s="39">
        <f>'ALL PROJECTS MONTHLY REPORT'!AI72</f>
        <v>0.98121541096500187</v>
      </c>
      <c r="AJ72" s="40">
        <f>'ALL PROJECTS MONTHLY REPORT'!AJ72</f>
        <v>8.1148648648648649</v>
      </c>
      <c r="AK72" s="39">
        <f>'ALL PROJECTS MONTHLY REPORT'!AK72</f>
        <v>1</v>
      </c>
      <c r="AL72" s="119">
        <f>'ALL PROJECTS MONTHLY REPORT'!AL72</f>
        <v>0</v>
      </c>
      <c r="AM72" s="153" t="str">
        <f>'ALL PROJECTS MONTHLY REPORT'!AM72</f>
        <v>Project Closed</v>
      </c>
      <c r="AN72" s="154" t="s">
        <v>223</v>
      </c>
    </row>
    <row r="73" spans="1:40" s="155" customFormat="1" ht="29.4" hidden="1" thickBot="1" x14ac:dyDescent="0.35">
      <c r="A73" s="147">
        <f>'ALL PROJECTS MONTHLY REPORT'!A73</f>
        <v>3093</v>
      </c>
      <c r="B73" s="148" t="str">
        <f>'ALL PROJECTS MONTHLY REPORT'!B73</f>
        <v>Juncos</v>
      </c>
      <c r="C73" s="148" t="str">
        <f>'ALL PROJECTS MONTHLY REPORT'!C73</f>
        <v>Narciso Varona I</v>
      </c>
      <c r="D73" s="148" t="str">
        <f>'ALL PROJECTS MONTHLY REPORT'!D73</f>
        <v>Rubén Cotto</v>
      </c>
      <c r="E73" s="148" t="str">
        <f>'ALL PROJECTS MONTHLY REPORT'!E73</f>
        <v>MJ Consulting</v>
      </c>
      <c r="F73" s="148" t="str">
        <f>'ALL PROJECTS MONTHLY REPORT'!F73</f>
        <v>ISS</v>
      </c>
      <c r="G73" s="148" t="str">
        <f>'ALL PROJECTS MONTHLY REPORT'!G73</f>
        <v>DG3A</v>
      </c>
      <c r="H73" s="148" t="str">
        <f>'ALL PROJECTS MONTHLY REPORT'!H73</f>
        <v>Torres &amp; Colón, Inc</v>
      </c>
      <c r="I73" s="149">
        <f>'ALL PROJECTS MONTHLY REPORT'!I73</f>
        <v>88</v>
      </c>
      <c r="J73" s="149">
        <f>'ALL PROJECTS MONTHLY REPORT'!J73</f>
        <v>88</v>
      </c>
      <c r="K73" s="149">
        <f>'ALL PROJECTS MONTHLY REPORT'!K73</f>
        <v>0</v>
      </c>
      <c r="L73" s="26">
        <f>'ALL PROJECTS MONTHLY REPORT'!L73</f>
        <v>88</v>
      </c>
      <c r="M73" s="149">
        <f>'ALL PROJECTS MONTHLY REPORT'!M73</f>
        <v>0</v>
      </c>
      <c r="N73" s="149">
        <f>'ALL PROJECTS MONTHLY REPORT'!N73</f>
        <v>600</v>
      </c>
      <c r="O73" s="149">
        <f>'ALL PROJECTS MONTHLY REPORT'!O73</f>
        <v>199</v>
      </c>
      <c r="P73" s="27">
        <f>'ALL PROJECTS MONTHLY REPORT'!P73</f>
        <v>799</v>
      </c>
      <c r="Q73" s="28">
        <f>'ALL PROJECTS MONTHLY REPORT'!Q73</f>
        <v>0.33166666666666667</v>
      </c>
      <c r="R73" s="29">
        <f>'ALL PROJECTS MONTHLY REPORT'!R73</f>
        <v>798</v>
      </c>
      <c r="S73" s="28">
        <f>'ALL PROJECTS MONTHLY REPORT'!S73</f>
        <v>1</v>
      </c>
      <c r="T73" s="31">
        <f>'ALL PROJECTS MONTHLY REPORT'!T73</f>
        <v>39962</v>
      </c>
      <c r="U73" s="31">
        <f>'ALL PROJECTS MONTHLY REPORT'!U73</f>
        <v>40561</v>
      </c>
      <c r="V73" s="32">
        <f>'ALL PROJECTS MONTHLY REPORT'!V73</f>
        <v>40760</v>
      </c>
      <c r="W73" s="32">
        <f>'ALL PROJECTS MONTHLY REPORT'!W73</f>
        <v>40760</v>
      </c>
      <c r="X73" s="32">
        <f>'ALL PROJECTS MONTHLY REPORT'!X73</f>
        <v>0</v>
      </c>
      <c r="Y73" s="31">
        <f>'ALL PROJECTS MONTHLY REPORT'!Y73</f>
        <v>0</v>
      </c>
      <c r="Z73" s="150" t="str">
        <f>'ALL PROJECTS MONTHLY REPORT'!Z73</f>
        <v>ARRA/CFP</v>
      </c>
      <c r="AA73" s="151">
        <f>'ALL PROJECTS MONTHLY REPORT'!AA73</f>
        <v>0</v>
      </c>
      <c r="AB73" s="152">
        <f>'ALL PROJECTS MONTHLY REPORT'!AB73</f>
        <v>9879114</v>
      </c>
      <c r="AC73" s="152">
        <f>'ALL PROJECTS MONTHLY REPORT'!AC73</f>
        <v>196304</v>
      </c>
      <c r="AD73" s="37">
        <f>'ALL PROJECTS MONTHLY REPORT'!AD73</f>
        <v>10075418</v>
      </c>
      <c r="AE73" s="28">
        <f>'ALL PROJECTS MONTHLY REPORT'!AE73</f>
        <v>1.9870607829811458E-2</v>
      </c>
      <c r="AF73" s="37">
        <f>'ALL PROJECTS MONTHLY REPORT'!AF73</f>
        <v>10058405.83</v>
      </c>
      <c r="AG73" s="152">
        <f>'ALL PROJECTS MONTHLY REPORT'!AG73</f>
        <v>0</v>
      </c>
      <c r="AH73" s="37">
        <f>'ALL PROJECTS MONTHLY REPORT'!AH73</f>
        <v>10058405.83</v>
      </c>
      <c r="AI73" s="39">
        <f>'ALL PROJECTS MONTHLY REPORT'!AI73</f>
        <v>0.99831151719958422</v>
      </c>
      <c r="AJ73" s="40">
        <f>'ALL PROJECTS MONTHLY REPORT'!AJ73</f>
        <v>9.0681818181818183</v>
      </c>
      <c r="AK73" s="39">
        <f>'ALL PROJECTS MONTHLY REPORT'!AK73</f>
        <v>1</v>
      </c>
      <c r="AL73" s="119">
        <f>'ALL PROJECTS MONTHLY REPORT'!AL73</f>
        <v>0</v>
      </c>
      <c r="AM73" s="153" t="str">
        <f>'ALL PROJECTS MONTHLY REPORT'!AM73</f>
        <v>Project Closed</v>
      </c>
      <c r="AN73" s="154" t="s">
        <v>223</v>
      </c>
    </row>
    <row r="74" spans="1:40" s="155" customFormat="1" ht="43.8" hidden="1" thickBot="1" x14ac:dyDescent="0.35">
      <c r="A74" s="147">
        <f>'ALL PROJECTS MONTHLY REPORT'!A74</f>
        <v>5226</v>
      </c>
      <c r="B74" s="148" t="str">
        <f>'ALL PROJECTS MONTHLY REPORT'!B74</f>
        <v>Las Marías</v>
      </c>
      <c r="C74" s="148" t="str">
        <f>'ALL PROJECTS MONTHLY REPORT'!C74</f>
        <v>Jardines de las Marías</v>
      </c>
      <c r="D74" s="148" t="str">
        <f>'ALL PROJECTS MONTHLY REPORT'!D74</f>
        <v>Arturo Acevedo</v>
      </c>
      <c r="E74" s="148" t="str">
        <f>'ALL PROJECTS MONTHLY REPORT'!E74</f>
        <v>NFC</v>
      </c>
      <c r="F74" s="148" t="str">
        <f>'ALL PROJECTS MONTHLY REPORT'!F74</f>
        <v>CMS</v>
      </c>
      <c r="G74" s="148" t="str">
        <f>'ALL PROJECTS MONTHLY REPORT'!G74</f>
        <v>José L. Irizarry &amp; Assoc.</v>
      </c>
      <c r="H74" s="148" t="str">
        <f>'ALL PROJECTS MONTHLY REPORT'!H74</f>
        <v>Lebrón &amp; Assoc.</v>
      </c>
      <c r="I74" s="149">
        <f>'ALL PROJECTS MONTHLY REPORT'!I74</f>
        <v>55</v>
      </c>
      <c r="J74" s="149">
        <f>'ALL PROJECTS MONTHLY REPORT'!J74</f>
        <v>55</v>
      </c>
      <c r="K74" s="149">
        <f>'ALL PROJECTS MONTHLY REPORT'!K74</f>
        <v>0</v>
      </c>
      <c r="L74" s="26">
        <f>'ALL PROJECTS MONTHLY REPORT'!L74</f>
        <v>55</v>
      </c>
      <c r="M74" s="149">
        <f>'ALL PROJECTS MONTHLY REPORT'!M74</f>
        <v>0</v>
      </c>
      <c r="N74" s="149">
        <f>'ALL PROJECTS MONTHLY REPORT'!N74</f>
        <v>730</v>
      </c>
      <c r="O74" s="149">
        <f>'ALL PROJECTS MONTHLY REPORT'!O74</f>
        <v>32</v>
      </c>
      <c r="P74" s="27">
        <f>'ALL PROJECTS MONTHLY REPORT'!P74</f>
        <v>762</v>
      </c>
      <c r="Q74" s="28">
        <f>'ALL PROJECTS MONTHLY REPORT'!Q74</f>
        <v>4.3835616438356165E-2</v>
      </c>
      <c r="R74" s="29">
        <f>'ALL PROJECTS MONTHLY REPORT'!R74</f>
        <v>766</v>
      </c>
      <c r="S74" s="28">
        <f>'ALL PROJECTS MONTHLY REPORT'!S74</f>
        <v>1</v>
      </c>
      <c r="T74" s="31">
        <f>'ALL PROJECTS MONTHLY REPORT'!T74</f>
        <v>36949</v>
      </c>
      <c r="U74" s="31">
        <f>'ALL PROJECTS MONTHLY REPORT'!U74</f>
        <v>37678</v>
      </c>
      <c r="V74" s="32">
        <f>'ALL PROJECTS MONTHLY REPORT'!V74</f>
        <v>37710</v>
      </c>
      <c r="W74" s="32">
        <f>'ALL PROJECTS MONTHLY REPORT'!W74</f>
        <v>37715</v>
      </c>
      <c r="X74" s="32">
        <f>'ALL PROJECTS MONTHLY REPORT'!X74</f>
        <v>37897</v>
      </c>
      <c r="Y74" s="31">
        <f>'ALL PROJECTS MONTHLY REPORT'!Y74</f>
        <v>0</v>
      </c>
      <c r="Z74" s="150">
        <f>'ALL PROJECTS MONTHLY REPORT'!Z74</f>
        <v>0</v>
      </c>
      <c r="AA74" s="151">
        <f>'ALL PROJECTS MONTHLY REPORT'!AA74</f>
        <v>0</v>
      </c>
      <c r="AB74" s="152">
        <f>'ALL PROJECTS MONTHLY REPORT'!AB74</f>
        <v>4156000</v>
      </c>
      <c r="AC74" s="152">
        <f>'ALL PROJECTS MONTHLY REPORT'!AC74</f>
        <v>71269</v>
      </c>
      <c r="AD74" s="37">
        <f>'ALL PROJECTS MONTHLY REPORT'!AD74</f>
        <v>4227269</v>
      </c>
      <c r="AE74" s="28">
        <f>'ALL PROJECTS MONTHLY REPORT'!AE74</f>
        <v>1.7148460057747835E-2</v>
      </c>
      <c r="AF74" s="37">
        <f>'ALL PROJECTS MONTHLY REPORT'!AF74</f>
        <v>4227269</v>
      </c>
      <c r="AG74" s="152">
        <f>'ALL PROJECTS MONTHLY REPORT'!AG74</f>
        <v>0</v>
      </c>
      <c r="AH74" s="37">
        <f>'ALL PROJECTS MONTHLY REPORT'!AH74</f>
        <v>4227269</v>
      </c>
      <c r="AI74" s="39">
        <f>'ALL PROJECTS MONTHLY REPORT'!AI74</f>
        <v>1</v>
      </c>
      <c r="AJ74" s="40">
        <f>'ALL PROJECTS MONTHLY REPORT'!AJ74</f>
        <v>13.927272727272728</v>
      </c>
      <c r="AK74" s="39">
        <f>'ALL PROJECTS MONTHLY REPORT'!AK74</f>
        <v>1</v>
      </c>
      <c r="AL74" s="119">
        <f>'ALL PROJECTS MONTHLY REPORT'!AL74</f>
        <v>0</v>
      </c>
      <c r="AM74" s="153" t="str">
        <f>'ALL PROJECTS MONTHLY REPORT'!AM74</f>
        <v>Project Closed</v>
      </c>
      <c r="AN74" s="154" t="s">
        <v>223</v>
      </c>
    </row>
    <row r="75" spans="1:40" s="155" customFormat="1" ht="43.8" hidden="1" thickBot="1" x14ac:dyDescent="0.35">
      <c r="A75" s="147">
        <f>'ALL PROJECTS MONTHLY REPORT'!A75</f>
        <v>5090</v>
      </c>
      <c r="B75" s="148" t="str">
        <f>'ALL PROJECTS MONTHLY REPORT'!B75</f>
        <v>Las Piedras</v>
      </c>
      <c r="C75" s="148" t="str">
        <f>'ALL PROJECTS MONTHLY REPORT'!C75</f>
        <v>Jardines de Judely</v>
      </c>
      <c r="D75" s="148" t="str">
        <f>'ALL PROJECTS MONTHLY REPORT'!D75</f>
        <v>Iván Blanco</v>
      </c>
      <c r="E75" s="148" t="str">
        <f>'ALL PROJECTS MONTHLY REPORT'!E75</f>
        <v>MJ Consulting</v>
      </c>
      <c r="F75" s="148" t="str">
        <f>'ALL PROJECTS MONTHLY REPORT'!F75</f>
        <v xml:space="preserve">URS 
</v>
      </c>
      <c r="G75" s="148" t="str">
        <f>'ALL PROJECTS MONTHLY REPORT'!G75</f>
        <v>René Acosta Ingenieros</v>
      </c>
      <c r="H75" s="148" t="str">
        <f>'ALL PROJECTS MONTHLY REPORT'!H75</f>
        <v>Gilmar Roofing &amp; Painting</v>
      </c>
      <c r="I75" s="149">
        <f>'ALL PROJECTS MONTHLY REPORT'!I75</f>
        <v>32</v>
      </c>
      <c r="J75" s="149">
        <f>'ALL PROJECTS MONTHLY REPORT'!J75</f>
        <v>32</v>
      </c>
      <c r="K75" s="149">
        <f>'ALL PROJECTS MONTHLY REPORT'!K75</f>
        <v>0</v>
      </c>
      <c r="L75" s="26">
        <f>'ALL PROJECTS MONTHLY REPORT'!L75</f>
        <v>32</v>
      </c>
      <c r="M75" s="149">
        <f>'ALL PROJECTS MONTHLY REPORT'!M75</f>
        <v>0</v>
      </c>
      <c r="N75" s="149">
        <f>'ALL PROJECTS MONTHLY REPORT'!N75</f>
        <v>365</v>
      </c>
      <c r="O75" s="149">
        <f>'ALL PROJECTS MONTHLY REPORT'!O75</f>
        <v>118</v>
      </c>
      <c r="P75" s="27">
        <f>'ALL PROJECTS MONTHLY REPORT'!P75</f>
        <v>483</v>
      </c>
      <c r="Q75" s="28">
        <f>'ALL PROJECTS MONTHLY REPORT'!Q75</f>
        <v>0.32328767123287672</v>
      </c>
      <c r="R75" s="29">
        <f>'ALL PROJECTS MONTHLY REPORT'!R75</f>
        <v>555</v>
      </c>
      <c r="S75" s="28">
        <f>'ALL PROJECTS MONTHLY REPORT'!S75</f>
        <v>1</v>
      </c>
      <c r="T75" s="31">
        <f>'ALL PROJECTS MONTHLY REPORT'!T75</f>
        <v>38446</v>
      </c>
      <c r="U75" s="31">
        <f>'ALL PROJECTS MONTHLY REPORT'!U75</f>
        <v>38810</v>
      </c>
      <c r="V75" s="32">
        <f>'ALL PROJECTS MONTHLY REPORT'!V75</f>
        <v>38928</v>
      </c>
      <c r="W75" s="32">
        <f>'ALL PROJECTS MONTHLY REPORT'!W75</f>
        <v>39001</v>
      </c>
      <c r="X75" s="32">
        <f>'ALL PROJECTS MONTHLY REPORT'!X75</f>
        <v>39023</v>
      </c>
      <c r="Y75" s="31">
        <f>'ALL PROJECTS MONTHLY REPORT'!Y75</f>
        <v>0</v>
      </c>
      <c r="Z75" s="150" t="str">
        <f>'ALL PROJECTS MONTHLY REPORT'!Z75</f>
        <v>Tax Credit</v>
      </c>
      <c r="AA75" s="151">
        <f>'ALL PROJECTS MONTHLY REPORT'!AA75</f>
        <v>0</v>
      </c>
      <c r="AB75" s="152">
        <f>'ALL PROJECTS MONTHLY REPORT'!AB75</f>
        <v>3481720</v>
      </c>
      <c r="AC75" s="152">
        <f>'ALL PROJECTS MONTHLY REPORT'!AC75</f>
        <v>109596.22</v>
      </c>
      <c r="AD75" s="37">
        <f>'ALL PROJECTS MONTHLY REPORT'!AD75</f>
        <v>3591316.22</v>
      </c>
      <c r="AE75" s="28">
        <f>'ALL PROJECTS MONTHLY REPORT'!AE75</f>
        <v>3.1477608768080145E-2</v>
      </c>
      <c r="AF75" s="37">
        <f>'ALL PROJECTS MONTHLY REPORT'!AF75</f>
        <v>3573356</v>
      </c>
      <c r="AG75" s="152">
        <f>'ALL PROJECTS MONTHLY REPORT'!AG75</f>
        <v>0</v>
      </c>
      <c r="AH75" s="37">
        <f>'ALL PROJECTS MONTHLY REPORT'!AH75</f>
        <v>3573356</v>
      </c>
      <c r="AI75" s="39">
        <f>'ALL PROJECTS MONTHLY REPORT'!AI75</f>
        <v>0.99499898675032294</v>
      </c>
      <c r="AJ75" s="40">
        <f>'ALL PROJECTS MONTHLY REPORT'!AJ75</f>
        <v>17.34375</v>
      </c>
      <c r="AK75" s="39">
        <f>'ALL PROJECTS MONTHLY REPORT'!AK75</f>
        <v>1</v>
      </c>
      <c r="AL75" s="119">
        <f>'ALL PROJECTS MONTHLY REPORT'!AL75</f>
        <v>0</v>
      </c>
      <c r="AM75" s="153" t="str">
        <f>'ALL PROJECTS MONTHLY REPORT'!AM75</f>
        <v>Project Closed</v>
      </c>
      <c r="AN75" s="154" t="s">
        <v>223</v>
      </c>
    </row>
    <row r="76" spans="1:40" s="155" customFormat="1" ht="43.8" hidden="1" thickBot="1" x14ac:dyDescent="0.35">
      <c r="A76" s="147">
        <f>'ALL PROJECTS MONTHLY REPORT'!A76</f>
        <v>5132</v>
      </c>
      <c r="B76" s="148" t="str">
        <f>'ALL PROJECTS MONTHLY REPORT'!B76</f>
        <v>Loíza</v>
      </c>
      <c r="C76" s="148" t="str">
        <f>'ALL PROJECTS MONTHLY REPORT'!C76</f>
        <v>Yuquiyú</v>
      </c>
      <c r="D76" s="148" t="str">
        <f>'ALL PROJECTS MONTHLY REPORT'!D76</f>
        <v>Luz Acevedo</v>
      </c>
      <c r="E76" s="148" t="str">
        <f>'ALL PROJECTS MONTHLY REPORT'!E76</f>
        <v>A &amp; M</v>
      </c>
      <c r="F76" s="148" t="str">
        <f>'ALL PROJECTS MONTHLY REPORT'!F76</f>
        <v>BMA</v>
      </c>
      <c r="G76" s="148" t="str">
        <f>'ALL PROJECTS MONTHLY REPORT'!G76</f>
        <v>Roca, González Villamil</v>
      </c>
      <c r="H76" s="148" t="str">
        <f>'ALL PROJECTS MONTHLY REPORT'!H76</f>
        <v>Del Valle Group</v>
      </c>
      <c r="I76" s="149">
        <f>'ALL PROJECTS MONTHLY REPORT'!I76</f>
        <v>100</v>
      </c>
      <c r="J76" s="149">
        <f>'ALL PROJECTS MONTHLY REPORT'!J76</f>
        <v>100</v>
      </c>
      <c r="K76" s="149">
        <f>'ALL PROJECTS MONTHLY REPORT'!K76</f>
        <v>0</v>
      </c>
      <c r="L76" s="26">
        <f>'ALL PROJECTS MONTHLY REPORT'!L76</f>
        <v>100</v>
      </c>
      <c r="M76" s="149">
        <f>'ALL PROJECTS MONTHLY REPORT'!M76</f>
        <v>0</v>
      </c>
      <c r="N76" s="149">
        <f>'ALL PROJECTS MONTHLY REPORT'!N76</f>
        <v>945</v>
      </c>
      <c r="O76" s="149">
        <f>'ALL PROJECTS MONTHLY REPORT'!O76</f>
        <v>60</v>
      </c>
      <c r="P76" s="27">
        <f>'ALL PROJECTS MONTHLY REPORT'!P76</f>
        <v>1005</v>
      </c>
      <c r="Q76" s="28">
        <f>'ALL PROJECTS MONTHLY REPORT'!Q76</f>
        <v>6.3492063492063489E-2</v>
      </c>
      <c r="R76" s="29">
        <f>'ALL PROJECTS MONTHLY REPORT'!R76</f>
        <v>754</v>
      </c>
      <c r="S76" s="28">
        <f>'ALL PROJECTS MONTHLY REPORT'!S76</f>
        <v>1</v>
      </c>
      <c r="T76" s="31">
        <f>'ALL PROJECTS MONTHLY REPORT'!T76</f>
        <v>36913</v>
      </c>
      <c r="U76" s="31">
        <f>'ALL PROJECTS MONTHLY REPORT'!U76</f>
        <v>37857</v>
      </c>
      <c r="V76" s="32">
        <f>'ALL PROJECTS MONTHLY REPORT'!V76</f>
        <v>37917</v>
      </c>
      <c r="W76" s="32">
        <f>'ALL PROJECTS MONTHLY REPORT'!W76</f>
        <v>37667</v>
      </c>
      <c r="X76" s="32">
        <f>'ALL PROJECTS MONTHLY REPORT'!X76</f>
        <v>37701</v>
      </c>
      <c r="Y76" s="31">
        <f>'ALL PROJECTS MONTHLY REPORT'!Y76</f>
        <v>0</v>
      </c>
      <c r="Z76" s="150">
        <f>'ALL PROJECTS MONTHLY REPORT'!Z76</f>
        <v>0</v>
      </c>
      <c r="AA76" s="151">
        <f>'ALL PROJECTS MONTHLY REPORT'!AA76</f>
        <v>0</v>
      </c>
      <c r="AB76" s="152">
        <f>'ALL PROJECTS MONTHLY REPORT'!AB76</f>
        <v>8644000</v>
      </c>
      <c r="AC76" s="152">
        <f>'ALL PROJECTS MONTHLY REPORT'!AC76</f>
        <v>611853</v>
      </c>
      <c r="AD76" s="37">
        <f>'ALL PROJECTS MONTHLY REPORT'!AD76</f>
        <v>9255853</v>
      </c>
      <c r="AE76" s="28">
        <f>'ALL PROJECTS MONTHLY REPORT'!AE76</f>
        <v>7.0783549282739472E-2</v>
      </c>
      <c r="AF76" s="37">
        <f>'ALL PROJECTS MONTHLY REPORT'!AF76</f>
        <v>9255853.0707835499</v>
      </c>
      <c r="AG76" s="152">
        <f>'ALL PROJECTS MONTHLY REPORT'!AG76</f>
        <v>0</v>
      </c>
      <c r="AH76" s="37">
        <f>'ALL PROJECTS MONTHLY REPORT'!AH76</f>
        <v>9255853.0707835499</v>
      </c>
      <c r="AI76" s="39">
        <f>'ALL PROJECTS MONTHLY REPORT'!AI76</f>
        <v>1.0000000076474367</v>
      </c>
      <c r="AJ76" s="40">
        <f>'ALL PROJECTS MONTHLY REPORT'!AJ76</f>
        <v>7.54</v>
      </c>
      <c r="AK76" s="39">
        <f>'ALL PROJECTS MONTHLY REPORT'!AK76</f>
        <v>1</v>
      </c>
      <c r="AL76" s="119">
        <f>'ALL PROJECTS MONTHLY REPORT'!AL76</f>
        <v>0</v>
      </c>
      <c r="AM76" s="153" t="str">
        <f>'ALL PROJECTS MONTHLY REPORT'!AM76</f>
        <v>Project Closed</v>
      </c>
      <c r="AN76" s="154" t="s">
        <v>223</v>
      </c>
    </row>
    <row r="77" spans="1:40" s="155" customFormat="1" ht="58.2" hidden="1" thickBot="1" x14ac:dyDescent="0.35">
      <c r="A77" s="147">
        <f>'ALL PROJECTS MONTHLY REPORT'!A77</f>
        <v>5186</v>
      </c>
      <c r="B77" s="148" t="str">
        <f>'ALL PROJECTS MONTHLY REPORT'!B77</f>
        <v>Luquillo</v>
      </c>
      <c r="C77" s="148" t="str">
        <f>'ALL PROJECTS MONTHLY REPORT'!C77</f>
        <v>Yuquiyú II</v>
      </c>
      <c r="D77" s="148" t="str">
        <f>'ALL PROJECTS MONTHLY REPORT'!D77</f>
        <v>Luz Acevedo</v>
      </c>
      <c r="E77" s="148" t="str">
        <f>'ALL PROJECTS MONTHLY REPORT'!E77</f>
        <v>Inn Capital Housing Division Joint Venture</v>
      </c>
      <c r="F77" s="148" t="str">
        <f>'ALL PROJECTS MONTHLY REPORT'!F77</f>
        <v xml:space="preserve">BMA
</v>
      </c>
      <c r="G77" s="148" t="str">
        <f>'ALL PROJECTS MONTHLY REPORT'!G77</f>
        <v>Enrique Ruiz &amp; Asoc.</v>
      </c>
      <c r="H77" s="148" t="str">
        <f>'ALL PROJECTS MONTHLY REPORT'!H77</f>
        <v>Unique Builders</v>
      </c>
      <c r="I77" s="149">
        <f>'ALL PROJECTS MONTHLY REPORT'!I77</f>
        <v>70</v>
      </c>
      <c r="J77" s="149">
        <f>'ALL PROJECTS MONTHLY REPORT'!J77</f>
        <v>70</v>
      </c>
      <c r="K77" s="149">
        <f>'ALL PROJECTS MONTHLY REPORT'!K77</f>
        <v>0</v>
      </c>
      <c r="L77" s="26">
        <f>'ALL PROJECTS MONTHLY REPORT'!L77</f>
        <v>70</v>
      </c>
      <c r="M77" s="149">
        <f>'ALL PROJECTS MONTHLY REPORT'!M77</f>
        <v>0</v>
      </c>
      <c r="N77" s="149">
        <f>'ALL PROJECTS MONTHLY REPORT'!N77</f>
        <v>730</v>
      </c>
      <c r="O77" s="149">
        <f>'ALL PROJECTS MONTHLY REPORT'!O77</f>
        <v>299</v>
      </c>
      <c r="P77" s="27">
        <f>'ALL PROJECTS MONTHLY REPORT'!P77</f>
        <v>1029</v>
      </c>
      <c r="Q77" s="28">
        <f>'ALL PROJECTS MONTHLY REPORT'!Q77</f>
        <v>0.40958904109589039</v>
      </c>
      <c r="R77" s="29">
        <f>'ALL PROJECTS MONTHLY REPORT'!R77</f>
        <v>1092</v>
      </c>
      <c r="S77" s="28">
        <f>'ALL PROJECTS MONTHLY REPORT'!S77</f>
        <v>1</v>
      </c>
      <c r="T77" s="31">
        <f>'ALL PROJECTS MONTHLY REPORT'!T77</f>
        <v>38763</v>
      </c>
      <c r="U77" s="31">
        <f>'ALL PROJECTS MONTHLY REPORT'!U77</f>
        <v>39492</v>
      </c>
      <c r="V77" s="32">
        <f>'ALL PROJECTS MONTHLY REPORT'!V77</f>
        <v>39791</v>
      </c>
      <c r="W77" s="32">
        <f>'ALL PROJECTS MONTHLY REPORT'!W77</f>
        <v>39855</v>
      </c>
      <c r="X77" s="32">
        <f>'ALL PROJECTS MONTHLY REPORT'!X77</f>
        <v>39973</v>
      </c>
      <c r="Y77" s="31">
        <f>'ALL PROJECTS MONTHLY REPORT'!Y77</f>
        <v>0</v>
      </c>
      <c r="Z77" s="150" t="str">
        <f>'ALL PROJECTS MONTHLY REPORT'!Z77</f>
        <v>Tax Credit</v>
      </c>
      <c r="AA77" s="151">
        <f>'ALL PROJECTS MONTHLY REPORT'!AA77</f>
        <v>0</v>
      </c>
      <c r="AB77" s="152">
        <f>'ALL PROJECTS MONTHLY REPORT'!AB77</f>
        <v>6964727</v>
      </c>
      <c r="AC77" s="152">
        <f>'ALL PROJECTS MONTHLY REPORT'!AC77</f>
        <v>157419</v>
      </c>
      <c r="AD77" s="37">
        <f>'ALL PROJECTS MONTHLY REPORT'!AD77</f>
        <v>7122146</v>
      </c>
      <c r="AE77" s="28">
        <f>'ALL PROJECTS MONTHLY REPORT'!AE77</f>
        <v>2.2602321670325342E-2</v>
      </c>
      <c r="AF77" s="37">
        <f>'ALL PROJECTS MONTHLY REPORT'!AF77</f>
        <v>6424134.9100000001</v>
      </c>
      <c r="AG77" s="152">
        <f>'ALL PROJECTS MONTHLY REPORT'!AG77</f>
        <v>0</v>
      </c>
      <c r="AH77" s="37">
        <f>'ALL PROJECTS MONTHLY REPORT'!AH77</f>
        <v>6424134.9100000001</v>
      </c>
      <c r="AI77" s="39">
        <f>'ALL PROJECTS MONTHLY REPORT'!AI77</f>
        <v>0.90199427391687848</v>
      </c>
      <c r="AJ77" s="40">
        <f>'ALL PROJECTS MONTHLY REPORT'!AJ77</f>
        <v>15.6</v>
      </c>
      <c r="AK77" s="39">
        <f>'ALL PROJECTS MONTHLY REPORT'!AK77</f>
        <v>1</v>
      </c>
      <c r="AL77" s="119">
        <f>'ALL PROJECTS MONTHLY REPORT'!AL77</f>
        <v>0</v>
      </c>
      <c r="AM77" s="153" t="str">
        <f>'ALL PROJECTS MONTHLY REPORT'!AM77</f>
        <v>Project Closed</v>
      </c>
      <c r="AN77" s="154" t="s">
        <v>223</v>
      </c>
    </row>
    <row r="78" spans="1:40" s="155" customFormat="1" ht="43.8" hidden="1" thickBot="1" x14ac:dyDescent="0.35">
      <c r="A78" s="147">
        <f>'ALL PROJECTS MONTHLY REPORT'!A78</f>
        <v>3056</v>
      </c>
      <c r="B78" s="148" t="str">
        <f>'ALL PROJECTS MONTHLY REPORT'!B78</f>
        <v xml:space="preserve">Maricao </v>
      </c>
      <c r="C78" s="148" t="str">
        <f>'ALL PROJECTS MONTHLY REPORT'!C78</f>
        <v>Juan Ferrer</v>
      </c>
      <c r="D78" s="148" t="str">
        <f>'ALL PROJECTS MONTHLY REPORT'!D78</f>
        <v>Noefebdo Ramírez</v>
      </c>
      <c r="E78" s="148" t="str">
        <f>'ALL PROJECTS MONTHLY REPORT'!E78</f>
        <v>J. A. Machuca</v>
      </c>
      <c r="F78" s="148" t="str">
        <f>'ALL PROJECTS MONTHLY REPORT'!F78</f>
        <v>NFC</v>
      </c>
      <c r="G78" s="148" t="str">
        <f>'ALL PROJECTS MONTHLY REPORT'!G78</f>
        <v>René Batista &amp; Assoc.</v>
      </c>
      <c r="H78" s="148" t="str">
        <f>'ALL PROJECTS MONTHLY REPORT'!H78</f>
        <v>Comas &amp; Comas</v>
      </c>
      <c r="I78" s="149">
        <f>'ALL PROJECTS MONTHLY REPORT'!I78</f>
        <v>30</v>
      </c>
      <c r="J78" s="149">
        <f>'ALL PROJECTS MONTHLY REPORT'!J78</f>
        <v>30</v>
      </c>
      <c r="K78" s="149">
        <f>'ALL PROJECTS MONTHLY REPORT'!K78</f>
        <v>0</v>
      </c>
      <c r="L78" s="26">
        <f>'ALL PROJECTS MONTHLY REPORT'!L78</f>
        <v>30</v>
      </c>
      <c r="M78" s="149">
        <f>'ALL PROJECTS MONTHLY REPORT'!M78</f>
        <v>0</v>
      </c>
      <c r="N78" s="149">
        <f>'ALL PROJECTS MONTHLY REPORT'!N78</f>
        <v>420</v>
      </c>
      <c r="O78" s="149">
        <f>'ALL PROJECTS MONTHLY REPORT'!O78</f>
        <v>251</v>
      </c>
      <c r="P78" s="27">
        <f>'ALL PROJECTS MONTHLY REPORT'!P78</f>
        <v>671</v>
      </c>
      <c r="Q78" s="28">
        <f>'ALL PROJECTS MONTHLY REPORT'!Q78</f>
        <v>0.59761904761904761</v>
      </c>
      <c r="R78" s="29">
        <f>'ALL PROJECTS MONTHLY REPORT'!R78</f>
        <v>610</v>
      </c>
      <c r="S78" s="28">
        <f>'ALL PROJECTS MONTHLY REPORT'!S78</f>
        <v>1</v>
      </c>
      <c r="T78" s="31">
        <f>'ALL PROJECTS MONTHLY REPORT'!T78</f>
        <v>36740</v>
      </c>
      <c r="U78" s="31">
        <f>'ALL PROJECTS MONTHLY REPORT'!U78</f>
        <v>37159</v>
      </c>
      <c r="V78" s="32">
        <f>'ALL PROJECTS MONTHLY REPORT'!V78</f>
        <v>37410</v>
      </c>
      <c r="W78" s="32">
        <f>'ALL PROJECTS MONTHLY REPORT'!W78</f>
        <v>37350</v>
      </c>
      <c r="X78" s="32">
        <f>'ALL PROJECTS MONTHLY REPORT'!X78</f>
        <v>37376</v>
      </c>
      <c r="Y78" s="31">
        <f>'ALL PROJECTS MONTHLY REPORT'!Y78</f>
        <v>0</v>
      </c>
      <c r="Z78" s="150">
        <f>'ALL PROJECTS MONTHLY REPORT'!Z78</f>
        <v>0</v>
      </c>
      <c r="AA78" s="151">
        <f>'ALL PROJECTS MONTHLY REPORT'!AA78</f>
        <v>0</v>
      </c>
      <c r="AB78" s="152">
        <f>'ALL PROJECTS MONTHLY REPORT'!AB78</f>
        <v>2210000</v>
      </c>
      <c r="AC78" s="152">
        <f>'ALL PROJECTS MONTHLY REPORT'!AC78</f>
        <v>178940</v>
      </c>
      <c r="AD78" s="37">
        <f>'ALL PROJECTS MONTHLY REPORT'!AD78</f>
        <v>2388940</v>
      </c>
      <c r="AE78" s="28">
        <f>'ALL PROJECTS MONTHLY REPORT'!AE78</f>
        <v>8.09683257918552E-2</v>
      </c>
      <c r="AF78" s="37">
        <f>'ALL PROJECTS MONTHLY REPORT'!AF78</f>
        <v>2388940</v>
      </c>
      <c r="AG78" s="152">
        <f>'ALL PROJECTS MONTHLY REPORT'!AG78</f>
        <v>0</v>
      </c>
      <c r="AH78" s="37">
        <f>'ALL PROJECTS MONTHLY REPORT'!AH78</f>
        <v>2388940</v>
      </c>
      <c r="AI78" s="39">
        <f>'ALL PROJECTS MONTHLY REPORT'!AI78</f>
        <v>1</v>
      </c>
      <c r="AJ78" s="40">
        <f>'ALL PROJECTS MONTHLY REPORT'!AJ78</f>
        <v>20.333333333333332</v>
      </c>
      <c r="AK78" s="39">
        <f>'ALL PROJECTS MONTHLY REPORT'!AK78</f>
        <v>1</v>
      </c>
      <c r="AL78" s="119">
        <f>'ALL PROJECTS MONTHLY REPORT'!AL78</f>
        <v>0</v>
      </c>
      <c r="AM78" s="153" t="str">
        <f>'ALL PROJECTS MONTHLY REPORT'!AM78</f>
        <v>Project Closed</v>
      </c>
      <c r="AN78" s="154" t="s">
        <v>223</v>
      </c>
    </row>
    <row r="79" spans="1:40" s="155" customFormat="1" ht="58.2" hidden="1" thickBot="1" x14ac:dyDescent="0.35">
      <c r="A79" s="147">
        <f>'ALL PROJECTS MONTHLY REPORT'!A79</f>
        <v>3057</v>
      </c>
      <c r="B79" s="148" t="str">
        <f>'ALL PROJECTS MONTHLY REPORT'!B79</f>
        <v>Maunabo</v>
      </c>
      <c r="C79" s="148" t="str">
        <f>'ALL PROJECTS MONTHLY REPORT'!C79</f>
        <v>Carmen Vda. Martorell (take over agreement)</v>
      </c>
      <c r="D79" s="148" t="str">
        <f>'ALL PROJECTS MONTHLY REPORT'!D79</f>
        <v>Rubén Cotto</v>
      </c>
      <c r="E79" s="148" t="str">
        <f>'ALL PROJECTS MONTHLY REPORT'!E79</f>
        <v>AVP</v>
      </c>
      <c r="F79" s="148" t="str">
        <f>'ALL PROJECTS MONTHLY REPORT'!F79</f>
        <v>AVP</v>
      </c>
      <c r="G79" s="148" t="str">
        <f>'ALL PROJECTS MONTHLY REPORT'!G79</f>
        <v>Rene Batista</v>
      </c>
      <c r="H79" s="148" t="str">
        <f>'ALL PROJECTS MONTHLY REPORT'!H79</f>
        <v xml:space="preserve">American Intl. </v>
      </c>
      <c r="I79" s="149">
        <f>'ALL PROJECTS MONTHLY REPORT'!I79</f>
        <v>50</v>
      </c>
      <c r="J79" s="149">
        <f>'ALL PROJECTS MONTHLY REPORT'!J79</f>
        <v>50</v>
      </c>
      <c r="K79" s="149">
        <f>'ALL PROJECTS MONTHLY REPORT'!K79</f>
        <v>0</v>
      </c>
      <c r="L79" s="26">
        <f>'ALL PROJECTS MONTHLY REPORT'!L79</f>
        <v>50</v>
      </c>
      <c r="M79" s="149">
        <f>'ALL PROJECTS MONTHLY REPORT'!M79</f>
        <v>0</v>
      </c>
      <c r="N79" s="149">
        <f>'ALL PROJECTS MONTHLY REPORT'!N79</f>
        <v>375</v>
      </c>
      <c r="O79" s="149">
        <f>'ALL PROJECTS MONTHLY REPORT'!O79</f>
        <v>327</v>
      </c>
      <c r="P79" s="27">
        <f>'ALL PROJECTS MONTHLY REPORT'!P79</f>
        <v>702</v>
      </c>
      <c r="Q79" s="28">
        <f>'ALL PROJECTS MONTHLY REPORT'!Q79</f>
        <v>0.872</v>
      </c>
      <c r="R79" s="29">
        <f>'ALL PROJECTS MONTHLY REPORT'!R79</f>
        <v>703</v>
      </c>
      <c r="S79" s="28">
        <f>'ALL PROJECTS MONTHLY REPORT'!S79</f>
        <v>1</v>
      </c>
      <c r="T79" s="31">
        <f>'ALL PROJECTS MONTHLY REPORT'!T79</f>
        <v>36756</v>
      </c>
      <c r="U79" s="31">
        <f>'ALL PROJECTS MONTHLY REPORT'!U79</f>
        <v>37130</v>
      </c>
      <c r="V79" s="32">
        <f>'ALL PROJECTS MONTHLY REPORT'!V79</f>
        <v>37457</v>
      </c>
      <c r="W79" s="32">
        <f>'ALL PROJECTS MONTHLY REPORT'!W79</f>
        <v>37459</v>
      </c>
      <c r="X79" s="32">
        <f>'ALL PROJECTS MONTHLY REPORT'!X79</f>
        <v>38505</v>
      </c>
      <c r="Y79" s="31">
        <f>'ALL PROJECTS MONTHLY REPORT'!Y79</f>
        <v>0</v>
      </c>
      <c r="Z79" s="150">
        <f>'ALL PROJECTS MONTHLY REPORT'!Z79</f>
        <v>0</v>
      </c>
      <c r="AA79" s="151">
        <f>'ALL PROJECTS MONTHLY REPORT'!AA79</f>
        <v>0</v>
      </c>
      <c r="AB79" s="152">
        <f>'ALL PROJECTS MONTHLY REPORT'!AB79</f>
        <v>1308221</v>
      </c>
      <c r="AC79" s="152">
        <f>'ALL PROJECTS MONTHLY REPORT'!AC79</f>
        <v>116706</v>
      </c>
      <c r="AD79" s="37">
        <f>'ALL PROJECTS MONTHLY REPORT'!AD79</f>
        <v>1424927</v>
      </c>
      <c r="AE79" s="28">
        <f>'ALL PROJECTS MONTHLY REPORT'!AE79</f>
        <v>8.9209697749845024E-2</v>
      </c>
      <c r="AF79" s="37">
        <f>'ALL PROJECTS MONTHLY REPORT'!AF79</f>
        <v>1424927</v>
      </c>
      <c r="AG79" s="152">
        <f>'ALL PROJECTS MONTHLY REPORT'!AG79</f>
        <v>0</v>
      </c>
      <c r="AH79" s="37">
        <f>'ALL PROJECTS MONTHLY REPORT'!AH79</f>
        <v>1424927</v>
      </c>
      <c r="AI79" s="39">
        <f>'ALL PROJECTS MONTHLY REPORT'!AI79</f>
        <v>1</v>
      </c>
      <c r="AJ79" s="40">
        <f>'ALL PROJECTS MONTHLY REPORT'!AJ79</f>
        <v>14.06</v>
      </c>
      <c r="AK79" s="39">
        <f>'ALL PROJECTS MONTHLY REPORT'!AK79</f>
        <v>1</v>
      </c>
      <c r="AL79" s="119">
        <f>'ALL PROJECTS MONTHLY REPORT'!AL79</f>
        <v>0</v>
      </c>
      <c r="AM79" s="153" t="str">
        <f>'ALL PROJECTS MONTHLY REPORT'!AM79</f>
        <v>Project Closed</v>
      </c>
      <c r="AN79" s="154" t="s">
        <v>223</v>
      </c>
    </row>
    <row r="80" spans="1:40" s="155" customFormat="1" ht="43.8" hidden="1" thickBot="1" x14ac:dyDescent="0.35">
      <c r="A80" s="147">
        <f>'ALL PROJECTS MONTHLY REPORT'!A80</f>
        <v>5126</v>
      </c>
      <c r="B80" s="148" t="str">
        <f>'ALL PROJECTS MONTHLY REPORT'!B80</f>
        <v>Maunabo</v>
      </c>
      <c r="C80" s="148" t="str">
        <f>'ALL PROJECTS MONTHLY REPORT'!C80</f>
        <v>Villa Navarro</v>
      </c>
      <c r="D80" s="148" t="str">
        <f>'ALL PROJECTS MONTHLY REPORT'!D80</f>
        <v>Rubén Cotto</v>
      </c>
      <c r="E80" s="148" t="str">
        <f>'ALL PROJECTS MONTHLY REPORT'!E80</f>
        <v>MJ Consulting</v>
      </c>
      <c r="F80" s="148" t="str">
        <f>'ALL PROJECTS MONTHLY REPORT'!F80</f>
        <v xml:space="preserve">MD </v>
      </c>
      <c r="G80" s="148" t="str">
        <f>'ALL PROJECTS MONTHLY REPORT'!G80</f>
        <v>José L. Irizarry &amp; Assoc.</v>
      </c>
      <c r="H80" s="148" t="str">
        <f>'ALL PROJECTS MONTHLY REPORT'!H80</f>
        <v>Inversiones OLPERI</v>
      </c>
      <c r="I80" s="149">
        <f>'ALL PROJECTS MONTHLY REPORT'!I80</f>
        <v>101</v>
      </c>
      <c r="J80" s="149">
        <f>'ALL PROJECTS MONTHLY REPORT'!J80</f>
        <v>101</v>
      </c>
      <c r="K80" s="149">
        <f>'ALL PROJECTS MONTHLY REPORT'!K80</f>
        <v>0</v>
      </c>
      <c r="L80" s="26">
        <f>'ALL PROJECTS MONTHLY REPORT'!L80</f>
        <v>101</v>
      </c>
      <c r="M80" s="149">
        <f>'ALL PROJECTS MONTHLY REPORT'!M80</f>
        <v>0</v>
      </c>
      <c r="N80" s="149">
        <f>'ALL PROJECTS MONTHLY REPORT'!N80</f>
        <v>907</v>
      </c>
      <c r="O80" s="149">
        <f>'ALL PROJECTS MONTHLY REPORT'!O80</f>
        <v>335</v>
      </c>
      <c r="P80" s="27">
        <f>'ALL PROJECTS MONTHLY REPORT'!P80</f>
        <v>1242</v>
      </c>
      <c r="Q80" s="28">
        <f>'ALL PROJECTS MONTHLY REPORT'!Q80</f>
        <v>0.36934950385887544</v>
      </c>
      <c r="R80" s="29">
        <f>'ALL PROJECTS MONTHLY REPORT'!R80</f>
        <v>1241</v>
      </c>
      <c r="S80" s="28">
        <f>'ALL PROJECTS MONTHLY REPORT'!S80</f>
        <v>1</v>
      </c>
      <c r="T80" s="31">
        <f>'ALL PROJECTS MONTHLY REPORT'!T80</f>
        <v>36549</v>
      </c>
      <c r="U80" s="31">
        <f>'ALL PROJECTS MONTHLY REPORT'!U80</f>
        <v>37455</v>
      </c>
      <c r="V80" s="32">
        <f>'ALL PROJECTS MONTHLY REPORT'!V80</f>
        <v>37790</v>
      </c>
      <c r="W80" s="32">
        <f>'ALL PROJECTS MONTHLY REPORT'!W80</f>
        <v>37790</v>
      </c>
      <c r="X80" s="32">
        <f>'ALL PROJECTS MONTHLY REPORT'!X80</f>
        <v>37790</v>
      </c>
      <c r="Y80" s="31">
        <f>'ALL PROJECTS MONTHLY REPORT'!Y80</f>
        <v>0</v>
      </c>
      <c r="Z80" s="150">
        <f>'ALL PROJECTS MONTHLY REPORT'!Z80</f>
        <v>0</v>
      </c>
      <c r="AA80" s="151">
        <f>'ALL PROJECTS MONTHLY REPORT'!AA80</f>
        <v>0</v>
      </c>
      <c r="AB80" s="152">
        <f>'ALL PROJECTS MONTHLY REPORT'!AB80</f>
        <v>6745000</v>
      </c>
      <c r="AC80" s="152">
        <f>'ALL PROJECTS MONTHLY REPORT'!AC80</f>
        <v>238239</v>
      </c>
      <c r="AD80" s="37">
        <f>'ALL PROJECTS MONTHLY REPORT'!AD80</f>
        <v>6983239</v>
      </c>
      <c r="AE80" s="28">
        <f>'ALL PROJECTS MONTHLY REPORT'!AE80</f>
        <v>3.5320830244625651E-2</v>
      </c>
      <c r="AF80" s="37">
        <f>'ALL PROJECTS MONTHLY REPORT'!AF80</f>
        <v>6983239</v>
      </c>
      <c r="AG80" s="152">
        <f>'ALL PROJECTS MONTHLY REPORT'!AG80</f>
        <v>0</v>
      </c>
      <c r="AH80" s="37">
        <f>'ALL PROJECTS MONTHLY REPORT'!AH80</f>
        <v>6983239</v>
      </c>
      <c r="AI80" s="39">
        <f>'ALL PROJECTS MONTHLY REPORT'!AI80</f>
        <v>1</v>
      </c>
      <c r="AJ80" s="40">
        <f>'ALL PROJECTS MONTHLY REPORT'!AJ80</f>
        <v>12.287128712871286</v>
      </c>
      <c r="AK80" s="39">
        <f>'ALL PROJECTS MONTHLY REPORT'!AK80</f>
        <v>1</v>
      </c>
      <c r="AL80" s="119">
        <f>'ALL PROJECTS MONTHLY REPORT'!AL80</f>
        <v>0</v>
      </c>
      <c r="AM80" s="153" t="str">
        <f>'ALL PROJECTS MONTHLY REPORT'!AM80</f>
        <v>Project Closed</v>
      </c>
      <c r="AN80" s="154" t="s">
        <v>223</v>
      </c>
    </row>
    <row r="81" spans="1:40" s="155" customFormat="1" ht="58.2" hidden="1" thickBot="1" x14ac:dyDescent="0.35">
      <c r="A81" s="147">
        <f>'ALL PROJECTS MONTHLY REPORT'!A81</f>
        <v>5012</v>
      </c>
      <c r="B81" s="148" t="str">
        <f>'ALL PROJECTS MONTHLY REPORT'!B81</f>
        <v>Mayagüez</v>
      </c>
      <c r="C81" s="148" t="str">
        <f>'ALL PROJECTS MONTHLY REPORT'!C81</f>
        <v>Ext. Sábalos Gardens</v>
      </c>
      <c r="D81" s="148" t="str">
        <f>'ALL PROJECTS MONTHLY REPORT'!D81</f>
        <v>Noefebdo Ramírez</v>
      </c>
      <c r="E81" s="148" t="str">
        <f>'ALL PROJECTS MONTHLY REPORT'!E81</f>
        <v>Inn Capital Housing Division Joint Venture</v>
      </c>
      <c r="F81" s="148" t="str">
        <f>'ALL PROJECTS MONTHLY REPORT'!F81</f>
        <v xml:space="preserve">URS Caribe / AVP
</v>
      </c>
      <c r="G81" s="148" t="str">
        <f>'ALL PROJECTS MONTHLY REPORT'!G81</f>
        <v>Joint Venture</v>
      </c>
      <c r="H81" s="148" t="str">
        <f>'ALL PROJECTS MONTHLY REPORT'!H81</f>
        <v>Venegas Construction</v>
      </c>
      <c r="I81" s="149">
        <f>'ALL PROJECTS MONTHLY REPORT'!I81</f>
        <v>300</v>
      </c>
      <c r="J81" s="149">
        <f>'ALL PROJECTS MONTHLY REPORT'!J81</f>
        <v>300</v>
      </c>
      <c r="K81" s="149">
        <f>'ALL PROJECTS MONTHLY REPORT'!K81</f>
        <v>0</v>
      </c>
      <c r="L81" s="26">
        <f>'ALL PROJECTS MONTHLY REPORT'!L81</f>
        <v>300</v>
      </c>
      <c r="M81" s="149">
        <f>'ALL PROJECTS MONTHLY REPORT'!M81</f>
        <v>0</v>
      </c>
      <c r="N81" s="149">
        <f>'ALL PROJECTS MONTHLY REPORT'!N81</f>
        <v>1281</v>
      </c>
      <c r="O81" s="149">
        <f>'ALL PROJECTS MONTHLY REPORT'!O81</f>
        <v>690</v>
      </c>
      <c r="P81" s="27">
        <f>'ALL PROJECTS MONTHLY REPORT'!P81</f>
        <v>1971</v>
      </c>
      <c r="Q81" s="28">
        <f>'ALL PROJECTS MONTHLY REPORT'!Q81</f>
        <v>0.53864168618266983</v>
      </c>
      <c r="R81" s="29">
        <f>'ALL PROJECTS MONTHLY REPORT'!R81</f>
        <v>1963</v>
      </c>
      <c r="S81" s="28">
        <f>'ALL PROJECTS MONTHLY REPORT'!S81</f>
        <v>1</v>
      </c>
      <c r="T81" s="31">
        <f>'ALL PROJECTS MONTHLY REPORT'!T81</f>
        <v>38488</v>
      </c>
      <c r="U81" s="31">
        <f>'ALL PROJECTS MONTHLY REPORT'!U81</f>
        <v>39768</v>
      </c>
      <c r="V81" s="32">
        <f>'ALL PROJECTS MONTHLY REPORT'!V81</f>
        <v>40458</v>
      </c>
      <c r="W81" s="32">
        <f>'ALL PROJECTS MONTHLY REPORT'!W81</f>
        <v>40451</v>
      </c>
      <c r="X81" s="32">
        <f>'ALL PROJECTS MONTHLY REPORT'!X81</f>
        <v>40662</v>
      </c>
      <c r="Y81" s="31">
        <f>'ALL PROJECTS MONTHLY REPORT'!Y81</f>
        <v>0</v>
      </c>
      <c r="Z81" s="150" t="str">
        <f>'ALL PROJECTS MONTHLY REPORT'!Z81</f>
        <v>Tax Credit 908-2008</v>
      </c>
      <c r="AA81" s="151">
        <f>'ALL PROJECTS MONTHLY REPORT'!AA81</f>
        <v>0</v>
      </c>
      <c r="AB81" s="152">
        <f>'ALL PROJECTS MONTHLY REPORT'!AB81</f>
        <v>28259000</v>
      </c>
      <c r="AC81" s="152">
        <f>'ALL PROJECTS MONTHLY REPORT'!AC81</f>
        <v>14189.7</v>
      </c>
      <c r="AD81" s="37">
        <f>'ALL PROJECTS MONTHLY REPORT'!AD81</f>
        <v>28273189.699999999</v>
      </c>
      <c r="AE81" s="28">
        <f>'ALL PROJECTS MONTHLY REPORT'!AE81</f>
        <v>5.0213029477334662E-4</v>
      </c>
      <c r="AF81" s="37">
        <f>'ALL PROJECTS MONTHLY REPORT'!AF81</f>
        <v>29677970</v>
      </c>
      <c r="AG81" s="152">
        <f>'ALL PROJECTS MONTHLY REPORT'!AG81</f>
        <v>0</v>
      </c>
      <c r="AH81" s="37">
        <f>'ALL PROJECTS MONTHLY REPORT'!AH81</f>
        <v>29677970</v>
      </c>
      <c r="AI81" s="39">
        <f>'ALL PROJECTS MONTHLY REPORT'!AI81</f>
        <v>1.0496859503616602</v>
      </c>
      <c r="AJ81" s="40">
        <f>'ALL PROJECTS MONTHLY REPORT'!AJ81</f>
        <v>6.543333333333333</v>
      </c>
      <c r="AK81" s="39">
        <f>'ALL PROJECTS MONTHLY REPORT'!AK81</f>
        <v>1</v>
      </c>
      <c r="AL81" s="119">
        <f>'ALL PROJECTS MONTHLY REPORT'!AL81</f>
        <v>0</v>
      </c>
      <c r="AM81" s="153" t="str">
        <f>'ALL PROJECTS MONTHLY REPORT'!AM81</f>
        <v>Project Closed</v>
      </c>
      <c r="AN81" s="154" t="s">
        <v>223</v>
      </c>
    </row>
    <row r="82" spans="1:40" s="155" customFormat="1" ht="43.8" hidden="1" thickBot="1" x14ac:dyDescent="0.35">
      <c r="A82" s="147">
        <f>'ALL PROJECTS MONTHLY REPORT'!A82</f>
        <v>4004</v>
      </c>
      <c r="B82" s="148" t="str">
        <f>'ALL PROJECTS MONTHLY REPORT'!B82</f>
        <v>Mayagüez</v>
      </c>
      <c r="C82" s="148" t="str">
        <f>'ALL PROJECTS MONTHLY REPORT'!C82</f>
        <v>Sábalos Gdns.</v>
      </c>
      <c r="D82" s="148" t="str">
        <f>'ALL PROJECTS MONTHLY REPORT'!D82</f>
        <v>Arturo Acevedo</v>
      </c>
      <c r="E82" s="148" t="str">
        <f>'ALL PROJECTS MONTHLY REPORT'!E82</f>
        <v>Zeta</v>
      </c>
      <c r="F82" s="148" t="str">
        <f>'ALL PROJECTS MONTHLY REPORT'!F82</f>
        <v>CMS</v>
      </c>
      <c r="G82" s="148" t="str">
        <f>'ALL PROJECTS MONTHLY REPORT'!G82</f>
        <v>Héctor Rodríguez Amezquita</v>
      </c>
      <c r="H82" s="148" t="str">
        <f>'ALL PROJECTS MONTHLY REPORT'!H82</f>
        <v>Caribe Tecno</v>
      </c>
      <c r="I82" s="149">
        <f>'ALL PROJECTS MONTHLY REPORT'!I82</f>
        <v>140</v>
      </c>
      <c r="J82" s="149">
        <f>'ALL PROJECTS MONTHLY REPORT'!J82</f>
        <v>140</v>
      </c>
      <c r="K82" s="149">
        <f>'ALL PROJECTS MONTHLY REPORT'!K82</f>
        <v>0</v>
      </c>
      <c r="L82" s="26">
        <f>'ALL PROJECTS MONTHLY REPORT'!L82</f>
        <v>140</v>
      </c>
      <c r="M82" s="149">
        <f>'ALL PROJECTS MONTHLY REPORT'!M82</f>
        <v>0</v>
      </c>
      <c r="N82" s="149">
        <f>'ALL PROJECTS MONTHLY REPORT'!N82</f>
        <v>881</v>
      </c>
      <c r="O82" s="149">
        <f>'ALL PROJECTS MONTHLY REPORT'!O82</f>
        <v>24</v>
      </c>
      <c r="P82" s="27">
        <f>'ALL PROJECTS MONTHLY REPORT'!P82</f>
        <v>905</v>
      </c>
      <c r="Q82" s="28">
        <f>'ALL PROJECTS MONTHLY REPORT'!Q82</f>
        <v>2.7241770715096481E-2</v>
      </c>
      <c r="R82" s="29">
        <f>'ALL PROJECTS MONTHLY REPORT'!R82</f>
        <v>900</v>
      </c>
      <c r="S82" s="28">
        <f>'ALL PROJECTS MONTHLY REPORT'!S82</f>
        <v>1</v>
      </c>
      <c r="T82" s="31">
        <f>'ALL PROJECTS MONTHLY REPORT'!T82</f>
        <v>36479</v>
      </c>
      <c r="U82" s="31">
        <f>'ALL PROJECTS MONTHLY REPORT'!U82</f>
        <v>37359</v>
      </c>
      <c r="V82" s="32">
        <f>'ALL PROJECTS MONTHLY REPORT'!V82</f>
        <v>37383</v>
      </c>
      <c r="W82" s="32">
        <f>'ALL PROJECTS MONTHLY REPORT'!W82</f>
        <v>37379</v>
      </c>
      <c r="X82" s="32">
        <f>'ALL PROJECTS MONTHLY REPORT'!X82</f>
        <v>37566</v>
      </c>
      <c r="Y82" s="31">
        <f>'ALL PROJECTS MONTHLY REPORT'!Y82</f>
        <v>0</v>
      </c>
      <c r="Z82" s="150">
        <f>'ALL PROJECTS MONTHLY REPORT'!Z82</f>
        <v>0</v>
      </c>
      <c r="AA82" s="151">
        <f>'ALL PROJECTS MONTHLY REPORT'!AA82</f>
        <v>0</v>
      </c>
      <c r="AB82" s="152">
        <f>'ALL PROJECTS MONTHLY REPORT'!AB82</f>
        <v>11790000</v>
      </c>
      <c r="AC82" s="152">
        <f>'ALL PROJECTS MONTHLY REPORT'!AC82</f>
        <v>-294361.74</v>
      </c>
      <c r="AD82" s="37">
        <f>'ALL PROJECTS MONTHLY REPORT'!AD82</f>
        <v>11495638.26</v>
      </c>
      <c r="AE82" s="28">
        <f>'ALL PROJECTS MONTHLY REPORT'!AE82</f>
        <v>-2.4967068702290075E-2</v>
      </c>
      <c r="AF82" s="37">
        <f>'ALL PROJECTS MONTHLY REPORT'!AF82</f>
        <v>11495638</v>
      </c>
      <c r="AG82" s="152">
        <f>'ALL PROJECTS MONTHLY REPORT'!AG82</f>
        <v>0</v>
      </c>
      <c r="AH82" s="37">
        <f>'ALL PROJECTS MONTHLY REPORT'!AH82</f>
        <v>11495638</v>
      </c>
      <c r="AI82" s="39">
        <f>'ALL PROJECTS MONTHLY REPORT'!AI82</f>
        <v>0.99999997738272606</v>
      </c>
      <c r="AJ82" s="40">
        <f>'ALL PROJECTS MONTHLY REPORT'!AJ82</f>
        <v>6.4285714285714288</v>
      </c>
      <c r="AK82" s="39">
        <f>'ALL PROJECTS MONTHLY REPORT'!AK82</f>
        <v>1</v>
      </c>
      <c r="AL82" s="119">
        <f>'ALL PROJECTS MONTHLY REPORT'!AL82</f>
        <v>0</v>
      </c>
      <c r="AM82" s="153" t="str">
        <f>'ALL PROJECTS MONTHLY REPORT'!AM82</f>
        <v>Project Closed</v>
      </c>
      <c r="AN82" s="154" t="s">
        <v>223</v>
      </c>
    </row>
    <row r="83" spans="1:40" s="155" customFormat="1" ht="29.4" hidden="1" thickBot="1" x14ac:dyDescent="0.35">
      <c r="A83" s="147">
        <f>'ALL PROJECTS MONTHLY REPORT'!A83</f>
        <v>4006</v>
      </c>
      <c r="B83" s="148" t="str">
        <f>'ALL PROJECTS MONTHLY REPORT'!B83</f>
        <v>Mayagüez</v>
      </c>
      <c r="C83" s="148" t="str">
        <f>'ALL PROJECTS MONTHLY REPORT'!C83</f>
        <v>Cuesta las Piedras</v>
      </c>
      <c r="D83" s="148" t="str">
        <f>'ALL PROJECTS MONTHLY REPORT'!D83</f>
        <v>Arturo Acevedo</v>
      </c>
      <c r="E83" s="148" t="str">
        <f>'ALL PROJECTS MONTHLY REPORT'!E83</f>
        <v>Zeta</v>
      </c>
      <c r="F83" s="148" t="str">
        <f>'ALL PROJECTS MONTHLY REPORT'!F83</f>
        <v>CMS</v>
      </c>
      <c r="G83" s="148" t="str">
        <f>'ALL PROJECTS MONTHLY REPORT'!G83</f>
        <v>García Cabot</v>
      </c>
      <c r="H83" s="148" t="str">
        <f>'ALL PROJECTS MONTHLY REPORT'!H83</f>
        <v>RC Enginering</v>
      </c>
      <c r="I83" s="149">
        <f>'ALL PROJECTS MONTHLY REPORT'!I83</f>
        <v>142</v>
      </c>
      <c r="J83" s="149">
        <f>'ALL PROJECTS MONTHLY REPORT'!J83</f>
        <v>142</v>
      </c>
      <c r="K83" s="149">
        <f>'ALL PROJECTS MONTHLY REPORT'!K83</f>
        <v>0</v>
      </c>
      <c r="L83" s="26">
        <f>'ALL PROJECTS MONTHLY REPORT'!L83</f>
        <v>142</v>
      </c>
      <c r="M83" s="149">
        <f>'ALL PROJECTS MONTHLY REPORT'!M83</f>
        <v>0</v>
      </c>
      <c r="N83" s="149">
        <f>'ALL PROJECTS MONTHLY REPORT'!N83</f>
        <v>1093</v>
      </c>
      <c r="O83" s="149">
        <f>'ALL PROJECTS MONTHLY REPORT'!O83</f>
        <v>0</v>
      </c>
      <c r="P83" s="27">
        <f>'ALL PROJECTS MONTHLY REPORT'!P83</f>
        <v>1093</v>
      </c>
      <c r="Q83" s="28">
        <f>'ALL PROJECTS MONTHLY REPORT'!Q83</f>
        <v>0</v>
      </c>
      <c r="R83" s="29">
        <f>'ALL PROJECTS MONTHLY REPORT'!R83</f>
        <v>907</v>
      </c>
      <c r="S83" s="28">
        <f>'ALL PROJECTS MONTHLY REPORT'!S83</f>
        <v>1</v>
      </c>
      <c r="T83" s="31">
        <f>'ALL PROJECTS MONTHLY REPORT'!T83</f>
        <v>36566</v>
      </c>
      <c r="U83" s="31">
        <f>'ALL PROJECTS MONTHLY REPORT'!U83</f>
        <v>37658</v>
      </c>
      <c r="V83" s="32">
        <f>'ALL PROJECTS MONTHLY REPORT'!V83</f>
        <v>37658</v>
      </c>
      <c r="W83" s="32">
        <f>'ALL PROJECTS MONTHLY REPORT'!W83</f>
        <v>37473</v>
      </c>
      <c r="X83" s="32">
        <f>'ALL PROJECTS MONTHLY REPORT'!X83</f>
        <v>37581</v>
      </c>
      <c r="Y83" s="31">
        <f>'ALL PROJECTS MONTHLY REPORT'!Y83</f>
        <v>0</v>
      </c>
      <c r="Z83" s="150">
        <f>'ALL PROJECTS MONTHLY REPORT'!Z83</f>
        <v>0</v>
      </c>
      <c r="AA83" s="151">
        <f>'ALL PROJECTS MONTHLY REPORT'!AA83</f>
        <v>0</v>
      </c>
      <c r="AB83" s="152">
        <f>'ALL PROJECTS MONTHLY REPORT'!AB83</f>
        <v>10673000</v>
      </c>
      <c r="AC83" s="152">
        <f>'ALL PROJECTS MONTHLY REPORT'!AC83</f>
        <v>158657</v>
      </c>
      <c r="AD83" s="37">
        <f>'ALL PROJECTS MONTHLY REPORT'!AD83</f>
        <v>10831657</v>
      </c>
      <c r="AE83" s="28">
        <f>'ALL PROJECTS MONTHLY REPORT'!AE83</f>
        <v>1.4865267497423404E-2</v>
      </c>
      <c r="AF83" s="37">
        <f>'ALL PROJECTS MONTHLY REPORT'!AF83</f>
        <v>10831657</v>
      </c>
      <c r="AG83" s="152">
        <f>'ALL PROJECTS MONTHLY REPORT'!AG83</f>
        <v>0</v>
      </c>
      <c r="AH83" s="37">
        <f>'ALL PROJECTS MONTHLY REPORT'!AH83</f>
        <v>10831657</v>
      </c>
      <c r="AI83" s="39">
        <f>'ALL PROJECTS MONTHLY REPORT'!AI83</f>
        <v>1</v>
      </c>
      <c r="AJ83" s="40">
        <f>'ALL PROJECTS MONTHLY REPORT'!AJ83</f>
        <v>6.387323943661972</v>
      </c>
      <c r="AK83" s="39">
        <f>'ALL PROJECTS MONTHLY REPORT'!AK83</f>
        <v>1</v>
      </c>
      <c r="AL83" s="119">
        <f>'ALL PROJECTS MONTHLY REPORT'!AL83</f>
        <v>0</v>
      </c>
      <c r="AM83" s="153" t="str">
        <f>'ALL PROJECTS MONTHLY REPORT'!AM83</f>
        <v>Se aprobó el "close out".  Contratista no cobró el total del contrato debido a ajustes deductivos recomendados por el "Program Manager"C.M. Services.</v>
      </c>
      <c r="AN83" s="154" t="s">
        <v>223</v>
      </c>
    </row>
    <row r="84" spans="1:40" s="155" customFormat="1" ht="29.4" hidden="1" thickBot="1" x14ac:dyDescent="0.35">
      <c r="A84" s="147">
        <f>'ALL PROJECTS MONTHLY REPORT'!A84</f>
        <v>4008</v>
      </c>
      <c r="B84" s="148" t="str">
        <f>'ALL PROJECTS MONTHLY REPORT'!B84</f>
        <v>Mayagüez</v>
      </c>
      <c r="C84" s="148" t="str">
        <f>'ALL PROJECTS MONTHLY REPORT'!C84</f>
        <v>Yagüez</v>
      </c>
      <c r="D84" s="148" t="str">
        <f>'ALL PROJECTS MONTHLY REPORT'!D84</f>
        <v>Arturo Acevedo</v>
      </c>
      <c r="E84" s="148" t="str">
        <f>'ALL PROJECTS MONTHLY REPORT'!E84</f>
        <v>ZETA</v>
      </c>
      <c r="F84" s="148" t="str">
        <f>'ALL PROJECTS MONTHLY REPORT'!F84</f>
        <v>CMS</v>
      </c>
      <c r="G84" s="148" t="str">
        <f>'ALL PROJECTS MONTHLY REPORT'!G84</f>
        <v>GDA Ing. Consultores</v>
      </c>
      <c r="H84" s="148" t="str">
        <f>'ALL PROJECTS MONTHLY REPORT'!H84</f>
        <v>NLL Construction</v>
      </c>
      <c r="I84" s="149">
        <f>'ALL PROJECTS MONTHLY REPORT'!I84</f>
        <v>200</v>
      </c>
      <c r="J84" s="149">
        <f>'ALL PROJECTS MONTHLY REPORT'!J84</f>
        <v>200</v>
      </c>
      <c r="K84" s="149">
        <f>'ALL PROJECTS MONTHLY REPORT'!K84</f>
        <v>0</v>
      </c>
      <c r="L84" s="26">
        <f>'ALL PROJECTS MONTHLY REPORT'!L84</f>
        <v>200</v>
      </c>
      <c r="M84" s="149">
        <f>'ALL PROJECTS MONTHLY REPORT'!M84</f>
        <v>0</v>
      </c>
      <c r="N84" s="149">
        <f>'ALL PROJECTS MONTHLY REPORT'!N84</f>
        <v>1399</v>
      </c>
      <c r="O84" s="149">
        <f>'ALL PROJECTS MONTHLY REPORT'!O84</f>
        <v>0</v>
      </c>
      <c r="P84" s="27">
        <f>'ALL PROJECTS MONTHLY REPORT'!P84</f>
        <v>1399</v>
      </c>
      <c r="Q84" s="28">
        <f>'ALL PROJECTS MONTHLY REPORT'!Q84</f>
        <v>0</v>
      </c>
      <c r="R84" s="29">
        <f>'ALL PROJECTS MONTHLY REPORT'!R84</f>
        <v>1177</v>
      </c>
      <c r="S84" s="28">
        <f>'ALL PROJECTS MONTHLY REPORT'!S84</f>
        <v>1</v>
      </c>
      <c r="T84" s="31">
        <f>'ALL PROJECTS MONTHLY REPORT'!T84</f>
        <v>36668</v>
      </c>
      <c r="U84" s="31">
        <f>'ALL PROJECTS MONTHLY REPORT'!U84</f>
        <v>38066</v>
      </c>
      <c r="V84" s="32">
        <f>'ALL PROJECTS MONTHLY REPORT'!V84</f>
        <v>38066</v>
      </c>
      <c r="W84" s="32">
        <f>'ALL PROJECTS MONTHLY REPORT'!W84</f>
        <v>37845</v>
      </c>
      <c r="X84" s="32">
        <f>'ALL PROJECTS MONTHLY REPORT'!X84</f>
        <v>37900</v>
      </c>
      <c r="Y84" s="31">
        <f>'ALL PROJECTS MONTHLY REPORT'!Y84</f>
        <v>0</v>
      </c>
      <c r="Z84" s="150">
        <f>'ALL PROJECTS MONTHLY REPORT'!Z84</f>
        <v>0</v>
      </c>
      <c r="AA84" s="151">
        <f>'ALL PROJECTS MONTHLY REPORT'!AA84</f>
        <v>0</v>
      </c>
      <c r="AB84" s="152">
        <f>'ALL PROJECTS MONTHLY REPORT'!AB84</f>
        <v>16799671</v>
      </c>
      <c r="AC84" s="152">
        <f>'ALL PROJECTS MONTHLY REPORT'!AC84</f>
        <v>-872594</v>
      </c>
      <c r="AD84" s="37">
        <f>'ALL PROJECTS MONTHLY REPORT'!AD84</f>
        <v>15927077</v>
      </c>
      <c r="AE84" s="28">
        <f>'ALL PROJECTS MONTHLY REPORT'!AE84</f>
        <v>-5.1941136228203517E-2</v>
      </c>
      <c r="AF84" s="37">
        <f>'ALL PROJECTS MONTHLY REPORT'!AF84</f>
        <v>15927077</v>
      </c>
      <c r="AG84" s="152">
        <f>'ALL PROJECTS MONTHLY REPORT'!AG84</f>
        <v>0</v>
      </c>
      <c r="AH84" s="37">
        <f>'ALL PROJECTS MONTHLY REPORT'!AH84</f>
        <v>15927077</v>
      </c>
      <c r="AI84" s="39">
        <f>'ALL PROJECTS MONTHLY REPORT'!AI84</f>
        <v>1</v>
      </c>
      <c r="AJ84" s="40">
        <f>'ALL PROJECTS MONTHLY REPORT'!AJ84</f>
        <v>5.8849999999999998</v>
      </c>
      <c r="AK84" s="39">
        <f>'ALL PROJECTS MONTHLY REPORT'!AK84</f>
        <v>1</v>
      </c>
      <c r="AL84" s="119">
        <f>'ALL PROJECTS MONTHLY REPORT'!AL84</f>
        <v>0</v>
      </c>
      <c r="AM84" s="153" t="str">
        <f>'ALL PROJECTS MONTHLY REPORT'!AM84</f>
        <v>Project Closed</v>
      </c>
      <c r="AN84" s="154" t="s">
        <v>223</v>
      </c>
    </row>
    <row r="85" spans="1:40" s="155" customFormat="1" ht="29.4" hidden="1" thickBot="1" x14ac:dyDescent="0.35">
      <c r="A85" s="147">
        <f>'ALL PROJECTS MONTHLY REPORT'!A85</f>
        <v>4005</v>
      </c>
      <c r="B85" s="148" t="str">
        <f>'ALL PROJECTS MONTHLY REPORT'!B85</f>
        <v>Mayagüez</v>
      </c>
      <c r="C85" s="148" t="str">
        <f>'ALL PROJECTS MONTHLY REPORT'!C85</f>
        <v>Marini Farm</v>
      </c>
      <c r="D85" s="148" t="str">
        <f>'ALL PROJECTS MONTHLY REPORT'!D85</f>
        <v>Frank Nieves</v>
      </c>
      <c r="E85" s="148" t="str">
        <f>'ALL PROJECTS MONTHLY REPORT'!E85</f>
        <v>Zeta</v>
      </c>
      <c r="F85" s="148" t="str">
        <f>'ALL PROJECTS MONTHLY REPORT'!F85</f>
        <v>BMA</v>
      </c>
      <c r="G85" s="148" t="str">
        <f>'ALL PROJECTS MONTHLY REPORT'!G85</f>
        <v>CSA
Architects</v>
      </c>
      <c r="H85" s="148" t="str">
        <f>'ALL PROJECTS MONTHLY REPORT'!H85</f>
        <v>Empresas Toledo</v>
      </c>
      <c r="I85" s="149">
        <f>'ALL PROJECTS MONTHLY REPORT'!I85</f>
        <v>100</v>
      </c>
      <c r="J85" s="149">
        <f>'ALL PROJECTS MONTHLY REPORT'!J85</f>
        <v>100</v>
      </c>
      <c r="K85" s="149">
        <f>'ALL PROJECTS MONTHLY REPORT'!K85</f>
        <v>0</v>
      </c>
      <c r="L85" s="26">
        <f>'ALL PROJECTS MONTHLY REPORT'!L85</f>
        <v>100</v>
      </c>
      <c r="M85" s="149">
        <f>'ALL PROJECTS MONTHLY REPORT'!M85</f>
        <v>0</v>
      </c>
      <c r="N85" s="149">
        <f>'ALL PROJECTS MONTHLY REPORT'!N85</f>
        <v>218</v>
      </c>
      <c r="O85" s="149">
        <f>'ALL PROJECTS MONTHLY REPORT'!O85</f>
        <v>50</v>
      </c>
      <c r="P85" s="27">
        <f>'ALL PROJECTS MONTHLY REPORT'!P85</f>
        <v>268</v>
      </c>
      <c r="Q85" s="28">
        <f>'ALL PROJECTS MONTHLY REPORT'!Q85</f>
        <v>0.22935779816513763</v>
      </c>
      <c r="R85" s="29">
        <f>'ALL PROJECTS MONTHLY REPORT'!R85</f>
        <v>247</v>
      </c>
      <c r="S85" s="28">
        <f>'ALL PROJECTS MONTHLY REPORT'!S85</f>
        <v>1</v>
      </c>
      <c r="T85" s="31">
        <f>'ALL PROJECTS MONTHLY REPORT'!T85</f>
        <v>38119</v>
      </c>
      <c r="U85" s="31">
        <f>'ALL PROJECTS MONTHLY REPORT'!U85</f>
        <v>38336</v>
      </c>
      <c r="V85" s="32">
        <f>'ALL PROJECTS MONTHLY REPORT'!V85</f>
        <v>38386</v>
      </c>
      <c r="W85" s="32">
        <f>'ALL PROJECTS MONTHLY REPORT'!W85</f>
        <v>38366</v>
      </c>
      <c r="X85" s="32">
        <f>'ALL PROJECTS MONTHLY REPORT'!X85</f>
        <v>38602</v>
      </c>
      <c r="Y85" s="31">
        <f>'ALL PROJECTS MONTHLY REPORT'!Y85</f>
        <v>0</v>
      </c>
      <c r="Z85" s="150">
        <f>'ALL PROJECTS MONTHLY REPORT'!Z85</f>
        <v>0</v>
      </c>
      <c r="AA85" s="151">
        <f>'ALL PROJECTS MONTHLY REPORT'!AA85</f>
        <v>0</v>
      </c>
      <c r="AB85" s="152">
        <f>'ALL PROJECTS MONTHLY REPORT'!AB85</f>
        <v>845900</v>
      </c>
      <c r="AC85" s="152">
        <f>'ALL PROJECTS MONTHLY REPORT'!AC85</f>
        <v>30508</v>
      </c>
      <c r="AD85" s="37">
        <f>'ALL PROJECTS MONTHLY REPORT'!AD85</f>
        <v>876408</v>
      </c>
      <c r="AE85" s="28">
        <f>'ALL PROJECTS MONTHLY REPORT'!AE85</f>
        <v>3.6065728809551958E-2</v>
      </c>
      <c r="AF85" s="37">
        <f>'ALL PROJECTS MONTHLY REPORT'!AF85</f>
        <v>876408</v>
      </c>
      <c r="AG85" s="152">
        <f>'ALL PROJECTS MONTHLY REPORT'!AG85</f>
        <v>0</v>
      </c>
      <c r="AH85" s="37">
        <f>'ALL PROJECTS MONTHLY REPORT'!AH85</f>
        <v>876408</v>
      </c>
      <c r="AI85" s="39">
        <f>'ALL PROJECTS MONTHLY REPORT'!AI85</f>
        <v>1</v>
      </c>
      <c r="AJ85" s="40">
        <f>'ALL PROJECTS MONTHLY REPORT'!AJ85</f>
        <v>2.4700000000000002</v>
      </c>
      <c r="AK85" s="39">
        <f>'ALL PROJECTS MONTHLY REPORT'!AK85</f>
        <v>1</v>
      </c>
      <c r="AL85" s="119">
        <f>'ALL PROJECTS MONTHLY REPORT'!AL85</f>
        <v>0</v>
      </c>
      <c r="AM85" s="153" t="str">
        <f>'ALL PROJECTS MONTHLY REPORT'!AM85</f>
        <v>Project Closed</v>
      </c>
      <c r="AN85" s="154" t="s">
        <v>223</v>
      </c>
    </row>
    <row r="86" spans="1:40" s="155" customFormat="1" ht="43.8" hidden="1" thickBot="1" x14ac:dyDescent="0.35">
      <c r="A86" s="147">
        <f>'ALL PROJECTS MONTHLY REPORT'!A86</f>
        <v>5005</v>
      </c>
      <c r="B86" s="148" t="str">
        <f>'ALL PROJECTS MONTHLY REPORT'!B86</f>
        <v>Mayagüez</v>
      </c>
      <c r="C86" s="148" t="str">
        <f>'ALL PROJECTS MONTHLY REPORT'!C86</f>
        <v>Mar y Sol</v>
      </c>
      <c r="D86" s="148" t="str">
        <f>'ALL PROJECTS MONTHLY REPORT'!D86</f>
        <v>Noefebdo Ramírez</v>
      </c>
      <c r="E86" s="148" t="str">
        <f>'ALL PROJECTS MONTHLY REPORT'!E86</f>
        <v>Zeta</v>
      </c>
      <c r="F86" s="148" t="str">
        <f>'ALL PROJECTS MONTHLY REPORT'!F86</f>
        <v>CMS</v>
      </c>
      <c r="G86" s="148" t="str">
        <f>'ALL PROJECTS MONTHLY REPORT'!G86</f>
        <v>Arq. Amadeo Pino</v>
      </c>
      <c r="H86" s="148" t="str">
        <f>'ALL PROJECTS MONTHLY REPORT'!H86</f>
        <v>RC Enginering</v>
      </c>
      <c r="I86" s="149">
        <f>'ALL PROJECTS MONTHLY REPORT'!I86</f>
        <v>124</v>
      </c>
      <c r="J86" s="149">
        <f>'ALL PROJECTS MONTHLY REPORT'!J86</f>
        <v>124</v>
      </c>
      <c r="K86" s="149">
        <f>'ALL PROJECTS MONTHLY REPORT'!K86</f>
        <v>0</v>
      </c>
      <c r="L86" s="26">
        <f>'ALL PROJECTS MONTHLY REPORT'!L86</f>
        <v>124</v>
      </c>
      <c r="M86" s="149">
        <f>'ALL PROJECTS MONTHLY REPORT'!M86</f>
        <v>0</v>
      </c>
      <c r="N86" s="149">
        <f>'ALL PROJECTS MONTHLY REPORT'!N86</f>
        <v>1055</v>
      </c>
      <c r="O86" s="149">
        <f>'ALL PROJECTS MONTHLY REPORT'!O86</f>
        <v>14</v>
      </c>
      <c r="P86" s="27">
        <f>'ALL PROJECTS MONTHLY REPORT'!P86</f>
        <v>1069</v>
      </c>
      <c r="Q86" s="28">
        <f>'ALL PROJECTS MONTHLY REPORT'!Q86</f>
        <v>1.3270142180094787E-2</v>
      </c>
      <c r="R86" s="29">
        <f>'ALL PROJECTS MONTHLY REPORT'!R86</f>
        <v>1068</v>
      </c>
      <c r="S86" s="28">
        <f>'ALL PROJECTS MONTHLY REPORT'!S86</f>
        <v>1</v>
      </c>
      <c r="T86" s="31">
        <f>'ALL PROJECTS MONTHLY REPORT'!T86</f>
        <v>36913</v>
      </c>
      <c r="U86" s="31">
        <f>'ALL PROJECTS MONTHLY REPORT'!U86</f>
        <v>37967</v>
      </c>
      <c r="V86" s="32">
        <f>'ALL PROJECTS MONTHLY REPORT'!V86</f>
        <v>37981</v>
      </c>
      <c r="W86" s="32">
        <f>'ALL PROJECTS MONTHLY REPORT'!W86</f>
        <v>37981</v>
      </c>
      <c r="X86" s="32">
        <f>'ALL PROJECTS MONTHLY REPORT'!X86</f>
        <v>38133</v>
      </c>
      <c r="Y86" s="31">
        <f>'ALL PROJECTS MONTHLY REPORT'!Y86</f>
        <v>0</v>
      </c>
      <c r="Z86" s="150">
        <f>'ALL PROJECTS MONTHLY REPORT'!Z86</f>
        <v>0</v>
      </c>
      <c r="AA86" s="151">
        <f>'ALL PROJECTS MONTHLY REPORT'!AA86</f>
        <v>0</v>
      </c>
      <c r="AB86" s="152">
        <f>'ALL PROJECTS MONTHLY REPORT'!AB86</f>
        <v>10513000</v>
      </c>
      <c r="AC86" s="152">
        <f>'ALL PROJECTS MONTHLY REPORT'!AC86</f>
        <v>269417</v>
      </c>
      <c r="AD86" s="37">
        <f>'ALL PROJECTS MONTHLY REPORT'!AD86</f>
        <v>10782417</v>
      </c>
      <c r="AE86" s="28">
        <f>'ALL PROJECTS MONTHLY REPORT'!AE86</f>
        <v>2.5627033196994199E-2</v>
      </c>
      <c r="AF86" s="37">
        <f>'ALL PROJECTS MONTHLY REPORT'!AF86</f>
        <v>10782417</v>
      </c>
      <c r="AG86" s="152">
        <f>'ALL PROJECTS MONTHLY REPORT'!AG86</f>
        <v>0</v>
      </c>
      <c r="AH86" s="37">
        <f>'ALL PROJECTS MONTHLY REPORT'!AH86</f>
        <v>10782417</v>
      </c>
      <c r="AI86" s="39">
        <f>'ALL PROJECTS MONTHLY REPORT'!AI86</f>
        <v>1</v>
      </c>
      <c r="AJ86" s="40">
        <f>'ALL PROJECTS MONTHLY REPORT'!AJ86</f>
        <v>8.612903225806452</v>
      </c>
      <c r="AK86" s="39">
        <f>'ALL PROJECTS MONTHLY REPORT'!AK86</f>
        <v>1</v>
      </c>
      <c r="AL86" s="119">
        <f>'ALL PROJECTS MONTHLY REPORT'!AL86</f>
        <v>0</v>
      </c>
      <c r="AM86" s="153" t="str">
        <f>'ALL PROJECTS MONTHLY REPORT'!AM86</f>
        <v>Project Closed</v>
      </c>
      <c r="AN86" s="154" t="s">
        <v>223</v>
      </c>
    </row>
    <row r="87" spans="1:40" s="155" customFormat="1" ht="29.4" hidden="1" thickBot="1" x14ac:dyDescent="0.35">
      <c r="A87" s="147">
        <f>'ALL PROJECTS MONTHLY REPORT'!A87</f>
        <v>5133</v>
      </c>
      <c r="B87" s="148" t="str">
        <f>'ALL PROJECTS MONTHLY REPORT'!B87</f>
        <v>Naguabo</v>
      </c>
      <c r="C87" s="148" t="str">
        <f>'ALL PROJECTS MONTHLY REPORT'!C87</f>
        <v>Villas del Río</v>
      </c>
      <c r="D87" s="148" t="str">
        <f>'ALL PROJECTS MONTHLY REPORT'!D87</f>
        <v>Félix Ortiz</v>
      </c>
      <c r="E87" s="148" t="str">
        <f>'ALL PROJECTS MONTHLY REPORT'!E87</f>
        <v>MJ Consulting</v>
      </c>
      <c r="F87" s="148" t="str">
        <f>'ALL PROJECTS MONTHLY REPORT'!F87</f>
        <v xml:space="preserve">MD
</v>
      </c>
      <c r="G87" s="148" t="str">
        <f>'ALL PROJECTS MONTHLY REPORT'!G87</f>
        <v>N/A</v>
      </c>
      <c r="H87" s="148" t="str">
        <f>'ALL PROJECTS MONTHLY REPORT'!H87</f>
        <v>DGM Engineering</v>
      </c>
      <c r="I87" s="149">
        <f>'ALL PROJECTS MONTHLY REPORT'!I87</f>
        <v>100</v>
      </c>
      <c r="J87" s="149">
        <f>'ALL PROJECTS MONTHLY REPORT'!J87</f>
        <v>100</v>
      </c>
      <c r="K87" s="149">
        <f>'ALL PROJECTS MONTHLY REPORT'!K87</f>
        <v>0</v>
      </c>
      <c r="L87" s="26">
        <f>'ALL PROJECTS MONTHLY REPORT'!L87</f>
        <v>100</v>
      </c>
      <c r="M87" s="149">
        <f>'ALL PROJECTS MONTHLY REPORT'!M87</f>
        <v>0</v>
      </c>
      <c r="N87" s="149">
        <f>'ALL PROJECTS MONTHLY REPORT'!N87</f>
        <v>730</v>
      </c>
      <c r="O87" s="149">
        <f>'ALL PROJECTS MONTHLY REPORT'!O87</f>
        <v>906</v>
      </c>
      <c r="P87" s="27">
        <f>'ALL PROJECTS MONTHLY REPORT'!P87</f>
        <v>1636</v>
      </c>
      <c r="Q87" s="28">
        <f>'ALL PROJECTS MONTHLY REPORT'!Q87</f>
        <v>1.2410958904109588</v>
      </c>
      <c r="R87" s="29">
        <f>'ALL PROJECTS MONTHLY REPORT'!R87</f>
        <v>1640</v>
      </c>
      <c r="S87" s="28">
        <f>'ALL PROJECTS MONTHLY REPORT'!S87</f>
        <v>1</v>
      </c>
      <c r="T87" s="31">
        <f>'ALL PROJECTS MONTHLY REPORT'!T87</f>
        <v>38763</v>
      </c>
      <c r="U87" s="31">
        <f>'ALL PROJECTS MONTHLY REPORT'!U87</f>
        <v>39492</v>
      </c>
      <c r="V87" s="32">
        <f>'ALL PROJECTS MONTHLY REPORT'!V87</f>
        <v>40398</v>
      </c>
      <c r="W87" s="32">
        <f>'ALL PROJECTS MONTHLY REPORT'!W87</f>
        <v>40403</v>
      </c>
      <c r="X87" s="32">
        <f>'ALL PROJECTS MONTHLY REPORT'!X87</f>
        <v>40721</v>
      </c>
      <c r="Y87" s="31">
        <f>'ALL PROJECTS MONTHLY REPORT'!Y87</f>
        <v>0</v>
      </c>
      <c r="Z87" s="150" t="str">
        <f>'ALL PROJECTS MONTHLY REPORT'!Z87</f>
        <v>Tax Credit</v>
      </c>
      <c r="AA87" s="151">
        <f>'ALL PROJECTS MONTHLY REPORT'!AA87</f>
        <v>0</v>
      </c>
      <c r="AB87" s="152">
        <f>'ALL PROJECTS MONTHLY REPORT'!AB87</f>
        <v>11008930</v>
      </c>
      <c r="AC87" s="152">
        <f>'ALL PROJECTS MONTHLY REPORT'!AC87</f>
        <v>1560851</v>
      </c>
      <c r="AD87" s="37">
        <f>'ALL PROJECTS MONTHLY REPORT'!AD87</f>
        <v>12569781</v>
      </c>
      <c r="AE87" s="28">
        <f>'ALL PROJECTS MONTHLY REPORT'!AE87</f>
        <v>0.14178044551105329</v>
      </c>
      <c r="AF87" s="37">
        <f>'ALL PROJECTS MONTHLY REPORT'!AF87</f>
        <v>12120952</v>
      </c>
      <c r="AG87" s="152">
        <f>'ALL PROJECTS MONTHLY REPORT'!AG87</f>
        <v>0</v>
      </c>
      <c r="AH87" s="37">
        <f>'ALL PROJECTS MONTHLY REPORT'!AH87</f>
        <v>12120952</v>
      </c>
      <c r="AI87" s="39">
        <f>'ALL PROJECTS MONTHLY REPORT'!AI87</f>
        <v>0.96429301353778563</v>
      </c>
      <c r="AJ87" s="40">
        <f>'ALL PROJECTS MONTHLY REPORT'!AJ87</f>
        <v>16.399999999999999</v>
      </c>
      <c r="AK87" s="39">
        <f>'ALL PROJECTS MONTHLY REPORT'!AK87</f>
        <v>1</v>
      </c>
      <c r="AL87" s="119">
        <f>'ALL PROJECTS MONTHLY REPORT'!AL87</f>
        <v>0</v>
      </c>
      <c r="AM87" s="153" t="str">
        <f>'ALL PROJECTS MONTHLY REPORT'!AM87</f>
        <v>Project Closed</v>
      </c>
      <c r="AN87" s="154" t="s">
        <v>223</v>
      </c>
    </row>
    <row r="88" spans="1:40" s="155" customFormat="1" ht="43.8" hidden="1" thickBot="1" x14ac:dyDescent="0.35">
      <c r="A88" s="147">
        <f>'ALL PROJECTS MONTHLY REPORT'!A88</f>
        <v>3063</v>
      </c>
      <c r="B88" s="148" t="str">
        <f>'ALL PROJECTS MONTHLY REPORT'!B88</f>
        <v>Peñuela</v>
      </c>
      <c r="C88" s="148" t="str">
        <f>'ALL PROJECTS MONTHLY REPORT'!C88</f>
        <v>Los Flamboyanes</v>
      </c>
      <c r="D88" s="148" t="str">
        <f>'ALL PROJECTS MONTHLY REPORT'!D88</f>
        <v>Noefebdo Ramírez</v>
      </c>
      <c r="E88" s="148" t="str">
        <f>'ALL PROJECTS MONTHLY REPORT'!E88</f>
        <v>J.A. Machuca</v>
      </c>
      <c r="F88" s="148" t="str">
        <f>'ALL PROJECTS MONTHLY REPORT'!F88</f>
        <v xml:space="preserve">MD </v>
      </c>
      <c r="G88" s="148" t="str">
        <f>'ALL PROJECTS MONTHLY REPORT'!G88</f>
        <v>Fuertes, La Font &amp; Asoc.</v>
      </c>
      <c r="H88" s="148" t="str">
        <f>'ALL PROJECTS MONTHLY REPORT'!H88</f>
        <v>St. Paul Surety</v>
      </c>
      <c r="I88" s="149">
        <f>'ALL PROJECTS MONTHLY REPORT'!I88</f>
        <v>24</v>
      </c>
      <c r="J88" s="149">
        <f>'ALL PROJECTS MONTHLY REPORT'!J88</f>
        <v>24</v>
      </c>
      <c r="K88" s="149">
        <f>'ALL PROJECTS MONTHLY REPORT'!K88</f>
        <v>0</v>
      </c>
      <c r="L88" s="26">
        <f>'ALL PROJECTS MONTHLY REPORT'!L88</f>
        <v>24</v>
      </c>
      <c r="M88" s="149">
        <f>'ALL PROJECTS MONTHLY REPORT'!M88</f>
        <v>0</v>
      </c>
      <c r="N88" s="149">
        <f>'ALL PROJECTS MONTHLY REPORT'!N88</f>
        <v>345</v>
      </c>
      <c r="O88" s="149">
        <f>'ALL PROJECTS MONTHLY REPORT'!O88</f>
        <v>502</v>
      </c>
      <c r="P88" s="27">
        <f>'ALL PROJECTS MONTHLY REPORT'!P88</f>
        <v>847</v>
      </c>
      <c r="Q88" s="28">
        <f>'ALL PROJECTS MONTHLY REPORT'!Q88</f>
        <v>1.4550724637681158</v>
      </c>
      <c r="R88" s="29">
        <f>'ALL PROJECTS MONTHLY REPORT'!R88</f>
        <v>845</v>
      </c>
      <c r="S88" s="28">
        <f>'ALL PROJECTS MONTHLY REPORT'!S88</f>
        <v>1</v>
      </c>
      <c r="T88" s="31">
        <f>'ALL PROJECTS MONTHLY REPORT'!T88</f>
        <v>37726</v>
      </c>
      <c r="U88" s="31">
        <f>'ALL PROJECTS MONTHLY REPORT'!U88</f>
        <v>38070</v>
      </c>
      <c r="V88" s="32">
        <f>'ALL PROJECTS MONTHLY REPORT'!V88</f>
        <v>38572</v>
      </c>
      <c r="W88" s="32">
        <f>'ALL PROJECTS MONTHLY REPORT'!W88</f>
        <v>38571</v>
      </c>
      <c r="X88" s="32">
        <f>'ALL PROJECTS MONTHLY REPORT'!X88</f>
        <v>38621</v>
      </c>
      <c r="Y88" s="31">
        <f>'ALL PROJECTS MONTHLY REPORT'!Y88</f>
        <v>0</v>
      </c>
      <c r="Z88" s="150">
        <f>'ALL PROJECTS MONTHLY REPORT'!Z88</f>
        <v>0</v>
      </c>
      <c r="AA88" s="151">
        <f>'ALL PROJECTS MONTHLY REPORT'!AA88</f>
        <v>0</v>
      </c>
      <c r="AB88" s="152">
        <f>'ALL PROJECTS MONTHLY REPORT'!AB88</f>
        <v>1235996</v>
      </c>
      <c r="AC88" s="152">
        <f>'ALL PROJECTS MONTHLY REPORT'!AC88</f>
        <v>568973</v>
      </c>
      <c r="AD88" s="37">
        <f>'ALL PROJECTS MONTHLY REPORT'!AD88</f>
        <v>1804969</v>
      </c>
      <c r="AE88" s="28">
        <f>'ALL PROJECTS MONTHLY REPORT'!AE88</f>
        <v>0.46033563215414935</v>
      </c>
      <c r="AF88" s="37">
        <f>'ALL PROJECTS MONTHLY REPORT'!AF88</f>
        <v>1804969</v>
      </c>
      <c r="AG88" s="152">
        <f>'ALL PROJECTS MONTHLY REPORT'!AG88</f>
        <v>0</v>
      </c>
      <c r="AH88" s="37">
        <f>'ALL PROJECTS MONTHLY REPORT'!AH88</f>
        <v>1804969</v>
      </c>
      <c r="AI88" s="39">
        <f>'ALL PROJECTS MONTHLY REPORT'!AI88</f>
        <v>1</v>
      </c>
      <c r="AJ88" s="40">
        <f>'ALL PROJECTS MONTHLY REPORT'!AJ88</f>
        <v>35.208333333333336</v>
      </c>
      <c r="AK88" s="39">
        <f>'ALL PROJECTS MONTHLY REPORT'!AK88</f>
        <v>1</v>
      </c>
      <c r="AL88" s="119">
        <f>'ALL PROJECTS MONTHLY REPORT'!AL88</f>
        <v>0</v>
      </c>
      <c r="AM88" s="153" t="str">
        <f>'ALL PROJECTS MONTHLY REPORT'!AM88</f>
        <v>Project Closed</v>
      </c>
      <c r="AN88" s="154" t="s">
        <v>223</v>
      </c>
    </row>
    <row r="89" spans="1:40" s="155" customFormat="1" ht="43.8" hidden="1" thickBot="1" x14ac:dyDescent="0.35">
      <c r="A89" s="147">
        <f>'ALL PROJECTS MONTHLY REPORT'!A89</f>
        <v>1014</v>
      </c>
      <c r="B89" s="148" t="str">
        <f>'ALL PROJECTS MONTHLY REPORT'!B89</f>
        <v>Ponce</v>
      </c>
      <c r="C89" s="148" t="str">
        <f>'ALL PROJECTS MONTHLY REPORT'!C89</f>
        <v>Aristides Chavier</v>
      </c>
      <c r="D89" s="148" t="str">
        <f>'ALL PROJECTS MONTHLY REPORT'!D89</f>
        <v>Noefebdo Ramírez</v>
      </c>
      <c r="E89" s="148" t="str">
        <f>'ALL PROJECTS MONTHLY REPORT'!E89</f>
        <v>MJ Consulting</v>
      </c>
      <c r="F89" s="148" t="str">
        <f>'ALL PROJECTS MONTHLY REPORT'!F89</f>
        <v xml:space="preserve">CCC Joint Venture
</v>
      </c>
      <c r="G89" s="148" t="str">
        <f>'ALL PROJECTS MONTHLY REPORT'!G89</f>
        <v>Unipro</v>
      </c>
      <c r="H89" s="148" t="str">
        <f>'ALL PROJECTS MONTHLY REPORT'!H89</f>
        <v>Del Valle Group</v>
      </c>
      <c r="I89" s="149">
        <f>'ALL PROJECTS MONTHLY REPORT'!I89</f>
        <v>480</v>
      </c>
      <c r="J89" s="149">
        <f>'ALL PROJECTS MONTHLY REPORT'!J89</f>
        <v>480</v>
      </c>
      <c r="K89" s="149">
        <f>'ALL PROJECTS MONTHLY REPORT'!K89</f>
        <v>0</v>
      </c>
      <c r="L89" s="26">
        <f>'ALL PROJECTS MONTHLY REPORT'!L89</f>
        <v>480</v>
      </c>
      <c r="M89" s="149">
        <f>'ALL PROJECTS MONTHLY REPORT'!M89</f>
        <v>0</v>
      </c>
      <c r="N89" s="149">
        <f>'ALL PROJECTS MONTHLY REPORT'!N89</f>
        <v>1464</v>
      </c>
      <c r="O89" s="149">
        <f>'ALL PROJECTS MONTHLY REPORT'!O89</f>
        <v>552</v>
      </c>
      <c r="P89" s="27">
        <f>'ALL PROJECTS MONTHLY REPORT'!P89</f>
        <v>2016</v>
      </c>
      <c r="Q89" s="28">
        <f>'ALL PROJECTS MONTHLY REPORT'!Q89</f>
        <v>0.37704918032786883</v>
      </c>
      <c r="R89" s="29">
        <f>'ALL PROJECTS MONTHLY REPORT'!R89</f>
        <v>2003</v>
      </c>
      <c r="S89" s="28">
        <f>'ALL PROJECTS MONTHLY REPORT'!S89</f>
        <v>1</v>
      </c>
      <c r="T89" s="31">
        <f>'ALL PROJECTS MONTHLY REPORT'!T89</f>
        <v>38565</v>
      </c>
      <c r="U89" s="31">
        <f>'ALL PROJECTS MONTHLY REPORT'!U89</f>
        <v>40028</v>
      </c>
      <c r="V89" s="32">
        <f>'ALL PROJECTS MONTHLY REPORT'!V89</f>
        <v>40580</v>
      </c>
      <c r="W89" s="32">
        <f>'ALL PROJECTS MONTHLY REPORT'!W89</f>
        <v>40568</v>
      </c>
      <c r="X89" s="32">
        <f>'ALL PROJECTS MONTHLY REPORT'!X89</f>
        <v>40771</v>
      </c>
      <c r="Y89" s="31">
        <f>'ALL PROJECTS MONTHLY REPORT'!Y89</f>
        <v>0</v>
      </c>
      <c r="Z89" s="150" t="str">
        <f>'ALL PROJECTS MONTHLY REPORT'!Z89</f>
        <v>Tax Credit 908-2008</v>
      </c>
      <c r="AA89" s="151">
        <f>'ALL PROJECTS MONTHLY REPORT'!AA89</f>
        <v>0</v>
      </c>
      <c r="AB89" s="152">
        <f>'ALL PROJECTS MONTHLY REPORT'!AB89</f>
        <v>43792000</v>
      </c>
      <c r="AC89" s="152">
        <f>'ALL PROJECTS MONTHLY REPORT'!AC89</f>
        <v>2045988.7</v>
      </c>
      <c r="AD89" s="37">
        <f>'ALL PROJECTS MONTHLY REPORT'!AD89</f>
        <v>45837988.700000003</v>
      </c>
      <c r="AE89" s="28">
        <f>'ALL PROJECTS MONTHLY REPORT'!AE89</f>
        <v>4.672060421994885E-2</v>
      </c>
      <c r="AF89" s="37">
        <f>'ALL PROJECTS MONTHLY REPORT'!AF89</f>
        <v>45837989</v>
      </c>
      <c r="AG89" s="152">
        <f>'ALL PROJECTS MONTHLY REPORT'!AG89</f>
        <v>0</v>
      </c>
      <c r="AH89" s="37">
        <f>'ALL PROJECTS MONTHLY REPORT'!AH89</f>
        <v>45837989</v>
      </c>
      <c r="AI89" s="39">
        <f>'ALL PROJECTS MONTHLY REPORT'!AI89</f>
        <v>1.0000000065447898</v>
      </c>
      <c r="AJ89" s="40">
        <f>'ALL PROJECTS MONTHLY REPORT'!AJ89</f>
        <v>4.1729166666666666</v>
      </c>
      <c r="AK89" s="39">
        <f>'ALL PROJECTS MONTHLY REPORT'!AK89</f>
        <v>1</v>
      </c>
      <c r="AL89" s="119">
        <f>'ALL PROJECTS MONTHLY REPORT'!AL89</f>
        <v>0</v>
      </c>
      <c r="AM89" s="153" t="str">
        <f>'ALL PROJECTS MONTHLY REPORT'!AM89</f>
        <v>Project Closed</v>
      </c>
      <c r="AN89" s="154" t="s">
        <v>223</v>
      </c>
    </row>
    <row r="90" spans="1:40" s="155" customFormat="1" ht="29.4" hidden="1" thickBot="1" x14ac:dyDescent="0.35">
      <c r="A90" s="147">
        <f>'ALL PROJECTS MONTHLY REPORT'!A90</f>
        <v>5088</v>
      </c>
      <c r="B90" s="148" t="str">
        <f>'ALL PROJECTS MONTHLY REPORT'!B90</f>
        <v>Ponce</v>
      </c>
      <c r="C90" s="148" t="str">
        <f>'ALL PROJECTS MONTHLY REPORT'!C90</f>
        <v>Lirios del Sur</v>
      </c>
      <c r="D90" s="148" t="str">
        <f>'ALL PROJECTS MONTHLY REPORT'!D90</f>
        <v>Arturo Acevedo</v>
      </c>
      <c r="E90" s="148" t="str">
        <f>'ALL PROJECTS MONTHLY REPORT'!E90</f>
        <v>J.A. Machuca</v>
      </c>
      <c r="F90" s="148" t="str">
        <f>'ALL PROJECTS MONTHLY REPORT'!F90</f>
        <v>CMS</v>
      </c>
      <c r="G90" s="148" t="str">
        <f>'ALL PROJECTS MONTHLY REPORT'!G90</f>
        <v>CSA Architects</v>
      </c>
      <c r="H90" s="148" t="str">
        <f>'ALL PROJECTS MONTHLY REPORT'!H90</f>
        <v>Omega Engineering</v>
      </c>
      <c r="I90" s="149">
        <f>'ALL PROJECTS MONTHLY REPORT'!I90</f>
        <v>238</v>
      </c>
      <c r="J90" s="149">
        <f>'ALL PROJECTS MONTHLY REPORT'!J90</f>
        <v>238</v>
      </c>
      <c r="K90" s="149">
        <f>'ALL PROJECTS MONTHLY REPORT'!K90</f>
        <v>0</v>
      </c>
      <c r="L90" s="26">
        <f>'ALL PROJECTS MONTHLY REPORT'!L90</f>
        <v>238</v>
      </c>
      <c r="M90" s="149">
        <f>'ALL PROJECTS MONTHLY REPORT'!M90</f>
        <v>0</v>
      </c>
      <c r="N90" s="149">
        <f>'ALL PROJECTS MONTHLY REPORT'!N90</f>
        <v>730</v>
      </c>
      <c r="O90" s="149">
        <f>'ALL PROJECTS MONTHLY REPORT'!O90</f>
        <v>340</v>
      </c>
      <c r="P90" s="27">
        <f>'ALL PROJECTS MONTHLY REPORT'!P90</f>
        <v>1070</v>
      </c>
      <c r="Q90" s="28">
        <f>'ALL PROJECTS MONTHLY REPORT'!Q90</f>
        <v>0.46575342465753422</v>
      </c>
      <c r="R90" s="29">
        <f>'ALL PROJECTS MONTHLY REPORT'!R90</f>
        <v>1083</v>
      </c>
      <c r="S90" s="28">
        <f>'ALL PROJECTS MONTHLY REPORT'!S90</f>
        <v>1</v>
      </c>
      <c r="T90" s="31">
        <f>'ALL PROJECTS MONTHLY REPORT'!T90</f>
        <v>37664</v>
      </c>
      <c r="U90" s="31">
        <f>'ALL PROJECTS MONTHLY REPORT'!U90</f>
        <v>38393</v>
      </c>
      <c r="V90" s="32">
        <f>'ALL PROJECTS MONTHLY REPORT'!V90</f>
        <v>38733</v>
      </c>
      <c r="W90" s="32">
        <f>'ALL PROJECTS MONTHLY REPORT'!W90</f>
        <v>38747</v>
      </c>
      <c r="X90" s="32">
        <f>'ALL PROJECTS MONTHLY REPORT'!X90</f>
        <v>38819</v>
      </c>
      <c r="Y90" s="31">
        <f>'ALL PROJECTS MONTHLY REPORT'!Y90</f>
        <v>0</v>
      </c>
      <c r="Z90" s="150">
        <f>'ALL PROJECTS MONTHLY REPORT'!Z90</f>
        <v>0</v>
      </c>
      <c r="AA90" s="151">
        <f>'ALL PROJECTS MONTHLY REPORT'!AA90</f>
        <v>0</v>
      </c>
      <c r="AB90" s="152">
        <f>'ALL PROJECTS MONTHLY REPORT'!AB90</f>
        <v>18140000</v>
      </c>
      <c r="AC90" s="152">
        <f>'ALL PROJECTS MONTHLY REPORT'!AC90</f>
        <v>570661</v>
      </c>
      <c r="AD90" s="37">
        <f>'ALL PROJECTS MONTHLY REPORT'!AD90</f>
        <v>18710661</v>
      </c>
      <c r="AE90" s="28">
        <f>'ALL PROJECTS MONTHLY REPORT'!AE90</f>
        <v>3.1458710033076077E-2</v>
      </c>
      <c r="AF90" s="37">
        <f>'ALL PROJECTS MONTHLY REPORT'!AF90</f>
        <v>18710661</v>
      </c>
      <c r="AG90" s="152">
        <f>'ALL PROJECTS MONTHLY REPORT'!AG90</f>
        <v>0</v>
      </c>
      <c r="AH90" s="37">
        <f>'ALL PROJECTS MONTHLY REPORT'!AH90</f>
        <v>18710661</v>
      </c>
      <c r="AI90" s="39">
        <f>'ALL PROJECTS MONTHLY REPORT'!AI90</f>
        <v>1</v>
      </c>
      <c r="AJ90" s="40">
        <f>'ALL PROJECTS MONTHLY REPORT'!AJ90</f>
        <v>4.5504201680672267</v>
      </c>
      <c r="AK90" s="39">
        <f>'ALL PROJECTS MONTHLY REPORT'!AK90</f>
        <v>1</v>
      </c>
      <c r="AL90" s="119">
        <f>'ALL PROJECTS MONTHLY REPORT'!AL90</f>
        <v>0</v>
      </c>
      <c r="AM90" s="153" t="str">
        <f>'ALL PROJECTS MONTHLY REPORT'!AM90</f>
        <v>Project Closed</v>
      </c>
      <c r="AN90" s="154" t="s">
        <v>223</v>
      </c>
    </row>
    <row r="91" spans="1:40" s="155" customFormat="1" ht="58.2" hidden="1" thickBot="1" x14ac:dyDescent="0.35">
      <c r="A91" s="147">
        <f>'ALL PROJECTS MONTHLY REPORT'!A91</f>
        <v>1001</v>
      </c>
      <c r="B91" s="148" t="str">
        <f>'ALL PROJECTS MONTHLY REPORT'!B91</f>
        <v>Ponce</v>
      </c>
      <c r="C91" s="148" t="str">
        <f>'ALL PROJECTS MONTHLY REPORT'!C91</f>
        <v>Ponce de León                        ( Take Over Agreement)
Fase I</v>
      </c>
      <c r="D91" s="148" t="str">
        <f>'ALL PROJECTS MONTHLY REPORT'!D91</f>
        <v>José González</v>
      </c>
      <c r="E91" s="148" t="str">
        <f>'ALL PROJECTS MONTHLY REPORT'!E91</f>
        <v>J. A. Machuca</v>
      </c>
      <c r="F91" s="148" t="str">
        <f>'ALL PROJECTS MONTHLY REPORT'!F91</f>
        <v xml:space="preserve">MD </v>
      </c>
      <c r="G91" s="148" t="str">
        <f>'ALL PROJECTS MONTHLY REPORT'!G91</f>
        <v xml:space="preserve">Interplan </v>
      </c>
      <c r="H91" s="148" t="str">
        <f>'ALL PROJECTS MONTHLY REPORT'!H91</f>
        <v xml:space="preserve">American Intl. </v>
      </c>
      <c r="I91" s="149">
        <f>'ALL PROJECTS MONTHLY REPORT'!I91</f>
        <v>168</v>
      </c>
      <c r="J91" s="149">
        <f>'ALL PROJECTS MONTHLY REPORT'!J91</f>
        <v>168</v>
      </c>
      <c r="K91" s="149">
        <f>'ALL PROJECTS MONTHLY REPORT'!K91</f>
        <v>0</v>
      </c>
      <c r="L91" s="26">
        <f>'ALL PROJECTS MONTHLY REPORT'!L91</f>
        <v>168</v>
      </c>
      <c r="M91" s="149">
        <f>'ALL PROJECTS MONTHLY REPORT'!M91</f>
        <v>0</v>
      </c>
      <c r="N91" s="149">
        <f>'ALL PROJECTS MONTHLY REPORT'!N91</f>
        <v>732</v>
      </c>
      <c r="O91" s="149">
        <f>'ALL PROJECTS MONTHLY REPORT'!O91</f>
        <v>171</v>
      </c>
      <c r="P91" s="27">
        <f>'ALL PROJECTS MONTHLY REPORT'!P91</f>
        <v>903</v>
      </c>
      <c r="Q91" s="28">
        <f>'ALL PROJECTS MONTHLY REPORT'!Q91</f>
        <v>0.23360655737704919</v>
      </c>
      <c r="R91" s="29">
        <f>'ALL PROJECTS MONTHLY REPORT'!R91</f>
        <v>862</v>
      </c>
      <c r="S91" s="28">
        <f>'ALL PROJECTS MONTHLY REPORT'!S91</f>
        <v>1</v>
      </c>
      <c r="T91" s="31">
        <f>'ALL PROJECTS MONTHLY REPORT'!T91</f>
        <v>36766</v>
      </c>
      <c r="U91" s="31">
        <f>'ALL PROJECTS MONTHLY REPORT'!U91</f>
        <v>37497</v>
      </c>
      <c r="V91" s="32">
        <f>'ALL PROJECTS MONTHLY REPORT'!V91</f>
        <v>37668</v>
      </c>
      <c r="W91" s="32">
        <f>'ALL PROJECTS MONTHLY REPORT'!W91</f>
        <v>37628</v>
      </c>
      <c r="X91" s="32">
        <f>'ALL PROJECTS MONTHLY REPORT'!X91</f>
        <v>37651</v>
      </c>
      <c r="Y91" s="31">
        <f>'ALL PROJECTS MONTHLY REPORT'!Y91</f>
        <v>0</v>
      </c>
      <c r="Z91" s="150">
        <f>'ALL PROJECTS MONTHLY REPORT'!Z91</f>
        <v>0</v>
      </c>
      <c r="AA91" s="151">
        <f>'ALL PROJECTS MONTHLY REPORT'!AA91</f>
        <v>0</v>
      </c>
      <c r="AB91" s="152">
        <f>'ALL PROJECTS MONTHLY REPORT'!AB91</f>
        <v>10990000</v>
      </c>
      <c r="AC91" s="152">
        <f>'ALL PROJECTS MONTHLY REPORT'!AC91</f>
        <v>512271</v>
      </c>
      <c r="AD91" s="37">
        <f>'ALL PROJECTS MONTHLY REPORT'!AD91</f>
        <v>11502271</v>
      </c>
      <c r="AE91" s="28">
        <f>'ALL PROJECTS MONTHLY REPORT'!AE91</f>
        <v>4.6612465878070976E-2</v>
      </c>
      <c r="AF91" s="37">
        <f>'ALL PROJECTS MONTHLY REPORT'!AF91</f>
        <v>11447321.140000001</v>
      </c>
      <c r="AG91" s="152">
        <f>'ALL PROJECTS MONTHLY REPORT'!AG91</f>
        <v>0</v>
      </c>
      <c r="AH91" s="37">
        <f>'ALL PROJECTS MONTHLY REPORT'!AH91</f>
        <v>11447321.140000001</v>
      </c>
      <c r="AI91" s="39">
        <f>'ALL PROJECTS MONTHLY REPORT'!AI91</f>
        <v>0.9952226947182865</v>
      </c>
      <c r="AJ91" s="40">
        <f>'ALL PROJECTS MONTHLY REPORT'!AJ91</f>
        <v>5.1309523809523814</v>
      </c>
      <c r="AK91" s="39">
        <f>'ALL PROJECTS MONTHLY REPORT'!AK91</f>
        <v>1</v>
      </c>
      <c r="AL91" s="119">
        <f>'ALL PROJECTS MONTHLY REPORT'!AL91</f>
        <v>0</v>
      </c>
      <c r="AM91" s="153" t="str">
        <f>'ALL PROJECTS MONTHLY REPORT'!AM91</f>
        <v>Project Closed</v>
      </c>
      <c r="AN91" s="154" t="s">
        <v>223</v>
      </c>
    </row>
    <row r="92" spans="1:40" s="155" customFormat="1" ht="29.4" hidden="1" thickBot="1" x14ac:dyDescent="0.35">
      <c r="A92" s="147">
        <f>'ALL PROJECTS MONTHLY REPORT'!A92</f>
        <v>1001</v>
      </c>
      <c r="B92" s="148" t="str">
        <f>'ALL PROJECTS MONTHLY REPORT'!B92</f>
        <v>Ponce</v>
      </c>
      <c r="C92" s="148" t="str">
        <f>'ALL PROJECTS MONTHLY REPORT'!C92</f>
        <v>Ponce de León        (Fase II)</v>
      </c>
      <c r="D92" s="148" t="str">
        <f>'ALL PROJECTS MONTHLY REPORT'!D92</f>
        <v>Noefebdo Ramírez</v>
      </c>
      <c r="E92" s="148" t="str">
        <f>'ALL PROJECTS MONTHLY REPORT'!E92</f>
        <v>MJ Consulting</v>
      </c>
      <c r="F92" s="148" t="str">
        <f>'ALL PROJECTS MONTHLY REPORT'!F92</f>
        <v xml:space="preserve">BMA
</v>
      </c>
      <c r="G92" s="148" t="str">
        <f>'ALL PROJECTS MONTHLY REPORT'!G92</f>
        <v>Interplan</v>
      </c>
      <c r="H92" s="148" t="str">
        <f>'ALL PROJECTS MONTHLY REPORT'!H92</f>
        <v>Constructora I. Meléndez</v>
      </c>
      <c r="I92" s="149">
        <f>'ALL PROJECTS MONTHLY REPORT'!I92</f>
        <v>132</v>
      </c>
      <c r="J92" s="149">
        <f>'ALL PROJECTS MONTHLY REPORT'!J92</f>
        <v>132</v>
      </c>
      <c r="K92" s="149">
        <f>'ALL PROJECTS MONTHLY REPORT'!K92</f>
        <v>0</v>
      </c>
      <c r="L92" s="26">
        <f>'ALL PROJECTS MONTHLY REPORT'!L92</f>
        <v>132</v>
      </c>
      <c r="M92" s="149">
        <f>'ALL PROJECTS MONTHLY REPORT'!M92</f>
        <v>0</v>
      </c>
      <c r="N92" s="149">
        <f>'ALL PROJECTS MONTHLY REPORT'!N92</f>
        <v>730</v>
      </c>
      <c r="O92" s="149">
        <f>'ALL PROJECTS MONTHLY REPORT'!O92</f>
        <v>748</v>
      </c>
      <c r="P92" s="27">
        <f>'ALL PROJECTS MONTHLY REPORT'!P92</f>
        <v>1478</v>
      </c>
      <c r="Q92" s="28">
        <f>'ALL PROJECTS MONTHLY REPORT'!Q92</f>
        <v>1.0246575342465754</v>
      </c>
      <c r="R92" s="29">
        <f>'ALL PROJECTS MONTHLY REPORT'!R92</f>
        <v>1442</v>
      </c>
      <c r="S92" s="28">
        <f>'ALL PROJECTS MONTHLY REPORT'!S92</f>
        <v>1</v>
      </c>
      <c r="T92" s="31">
        <f>'ALL PROJECTS MONTHLY REPORT'!T92</f>
        <v>38362</v>
      </c>
      <c r="U92" s="31">
        <f>'ALL PROJECTS MONTHLY REPORT'!U92</f>
        <v>39091</v>
      </c>
      <c r="V92" s="32">
        <f>'ALL PROJECTS MONTHLY REPORT'!V92</f>
        <v>39839</v>
      </c>
      <c r="W92" s="32">
        <f>'ALL PROJECTS MONTHLY REPORT'!W92</f>
        <v>39804</v>
      </c>
      <c r="X92" s="32">
        <f>'ALL PROJECTS MONTHLY REPORT'!X92</f>
        <v>39903</v>
      </c>
      <c r="Y92" s="31">
        <f>'ALL PROJECTS MONTHLY REPORT'!Y92</f>
        <v>0</v>
      </c>
      <c r="Z92" s="150" t="str">
        <f>'ALL PROJECTS MONTHLY REPORT'!Z92</f>
        <v>Tax Credit 908-2008</v>
      </c>
      <c r="AA92" s="151">
        <f>'ALL PROJECTS MONTHLY REPORT'!AA92</f>
        <v>0</v>
      </c>
      <c r="AB92" s="152">
        <f>'ALL PROJECTS MONTHLY REPORT'!AB92</f>
        <v>13680284</v>
      </c>
      <c r="AC92" s="152">
        <f>'ALL PROJECTS MONTHLY REPORT'!AC92</f>
        <v>787807</v>
      </c>
      <c r="AD92" s="37">
        <f>'ALL PROJECTS MONTHLY REPORT'!AD92</f>
        <v>14468091</v>
      </c>
      <c r="AE92" s="28">
        <f>'ALL PROJECTS MONTHLY REPORT'!AE92</f>
        <v>5.758703547382496E-2</v>
      </c>
      <c r="AF92" s="37">
        <f>'ALL PROJECTS MONTHLY REPORT'!AF92</f>
        <v>14448030</v>
      </c>
      <c r="AG92" s="152">
        <f>'ALL PROJECTS MONTHLY REPORT'!AG92</f>
        <v>0</v>
      </c>
      <c r="AH92" s="37">
        <f>'ALL PROJECTS MONTHLY REPORT'!AH92</f>
        <v>14448030</v>
      </c>
      <c r="AI92" s="39">
        <f>'ALL PROJECTS MONTHLY REPORT'!AI92</f>
        <v>0.99861343144717574</v>
      </c>
      <c r="AJ92" s="40">
        <f>'ALL PROJECTS MONTHLY REPORT'!AJ92</f>
        <v>10.924242424242424</v>
      </c>
      <c r="AK92" s="39">
        <f>'ALL PROJECTS MONTHLY REPORT'!AK92</f>
        <v>1</v>
      </c>
      <c r="AL92" s="119">
        <f>'ALL PROJECTS MONTHLY REPORT'!AL92</f>
        <v>0</v>
      </c>
      <c r="AM92" s="153" t="str">
        <f>'ALL PROJECTS MONTHLY REPORT'!AM92</f>
        <v>Project Closed</v>
      </c>
      <c r="AN92" s="154" t="s">
        <v>223</v>
      </c>
    </row>
    <row r="93" spans="1:40" s="155" customFormat="1" ht="43.8" hidden="1" thickBot="1" x14ac:dyDescent="0.35">
      <c r="A93" s="147">
        <f>'ALL PROJECTS MONTHLY REPORT'!A93</f>
        <v>1002</v>
      </c>
      <c r="B93" s="148" t="str">
        <f>'ALL PROJECTS MONTHLY REPORT'!B93</f>
        <v>Ponce</v>
      </c>
      <c r="C93" s="148" t="str">
        <f>'ALL PROJECTS MONTHLY REPORT'!C93</f>
        <v xml:space="preserve">Santiago Iglesias     (Fase I) </v>
      </c>
      <c r="D93" s="148" t="str">
        <f>'ALL PROJECTS MONTHLY REPORT'!D93</f>
        <v>Noefebdo Ramírez</v>
      </c>
      <c r="E93" s="148" t="str">
        <f>'ALL PROJECTS MONTHLY REPORT'!E93</f>
        <v>Zeta</v>
      </c>
      <c r="F93" s="148" t="str">
        <f>'ALL PROJECTS MONTHLY REPORT'!F93</f>
        <v>CMS</v>
      </c>
      <c r="G93" s="148" t="str">
        <f>'ALL PROJECTS MONTHLY REPORT'!G93</f>
        <v>CSA</v>
      </c>
      <c r="H93" s="148" t="str">
        <f>'ALL PROJECTS MONTHLY REPORT'!H93</f>
        <v>Ferrovial &amp; Agroman</v>
      </c>
      <c r="I93" s="149">
        <f>'ALL PROJECTS MONTHLY REPORT'!I93</f>
        <v>160</v>
      </c>
      <c r="J93" s="149">
        <f>'ALL PROJECTS MONTHLY REPORT'!J93</f>
        <v>160</v>
      </c>
      <c r="K93" s="149">
        <f>'ALL PROJECTS MONTHLY REPORT'!K93</f>
        <v>0</v>
      </c>
      <c r="L93" s="26">
        <f>'ALL PROJECTS MONTHLY REPORT'!L93</f>
        <v>160</v>
      </c>
      <c r="M93" s="149">
        <f>'ALL PROJECTS MONTHLY REPORT'!M93</f>
        <v>0</v>
      </c>
      <c r="N93" s="149">
        <f>'ALL PROJECTS MONTHLY REPORT'!N93</f>
        <v>487</v>
      </c>
      <c r="O93" s="149">
        <f>'ALL PROJECTS MONTHLY REPORT'!O93</f>
        <v>505</v>
      </c>
      <c r="P93" s="27">
        <f>'ALL PROJECTS MONTHLY REPORT'!P93</f>
        <v>992</v>
      </c>
      <c r="Q93" s="28">
        <f>'ALL PROJECTS MONTHLY REPORT'!Q93</f>
        <v>1.0369609856262834</v>
      </c>
      <c r="R93" s="29">
        <f>'ALL PROJECTS MONTHLY REPORT'!R93</f>
        <v>1791</v>
      </c>
      <c r="S93" s="28">
        <f>'ALL PROJECTS MONTHLY REPORT'!S93</f>
        <v>1</v>
      </c>
      <c r="T93" s="31">
        <f>'ALL PROJECTS MONTHLY REPORT'!T93</f>
        <v>35731</v>
      </c>
      <c r="U93" s="31">
        <f>'ALL PROJECTS MONTHLY REPORT'!U93</f>
        <v>36217</v>
      </c>
      <c r="V93" s="32">
        <f>'ALL PROJECTS MONTHLY REPORT'!V93</f>
        <v>36722</v>
      </c>
      <c r="W93" s="32">
        <f>'ALL PROJECTS MONTHLY REPORT'!W93</f>
        <v>37522</v>
      </c>
      <c r="X93" s="32">
        <f>'ALL PROJECTS MONTHLY REPORT'!X93</f>
        <v>37562</v>
      </c>
      <c r="Y93" s="31">
        <f>'ALL PROJECTS MONTHLY REPORT'!Y93</f>
        <v>0</v>
      </c>
      <c r="Z93" s="150">
        <f>'ALL PROJECTS MONTHLY REPORT'!Z93</f>
        <v>0</v>
      </c>
      <c r="AA93" s="151">
        <f>'ALL PROJECTS MONTHLY REPORT'!AA93</f>
        <v>0</v>
      </c>
      <c r="AB93" s="152">
        <f>'ALL PROJECTS MONTHLY REPORT'!AB93</f>
        <v>9445984</v>
      </c>
      <c r="AC93" s="152">
        <f>'ALL PROJECTS MONTHLY REPORT'!AC93</f>
        <v>580020</v>
      </c>
      <c r="AD93" s="37">
        <f>'ALL PROJECTS MONTHLY REPORT'!AD93</f>
        <v>10026004</v>
      </c>
      <c r="AE93" s="28">
        <f>'ALL PROJECTS MONTHLY REPORT'!AE93</f>
        <v>6.1403872799276393E-2</v>
      </c>
      <c r="AF93" s="37">
        <f>'ALL PROJECTS MONTHLY REPORT'!AF93</f>
        <v>9993950</v>
      </c>
      <c r="AG93" s="152">
        <f>'ALL PROJECTS MONTHLY REPORT'!AG93</f>
        <v>0</v>
      </c>
      <c r="AH93" s="37">
        <f>'ALL PROJECTS MONTHLY REPORT'!AH93</f>
        <v>9993950</v>
      </c>
      <c r="AI93" s="39">
        <f>'ALL PROJECTS MONTHLY REPORT'!AI93</f>
        <v>0.99680291370320617</v>
      </c>
      <c r="AJ93" s="40">
        <f>'ALL PROJECTS MONTHLY REPORT'!AJ93</f>
        <v>11.19375</v>
      </c>
      <c r="AK93" s="39">
        <f>'ALL PROJECTS MONTHLY REPORT'!AK93</f>
        <v>1</v>
      </c>
      <c r="AL93" s="119">
        <f>'ALL PROJECTS MONTHLY REPORT'!AL93</f>
        <v>0</v>
      </c>
      <c r="AM93" s="153" t="str">
        <f>'ALL PROJECTS MONTHLY REPORT'!AM93</f>
        <v>Project Closed</v>
      </c>
      <c r="AN93" s="154" t="s">
        <v>223</v>
      </c>
    </row>
    <row r="94" spans="1:40" s="155" customFormat="1" ht="29.4" hidden="1" thickBot="1" x14ac:dyDescent="0.35">
      <c r="A94" s="147">
        <f>'ALL PROJECTS MONTHLY REPORT'!A94</f>
        <v>1016</v>
      </c>
      <c r="B94" s="148" t="str">
        <f>'ALL PROJECTS MONTHLY REPORT'!B94</f>
        <v>Ponce</v>
      </c>
      <c r="C94" s="148" t="str">
        <f>'ALL PROJECTS MONTHLY REPORT'!C94</f>
        <v>Rafael López Nussa</v>
      </c>
      <c r="D94" s="148" t="str">
        <f>'ALL PROJECTS MONTHLY REPORT'!D94</f>
        <v>Noefebdo Ramírez</v>
      </c>
      <c r="E94" s="148" t="str">
        <f>'ALL PROJECTS MONTHLY REPORT'!E94</f>
        <v>MJ Consulting</v>
      </c>
      <c r="F94" s="148" t="str">
        <f>'ALL PROJECTS MONTHLY REPORT'!F94</f>
        <v xml:space="preserve">BMA
</v>
      </c>
      <c r="G94" s="148" t="str">
        <f>'ALL PROJECTS MONTHLY REPORT'!G94</f>
        <v>URS Caribe</v>
      </c>
      <c r="H94" s="148" t="str">
        <f>'ALL PROJECTS MONTHLY REPORT'!H94</f>
        <v>Del Valle Group</v>
      </c>
      <c r="I94" s="149">
        <f>'ALL PROJECTS MONTHLY REPORT'!I94</f>
        <v>404</v>
      </c>
      <c r="J94" s="149">
        <f>'ALL PROJECTS MONTHLY REPORT'!J94</f>
        <v>404</v>
      </c>
      <c r="K94" s="149">
        <f>'ALL PROJECTS MONTHLY REPORT'!K94</f>
        <v>0</v>
      </c>
      <c r="L94" s="26">
        <f>'ALL PROJECTS MONTHLY REPORT'!L94</f>
        <v>404</v>
      </c>
      <c r="M94" s="149">
        <f>'ALL PROJECTS MONTHLY REPORT'!M94</f>
        <v>0</v>
      </c>
      <c r="N94" s="149">
        <f>'ALL PROJECTS MONTHLY REPORT'!N94</f>
        <v>1464</v>
      </c>
      <c r="O94" s="149">
        <f>'ALL PROJECTS MONTHLY REPORT'!O94</f>
        <v>369</v>
      </c>
      <c r="P94" s="27">
        <f>'ALL PROJECTS MONTHLY REPORT'!P94</f>
        <v>1833</v>
      </c>
      <c r="Q94" s="28">
        <f>'ALL PROJECTS MONTHLY REPORT'!Q94</f>
        <v>0.25204918032786883</v>
      </c>
      <c r="R94" s="29">
        <f>'ALL PROJECTS MONTHLY REPORT'!R94</f>
        <v>1832</v>
      </c>
      <c r="S94" s="28">
        <f>'ALL PROJECTS MONTHLY REPORT'!S94</f>
        <v>1</v>
      </c>
      <c r="T94" s="31">
        <f>'ALL PROJECTS MONTHLY REPORT'!T94</f>
        <v>38285</v>
      </c>
      <c r="U94" s="31">
        <f>'ALL PROJECTS MONTHLY REPORT'!U94</f>
        <v>39748</v>
      </c>
      <c r="V94" s="32">
        <f>'ALL PROJECTS MONTHLY REPORT'!V94</f>
        <v>40117</v>
      </c>
      <c r="W94" s="32">
        <f>'ALL PROJECTS MONTHLY REPORT'!W94</f>
        <v>40117</v>
      </c>
      <c r="X94" s="32">
        <f>'ALL PROJECTS MONTHLY REPORT'!X94</f>
        <v>40345</v>
      </c>
      <c r="Y94" s="31">
        <f>'ALL PROJECTS MONTHLY REPORT'!Y94</f>
        <v>0</v>
      </c>
      <c r="Z94" s="150" t="str">
        <f>'ALL PROJECTS MONTHLY REPORT'!Z94</f>
        <v>Tax Credit 908-2008</v>
      </c>
      <c r="AA94" s="151">
        <f>'ALL PROJECTS MONTHLY REPORT'!AA94</f>
        <v>0</v>
      </c>
      <c r="AB94" s="152">
        <f>'ALL PROJECTS MONTHLY REPORT'!AB94</f>
        <v>38744000</v>
      </c>
      <c r="AC94" s="152">
        <f>'ALL PROJECTS MONTHLY REPORT'!AC94</f>
        <v>738951.13</v>
      </c>
      <c r="AD94" s="37">
        <f>'ALL PROJECTS MONTHLY REPORT'!AD94</f>
        <v>39482951.130000003</v>
      </c>
      <c r="AE94" s="28">
        <f>'ALL PROJECTS MONTHLY REPORT'!AE94</f>
        <v>1.907265976667355E-2</v>
      </c>
      <c r="AF94" s="37">
        <f>'ALL PROJECTS MONTHLY REPORT'!AF94</f>
        <v>39482951.130000003</v>
      </c>
      <c r="AG94" s="152">
        <f>'ALL PROJECTS MONTHLY REPORT'!AG94</f>
        <v>0</v>
      </c>
      <c r="AH94" s="37">
        <f>'ALL PROJECTS MONTHLY REPORT'!AH94</f>
        <v>39482951.130000003</v>
      </c>
      <c r="AI94" s="39">
        <f>'ALL PROJECTS MONTHLY REPORT'!AI94</f>
        <v>1</v>
      </c>
      <c r="AJ94" s="40">
        <f>'ALL PROJECTS MONTHLY REPORT'!AJ94</f>
        <v>4.5346534653465342</v>
      </c>
      <c r="AK94" s="39">
        <f>'ALL PROJECTS MONTHLY REPORT'!AK94</f>
        <v>1</v>
      </c>
      <c r="AL94" s="119">
        <f>'ALL PROJECTS MONTHLY REPORT'!AL94</f>
        <v>0</v>
      </c>
      <c r="AM94" s="153" t="str">
        <f>'ALL PROJECTS MONTHLY REPORT'!AM94</f>
        <v>Project Closed</v>
      </c>
      <c r="AN94" s="154" t="s">
        <v>223</v>
      </c>
    </row>
    <row r="95" spans="1:40" s="155" customFormat="1" ht="29.4" hidden="1" thickBot="1" x14ac:dyDescent="0.35">
      <c r="A95" s="147">
        <f>'ALL PROJECTS MONTHLY REPORT'!A95</f>
        <v>1003</v>
      </c>
      <c r="B95" s="148" t="str">
        <f>'ALL PROJECTS MONTHLY REPORT'!B95</f>
        <v>Ponce</v>
      </c>
      <c r="C95" s="148" t="str">
        <f>'ALL PROJECTS MONTHLY REPORT'!C95</f>
        <v>Caribe</v>
      </c>
      <c r="D95" s="148" t="str">
        <f>'ALL PROJECTS MONTHLY REPORT'!D95</f>
        <v>Rubén Cotto</v>
      </c>
      <c r="E95" s="148" t="str">
        <f>'ALL PROJECTS MONTHLY REPORT'!E95</f>
        <v>J.A. Machuca</v>
      </c>
      <c r="F95" s="148" t="str">
        <f>'ALL PROJECTS MONTHLY REPORT'!F95</f>
        <v xml:space="preserve">MD </v>
      </c>
      <c r="G95" s="148" t="str">
        <f>'ALL PROJECTS MONTHLY REPORT'!G95</f>
        <v>Lombardo
Pérez</v>
      </c>
      <c r="H95" s="148" t="str">
        <f>'ALL PROJECTS MONTHLY REPORT'!H95</f>
        <v>Caribe General
Constructors</v>
      </c>
      <c r="I95" s="149">
        <f>'ALL PROJECTS MONTHLY REPORT'!I95</f>
        <v>116</v>
      </c>
      <c r="J95" s="149">
        <f>'ALL PROJECTS MONTHLY REPORT'!J95</f>
        <v>116</v>
      </c>
      <c r="K95" s="149">
        <f>'ALL PROJECTS MONTHLY REPORT'!K95</f>
        <v>0</v>
      </c>
      <c r="L95" s="26">
        <f>'ALL PROJECTS MONTHLY REPORT'!L95</f>
        <v>116</v>
      </c>
      <c r="M95" s="149">
        <f>'ALL PROJECTS MONTHLY REPORT'!M95</f>
        <v>0</v>
      </c>
      <c r="N95" s="149">
        <f>'ALL PROJECTS MONTHLY REPORT'!N95</f>
        <v>720</v>
      </c>
      <c r="O95" s="149">
        <f>'ALL PROJECTS MONTHLY REPORT'!O95</f>
        <v>358.4</v>
      </c>
      <c r="P95" s="27">
        <f>'ALL PROJECTS MONTHLY REPORT'!P95</f>
        <v>1078.4000000000001</v>
      </c>
      <c r="Q95" s="28">
        <f>'ALL PROJECTS MONTHLY REPORT'!Q95</f>
        <v>0.49777777777777776</v>
      </c>
      <c r="R95" s="29">
        <f>'ALL PROJECTS MONTHLY REPORT'!R95</f>
        <v>1192</v>
      </c>
      <c r="S95" s="28">
        <f>'ALL PROJECTS MONTHLY REPORT'!S95</f>
        <v>1</v>
      </c>
      <c r="T95" s="31">
        <f>'ALL PROJECTS MONTHLY REPORT'!T95</f>
        <v>37591</v>
      </c>
      <c r="U95" s="31">
        <f>'ALL PROJECTS MONTHLY REPORT'!U95</f>
        <v>38310</v>
      </c>
      <c r="V95" s="32">
        <f>'ALL PROJECTS MONTHLY REPORT'!V95</f>
        <v>38668.400000000001</v>
      </c>
      <c r="W95" s="32">
        <f>'ALL PROJECTS MONTHLY REPORT'!W95</f>
        <v>38783</v>
      </c>
      <c r="X95" s="32">
        <f>'ALL PROJECTS MONTHLY REPORT'!X95</f>
        <v>38875</v>
      </c>
      <c r="Y95" s="31">
        <f>'ALL PROJECTS MONTHLY REPORT'!Y95</f>
        <v>0</v>
      </c>
      <c r="Z95" s="150">
        <f>'ALL PROJECTS MONTHLY REPORT'!Z95</f>
        <v>0</v>
      </c>
      <c r="AA95" s="151">
        <f>'ALL PROJECTS MONTHLY REPORT'!AA95</f>
        <v>0</v>
      </c>
      <c r="AB95" s="152">
        <f>'ALL PROJECTS MONTHLY REPORT'!AB95</f>
        <v>11468000</v>
      </c>
      <c r="AC95" s="152">
        <f>'ALL PROJECTS MONTHLY REPORT'!AC95</f>
        <v>1539402.23</v>
      </c>
      <c r="AD95" s="37">
        <f>'ALL PROJECTS MONTHLY REPORT'!AD95</f>
        <v>13007402.23</v>
      </c>
      <c r="AE95" s="28">
        <f>'ALL PROJECTS MONTHLY REPORT'!AE95</f>
        <v>0.13423458580397629</v>
      </c>
      <c r="AF95" s="37">
        <f>'ALL PROJECTS MONTHLY REPORT'!AF95</f>
        <v>13007402</v>
      </c>
      <c r="AG95" s="152">
        <f>'ALL PROJECTS MONTHLY REPORT'!AG95</f>
        <v>0</v>
      </c>
      <c r="AH95" s="37">
        <f>'ALL PROJECTS MONTHLY REPORT'!AH95</f>
        <v>13007402</v>
      </c>
      <c r="AI95" s="39">
        <f>'ALL PROJECTS MONTHLY REPORT'!AI95</f>
        <v>0.99999998231776055</v>
      </c>
      <c r="AJ95" s="40">
        <f>'ALL PROJECTS MONTHLY REPORT'!AJ95</f>
        <v>10.275862068965518</v>
      </c>
      <c r="AK95" s="39">
        <f>'ALL PROJECTS MONTHLY REPORT'!AK95</f>
        <v>1</v>
      </c>
      <c r="AL95" s="119">
        <f>'ALL PROJECTS MONTHLY REPORT'!AL95</f>
        <v>0</v>
      </c>
      <c r="AM95" s="153" t="str">
        <f>'ALL PROJECTS MONTHLY REPORT'!AM95</f>
        <v>Project Closed</v>
      </c>
      <c r="AN95" s="154" t="s">
        <v>223</v>
      </c>
    </row>
    <row r="96" spans="1:40" s="155" customFormat="1" ht="43.8" hidden="1" thickBot="1" x14ac:dyDescent="0.35">
      <c r="A96" s="147">
        <f>'ALL PROJECTS MONTHLY REPORT'!A96</f>
        <v>5022</v>
      </c>
      <c r="B96" s="148" t="str">
        <f>'ALL PROJECTS MONTHLY REPORT'!B96</f>
        <v>Ponce</v>
      </c>
      <c r="C96" s="148" t="str">
        <f>'ALL PROJECTS MONTHLY REPORT'!C96</f>
        <v>La Ceiba</v>
      </c>
      <c r="D96" s="148" t="str">
        <f>'ALL PROJECTS MONTHLY REPORT'!D96</f>
        <v>Rubén Cotto</v>
      </c>
      <c r="E96" s="148" t="str">
        <f>'ALL PROJECTS MONTHLY REPORT'!E96</f>
        <v>MJ Consulting</v>
      </c>
      <c r="F96" s="148" t="str">
        <f>'ALL PROJECTS MONTHLY REPORT'!F96</f>
        <v xml:space="preserve">BMA
</v>
      </c>
      <c r="G96" s="148" t="str">
        <f>'ALL PROJECTS MONTHLY REPORT'!G96</f>
        <v>Ray Engineers PSC</v>
      </c>
      <c r="H96" s="148" t="str">
        <f>'ALL PROJECTS MONTHLY REPORT'!H96</f>
        <v>Jafer Construction</v>
      </c>
      <c r="I96" s="149">
        <f>'ALL PROJECTS MONTHLY REPORT'!I96</f>
        <v>300</v>
      </c>
      <c r="J96" s="149">
        <f>'ALL PROJECTS MONTHLY REPORT'!J96</f>
        <v>300</v>
      </c>
      <c r="K96" s="149">
        <f>'ALL PROJECTS MONTHLY REPORT'!K96</f>
        <v>0</v>
      </c>
      <c r="L96" s="26">
        <f>'ALL PROJECTS MONTHLY REPORT'!L96</f>
        <v>300</v>
      </c>
      <c r="M96" s="149">
        <f>'ALL PROJECTS MONTHLY REPORT'!M96</f>
        <v>0</v>
      </c>
      <c r="N96" s="149">
        <f>'ALL PROJECTS MONTHLY REPORT'!N96</f>
        <v>1281</v>
      </c>
      <c r="O96" s="149">
        <f>'ALL PROJECTS MONTHLY REPORT'!O96</f>
        <v>283</v>
      </c>
      <c r="P96" s="27">
        <f>'ALL PROJECTS MONTHLY REPORT'!P96</f>
        <v>1564</v>
      </c>
      <c r="Q96" s="28">
        <f>'ALL PROJECTS MONTHLY REPORT'!Q96</f>
        <v>0.22092115534738485</v>
      </c>
      <c r="R96" s="29">
        <f>'ALL PROJECTS MONTHLY REPORT'!R96</f>
        <v>1514</v>
      </c>
      <c r="S96" s="28">
        <f>'ALL PROJECTS MONTHLY REPORT'!S96</f>
        <v>1</v>
      </c>
      <c r="T96" s="31">
        <f>'ALL PROJECTS MONTHLY REPORT'!T96</f>
        <v>38271</v>
      </c>
      <c r="U96" s="31">
        <f>'ALL PROJECTS MONTHLY REPORT'!U96</f>
        <v>39551</v>
      </c>
      <c r="V96" s="32">
        <f>'ALL PROJECTS MONTHLY REPORT'!V96</f>
        <v>39834</v>
      </c>
      <c r="W96" s="32">
        <f>'ALL PROJECTS MONTHLY REPORT'!W96</f>
        <v>39785</v>
      </c>
      <c r="X96" s="32">
        <f>'ALL PROJECTS MONTHLY REPORT'!X96</f>
        <v>39843</v>
      </c>
      <c r="Y96" s="31">
        <f>'ALL PROJECTS MONTHLY REPORT'!Y96</f>
        <v>0</v>
      </c>
      <c r="Z96" s="150" t="str">
        <f>'ALL PROJECTS MONTHLY REPORT'!Z96</f>
        <v xml:space="preserve">Tax Credit </v>
      </c>
      <c r="AA96" s="151">
        <f>'ALL PROJECTS MONTHLY REPORT'!AA96</f>
        <v>0</v>
      </c>
      <c r="AB96" s="152">
        <f>'ALL PROJECTS MONTHLY REPORT'!AB96</f>
        <v>29600820</v>
      </c>
      <c r="AC96" s="152">
        <f>'ALL PROJECTS MONTHLY REPORT'!AC96</f>
        <v>1001464.9100000001</v>
      </c>
      <c r="AD96" s="37">
        <f>'ALL PROJECTS MONTHLY REPORT'!AD96</f>
        <v>30602284.91</v>
      </c>
      <c r="AE96" s="28">
        <f>'ALL PROJECTS MONTHLY REPORT'!AE96</f>
        <v>3.3832336739320061E-2</v>
      </c>
      <c r="AF96" s="37">
        <f>'ALL PROJECTS MONTHLY REPORT'!AF96</f>
        <v>30602284.91</v>
      </c>
      <c r="AG96" s="152">
        <f>'ALL PROJECTS MONTHLY REPORT'!AG96</f>
        <v>0</v>
      </c>
      <c r="AH96" s="37">
        <f>'ALL PROJECTS MONTHLY REPORT'!AH96</f>
        <v>30602284.91</v>
      </c>
      <c r="AI96" s="39">
        <f>'ALL PROJECTS MONTHLY REPORT'!AI96</f>
        <v>1</v>
      </c>
      <c r="AJ96" s="40">
        <f>'ALL PROJECTS MONTHLY REPORT'!AJ96</f>
        <v>5.0466666666666669</v>
      </c>
      <c r="AK96" s="39">
        <f>'ALL PROJECTS MONTHLY REPORT'!AK96</f>
        <v>1</v>
      </c>
      <c r="AL96" s="119">
        <f>'ALL PROJECTS MONTHLY REPORT'!AL96</f>
        <v>0</v>
      </c>
      <c r="AM96" s="153" t="str">
        <f>'ALL PROJECTS MONTHLY REPORT'!AM96</f>
        <v>Project Closed</v>
      </c>
      <c r="AN96" s="154" t="s">
        <v>223</v>
      </c>
    </row>
    <row r="97" spans="1:40" s="155" customFormat="1" ht="58.2" hidden="1" thickBot="1" x14ac:dyDescent="0.35">
      <c r="A97" s="147">
        <f>'ALL PROJECTS MONTHLY REPORT'!A97</f>
        <v>5095</v>
      </c>
      <c r="B97" s="148" t="str">
        <f>'ALL PROJECTS MONTHLY REPORT'!B97</f>
        <v>Ponce</v>
      </c>
      <c r="C97" s="148" t="str">
        <f>'ALL PROJECTS MONTHLY REPORT'!C97</f>
        <v>Las Terrazas</v>
      </c>
      <c r="D97" s="148" t="str">
        <f>'ALL PROJECTS MONTHLY REPORT'!D97</f>
        <v>Rubén Cotto</v>
      </c>
      <c r="E97" s="148" t="str">
        <f>'ALL PROJECTS MONTHLY REPORT'!E97</f>
        <v>AVP</v>
      </c>
      <c r="F97" s="148" t="str">
        <f>'ALL PROJECTS MONTHLY REPORT'!F97</f>
        <v>ISS Corp.</v>
      </c>
      <c r="G97" s="148" t="str">
        <f>'ALL PROJECTS MONTHLY REPORT'!G97</f>
        <v>Méndez, Brunner, Badillo &amp; Associates</v>
      </c>
      <c r="H97" s="148" t="str">
        <f>'ALL PROJECTS MONTHLY REPORT'!H97</f>
        <v>Homeca Recycling Center Co., Inc.</v>
      </c>
      <c r="I97" s="149">
        <f>'ALL PROJECTS MONTHLY REPORT'!I97</f>
        <v>100</v>
      </c>
      <c r="J97" s="149">
        <f>'ALL PROJECTS MONTHLY REPORT'!J97</f>
        <v>100</v>
      </c>
      <c r="K97" s="149">
        <f>'ALL PROJECTS MONTHLY REPORT'!K97</f>
        <v>0</v>
      </c>
      <c r="L97" s="26">
        <f>'ALL PROJECTS MONTHLY REPORT'!L97</f>
        <v>100</v>
      </c>
      <c r="M97" s="149">
        <f>'ALL PROJECTS MONTHLY REPORT'!M97</f>
        <v>0</v>
      </c>
      <c r="N97" s="149">
        <f>'ALL PROJECTS MONTHLY REPORT'!N97</f>
        <v>365</v>
      </c>
      <c r="O97" s="149">
        <f>'ALL PROJECTS MONTHLY REPORT'!O97</f>
        <v>0</v>
      </c>
      <c r="P97" s="27">
        <f>'ALL PROJECTS MONTHLY REPORT'!P97</f>
        <v>365</v>
      </c>
      <c r="Q97" s="28">
        <f>'ALL PROJECTS MONTHLY REPORT'!Q97</f>
        <v>0</v>
      </c>
      <c r="R97" s="29">
        <f>'ALL PROJECTS MONTHLY REPORT'!R97</f>
        <v>344</v>
      </c>
      <c r="S97" s="28">
        <f>'ALL PROJECTS MONTHLY REPORT'!S97</f>
        <v>1</v>
      </c>
      <c r="T97" s="31">
        <f>'ALL PROJECTS MONTHLY REPORT'!T97</f>
        <v>40022</v>
      </c>
      <c r="U97" s="31">
        <f>'ALL PROJECTS MONTHLY REPORT'!U97</f>
        <v>40386</v>
      </c>
      <c r="V97" s="32">
        <f>'ALL PROJECTS MONTHLY REPORT'!V97</f>
        <v>40386</v>
      </c>
      <c r="W97" s="32">
        <f>'ALL PROJECTS MONTHLY REPORT'!W97</f>
        <v>40366</v>
      </c>
      <c r="X97" s="32">
        <f>'ALL PROJECTS MONTHLY REPORT'!X97</f>
        <v>40386</v>
      </c>
      <c r="Y97" s="31">
        <f>'ALL PROJECTS MONTHLY REPORT'!Y97</f>
        <v>0</v>
      </c>
      <c r="Z97" s="150" t="str">
        <f>'ALL PROJECTS MONTHLY REPORT'!Z97</f>
        <v>Mixed Fund</v>
      </c>
      <c r="AA97" s="151">
        <f>'ALL PROJECTS MONTHLY REPORT'!AA97</f>
        <v>0</v>
      </c>
      <c r="AB97" s="152">
        <f>'ALL PROJECTS MONTHLY REPORT'!AB97</f>
        <v>1085000</v>
      </c>
      <c r="AC97" s="152">
        <f>'ALL PROJECTS MONTHLY REPORT'!AC97</f>
        <v>0</v>
      </c>
      <c r="AD97" s="37">
        <f>'ALL PROJECTS MONTHLY REPORT'!AD97</f>
        <v>1085000</v>
      </c>
      <c r="AE97" s="28">
        <f>'ALL PROJECTS MONTHLY REPORT'!AE97</f>
        <v>0</v>
      </c>
      <c r="AF97" s="37">
        <f>'ALL PROJECTS MONTHLY REPORT'!AF97</f>
        <v>918124.83</v>
      </c>
      <c r="AG97" s="152">
        <f>'ALL PROJECTS MONTHLY REPORT'!AG97</f>
        <v>0</v>
      </c>
      <c r="AH97" s="37">
        <f>'ALL PROJECTS MONTHLY REPORT'!AH97</f>
        <v>918124.83</v>
      </c>
      <c r="AI97" s="39">
        <f>'ALL PROJECTS MONTHLY REPORT'!AI97</f>
        <v>0.84619800000000001</v>
      </c>
      <c r="AJ97" s="40">
        <f>'ALL PROJECTS MONTHLY REPORT'!AJ97</f>
        <v>3.44</v>
      </c>
      <c r="AK97" s="39">
        <f>'ALL PROJECTS MONTHLY REPORT'!AK97</f>
        <v>1</v>
      </c>
      <c r="AL97" s="119">
        <f>'ALL PROJECTS MONTHLY REPORT'!AL97</f>
        <v>0</v>
      </c>
      <c r="AM97" s="153" t="str">
        <f>'ALL PROJECTS MONTHLY REPORT'!AM97</f>
        <v>Se entregaron los documentos de cierre, pero aun le falta por cobrar al contratista la Cert # 8 - Parcial (10/Agosto/10) $ 36,954.06 y Cert.#10 - Retenido Final (22/Oct/10) $108,500.00, para un Totasl de $145,454.06, mas reclamacion de intereses por pago tardio. Alega el contratista que le han informado de finanzas que los fondos estan congelados, pero no le han explicado razon.</v>
      </c>
      <c r="AN97" s="154" t="s">
        <v>223</v>
      </c>
    </row>
    <row r="98" spans="1:40" s="155" customFormat="1" ht="29.4" hidden="1" thickBot="1" x14ac:dyDescent="0.35">
      <c r="A98" s="147">
        <f>'ALL PROJECTS MONTHLY REPORT'!A98</f>
        <v>1002</v>
      </c>
      <c r="B98" s="148" t="str">
        <f>'ALL PROJECTS MONTHLY REPORT'!B98</f>
        <v>Ponce</v>
      </c>
      <c r="C98" s="148" t="str">
        <f>'ALL PROJECTS MONTHLY REPORT'!C98</f>
        <v>Santiago Iglesias (Fase II)</v>
      </c>
      <c r="D98" s="148" t="str">
        <f>'ALL PROJECTS MONTHLY REPORT'!D98</f>
        <v>Noefebdo Ramírez</v>
      </c>
      <c r="E98" s="148" t="str">
        <f>'ALL PROJECTS MONTHLY REPORT'!E98</f>
        <v>Individual Management</v>
      </c>
      <c r="F98" s="148" t="str">
        <f>'ALL PROJECTS MONTHLY REPORT'!F98</f>
        <v>Klassik Builders</v>
      </c>
      <c r="G98" s="148" t="str">
        <f>'ALL PROJECTS MONTHLY REPORT'!G98</f>
        <v>CSA</v>
      </c>
      <c r="H98" s="148" t="str">
        <f>'ALL PROJECTS MONTHLY REPORT'!H98</f>
        <v>Jafer Construction</v>
      </c>
      <c r="I98" s="149">
        <f>'ALL PROJECTS MONTHLY REPORT'!I98</f>
        <v>120</v>
      </c>
      <c r="J98" s="149">
        <f>'ALL PROJECTS MONTHLY REPORT'!J98</f>
        <v>120</v>
      </c>
      <c r="K98" s="149">
        <f>'ALL PROJECTS MONTHLY REPORT'!K98</f>
        <v>0</v>
      </c>
      <c r="L98" s="26">
        <f>'ALL PROJECTS MONTHLY REPORT'!L98</f>
        <v>120</v>
      </c>
      <c r="M98" s="149">
        <f>'ALL PROJECTS MONTHLY REPORT'!M98</f>
        <v>0</v>
      </c>
      <c r="N98" s="149">
        <f>'ALL PROJECTS MONTHLY REPORT'!N98</f>
        <v>790</v>
      </c>
      <c r="O98" s="149">
        <f>'ALL PROJECTS MONTHLY REPORT'!O98</f>
        <v>66</v>
      </c>
      <c r="P98" s="27">
        <f>'ALL PROJECTS MONTHLY REPORT'!P98</f>
        <v>856</v>
      </c>
      <c r="Q98" s="28">
        <f>'ALL PROJECTS MONTHLY REPORT'!Q98</f>
        <v>8.3544303797468356E-2</v>
      </c>
      <c r="R98" s="29">
        <f>'ALL PROJECTS MONTHLY REPORT'!R98</f>
        <v>855</v>
      </c>
      <c r="S98" s="28">
        <f>'ALL PROJECTS MONTHLY REPORT'!S98</f>
        <v>1</v>
      </c>
      <c r="T98" s="31">
        <f>'ALL PROJECTS MONTHLY REPORT'!T98</f>
        <v>39979</v>
      </c>
      <c r="U98" s="31">
        <f>'ALL PROJECTS MONTHLY REPORT'!U98</f>
        <v>40768</v>
      </c>
      <c r="V98" s="32">
        <f>'ALL PROJECTS MONTHLY REPORT'!V98</f>
        <v>40834</v>
      </c>
      <c r="W98" s="32">
        <f>'ALL PROJECTS MONTHLY REPORT'!W98</f>
        <v>40834</v>
      </c>
      <c r="X98" s="32">
        <f>'ALL PROJECTS MONTHLY REPORT'!X98</f>
        <v>40934</v>
      </c>
      <c r="Y98" s="31">
        <f>'ALL PROJECTS MONTHLY REPORT'!Y98</f>
        <v>0</v>
      </c>
      <c r="Z98" s="150" t="str">
        <f>'ALL PROJECTS MONTHLY REPORT'!Z98</f>
        <v>ARRA</v>
      </c>
      <c r="AA98" s="151">
        <f>'ALL PROJECTS MONTHLY REPORT'!AA98</f>
        <v>0</v>
      </c>
      <c r="AB98" s="152">
        <f>'ALL PROJECTS MONTHLY REPORT'!AB98</f>
        <v>14498820</v>
      </c>
      <c r="AC98" s="152">
        <f>'ALL PROJECTS MONTHLY REPORT'!AC98</f>
        <v>637269.47</v>
      </c>
      <c r="AD98" s="37">
        <f>'ALL PROJECTS MONTHLY REPORT'!AD98</f>
        <v>15136089.470000001</v>
      </c>
      <c r="AE98" s="28">
        <f>'ALL PROJECTS MONTHLY REPORT'!AE98</f>
        <v>4.3953195501427011E-2</v>
      </c>
      <c r="AF98" s="37">
        <f>'ALL PROJECTS MONTHLY REPORT'!AF98</f>
        <v>15136089.470000001</v>
      </c>
      <c r="AG98" s="152">
        <f>'ALL PROJECTS MONTHLY REPORT'!AG98</f>
        <v>0</v>
      </c>
      <c r="AH98" s="37">
        <f>'ALL PROJECTS MONTHLY REPORT'!AH98</f>
        <v>15136089.470000001</v>
      </c>
      <c r="AI98" s="39">
        <f>'ALL PROJECTS MONTHLY REPORT'!AI98</f>
        <v>1</v>
      </c>
      <c r="AJ98" s="40">
        <f>'ALL PROJECTS MONTHLY REPORT'!AJ98</f>
        <v>7.125</v>
      </c>
      <c r="AK98" s="39">
        <f>'ALL PROJECTS MONTHLY REPORT'!AK98</f>
        <v>1</v>
      </c>
      <c r="AL98" s="119">
        <f>'ALL PROJECTS MONTHLY REPORT'!AL98</f>
        <v>0</v>
      </c>
      <c r="AM98" s="153" t="str">
        <f>'ALL PROJECTS MONTHLY REPORT'!AM98</f>
        <v>Project Closed</v>
      </c>
      <c r="AN98" s="154" t="s">
        <v>223</v>
      </c>
    </row>
    <row r="99" spans="1:40" s="155" customFormat="1" ht="43.8" hidden="1" thickBot="1" x14ac:dyDescent="0.35">
      <c r="A99" s="147">
        <f>'ALL PROJECTS MONTHLY REPORT'!A99</f>
        <v>3066</v>
      </c>
      <c r="B99" s="148" t="str">
        <f>'ALL PROJECTS MONTHLY REPORT'!B99</f>
        <v>Río Grande</v>
      </c>
      <c r="C99" s="148" t="str">
        <f>'ALL PROJECTS MONTHLY REPORT'!C99</f>
        <v>José H. Ramírez</v>
      </c>
      <c r="D99" s="148" t="str">
        <f>'ALL PROJECTS MONTHLY REPORT'!D99</f>
        <v>Luz Acevedo</v>
      </c>
      <c r="E99" s="148" t="str">
        <f>'ALL PROJECTS MONTHLY REPORT'!E99</f>
        <v>A &amp; M</v>
      </c>
      <c r="F99" s="148" t="str">
        <f>'ALL PROJECTS MONTHLY REPORT'!F99</f>
        <v xml:space="preserve">AVP / ORAM </v>
      </c>
      <c r="G99" s="148" t="str">
        <f>'ALL PROJECTS MONTHLY REPORT'!G99</f>
        <v>Raúl Feliciano &amp; Asoc.</v>
      </c>
      <c r="H99" s="148" t="str">
        <f>'ALL PROJECTS MONTHLY REPORT'!H99</f>
        <v>J R Builders</v>
      </c>
      <c r="I99" s="149">
        <f>'ALL PROJECTS MONTHLY REPORT'!I99</f>
        <v>80</v>
      </c>
      <c r="J99" s="149">
        <f>'ALL PROJECTS MONTHLY REPORT'!J99</f>
        <v>80</v>
      </c>
      <c r="K99" s="149">
        <f>'ALL PROJECTS MONTHLY REPORT'!K99</f>
        <v>0</v>
      </c>
      <c r="L99" s="26">
        <f>'ALL PROJECTS MONTHLY REPORT'!L99</f>
        <v>80</v>
      </c>
      <c r="M99" s="149">
        <f>'ALL PROJECTS MONTHLY REPORT'!M99</f>
        <v>0</v>
      </c>
      <c r="N99" s="149">
        <f>'ALL PROJECTS MONTHLY REPORT'!N99</f>
        <v>540</v>
      </c>
      <c r="O99" s="149">
        <f>'ALL PROJECTS MONTHLY REPORT'!O99</f>
        <v>317</v>
      </c>
      <c r="P99" s="27">
        <f>'ALL PROJECTS MONTHLY REPORT'!P99</f>
        <v>857</v>
      </c>
      <c r="Q99" s="28">
        <f>'ALL PROJECTS MONTHLY REPORT'!Q99</f>
        <v>0.58703703703703702</v>
      </c>
      <c r="R99" s="29">
        <f>'ALL PROJECTS MONTHLY REPORT'!R99</f>
        <v>853</v>
      </c>
      <c r="S99" s="28">
        <f>'ALL PROJECTS MONTHLY REPORT'!S99</f>
        <v>1</v>
      </c>
      <c r="T99" s="31">
        <f>'ALL PROJECTS MONTHLY REPORT'!T99</f>
        <v>36614</v>
      </c>
      <c r="U99" s="31">
        <f>'ALL PROJECTS MONTHLY REPORT'!U99</f>
        <v>37153</v>
      </c>
      <c r="V99" s="32">
        <f>'ALL PROJECTS MONTHLY REPORT'!V99</f>
        <v>37470</v>
      </c>
      <c r="W99" s="32">
        <f>'ALL PROJECTS MONTHLY REPORT'!W99</f>
        <v>37467</v>
      </c>
      <c r="X99" s="32">
        <f>'ALL PROJECTS MONTHLY REPORT'!X99</f>
        <v>37575</v>
      </c>
      <c r="Y99" s="31">
        <f>'ALL PROJECTS MONTHLY REPORT'!Y99</f>
        <v>0</v>
      </c>
      <c r="Z99" s="150">
        <f>'ALL PROJECTS MONTHLY REPORT'!Z99</f>
        <v>0</v>
      </c>
      <c r="AA99" s="151">
        <f>'ALL PROJECTS MONTHLY REPORT'!AA99</f>
        <v>0</v>
      </c>
      <c r="AB99" s="152">
        <f>'ALL PROJECTS MONTHLY REPORT'!AB99</f>
        <v>3404949</v>
      </c>
      <c r="AC99" s="152">
        <f>'ALL PROJECTS MONTHLY REPORT'!AC99</f>
        <v>226802</v>
      </c>
      <c r="AD99" s="37">
        <f>'ALL PROJECTS MONTHLY REPORT'!AD99</f>
        <v>3631751</v>
      </c>
      <c r="AE99" s="28">
        <f>'ALL PROJECTS MONTHLY REPORT'!AE99</f>
        <v>6.6609514562479502E-2</v>
      </c>
      <c r="AF99" s="37">
        <f>'ALL PROJECTS MONTHLY REPORT'!AF99</f>
        <v>3631751</v>
      </c>
      <c r="AG99" s="152">
        <f>'ALL PROJECTS MONTHLY REPORT'!AG99</f>
        <v>0</v>
      </c>
      <c r="AH99" s="37">
        <f>'ALL PROJECTS MONTHLY REPORT'!AH99</f>
        <v>3631751</v>
      </c>
      <c r="AI99" s="39">
        <f>'ALL PROJECTS MONTHLY REPORT'!AI99</f>
        <v>1</v>
      </c>
      <c r="AJ99" s="40">
        <f>'ALL PROJECTS MONTHLY REPORT'!AJ99</f>
        <v>10.6625</v>
      </c>
      <c r="AK99" s="39">
        <f>'ALL PROJECTS MONTHLY REPORT'!AK99</f>
        <v>1</v>
      </c>
      <c r="AL99" s="119">
        <f>'ALL PROJECTS MONTHLY REPORT'!AL99</f>
        <v>0</v>
      </c>
      <c r="AM99" s="153" t="str">
        <f>'ALL PROJECTS MONTHLY REPORT'!AM99</f>
        <v>Project Closed</v>
      </c>
      <c r="AN99" s="154" t="s">
        <v>223</v>
      </c>
    </row>
    <row r="100" spans="1:40" s="155" customFormat="1" ht="29.4" hidden="1" thickBot="1" x14ac:dyDescent="0.35">
      <c r="A100" s="147">
        <f>'ALL PROJECTS MONTHLY REPORT'!A100</f>
        <v>5145</v>
      </c>
      <c r="B100" s="148" t="str">
        <f>'ALL PROJECTS MONTHLY REPORT'!B100</f>
        <v>San Germán</v>
      </c>
      <c r="C100" s="148" t="str">
        <f>'ALL PROJECTS MONTHLY REPORT'!C100</f>
        <v>Manuel F. Rossy</v>
      </c>
      <c r="D100" s="148" t="str">
        <f>'ALL PROJECTS MONTHLY REPORT'!D100</f>
        <v>Frank Nieves</v>
      </c>
      <c r="E100" s="148" t="str">
        <f>'ALL PROJECTS MONTHLY REPORT'!E100</f>
        <v>Municipio de San Germán</v>
      </c>
      <c r="F100" s="148" t="str">
        <f>'ALL PROJECTS MONTHLY REPORT'!F100</f>
        <v xml:space="preserve">MD
</v>
      </c>
      <c r="G100" s="148" t="str">
        <f>'ALL PROJECTS MONTHLY REPORT'!G100</f>
        <v>Unipro</v>
      </c>
      <c r="H100" s="148" t="str">
        <f>'ALL PROJECTS MONTHLY REPORT'!H100</f>
        <v>Cap Con Inc.</v>
      </c>
      <c r="I100" s="149">
        <f>'ALL PROJECTS MONTHLY REPORT'!I100</f>
        <v>101</v>
      </c>
      <c r="J100" s="149">
        <f>'ALL PROJECTS MONTHLY REPORT'!J100</f>
        <v>101</v>
      </c>
      <c r="K100" s="149">
        <f>'ALL PROJECTS MONTHLY REPORT'!K100</f>
        <v>0</v>
      </c>
      <c r="L100" s="26">
        <f>'ALL PROJECTS MONTHLY REPORT'!L100</f>
        <v>101</v>
      </c>
      <c r="M100" s="149">
        <f>'ALL PROJECTS MONTHLY REPORT'!M100</f>
        <v>0</v>
      </c>
      <c r="N100" s="149">
        <f>'ALL PROJECTS MONTHLY REPORT'!N100</f>
        <v>732</v>
      </c>
      <c r="O100" s="149">
        <f>'ALL PROJECTS MONTHLY REPORT'!O100</f>
        <v>84</v>
      </c>
      <c r="P100" s="27">
        <f>'ALL PROJECTS MONTHLY REPORT'!P100</f>
        <v>816</v>
      </c>
      <c r="Q100" s="28">
        <f>'ALL PROJECTS MONTHLY REPORT'!Q100</f>
        <v>0.11475409836065574</v>
      </c>
      <c r="R100" s="29">
        <f>'ALL PROJECTS MONTHLY REPORT'!R100</f>
        <v>815</v>
      </c>
      <c r="S100" s="28">
        <f>'ALL PROJECTS MONTHLY REPORT'!S100</f>
        <v>1</v>
      </c>
      <c r="T100" s="31">
        <f>'ALL PROJECTS MONTHLY REPORT'!T100</f>
        <v>39986</v>
      </c>
      <c r="U100" s="31">
        <f>'ALL PROJECTS MONTHLY REPORT'!U100</f>
        <v>40717</v>
      </c>
      <c r="V100" s="32">
        <f>'ALL PROJECTS MONTHLY REPORT'!V100</f>
        <v>40801</v>
      </c>
      <c r="W100" s="32">
        <f>'ALL PROJECTS MONTHLY REPORT'!W100</f>
        <v>40801</v>
      </c>
      <c r="X100" s="32">
        <f>'ALL PROJECTS MONTHLY REPORT'!X100</f>
        <v>40908</v>
      </c>
      <c r="Y100" s="31">
        <f>'ALL PROJECTS MONTHLY REPORT'!Y100</f>
        <v>0</v>
      </c>
      <c r="Z100" s="150" t="str">
        <f>'ALL PROJECTS MONTHLY REPORT'!Z100</f>
        <v>CFP/ARRA</v>
      </c>
      <c r="AA100" s="151">
        <f>'ALL PROJECTS MONTHLY REPORT'!AA100</f>
        <v>0</v>
      </c>
      <c r="AB100" s="152">
        <f>'ALL PROJECTS MONTHLY REPORT'!AB100</f>
        <v>10316000</v>
      </c>
      <c r="AC100" s="152">
        <f>'ALL PROJECTS MONTHLY REPORT'!AC100</f>
        <v>610969.80000000005</v>
      </c>
      <c r="AD100" s="37">
        <f>'ALL PROJECTS MONTHLY REPORT'!AD100</f>
        <v>10926969.800000001</v>
      </c>
      <c r="AE100" s="28">
        <f>'ALL PROJECTS MONTHLY REPORT'!AE100</f>
        <v>5.9225455602946883E-2</v>
      </c>
      <c r="AF100" s="37">
        <f>'ALL PROJECTS MONTHLY REPORT'!AF100</f>
        <v>10908277</v>
      </c>
      <c r="AG100" s="152">
        <f>'ALL PROJECTS MONTHLY REPORT'!AG100</f>
        <v>0</v>
      </c>
      <c r="AH100" s="37">
        <f>'ALL PROJECTS MONTHLY REPORT'!AH100</f>
        <v>10908277</v>
      </c>
      <c r="AI100" s="39">
        <f>'ALL PROJECTS MONTHLY REPORT'!AI100</f>
        <v>0.99828929700162616</v>
      </c>
      <c r="AJ100" s="40">
        <f>'ALL PROJECTS MONTHLY REPORT'!AJ100</f>
        <v>8.0693069306930685</v>
      </c>
      <c r="AK100" s="39">
        <f>'ALL PROJECTS MONTHLY REPORT'!AK100</f>
        <v>1</v>
      </c>
      <c r="AL100" s="119">
        <f>'ALL PROJECTS MONTHLY REPORT'!AL100</f>
        <v>0</v>
      </c>
      <c r="AM100" s="153" t="str">
        <f>'ALL PROJECTS MONTHLY REPORT'!AM100</f>
        <v>Project Closed</v>
      </c>
      <c r="AN100" s="154" t="s">
        <v>223</v>
      </c>
    </row>
    <row r="101" spans="1:40" s="155" customFormat="1" ht="43.8" hidden="1" thickBot="1" x14ac:dyDescent="0.35">
      <c r="A101" s="147">
        <f>'ALL PROJECTS MONTHLY REPORT'!A101</f>
        <v>5035</v>
      </c>
      <c r="B101" s="148" t="str">
        <f>'ALL PROJECTS MONTHLY REPORT'!B101</f>
        <v>San Juan</v>
      </c>
      <c r="C101" s="148" t="str">
        <f>'ALL PROJECTS MONTHLY REPORT'!C101</f>
        <v>Villa Esperanza</v>
      </c>
      <c r="D101" s="148" t="str">
        <f>'ALL PROJECTS MONTHLY REPORT'!D101</f>
        <v>Luz Acevedo</v>
      </c>
      <c r="E101" s="148">
        <f>'ALL PROJECTS MONTHLY REPORT'!E101</f>
        <v>0</v>
      </c>
      <c r="F101" s="148" t="str">
        <f>'ALL PROJECTS MONTHLY REPORT'!F101</f>
        <v xml:space="preserve">LMC
</v>
      </c>
      <c r="G101" s="148" t="str">
        <f>'ALL PROJECTS MONTHLY REPORT'!G101</f>
        <v>Guillermety, Ortiz &amp; Asoc.</v>
      </c>
      <c r="H101" s="148" t="str">
        <f>'ALL PROJECTS MONTHLY REPORT'!H101</f>
        <v>Del Valle Group</v>
      </c>
      <c r="I101" s="149">
        <f>'ALL PROJECTS MONTHLY REPORT'!I101</f>
        <v>300</v>
      </c>
      <c r="J101" s="149">
        <f>'ALL PROJECTS MONTHLY REPORT'!J101</f>
        <v>300</v>
      </c>
      <c r="K101" s="149">
        <f>'ALL PROJECTS MONTHLY REPORT'!K101</f>
        <v>0</v>
      </c>
      <c r="L101" s="26">
        <f>'ALL PROJECTS MONTHLY REPORT'!L101</f>
        <v>300</v>
      </c>
      <c r="M101" s="149">
        <f>'ALL PROJECTS MONTHLY REPORT'!M101</f>
        <v>0</v>
      </c>
      <c r="N101" s="149">
        <f>'ALL PROJECTS MONTHLY REPORT'!N101</f>
        <v>1130</v>
      </c>
      <c r="O101" s="149">
        <f>'ALL PROJECTS MONTHLY REPORT'!O101</f>
        <v>233</v>
      </c>
      <c r="P101" s="27">
        <f>'ALL PROJECTS MONTHLY REPORT'!P101</f>
        <v>1363</v>
      </c>
      <c r="Q101" s="28">
        <f>'ALL PROJECTS MONTHLY REPORT'!Q101</f>
        <v>0.20619469026548673</v>
      </c>
      <c r="R101" s="29">
        <f>'ALL PROJECTS MONTHLY REPORT'!R101</f>
        <v>1323</v>
      </c>
      <c r="S101" s="28">
        <f>'ALL PROJECTS MONTHLY REPORT'!S101</f>
        <v>1</v>
      </c>
      <c r="T101" s="31">
        <f>'ALL PROJECTS MONTHLY REPORT'!T101</f>
        <v>37790</v>
      </c>
      <c r="U101" s="31">
        <f>'ALL PROJECTS MONTHLY REPORT'!U101</f>
        <v>38919</v>
      </c>
      <c r="V101" s="32">
        <f>'ALL PROJECTS MONTHLY REPORT'!V101</f>
        <v>39152</v>
      </c>
      <c r="W101" s="32">
        <f>'ALL PROJECTS MONTHLY REPORT'!W101</f>
        <v>39113</v>
      </c>
      <c r="X101" s="32">
        <f>'ALL PROJECTS MONTHLY REPORT'!X101</f>
        <v>39171</v>
      </c>
      <c r="Y101" s="31">
        <f>'ALL PROJECTS MONTHLY REPORT'!Y101</f>
        <v>0</v>
      </c>
      <c r="Z101" s="150" t="str">
        <f>'ALL PROJECTS MONTHLY REPORT'!Z101</f>
        <v>CFP</v>
      </c>
      <c r="AA101" s="151">
        <f>'ALL PROJECTS MONTHLY REPORT'!AA101</f>
        <v>0</v>
      </c>
      <c r="AB101" s="152">
        <f>'ALL PROJECTS MONTHLY REPORT'!AB101</f>
        <v>19819000</v>
      </c>
      <c r="AC101" s="152">
        <f>'ALL PROJECTS MONTHLY REPORT'!AC101</f>
        <v>1078350.46</v>
      </c>
      <c r="AD101" s="37">
        <f>'ALL PROJECTS MONTHLY REPORT'!AD101</f>
        <v>20897350.460000001</v>
      </c>
      <c r="AE101" s="28">
        <f>'ALL PROJECTS MONTHLY REPORT'!AE101</f>
        <v>5.4409932892678738E-2</v>
      </c>
      <c r="AF101" s="37">
        <f>'ALL PROJECTS MONTHLY REPORT'!AF101</f>
        <v>20897350.460000001</v>
      </c>
      <c r="AG101" s="152">
        <f>'ALL PROJECTS MONTHLY REPORT'!AG101</f>
        <v>0</v>
      </c>
      <c r="AH101" s="37">
        <f>'ALL PROJECTS MONTHLY REPORT'!AH101</f>
        <v>20897350.460000001</v>
      </c>
      <c r="AI101" s="39">
        <f>'ALL PROJECTS MONTHLY REPORT'!AI101</f>
        <v>1</v>
      </c>
      <c r="AJ101" s="40">
        <f>'ALL PROJECTS MONTHLY REPORT'!AJ101</f>
        <v>4.41</v>
      </c>
      <c r="AK101" s="39">
        <f>'ALL PROJECTS MONTHLY REPORT'!AK101</f>
        <v>1</v>
      </c>
      <c r="AL101" s="119">
        <f>'ALL PROJECTS MONTHLY REPORT'!AL101</f>
        <v>0</v>
      </c>
      <c r="AM101" s="153" t="str">
        <f>'ALL PROJECTS MONTHLY REPORT'!AM101</f>
        <v>Project Closed</v>
      </c>
      <c r="AN101" s="154" t="s">
        <v>223</v>
      </c>
    </row>
    <row r="102" spans="1:40" s="155" customFormat="1" ht="43.8" hidden="1" thickBot="1" x14ac:dyDescent="0.35">
      <c r="A102" s="147">
        <f>'ALL PROJECTS MONTHLY REPORT'!A102</f>
        <v>5077</v>
      </c>
      <c r="B102" s="148" t="str">
        <f>'ALL PROJECTS MONTHLY REPORT'!B102</f>
        <v>San Juan</v>
      </c>
      <c r="C102" s="148" t="str">
        <f>'ALL PROJECTS MONTHLY REPORT'!C102</f>
        <v>La Rosa</v>
      </c>
      <c r="D102" s="148" t="str">
        <f>'ALL PROJECTS MONTHLY REPORT'!D102</f>
        <v>Jorge Mercado</v>
      </c>
      <c r="E102" s="148" t="str">
        <f>'ALL PROJECTS MONTHLY REPORT'!E102</f>
        <v>AUTO ADM.</v>
      </c>
      <c r="F102" s="148" t="str">
        <f>'ALL PROJECTS MONTHLY REPORT'!F102</f>
        <v xml:space="preserve">LMC
</v>
      </c>
      <c r="G102" s="148" t="str">
        <f>'ALL PROJECTS MONTHLY REPORT'!G102</f>
        <v>García Joglar &amp; Arq.</v>
      </c>
      <c r="H102" s="148" t="str">
        <f>'ALL PROJECTS MONTHLY REPORT'!H102</f>
        <v>DGM Engineers</v>
      </c>
      <c r="I102" s="149">
        <f>'ALL PROJECTS MONTHLY REPORT'!I102</f>
        <v>52</v>
      </c>
      <c r="J102" s="149">
        <f>'ALL PROJECTS MONTHLY REPORT'!J102</f>
        <v>52</v>
      </c>
      <c r="K102" s="149">
        <f>'ALL PROJECTS MONTHLY REPORT'!K102</f>
        <v>0</v>
      </c>
      <c r="L102" s="26">
        <f>'ALL PROJECTS MONTHLY REPORT'!L102</f>
        <v>52</v>
      </c>
      <c r="M102" s="149">
        <f>'ALL PROJECTS MONTHLY REPORT'!M102</f>
        <v>0</v>
      </c>
      <c r="N102" s="149">
        <f>'ALL PROJECTS MONTHLY REPORT'!N102</f>
        <v>730</v>
      </c>
      <c r="O102" s="149">
        <f>'ALL PROJECTS MONTHLY REPORT'!O102</f>
        <v>270</v>
      </c>
      <c r="P102" s="27">
        <f>'ALL PROJECTS MONTHLY REPORT'!P102</f>
        <v>1000</v>
      </c>
      <c r="Q102" s="28">
        <f>'ALL PROJECTS MONTHLY REPORT'!Q102</f>
        <v>0.36986301369863012</v>
      </c>
      <c r="R102" s="29">
        <f>'ALL PROJECTS MONTHLY REPORT'!R102</f>
        <v>984</v>
      </c>
      <c r="S102" s="28">
        <f>'ALL PROJECTS MONTHLY REPORT'!S102</f>
        <v>1</v>
      </c>
      <c r="T102" s="31">
        <f>'ALL PROJECTS MONTHLY REPORT'!T102</f>
        <v>36801</v>
      </c>
      <c r="U102" s="31">
        <f>'ALL PROJECTS MONTHLY REPORT'!U102</f>
        <v>37530</v>
      </c>
      <c r="V102" s="32">
        <f>'ALL PROJECTS MONTHLY REPORT'!V102</f>
        <v>37800</v>
      </c>
      <c r="W102" s="32">
        <f>'ALL PROJECTS MONTHLY REPORT'!W102</f>
        <v>37785</v>
      </c>
      <c r="X102" s="32">
        <f>'ALL PROJECTS MONTHLY REPORT'!X102</f>
        <v>38187</v>
      </c>
      <c r="Y102" s="31">
        <f>'ALL PROJECTS MONTHLY REPORT'!Y102</f>
        <v>0</v>
      </c>
      <c r="Z102" s="150">
        <f>'ALL PROJECTS MONTHLY REPORT'!Z102</f>
        <v>0</v>
      </c>
      <c r="AA102" s="151">
        <f>'ALL PROJECTS MONTHLY REPORT'!AA102</f>
        <v>0</v>
      </c>
      <c r="AB102" s="152">
        <f>'ALL PROJECTS MONTHLY REPORT'!AB102</f>
        <v>4491000</v>
      </c>
      <c r="AC102" s="152">
        <f>'ALL PROJECTS MONTHLY REPORT'!AC102</f>
        <v>510039</v>
      </c>
      <c r="AD102" s="37">
        <f>'ALL PROJECTS MONTHLY REPORT'!AD102</f>
        <v>5001039</v>
      </c>
      <c r="AE102" s="28">
        <f>'ALL PROJECTS MONTHLY REPORT'!AE102</f>
        <v>0.1135691382765531</v>
      </c>
      <c r="AF102" s="37">
        <f>'ALL PROJECTS MONTHLY REPORT'!AF102</f>
        <v>5001039</v>
      </c>
      <c r="AG102" s="152">
        <f>'ALL PROJECTS MONTHLY REPORT'!AG102</f>
        <v>0</v>
      </c>
      <c r="AH102" s="37">
        <f>'ALL PROJECTS MONTHLY REPORT'!AH102</f>
        <v>5001039</v>
      </c>
      <c r="AI102" s="39">
        <f>'ALL PROJECTS MONTHLY REPORT'!AI102</f>
        <v>1</v>
      </c>
      <c r="AJ102" s="40">
        <f>'ALL PROJECTS MONTHLY REPORT'!AJ102</f>
        <v>18.923076923076923</v>
      </c>
      <c r="AK102" s="39">
        <f>'ALL PROJECTS MONTHLY REPORT'!AK102</f>
        <v>1</v>
      </c>
      <c r="AL102" s="119">
        <f>'ALL PROJECTS MONTHLY REPORT'!AL102</f>
        <v>0</v>
      </c>
      <c r="AM102" s="153" t="str">
        <f>'ALL PROJECTS MONTHLY REPORT'!AM102</f>
        <v>Project Closed</v>
      </c>
      <c r="AN102" s="154" t="s">
        <v>223</v>
      </c>
    </row>
    <row r="103" spans="1:40" s="155" customFormat="1" ht="43.8" hidden="1" thickBot="1" x14ac:dyDescent="0.35">
      <c r="A103" s="147">
        <f>'ALL PROJECTS MONTHLY REPORT'!A103</f>
        <v>5026</v>
      </c>
      <c r="B103" s="148" t="str">
        <f>'ALL PROJECTS MONTHLY REPORT'!B103</f>
        <v>San Juan</v>
      </c>
      <c r="C103" s="148" t="str">
        <f>'ALL PROJECTS MONTHLY REPORT'!C103</f>
        <v>Los Lirios</v>
      </c>
      <c r="D103" s="148" t="str">
        <f>'ALL PROJECTS MONTHLY REPORT'!D103</f>
        <v>Frank Nieves</v>
      </c>
      <c r="E103" s="148" t="str">
        <f>'ALL PROJECTS MONTHLY REPORT'!E103</f>
        <v xml:space="preserve">A &amp; M </v>
      </c>
      <c r="F103" s="148" t="str">
        <f>'ALL PROJECTS MONTHLY REPORT'!F103</f>
        <v xml:space="preserve">CCC Joint Venture
</v>
      </c>
      <c r="G103" s="148" t="str">
        <f>'ALL PROJECTS MONTHLY REPORT'!G103</f>
        <v>DG3A</v>
      </c>
      <c r="H103" s="148" t="str">
        <f>'ALL PROJECTS MONTHLY REPORT'!H103</f>
        <v>Builders Associates, LLC</v>
      </c>
      <c r="I103" s="149">
        <f>'ALL PROJECTS MONTHLY REPORT'!I103</f>
        <v>150</v>
      </c>
      <c r="J103" s="149">
        <f>'ALL PROJECTS MONTHLY REPORT'!J103</f>
        <v>150</v>
      </c>
      <c r="K103" s="149">
        <f>'ALL PROJECTS MONTHLY REPORT'!K103</f>
        <v>0</v>
      </c>
      <c r="L103" s="26">
        <f>'ALL PROJECTS MONTHLY REPORT'!L103</f>
        <v>150</v>
      </c>
      <c r="M103" s="149">
        <f>'ALL PROJECTS MONTHLY REPORT'!M103</f>
        <v>0</v>
      </c>
      <c r="N103" s="149">
        <f>'ALL PROJECTS MONTHLY REPORT'!N103</f>
        <v>854</v>
      </c>
      <c r="O103" s="149">
        <f>'ALL PROJECTS MONTHLY REPORT'!O103</f>
        <v>275</v>
      </c>
      <c r="P103" s="27">
        <f>'ALL PROJECTS MONTHLY REPORT'!P103</f>
        <v>1129</v>
      </c>
      <c r="Q103" s="28">
        <f>'ALL PROJECTS MONTHLY REPORT'!Q103</f>
        <v>0.32201405152224827</v>
      </c>
      <c r="R103" s="29">
        <f>'ALL PROJECTS MONTHLY REPORT'!R103</f>
        <v>1142</v>
      </c>
      <c r="S103" s="28">
        <f>'ALL PROJECTS MONTHLY REPORT'!S103</f>
        <v>1</v>
      </c>
      <c r="T103" s="31">
        <f>'ALL PROJECTS MONTHLY REPORT'!T103</f>
        <v>40129</v>
      </c>
      <c r="U103" s="31">
        <f>'ALL PROJECTS MONTHLY REPORT'!U103</f>
        <v>40982</v>
      </c>
      <c r="V103" s="32">
        <f>'ALL PROJECTS MONTHLY REPORT'!V103</f>
        <v>41257</v>
      </c>
      <c r="W103" s="32">
        <f>'ALL PROJECTS MONTHLY REPORT'!W103</f>
        <v>41271</v>
      </c>
      <c r="X103" s="32">
        <f>'ALL PROJECTS MONTHLY REPORT'!X103</f>
        <v>41383</v>
      </c>
      <c r="Y103" s="31">
        <f>'ALL PROJECTS MONTHLY REPORT'!Y103</f>
        <v>0</v>
      </c>
      <c r="Z103" s="150" t="str">
        <f>'ALL PROJECTS MONTHLY REPORT'!Z103</f>
        <v>ARRA/CFP</v>
      </c>
      <c r="AA103" s="151">
        <f>'ALL PROJECTS MONTHLY REPORT'!AA103</f>
        <v>0</v>
      </c>
      <c r="AB103" s="152">
        <f>'ALL PROJECTS MONTHLY REPORT'!AB103</f>
        <v>15075000</v>
      </c>
      <c r="AC103" s="152">
        <f>'ALL PROJECTS MONTHLY REPORT'!AC103</f>
        <v>523404.07</v>
      </c>
      <c r="AD103" s="37">
        <f>'ALL PROJECTS MONTHLY REPORT'!AD103</f>
        <v>15598404.07</v>
      </c>
      <c r="AE103" s="28">
        <f>'ALL PROJECTS MONTHLY REPORT'!AE103</f>
        <v>3.4720004643449418E-2</v>
      </c>
      <c r="AF103" s="37">
        <f>'ALL PROJECTS MONTHLY REPORT'!AF103</f>
        <v>15598404.07</v>
      </c>
      <c r="AG103" s="152">
        <f>'ALL PROJECTS MONTHLY REPORT'!AG103</f>
        <v>0</v>
      </c>
      <c r="AH103" s="37">
        <f>'ALL PROJECTS MONTHLY REPORT'!AH103</f>
        <v>15598404.07</v>
      </c>
      <c r="AI103" s="39">
        <f>'ALL PROJECTS MONTHLY REPORT'!AI103</f>
        <v>1</v>
      </c>
      <c r="AJ103" s="40">
        <f>'ALL PROJECTS MONTHLY REPORT'!AJ103</f>
        <v>7.6133333333333333</v>
      </c>
      <c r="AK103" s="39">
        <f>'ALL PROJECTS MONTHLY REPORT'!AK103</f>
        <v>1</v>
      </c>
      <c r="AL103" s="119">
        <f>'ALL PROJECTS MONTHLY REPORT'!AL103</f>
        <v>0</v>
      </c>
      <c r="AM103" s="153" t="str">
        <f>'ALL PROJECTS MONTHLY REPORT'!AM103</f>
        <v>The Contractor submitted a claim for extended overhead by amount of $989,402.32</v>
      </c>
      <c r="AN103" s="154" t="s">
        <v>223</v>
      </c>
    </row>
    <row r="104" spans="1:40" s="155" customFormat="1" ht="29.4" hidden="1" thickBot="1" x14ac:dyDescent="0.35">
      <c r="A104" s="147">
        <f>'ALL PROJECTS MONTHLY REPORT'!A104</f>
        <v>5099</v>
      </c>
      <c r="B104" s="148" t="str">
        <f>'ALL PROJECTS MONTHLY REPORT'!B104</f>
        <v>San Juan</v>
      </c>
      <c r="C104" s="148" t="str">
        <f>'ALL PROJECTS MONTHLY REPORT'!C104</f>
        <v>El Prado</v>
      </c>
      <c r="D104" s="148" t="str">
        <f>'ALL PROJECTS MONTHLY REPORT'!D104</f>
        <v>José González</v>
      </c>
      <c r="E104" s="148" t="str">
        <f>'ALL PROJECTS MONTHLY REPORT'!E104</f>
        <v>Cost Control</v>
      </c>
      <c r="F104" s="148" t="str">
        <f>'ALL PROJECTS MONTHLY REPORT'!F104</f>
        <v>BMA</v>
      </c>
      <c r="G104" s="148" t="str">
        <f>'ALL PROJECTS MONTHLY REPORT'!G104</f>
        <v>Ray Architects</v>
      </c>
      <c r="H104" s="148" t="str">
        <f>'ALL PROJECTS MONTHLY REPORT'!H104</f>
        <v>Del Valle Group</v>
      </c>
      <c r="I104" s="149">
        <f>'ALL PROJECTS MONTHLY REPORT'!I104</f>
        <v>220</v>
      </c>
      <c r="J104" s="149">
        <f>'ALL PROJECTS MONTHLY REPORT'!J104</f>
        <v>220</v>
      </c>
      <c r="K104" s="149">
        <f>'ALL PROJECTS MONTHLY REPORT'!K104</f>
        <v>0</v>
      </c>
      <c r="L104" s="26">
        <f>'ALL PROJECTS MONTHLY REPORT'!L104</f>
        <v>220</v>
      </c>
      <c r="M104" s="149">
        <f>'ALL PROJECTS MONTHLY REPORT'!M104</f>
        <v>0</v>
      </c>
      <c r="N104" s="149">
        <f>'ALL PROJECTS MONTHLY REPORT'!N104</f>
        <v>1260</v>
      </c>
      <c r="O104" s="149">
        <f>'ALL PROJECTS MONTHLY REPORT'!O104</f>
        <v>78</v>
      </c>
      <c r="P104" s="27">
        <f>'ALL PROJECTS MONTHLY REPORT'!P104</f>
        <v>1338</v>
      </c>
      <c r="Q104" s="28">
        <f>'ALL PROJECTS MONTHLY REPORT'!Q104</f>
        <v>6.1904761904761907E-2</v>
      </c>
      <c r="R104" s="29">
        <f>'ALL PROJECTS MONTHLY REPORT'!R104</f>
        <v>1202</v>
      </c>
      <c r="S104" s="28">
        <f>'ALL PROJECTS MONTHLY REPORT'!S104</f>
        <v>1</v>
      </c>
      <c r="T104" s="31">
        <f>'ALL PROJECTS MONTHLY REPORT'!T104</f>
        <v>36784</v>
      </c>
      <c r="U104" s="31">
        <f>'ALL PROJECTS MONTHLY REPORT'!U104</f>
        <v>38043</v>
      </c>
      <c r="V104" s="32">
        <f>'ALL PROJECTS MONTHLY REPORT'!V104</f>
        <v>38121</v>
      </c>
      <c r="W104" s="32">
        <f>'ALL PROJECTS MONTHLY REPORT'!W104</f>
        <v>37986</v>
      </c>
      <c r="X104" s="32">
        <f>'ALL PROJECTS MONTHLY REPORT'!X104</f>
        <v>38014</v>
      </c>
      <c r="Y104" s="31">
        <f>'ALL PROJECTS MONTHLY REPORT'!Y104</f>
        <v>0</v>
      </c>
      <c r="Z104" s="150" t="str">
        <f>'ALL PROJECTS MONTHLY REPORT'!Z104</f>
        <v>CFP</v>
      </c>
      <c r="AA104" s="151">
        <f>'ALL PROJECTS MONTHLY REPORT'!AA104</f>
        <v>0</v>
      </c>
      <c r="AB104" s="152">
        <f>'ALL PROJECTS MONTHLY REPORT'!AB104</f>
        <v>15715000</v>
      </c>
      <c r="AC104" s="152">
        <f>'ALL PROJECTS MONTHLY REPORT'!AC104</f>
        <v>1037001</v>
      </c>
      <c r="AD104" s="37">
        <f>'ALL PROJECTS MONTHLY REPORT'!AD104</f>
        <v>16752001</v>
      </c>
      <c r="AE104" s="28">
        <f>'ALL PROJECTS MONTHLY REPORT'!AE104</f>
        <v>6.5987973273942097E-2</v>
      </c>
      <c r="AF104" s="37">
        <f>'ALL PROJECTS MONTHLY REPORT'!AF104</f>
        <v>16752001</v>
      </c>
      <c r="AG104" s="152">
        <f>'ALL PROJECTS MONTHLY REPORT'!AG104</f>
        <v>0</v>
      </c>
      <c r="AH104" s="37">
        <f>'ALL PROJECTS MONTHLY REPORT'!AH104</f>
        <v>16752001</v>
      </c>
      <c r="AI104" s="39">
        <f>'ALL PROJECTS MONTHLY REPORT'!AI104</f>
        <v>1</v>
      </c>
      <c r="AJ104" s="40">
        <f>'ALL PROJECTS MONTHLY REPORT'!AJ104</f>
        <v>5.4636363636363638</v>
      </c>
      <c r="AK104" s="39">
        <f>'ALL PROJECTS MONTHLY REPORT'!AK104</f>
        <v>1</v>
      </c>
      <c r="AL104" s="119">
        <f>'ALL PROJECTS MONTHLY REPORT'!AL104</f>
        <v>0</v>
      </c>
      <c r="AM104" s="153" t="str">
        <f>'ALL PROJECTS MONTHLY REPORT'!AM104</f>
        <v>Project Closed</v>
      </c>
      <c r="AN104" s="154" t="s">
        <v>223</v>
      </c>
    </row>
    <row r="105" spans="1:40" s="155" customFormat="1" ht="58.2" hidden="1" thickBot="1" x14ac:dyDescent="0.35">
      <c r="A105" s="147">
        <f>'ALL PROJECTS MONTHLY REPORT'!A105</f>
        <v>5192</v>
      </c>
      <c r="B105" s="148" t="str">
        <f>'ALL PROJECTS MONTHLY REPORT'!B105</f>
        <v>San Juan</v>
      </c>
      <c r="C105" s="148" t="str">
        <f>'ALL PROJECTS MONTHLY REPORT'!C105</f>
        <v>Antigua Via</v>
      </c>
      <c r="D105" s="148" t="str">
        <f>'ALL PROJECTS MONTHLY REPORT'!D105</f>
        <v>José González</v>
      </c>
      <c r="E105" s="148" t="str">
        <f>'ALL PROJECTS MONTHLY REPORT'!E105</f>
        <v>MAS Corporation</v>
      </c>
      <c r="F105" s="148" t="str">
        <f>'ALL PROJECTS MONTHLY REPORT'!F105</f>
        <v>BMA</v>
      </c>
      <c r="G105" s="148" t="str">
        <f>'ALL PROJECTS MONTHLY REPORT'!G105</f>
        <v>Rodríguez &amp; del Valle (Design &amp; Build)</v>
      </c>
      <c r="H105" s="148" t="str">
        <f>'ALL PROJECTS MONTHLY REPORT'!H105</f>
        <v>Rodríguez &amp; del Valle</v>
      </c>
      <c r="I105" s="149">
        <f>'ALL PROJECTS MONTHLY REPORT'!I105</f>
        <v>200</v>
      </c>
      <c r="J105" s="149">
        <f>'ALL PROJECTS MONTHLY REPORT'!J105</f>
        <v>200</v>
      </c>
      <c r="K105" s="149">
        <f>'ALL PROJECTS MONTHLY REPORT'!K105</f>
        <v>0</v>
      </c>
      <c r="L105" s="26">
        <f>'ALL PROJECTS MONTHLY REPORT'!L105</f>
        <v>200</v>
      </c>
      <c r="M105" s="149">
        <f>'ALL PROJECTS MONTHLY REPORT'!M105</f>
        <v>0</v>
      </c>
      <c r="N105" s="149">
        <f>'ALL PROJECTS MONTHLY REPORT'!N105</f>
        <v>882</v>
      </c>
      <c r="O105" s="149">
        <f>'ALL PROJECTS MONTHLY REPORT'!O105</f>
        <v>147</v>
      </c>
      <c r="P105" s="27">
        <f>'ALL PROJECTS MONTHLY REPORT'!P105</f>
        <v>1029</v>
      </c>
      <c r="Q105" s="28">
        <f>'ALL PROJECTS MONTHLY REPORT'!Q105</f>
        <v>0.16666666666666666</v>
      </c>
      <c r="R105" s="29">
        <f>'ALL PROJECTS MONTHLY REPORT'!R105</f>
        <v>1338</v>
      </c>
      <c r="S105" s="28">
        <f>'ALL PROJECTS MONTHLY REPORT'!S105</f>
        <v>1</v>
      </c>
      <c r="T105" s="31">
        <f>'ALL PROJECTS MONTHLY REPORT'!T105</f>
        <v>36535</v>
      </c>
      <c r="U105" s="31">
        <f>'ALL PROJECTS MONTHLY REPORT'!U105</f>
        <v>37416</v>
      </c>
      <c r="V105" s="32">
        <f>'ALL PROJECTS MONTHLY REPORT'!V105</f>
        <v>37563</v>
      </c>
      <c r="W105" s="32">
        <f>'ALL PROJECTS MONTHLY REPORT'!W105</f>
        <v>37873</v>
      </c>
      <c r="X105" s="32">
        <f>'ALL PROJECTS MONTHLY REPORT'!X105</f>
        <v>37873</v>
      </c>
      <c r="Y105" s="31">
        <f>'ALL PROJECTS MONTHLY REPORT'!Y105</f>
        <v>0</v>
      </c>
      <c r="Z105" s="150" t="str">
        <f>'ALL PROJECTS MONTHLY REPORT'!Z105</f>
        <v>CFP</v>
      </c>
      <c r="AA105" s="151">
        <f>'ALL PROJECTS MONTHLY REPORT'!AA105</f>
        <v>0</v>
      </c>
      <c r="AB105" s="152">
        <f>'ALL PROJECTS MONTHLY REPORT'!AB105</f>
        <v>13397000</v>
      </c>
      <c r="AC105" s="152">
        <f>'ALL PROJECTS MONTHLY REPORT'!AC105</f>
        <v>211211</v>
      </c>
      <c r="AD105" s="37">
        <f>'ALL PROJECTS MONTHLY REPORT'!AD105</f>
        <v>13608211</v>
      </c>
      <c r="AE105" s="28">
        <f>'ALL PROJECTS MONTHLY REPORT'!AE105</f>
        <v>1.5765544524893631E-2</v>
      </c>
      <c r="AF105" s="37">
        <f>'ALL PROJECTS MONTHLY REPORT'!AF105</f>
        <v>13608211</v>
      </c>
      <c r="AG105" s="152">
        <f>'ALL PROJECTS MONTHLY REPORT'!AG105</f>
        <v>0</v>
      </c>
      <c r="AH105" s="37">
        <f>'ALL PROJECTS MONTHLY REPORT'!AH105</f>
        <v>13608211</v>
      </c>
      <c r="AI105" s="39">
        <f>'ALL PROJECTS MONTHLY REPORT'!AI105</f>
        <v>1</v>
      </c>
      <c r="AJ105" s="40">
        <f>'ALL PROJECTS MONTHLY REPORT'!AJ105</f>
        <v>6.69</v>
      </c>
      <c r="AK105" s="39">
        <f>'ALL PROJECTS MONTHLY REPORT'!AK105</f>
        <v>1</v>
      </c>
      <c r="AL105" s="119">
        <f>'ALL PROJECTS MONTHLY REPORT'!AL105</f>
        <v>0</v>
      </c>
      <c r="AM105" s="153" t="str">
        <f>'ALL PROJECTS MONTHLY REPORT'!AM105</f>
        <v>Project Closed</v>
      </c>
      <c r="AN105" s="154" t="s">
        <v>223</v>
      </c>
    </row>
    <row r="106" spans="1:40" s="155" customFormat="1" ht="43.8" hidden="1" thickBot="1" x14ac:dyDescent="0.35">
      <c r="A106" s="147">
        <f>'ALL PROJECTS MONTHLY REPORT'!A106</f>
        <v>2010</v>
      </c>
      <c r="B106" s="148" t="str">
        <f>'ALL PROJECTS MONTHLY REPORT'!B106</f>
        <v>San Juan</v>
      </c>
      <c r="C106" s="148" t="str">
        <f>'ALL PROJECTS MONTHLY REPORT'!C106</f>
        <v>Vista Hermosa II (Fase II)</v>
      </c>
      <c r="D106" s="148" t="str">
        <f>'ALL PROJECTS MONTHLY REPORT'!D106</f>
        <v>José Negrón</v>
      </c>
      <c r="E106" s="148" t="str">
        <f>'ALL PROJECTS MONTHLY REPORT'!E106</f>
        <v>MAS Corporation</v>
      </c>
      <c r="F106" s="148" t="str">
        <f>'ALL PROJECTS MONTHLY REPORT'!F106</f>
        <v>AVP / Jorge L. Robert</v>
      </c>
      <c r="G106" s="148" t="str">
        <f>'ALL PROJECTS MONTHLY REPORT'!G106</f>
        <v>Guillermety, Ortiz &amp; Asoc.</v>
      </c>
      <c r="H106" s="148" t="str">
        <f>'ALL PROJECTS MONTHLY REPORT'!H106</f>
        <v>Urban Builders</v>
      </c>
      <c r="I106" s="149">
        <f>'ALL PROJECTS MONTHLY REPORT'!I106</f>
        <v>476</v>
      </c>
      <c r="J106" s="149">
        <f>'ALL PROJECTS MONTHLY REPORT'!J106</f>
        <v>476</v>
      </c>
      <c r="K106" s="149">
        <f>'ALL PROJECTS MONTHLY REPORT'!K106</f>
        <v>0</v>
      </c>
      <c r="L106" s="26">
        <f>'ALL PROJECTS MONTHLY REPORT'!L106</f>
        <v>476</v>
      </c>
      <c r="M106" s="149">
        <f>'ALL PROJECTS MONTHLY REPORT'!M106</f>
        <v>0</v>
      </c>
      <c r="N106" s="149">
        <f>'ALL PROJECTS MONTHLY REPORT'!N106</f>
        <v>1216</v>
      </c>
      <c r="O106" s="149">
        <f>'ALL PROJECTS MONTHLY REPORT'!O106</f>
        <v>590</v>
      </c>
      <c r="P106" s="27">
        <f>'ALL PROJECTS MONTHLY REPORT'!P106</f>
        <v>1806</v>
      </c>
      <c r="Q106" s="28">
        <f>'ALL PROJECTS MONTHLY REPORT'!Q106</f>
        <v>0.48519736842105265</v>
      </c>
      <c r="R106" s="29">
        <f>'ALL PROJECTS MONTHLY REPORT'!R106</f>
        <v>1442</v>
      </c>
      <c r="S106" s="28">
        <f>'ALL PROJECTS MONTHLY REPORT'!S106</f>
        <v>1</v>
      </c>
      <c r="T106" s="31">
        <f>'ALL PROJECTS MONTHLY REPORT'!T106</f>
        <v>35527</v>
      </c>
      <c r="U106" s="31">
        <f>'ALL PROJECTS MONTHLY REPORT'!U106</f>
        <v>36742</v>
      </c>
      <c r="V106" s="32">
        <f>'ALL PROJECTS MONTHLY REPORT'!V106</f>
        <v>37332</v>
      </c>
      <c r="W106" s="32">
        <f>'ALL PROJECTS MONTHLY REPORT'!W106</f>
        <v>36969</v>
      </c>
      <c r="X106" s="32">
        <f>'ALL PROJECTS MONTHLY REPORT'!X106</f>
        <v>37238</v>
      </c>
      <c r="Y106" s="31">
        <f>'ALL PROJECTS MONTHLY REPORT'!Y106</f>
        <v>0</v>
      </c>
      <c r="Z106" s="150">
        <f>'ALL PROJECTS MONTHLY REPORT'!Z106</f>
        <v>0</v>
      </c>
      <c r="AA106" s="151">
        <f>'ALL PROJECTS MONTHLY REPORT'!AA106</f>
        <v>0</v>
      </c>
      <c r="AB106" s="152">
        <f>'ALL PROJECTS MONTHLY REPORT'!AB106</f>
        <v>17900000</v>
      </c>
      <c r="AC106" s="152">
        <f>'ALL PROJECTS MONTHLY REPORT'!AC106</f>
        <v>1037096.5</v>
      </c>
      <c r="AD106" s="37">
        <f>'ALL PROJECTS MONTHLY REPORT'!AD106</f>
        <v>18937096.5</v>
      </c>
      <c r="AE106" s="28">
        <f>'ALL PROJECTS MONTHLY REPORT'!AE106</f>
        <v>5.7938351955307263E-2</v>
      </c>
      <c r="AF106" s="37">
        <f>'ALL PROJECTS MONTHLY REPORT'!AF106</f>
        <v>18371767.140000001</v>
      </c>
      <c r="AG106" s="152">
        <f>'ALL PROJECTS MONTHLY REPORT'!AG106</f>
        <v>0</v>
      </c>
      <c r="AH106" s="37">
        <f>'ALL PROJECTS MONTHLY REPORT'!AH106</f>
        <v>18371767.140000001</v>
      </c>
      <c r="AI106" s="39">
        <f>'ALL PROJECTS MONTHLY REPORT'!AI106</f>
        <v>0.97014698847840797</v>
      </c>
      <c r="AJ106" s="40">
        <f>'ALL PROJECTS MONTHLY REPORT'!AJ106</f>
        <v>3.0294117647058822</v>
      </c>
      <c r="AK106" s="39">
        <f>'ALL PROJECTS MONTHLY REPORT'!AK106</f>
        <v>1</v>
      </c>
      <c r="AL106" s="119">
        <f>'ALL PROJECTS MONTHLY REPORT'!AL106</f>
        <v>0</v>
      </c>
      <c r="AM106" s="153" t="str">
        <f>'ALL PROJECTS MONTHLY REPORT'!AM106</f>
        <v>Project Closed</v>
      </c>
      <c r="AN106" s="154" t="s">
        <v>223</v>
      </c>
    </row>
    <row r="107" spans="1:40" s="155" customFormat="1" ht="29.4" hidden="1" thickBot="1" x14ac:dyDescent="0.35">
      <c r="A107" s="147">
        <f>'ALL PROJECTS MONTHLY REPORT'!A107</f>
        <v>5031</v>
      </c>
      <c r="B107" s="148" t="str">
        <f>'ALL PROJECTS MONTHLY REPORT'!B107</f>
        <v>San Juan</v>
      </c>
      <c r="C107" s="148" t="str">
        <f>'ALL PROJECTS MONTHLY REPORT'!C107</f>
        <v>Jardines de Campo Rico</v>
      </c>
      <c r="D107" s="148" t="str">
        <f>'ALL PROJECTS MONTHLY REPORT'!D107</f>
        <v>José Negrón</v>
      </c>
      <c r="E107" s="148" t="str">
        <f>'ALL PROJECTS MONTHLY REPORT'!E107</f>
        <v>Cost Control</v>
      </c>
      <c r="F107" s="148" t="str">
        <f>'ALL PROJECTS MONTHLY REPORT'!F107</f>
        <v>CMS</v>
      </c>
      <c r="G107" s="148" t="str">
        <f>'ALL PROJECTS MONTHLY REPORT'!G107</f>
        <v>DG3A</v>
      </c>
      <c r="H107" s="148" t="str">
        <f>'ALL PROJECTS MONTHLY REPORT'!H107</f>
        <v>North Connstruction</v>
      </c>
      <c r="I107" s="149">
        <f>'ALL PROJECTS MONTHLY REPORT'!I107</f>
        <v>196</v>
      </c>
      <c r="J107" s="149">
        <f>'ALL PROJECTS MONTHLY REPORT'!J107</f>
        <v>196</v>
      </c>
      <c r="K107" s="149">
        <f>'ALL PROJECTS MONTHLY REPORT'!K107</f>
        <v>0</v>
      </c>
      <c r="L107" s="26">
        <f>'ALL PROJECTS MONTHLY REPORT'!L107</f>
        <v>196</v>
      </c>
      <c r="M107" s="149">
        <f>'ALL PROJECTS MONTHLY REPORT'!M107</f>
        <v>0</v>
      </c>
      <c r="N107" s="149">
        <f>'ALL PROJECTS MONTHLY REPORT'!N107</f>
        <v>750</v>
      </c>
      <c r="O107" s="149">
        <f>'ALL PROJECTS MONTHLY REPORT'!O107</f>
        <v>263</v>
      </c>
      <c r="P107" s="27">
        <f>'ALL PROJECTS MONTHLY REPORT'!P107</f>
        <v>1013</v>
      </c>
      <c r="Q107" s="28">
        <f>'ALL PROJECTS MONTHLY REPORT'!Q107</f>
        <v>0.35066666666666668</v>
      </c>
      <c r="R107" s="29">
        <f>'ALL PROJECTS MONTHLY REPORT'!R107</f>
        <v>1012</v>
      </c>
      <c r="S107" s="28">
        <f>'ALL PROJECTS MONTHLY REPORT'!S107</f>
        <v>1</v>
      </c>
      <c r="T107" s="31">
        <f>'ALL PROJECTS MONTHLY REPORT'!T107</f>
        <v>38747</v>
      </c>
      <c r="U107" s="31">
        <f>'ALL PROJECTS MONTHLY REPORT'!U107</f>
        <v>39496</v>
      </c>
      <c r="V107" s="32">
        <f>'ALL PROJECTS MONTHLY REPORT'!V107</f>
        <v>39759</v>
      </c>
      <c r="W107" s="32">
        <f>'ALL PROJECTS MONTHLY REPORT'!W107</f>
        <v>39759</v>
      </c>
      <c r="X107" s="32">
        <f>'ALL PROJECTS MONTHLY REPORT'!X107</f>
        <v>39786</v>
      </c>
      <c r="Y107" s="31">
        <f>'ALL PROJECTS MONTHLY REPORT'!Y107</f>
        <v>0</v>
      </c>
      <c r="Z107" s="150" t="str">
        <f>'ALL PROJECTS MONTHLY REPORT'!Z107</f>
        <v>Tax Credit</v>
      </c>
      <c r="AA107" s="151">
        <f>'ALL PROJECTS MONTHLY REPORT'!AA107</f>
        <v>0</v>
      </c>
      <c r="AB107" s="152">
        <f>'ALL PROJECTS MONTHLY REPORT'!AB107</f>
        <v>19483000</v>
      </c>
      <c r="AC107" s="152">
        <f>'ALL PROJECTS MONTHLY REPORT'!AC107</f>
        <v>17564</v>
      </c>
      <c r="AD107" s="37">
        <f>'ALL PROJECTS MONTHLY REPORT'!AD107</f>
        <v>19500564</v>
      </c>
      <c r="AE107" s="28">
        <f>'ALL PROJECTS MONTHLY REPORT'!AE107</f>
        <v>9.0150387517322795E-4</v>
      </c>
      <c r="AF107" s="37">
        <f>'ALL PROJECTS MONTHLY REPORT'!AF107</f>
        <v>19500564</v>
      </c>
      <c r="AG107" s="152">
        <f>'ALL PROJECTS MONTHLY REPORT'!AG107</f>
        <v>0</v>
      </c>
      <c r="AH107" s="37">
        <f>'ALL PROJECTS MONTHLY REPORT'!AH107</f>
        <v>19500564</v>
      </c>
      <c r="AI107" s="39">
        <f>'ALL PROJECTS MONTHLY REPORT'!AI107</f>
        <v>1</v>
      </c>
      <c r="AJ107" s="40">
        <f>'ALL PROJECTS MONTHLY REPORT'!AJ107</f>
        <v>5.1632653061224492</v>
      </c>
      <c r="AK107" s="39">
        <f>'ALL PROJECTS MONTHLY REPORT'!AK107</f>
        <v>1</v>
      </c>
      <c r="AL107" s="119">
        <f>'ALL PROJECTS MONTHLY REPORT'!AL107</f>
        <v>0</v>
      </c>
      <c r="AM107" s="153" t="str">
        <f>'ALL PROJECTS MONTHLY REPORT'!AM107</f>
        <v>Project Closed</v>
      </c>
      <c r="AN107" s="154" t="s">
        <v>223</v>
      </c>
    </row>
    <row r="108" spans="1:40" s="155" customFormat="1" ht="29.4" hidden="1" thickBot="1" x14ac:dyDescent="0.35">
      <c r="A108" s="147">
        <f>'ALL PROJECTS MONTHLY REPORT'!A108</f>
        <v>5143</v>
      </c>
      <c r="B108" s="148" t="str">
        <f>'ALL PROJECTS MONTHLY REPORT'!B108</f>
        <v>San Juan</v>
      </c>
      <c r="C108" s="148" t="str">
        <f>'ALL PROJECTS MONTHLY REPORT'!C108</f>
        <v>Monte Park</v>
      </c>
      <c r="D108" s="148" t="str">
        <f>'ALL PROJECTS MONTHLY REPORT'!D108</f>
        <v>José Negrón</v>
      </c>
      <c r="E108" s="148" t="str">
        <f>'ALL PROJECTS MONTHLY REPORT'!E108</f>
        <v>Housing Promoters</v>
      </c>
      <c r="F108" s="148" t="str">
        <f>'ALL PROJECTS MONTHLY REPORT'!F108</f>
        <v>AVP / SAGA</v>
      </c>
      <c r="G108" s="148" t="str">
        <f>'ALL PROJECTS MONTHLY REPORT'!G108</f>
        <v>Molinary</v>
      </c>
      <c r="H108" s="148" t="str">
        <f>'ALL PROJECTS MONTHLY REPORT'!H108</f>
        <v>Fernández &amp; Gutiérrez</v>
      </c>
      <c r="I108" s="149">
        <f>'ALL PROJECTS MONTHLY REPORT'!I108</f>
        <v>224</v>
      </c>
      <c r="J108" s="149">
        <f>'ALL PROJECTS MONTHLY REPORT'!J108</f>
        <v>224</v>
      </c>
      <c r="K108" s="149">
        <f>'ALL PROJECTS MONTHLY REPORT'!K108</f>
        <v>0</v>
      </c>
      <c r="L108" s="26">
        <f>'ALL PROJECTS MONTHLY REPORT'!L108</f>
        <v>224</v>
      </c>
      <c r="M108" s="149">
        <f>'ALL PROJECTS MONTHLY REPORT'!M108</f>
        <v>0</v>
      </c>
      <c r="N108" s="149">
        <f>'ALL PROJECTS MONTHLY REPORT'!N108</f>
        <v>874</v>
      </c>
      <c r="O108" s="149">
        <f>'ALL PROJECTS MONTHLY REPORT'!O108</f>
        <v>345</v>
      </c>
      <c r="P108" s="27">
        <f>'ALL PROJECTS MONTHLY REPORT'!P108</f>
        <v>1219</v>
      </c>
      <c r="Q108" s="28">
        <f>'ALL PROJECTS MONTHLY REPORT'!Q108</f>
        <v>0.39473684210526316</v>
      </c>
      <c r="R108" s="29">
        <f>'ALL PROJECTS MONTHLY REPORT'!R108</f>
        <v>1517</v>
      </c>
      <c r="S108" s="28">
        <f>'ALL PROJECTS MONTHLY REPORT'!S108</f>
        <v>1</v>
      </c>
      <c r="T108" s="31">
        <f>'ALL PROJECTS MONTHLY REPORT'!T108</f>
        <v>35370</v>
      </c>
      <c r="U108" s="31">
        <f>'ALL PROJECTS MONTHLY REPORT'!U108</f>
        <v>36243</v>
      </c>
      <c r="V108" s="32">
        <f>'ALL PROJECTS MONTHLY REPORT'!V108</f>
        <v>36588</v>
      </c>
      <c r="W108" s="32">
        <f>'ALL PROJECTS MONTHLY REPORT'!W108</f>
        <v>36887</v>
      </c>
      <c r="X108" s="32">
        <f>'ALL PROJECTS MONTHLY REPORT'!X108</f>
        <v>36959</v>
      </c>
      <c r="Y108" s="31">
        <f>'ALL PROJECTS MONTHLY REPORT'!Y108</f>
        <v>0</v>
      </c>
      <c r="Z108" s="150">
        <f>'ALL PROJECTS MONTHLY REPORT'!Z108</f>
        <v>0</v>
      </c>
      <c r="AA108" s="151">
        <f>'ALL PROJECTS MONTHLY REPORT'!AA108</f>
        <v>0</v>
      </c>
      <c r="AB108" s="152">
        <f>'ALL PROJECTS MONTHLY REPORT'!AB108</f>
        <v>10585212</v>
      </c>
      <c r="AC108" s="152">
        <f>'ALL PROJECTS MONTHLY REPORT'!AC108</f>
        <v>350973</v>
      </c>
      <c r="AD108" s="37">
        <f>'ALL PROJECTS MONTHLY REPORT'!AD108</f>
        <v>10936185</v>
      </c>
      <c r="AE108" s="28">
        <f>'ALL PROJECTS MONTHLY REPORT'!AE108</f>
        <v>3.3156917405149748E-2</v>
      </c>
      <c r="AF108" s="37">
        <f>'ALL PROJECTS MONTHLY REPORT'!AF108</f>
        <v>10936185</v>
      </c>
      <c r="AG108" s="152">
        <f>'ALL PROJECTS MONTHLY REPORT'!AG108</f>
        <v>0</v>
      </c>
      <c r="AH108" s="37">
        <f>'ALL PROJECTS MONTHLY REPORT'!AH108</f>
        <v>10936185</v>
      </c>
      <c r="AI108" s="39">
        <f>'ALL PROJECTS MONTHLY REPORT'!AI108</f>
        <v>1</v>
      </c>
      <c r="AJ108" s="40">
        <f>'ALL PROJECTS MONTHLY REPORT'!AJ108</f>
        <v>6.7723214285714288</v>
      </c>
      <c r="AK108" s="39">
        <f>'ALL PROJECTS MONTHLY REPORT'!AK108</f>
        <v>1</v>
      </c>
      <c r="AL108" s="119">
        <f>'ALL PROJECTS MONTHLY REPORT'!AL108</f>
        <v>0</v>
      </c>
      <c r="AM108" s="153" t="str">
        <f>'ALL PROJECTS MONTHLY REPORT'!AM108</f>
        <v>Project Closed</v>
      </c>
      <c r="AN108" s="154" t="s">
        <v>223</v>
      </c>
    </row>
    <row r="109" spans="1:40" s="155" customFormat="1" ht="43.8" hidden="1" thickBot="1" x14ac:dyDescent="0.35">
      <c r="A109" s="147">
        <f>'ALL PROJECTS MONTHLY REPORT'!A109</f>
        <v>5017</v>
      </c>
      <c r="B109" s="148" t="str">
        <f>'ALL PROJECTS MONTHLY REPORT'!B109</f>
        <v>San Juan</v>
      </c>
      <c r="C109" s="148" t="str">
        <f>'ALL PROJECTS MONTHLY REPORT'!C109</f>
        <v>San Martín</v>
      </c>
      <c r="D109" s="148" t="str">
        <f>'ALL PROJECTS MONTHLY REPORT'!D109</f>
        <v>Luis Rodríguez</v>
      </c>
      <c r="E109" s="148" t="str">
        <f>'ALL PROJECTS MONTHLY REPORT'!E109</f>
        <v>Housing Promoters</v>
      </c>
      <c r="F109" s="148" t="str">
        <f>'ALL PROJECTS MONTHLY REPORT'!F109</f>
        <v xml:space="preserve">LMC
</v>
      </c>
      <c r="G109" s="148" t="str">
        <f>'ALL PROJECTS MONTHLY REPORT'!G109</f>
        <v>Enrique Ruiz &amp; Assoc.</v>
      </c>
      <c r="H109" s="148" t="str">
        <f>'ALL PROJECTS MONTHLY REPORT'!H109</f>
        <v>Del Valle Group</v>
      </c>
      <c r="I109" s="149">
        <f>'ALL PROJECTS MONTHLY REPORT'!I109</f>
        <v>300</v>
      </c>
      <c r="J109" s="149">
        <f>'ALL PROJECTS MONTHLY REPORT'!J109</f>
        <v>300</v>
      </c>
      <c r="K109" s="149">
        <f>'ALL PROJECTS MONTHLY REPORT'!K109</f>
        <v>0</v>
      </c>
      <c r="L109" s="26">
        <f>'ALL PROJECTS MONTHLY REPORT'!L109</f>
        <v>300</v>
      </c>
      <c r="M109" s="149">
        <f>'ALL PROJECTS MONTHLY REPORT'!M109</f>
        <v>0</v>
      </c>
      <c r="N109" s="149">
        <f>'ALL PROJECTS MONTHLY REPORT'!N109</f>
        <v>1095</v>
      </c>
      <c r="O109" s="149">
        <f>'ALL PROJECTS MONTHLY REPORT'!O109</f>
        <v>353</v>
      </c>
      <c r="P109" s="27">
        <f>'ALL PROJECTS MONTHLY REPORT'!P109</f>
        <v>1448</v>
      </c>
      <c r="Q109" s="28">
        <f>'ALL PROJECTS MONTHLY REPORT'!Q109</f>
        <v>0.32237442922374432</v>
      </c>
      <c r="R109" s="29">
        <f>'ALL PROJECTS MONTHLY REPORT'!R109</f>
        <v>1631</v>
      </c>
      <c r="S109" s="28">
        <f>'ALL PROJECTS MONTHLY REPORT'!S109</f>
        <v>1</v>
      </c>
      <c r="T109" s="31">
        <f>'ALL PROJECTS MONTHLY REPORT'!T109</f>
        <v>37755</v>
      </c>
      <c r="U109" s="31">
        <f>'ALL PROJECTS MONTHLY REPORT'!U109</f>
        <v>38849</v>
      </c>
      <c r="V109" s="32">
        <f>'ALL PROJECTS MONTHLY REPORT'!V109</f>
        <v>39202</v>
      </c>
      <c r="W109" s="32">
        <f>'ALL PROJECTS MONTHLY REPORT'!W109</f>
        <v>39386</v>
      </c>
      <c r="X109" s="32">
        <f>'ALL PROJECTS MONTHLY REPORT'!X109</f>
        <v>39477</v>
      </c>
      <c r="Y109" s="31">
        <f>'ALL PROJECTS MONTHLY REPORT'!Y109</f>
        <v>0</v>
      </c>
      <c r="Z109" s="150">
        <f>'ALL PROJECTS MONTHLY REPORT'!Z109</f>
        <v>0</v>
      </c>
      <c r="AA109" s="151">
        <f>'ALL PROJECTS MONTHLY REPORT'!AA109</f>
        <v>0</v>
      </c>
      <c r="AB109" s="152">
        <f>'ALL PROJECTS MONTHLY REPORT'!AB109</f>
        <v>19703000</v>
      </c>
      <c r="AC109" s="152">
        <f>'ALL PROJECTS MONTHLY REPORT'!AC109</f>
        <v>845652.15</v>
      </c>
      <c r="AD109" s="37">
        <f>'ALL PROJECTS MONTHLY REPORT'!AD109</f>
        <v>20548652.149999999</v>
      </c>
      <c r="AE109" s="28">
        <f>'ALL PROJECTS MONTHLY REPORT'!AE109</f>
        <v>4.2919969040247682E-2</v>
      </c>
      <c r="AF109" s="37">
        <f>'ALL PROJECTS MONTHLY REPORT'!AF109</f>
        <v>20180652.149999999</v>
      </c>
      <c r="AG109" s="152">
        <f>'ALL PROJECTS MONTHLY REPORT'!AG109</f>
        <v>0</v>
      </c>
      <c r="AH109" s="37">
        <f>'ALL PROJECTS MONTHLY REPORT'!AH109</f>
        <v>20180652.149999999</v>
      </c>
      <c r="AI109" s="39">
        <f>'ALL PROJECTS MONTHLY REPORT'!AI109</f>
        <v>0.98209128280951508</v>
      </c>
      <c r="AJ109" s="40">
        <f>'ALL PROJECTS MONTHLY REPORT'!AJ109</f>
        <v>5.4366666666666665</v>
      </c>
      <c r="AK109" s="39">
        <f>'ALL PROJECTS MONTHLY REPORT'!AK109</f>
        <v>1</v>
      </c>
      <c r="AL109" s="119">
        <f>'ALL PROJECTS MONTHLY REPORT'!AL109</f>
        <v>0</v>
      </c>
      <c r="AM109" s="153" t="str">
        <f>'ALL PROJECTS MONTHLY REPORT'!AM109</f>
        <v>Project Closed</v>
      </c>
      <c r="AN109" s="154" t="s">
        <v>223</v>
      </c>
    </row>
    <row r="110" spans="1:40" s="155" customFormat="1" ht="29.4" hidden="1" thickBot="1" x14ac:dyDescent="0.35">
      <c r="A110" s="147">
        <f>'ALL PROJECTS MONTHLY REPORT'!A110</f>
        <v>5023</v>
      </c>
      <c r="B110" s="148" t="str">
        <f>'ALL PROJECTS MONTHLY REPORT'!B110</f>
        <v>San Juan</v>
      </c>
      <c r="C110" s="148" t="str">
        <f>'ALL PROJECTS MONTHLY REPORT'!C110</f>
        <v xml:space="preserve">San Fernando </v>
      </c>
      <c r="D110" s="148" t="str">
        <f>'ALL PROJECTS MONTHLY REPORT'!D110</f>
        <v>Luis Rodríguez</v>
      </c>
      <c r="E110" s="148" t="str">
        <f>'ALL PROJECTS MONTHLY REPORT'!E110</f>
        <v>Cost Control Company, Inc.</v>
      </c>
      <c r="F110" s="148" t="str">
        <f>'ALL PROJECTS MONTHLY REPORT'!F110</f>
        <v xml:space="preserve">LMC
</v>
      </c>
      <c r="G110" s="148" t="str">
        <f>'ALL PROJECTS MONTHLY REPORT'!G110</f>
        <v>DDHK</v>
      </c>
      <c r="H110" s="148" t="str">
        <f>'ALL PROJECTS MONTHLY REPORT'!H110</f>
        <v>Del Valle Group</v>
      </c>
      <c r="I110" s="149">
        <f>'ALL PROJECTS MONTHLY REPORT'!I110</f>
        <v>334</v>
      </c>
      <c r="J110" s="149">
        <f>'ALL PROJECTS MONTHLY REPORT'!J110</f>
        <v>334</v>
      </c>
      <c r="K110" s="149">
        <f>'ALL PROJECTS MONTHLY REPORT'!K110</f>
        <v>0</v>
      </c>
      <c r="L110" s="26">
        <f>'ALL PROJECTS MONTHLY REPORT'!L110</f>
        <v>334</v>
      </c>
      <c r="M110" s="149">
        <f>'ALL PROJECTS MONTHLY REPORT'!M110</f>
        <v>0</v>
      </c>
      <c r="N110" s="149">
        <f>'ALL PROJECTS MONTHLY REPORT'!N110</f>
        <v>1190</v>
      </c>
      <c r="O110" s="149">
        <f>'ALL PROJECTS MONTHLY REPORT'!O110</f>
        <v>807</v>
      </c>
      <c r="P110" s="27">
        <f>'ALL PROJECTS MONTHLY REPORT'!P110</f>
        <v>1997</v>
      </c>
      <c r="Q110" s="28">
        <f>'ALL PROJECTS MONTHLY REPORT'!Q110</f>
        <v>0.67815126050420171</v>
      </c>
      <c r="R110" s="29">
        <f>'ALL PROJECTS MONTHLY REPORT'!R110</f>
        <v>1965</v>
      </c>
      <c r="S110" s="28">
        <f>'ALL PROJECTS MONTHLY REPORT'!S110</f>
        <v>1</v>
      </c>
      <c r="T110" s="31">
        <f>'ALL PROJECTS MONTHLY REPORT'!T110</f>
        <v>38331</v>
      </c>
      <c r="U110" s="31">
        <f>'ALL PROJECTS MONTHLY REPORT'!U110</f>
        <v>39520</v>
      </c>
      <c r="V110" s="32">
        <f>'ALL PROJECTS MONTHLY REPORT'!V110</f>
        <v>40327</v>
      </c>
      <c r="W110" s="32">
        <f>'ALL PROJECTS MONTHLY REPORT'!W110</f>
        <v>40296</v>
      </c>
      <c r="X110" s="32">
        <f>'ALL PROJECTS MONTHLY REPORT'!X110</f>
        <v>40466</v>
      </c>
      <c r="Y110" s="31">
        <f>'ALL PROJECTS MONTHLY REPORT'!Y110</f>
        <v>0</v>
      </c>
      <c r="Z110" s="150" t="str">
        <f>'ALL PROJECTS MONTHLY REPORT'!Z110</f>
        <v xml:space="preserve">Tax Credit </v>
      </c>
      <c r="AA110" s="151">
        <f>'ALL PROJECTS MONTHLY REPORT'!AA110</f>
        <v>0</v>
      </c>
      <c r="AB110" s="152">
        <f>'ALL PROJECTS MONTHLY REPORT'!AB110</f>
        <v>32133000</v>
      </c>
      <c r="AC110" s="152">
        <f>'ALL PROJECTS MONTHLY REPORT'!AC110</f>
        <v>1051432.05</v>
      </c>
      <c r="AD110" s="37">
        <f>'ALL PROJECTS MONTHLY REPORT'!AD110</f>
        <v>33184432.050000001</v>
      </c>
      <c r="AE110" s="28">
        <f>'ALL PROJECTS MONTHLY REPORT'!AE110</f>
        <v>3.2721253851181027E-2</v>
      </c>
      <c r="AF110" s="37">
        <f>'ALL PROJECTS MONTHLY REPORT'!AF110</f>
        <v>33163350.989999998</v>
      </c>
      <c r="AG110" s="152">
        <f>'ALL PROJECTS MONTHLY REPORT'!AG110</f>
        <v>0</v>
      </c>
      <c r="AH110" s="37">
        <f>'ALL PROJECTS MONTHLY REPORT'!AH110</f>
        <v>33163350.989999998</v>
      </c>
      <c r="AI110" s="39">
        <f>'ALL PROJECTS MONTHLY REPORT'!AI110</f>
        <v>0.99936473042635654</v>
      </c>
      <c r="AJ110" s="40">
        <f>'ALL PROJECTS MONTHLY REPORT'!AJ110</f>
        <v>5.8832335329341321</v>
      </c>
      <c r="AK110" s="39">
        <f>'ALL PROJECTS MONTHLY REPORT'!AK110</f>
        <v>1</v>
      </c>
      <c r="AL110" s="119">
        <f>'ALL PROJECTS MONTHLY REPORT'!AL110</f>
        <v>0</v>
      </c>
      <c r="AM110" s="153" t="str">
        <f>'ALL PROJECTS MONTHLY REPORT'!AM110</f>
        <v>Project Closed</v>
      </c>
      <c r="AN110" s="154" t="s">
        <v>223</v>
      </c>
    </row>
    <row r="111" spans="1:40" s="155" customFormat="1" ht="29.4" hidden="1" thickBot="1" x14ac:dyDescent="0.35">
      <c r="A111" s="147">
        <f>'ALL PROJECTS MONTHLY REPORT'!A111</f>
        <v>5135</v>
      </c>
      <c r="B111" s="148" t="str">
        <f>'ALL PROJECTS MONTHLY REPORT'!B111</f>
        <v>San Juan</v>
      </c>
      <c r="C111" s="148" t="str">
        <f>'ALL PROJECTS MONTHLY REPORT'!C111</f>
        <v>Las Dalias</v>
      </c>
      <c r="D111" s="148" t="str">
        <f>'ALL PROJECTS MONTHLY REPORT'!D111</f>
        <v>Luis Rodríguez</v>
      </c>
      <c r="E111" s="148" t="str">
        <f>'ALL PROJECTS MONTHLY REPORT'!E111</f>
        <v>Housing Promoters</v>
      </c>
      <c r="F111" s="148" t="str">
        <f>'ALL PROJECTS MONTHLY REPORT'!F111</f>
        <v>CMS</v>
      </c>
      <c r="G111" s="148" t="str">
        <f>'ALL PROJECTS MONTHLY REPORT'!G111</f>
        <v>CSA Architects</v>
      </c>
      <c r="H111" s="148" t="str">
        <f>'ALL PROJECTS MONTHLY REPORT'!H111</f>
        <v xml:space="preserve">Del Valle Group </v>
      </c>
      <c r="I111" s="149">
        <f>'ALL PROJECTS MONTHLY REPORT'!I111</f>
        <v>240</v>
      </c>
      <c r="J111" s="149">
        <f>'ALL PROJECTS MONTHLY REPORT'!J111</f>
        <v>240</v>
      </c>
      <c r="K111" s="149">
        <f>'ALL PROJECTS MONTHLY REPORT'!K111</f>
        <v>0</v>
      </c>
      <c r="L111" s="26">
        <f>'ALL PROJECTS MONTHLY REPORT'!L111</f>
        <v>240</v>
      </c>
      <c r="M111" s="149">
        <f>'ALL PROJECTS MONTHLY REPORT'!M111</f>
        <v>0</v>
      </c>
      <c r="N111" s="149">
        <f>'ALL PROJECTS MONTHLY REPORT'!N111</f>
        <v>1195</v>
      </c>
      <c r="O111" s="149">
        <f>'ALL PROJECTS MONTHLY REPORT'!O111</f>
        <v>271</v>
      </c>
      <c r="P111" s="27">
        <f>'ALL PROJECTS MONTHLY REPORT'!P111</f>
        <v>1466</v>
      </c>
      <c r="Q111" s="28">
        <f>'ALL PROJECTS MONTHLY REPORT'!Q111</f>
        <v>0.22677824267782426</v>
      </c>
      <c r="R111" s="29">
        <f>'ALL PROJECTS MONTHLY REPORT'!R111</f>
        <v>1458</v>
      </c>
      <c r="S111" s="28">
        <f>'ALL PROJECTS MONTHLY REPORT'!S111</f>
        <v>1</v>
      </c>
      <c r="T111" s="31">
        <f>'ALL PROJECTS MONTHLY REPORT'!T111</f>
        <v>38042</v>
      </c>
      <c r="U111" s="31">
        <f>'ALL PROJECTS MONTHLY REPORT'!U111</f>
        <v>39236</v>
      </c>
      <c r="V111" s="32">
        <f>'ALL PROJECTS MONTHLY REPORT'!V111</f>
        <v>39507</v>
      </c>
      <c r="W111" s="32">
        <f>'ALL PROJECTS MONTHLY REPORT'!W111</f>
        <v>39500</v>
      </c>
      <c r="X111" s="32">
        <f>'ALL PROJECTS MONTHLY REPORT'!X111</f>
        <v>39560</v>
      </c>
      <c r="Y111" s="31">
        <f>'ALL PROJECTS MONTHLY REPORT'!Y111</f>
        <v>0</v>
      </c>
      <c r="Z111" s="150" t="str">
        <f>'ALL PROJECTS MONTHLY REPORT'!Z111</f>
        <v>Tax Credit 908-2008</v>
      </c>
      <c r="AA111" s="151">
        <f>'ALL PROJECTS MONTHLY REPORT'!AA111</f>
        <v>0</v>
      </c>
      <c r="AB111" s="152">
        <f>'ALL PROJECTS MONTHLY REPORT'!AB111</f>
        <v>22437872.18</v>
      </c>
      <c r="AC111" s="152">
        <f>'ALL PROJECTS MONTHLY REPORT'!AC111</f>
        <v>818872.18</v>
      </c>
      <c r="AD111" s="37">
        <f>'ALL PROJECTS MONTHLY REPORT'!AD111</f>
        <v>23256744.359999999</v>
      </c>
      <c r="AE111" s="28">
        <f>'ALL PROJECTS MONTHLY REPORT'!AE111</f>
        <v>3.6495090685555377E-2</v>
      </c>
      <c r="AF111" s="37">
        <f>'ALL PROJECTS MONTHLY REPORT'!AF111</f>
        <v>23256744.359999999</v>
      </c>
      <c r="AG111" s="152">
        <f>'ALL PROJECTS MONTHLY REPORT'!AG111</f>
        <v>0</v>
      </c>
      <c r="AH111" s="37">
        <f>'ALL PROJECTS MONTHLY REPORT'!AH111</f>
        <v>23256744.359999999</v>
      </c>
      <c r="AI111" s="39">
        <f>'ALL PROJECTS MONTHLY REPORT'!AI111</f>
        <v>1</v>
      </c>
      <c r="AJ111" s="40">
        <f>'ALL PROJECTS MONTHLY REPORT'!AJ111</f>
        <v>6.0750000000000002</v>
      </c>
      <c r="AK111" s="39">
        <f>'ALL PROJECTS MONTHLY REPORT'!AK111</f>
        <v>1</v>
      </c>
      <c r="AL111" s="119">
        <f>'ALL PROJECTS MONTHLY REPORT'!AL111</f>
        <v>0</v>
      </c>
      <c r="AM111" s="153" t="str">
        <f>'ALL PROJECTS MONTHLY REPORT'!AM111</f>
        <v>Project Closed</v>
      </c>
      <c r="AN111" s="154" t="s">
        <v>223</v>
      </c>
    </row>
    <row r="112" spans="1:40" s="155" customFormat="1" ht="29.4" hidden="1" thickBot="1" x14ac:dyDescent="0.35">
      <c r="A112" s="147">
        <f>'ALL PROJECTS MONTHLY REPORT'!A112</f>
        <v>5161</v>
      </c>
      <c r="B112" s="148" t="str">
        <f>'ALL PROJECTS MONTHLY REPORT'!B112</f>
        <v>San Juan</v>
      </c>
      <c r="C112" s="148" t="str">
        <f>'ALL PROJECTS MONTHLY REPORT'!C112</f>
        <v>El Manatial</v>
      </c>
      <c r="D112" s="148" t="str">
        <f>'ALL PROJECTS MONTHLY REPORT'!D112</f>
        <v>Luis Rodríguez</v>
      </c>
      <c r="E112" s="148" t="str">
        <f>'ALL PROJECTS MONTHLY REPORT'!E112</f>
        <v>MAS Corporation</v>
      </c>
      <c r="F112" s="148" t="str">
        <f>'ALL PROJECTS MONTHLY REPORT'!F112</f>
        <v>CMS</v>
      </c>
      <c r="G112" s="148" t="str">
        <f>'ALL PROJECTS MONTHLY REPORT'!G112</f>
        <v>Behar-Ybarra</v>
      </c>
      <c r="H112" s="148" t="str">
        <f>'ALL PROJECTS MONTHLY REPORT'!H112</f>
        <v>Del Valle Group</v>
      </c>
      <c r="I112" s="149">
        <f>'ALL PROJECTS MONTHLY REPORT'!I112</f>
        <v>200</v>
      </c>
      <c r="J112" s="149">
        <f>'ALL PROJECTS MONTHLY REPORT'!J112</f>
        <v>200</v>
      </c>
      <c r="K112" s="149">
        <f>'ALL PROJECTS MONTHLY REPORT'!K112</f>
        <v>0</v>
      </c>
      <c r="L112" s="26">
        <f>'ALL PROJECTS MONTHLY REPORT'!L112</f>
        <v>200</v>
      </c>
      <c r="M112" s="149">
        <f>'ALL PROJECTS MONTHLY REPORT'!M112</f>
        <v>0</v>
      </c>
      <c r="N112" s="149">
        <f>'ALL PROJECTS MONTHLY REPORT'!N112</f>
        <v>890</v>
      </c>
      <c r="O112" s="149">
        <f>'ALL PROJECTS MONTHLY REPORT'!O112</f>
        <v>345</v>
      </c>
      <c r="P112" s="27">
        <f>'ALL PROJECTS MONTHLY REPORT'!P112</f>
        <v>1235</v>
      </c>
      <c r="Q112" s="28">
        <f>'ALL PROJECTS MONTHLY REPORT'!Q112</f>
        <v>0.38764044943820225</v>
      </c>
      <c r="R112" s="29">
        <f>'ALL PROJECTS MONTHLY REPORT'!R112</f>
        <v>1234</v>
      </c>
      <c r="S112" s="28">
        <f>'ALL PROJECTS MONTHLY REPORT'!S112</f>
        <v>1</v>
      </c>
      <c r="T112" s="31">
        <f>'ALL PROJECTS MONTHLY REPORT'!T112</f>
        <v>38012</v>
      </c>
      <c r="U112" s="31">
        <f>'ALL PROJECTS MONTHLY REPORT'!U112</f>
        <v>38901</v>
      </c>
      <c r="V112" s="32">
        <f>'ALL PROJECTS MONTHLY REPORT'!V112</f>
        <v>39246</v>
      </c>
      <c r="W112" s="32">
        <f>'ALL PROJECTS MONTHLY REPORT'!W112</f>
        <v>39246</v>
      </c>
      <c r="X112" s="32">
        <f>'ALL PROJECTS MONTHLY REPORT'!X112</f>
        <v>39587</v>
      </c>
      <c r="Y112" s="31">
        <f>'ALL PROJECTS MONTHLY REPORT'!Y112</f>
        <v>0</v>
      </c>
      <c r="Z112" s="150">
        <f>'ALL PROJECTS MONTHLY REPORT'!Z112</f>
        <v>0</v>
      </c>
      <c r="AA112" s="151">
        <f>'ALL PROJECTS MONTHLY REPORT'!AA112</f>
        <v>0</v>
      </c>
      <c r="AB112" s="152">
        <f>'ALL PROJECTS MONTHLY REPORT'!AB112</f>
        <v>12929000</v>
      </c>
      <c r="AC112" s="152">
        <f>'ALL PROJECTS MONTHLY REPORT'!AC112</f>
        <v>1024355.41</v>
      </c>
      <c r="AD112" s="37">
        <f>'ALL PROJECTS MONTHLY REPORT'!AD112</f>
        <v>13953355.41</v>
      </c>
      <c r="AE112" s="28">
        <f>'ALL PROJECTS MONTHLY REPORT'!AE112</f>
        <v>7.9229283780648155E-2</v>
      </c>
      <c r="AF112" s="37">
        <f>'ALL PROJECTS MONTHLY REPORT'!AF112</f>
        <v>13953355.41</v>
      </c>
      <c r="AG112" s="152">
        <f>'ALL PROJECTS MONTHLY REPORT'!AG112</f>
        <v>0</v>
      </c>
      <c r="AH112" s="37">
        <f>'ALL PROJECTS MONTHLY REPORT'!AH112</f>
        <v>13953355.41</v>
      </c>
      <c r="AI112" s="39">
        <f>'ALL PROJECTS MONTHLY REPORT'!AI112</f>
        <v>1</v>
      </c>
      <c r="AJ112" s="40">
        <f>'ALL PROJECTS MONTHLY REPORT'!AJ112</f>
        <v>6.17</v>
      </c>
      <c r="AK112" s="39">
        <f>'ALL PROJECTS MONTHLY REPORT'!AK112</f>
        <v>1</v>
      </c>
      <c r="AL112" s="119">
        <f>'ALL PROJECTS MONTHLY REPORT'!AL112</f>
        <v>0</v>
      </c>
      <c r="AM112" s="153" t="str">
        <f>'ALL PROJECTS MONTHLY REPORT'!AM112</f>
        <v>Project Closed</v>
      </c>
      <c r="AN112" s="154" t="s">
        <v>223</v>
      </c>
    </row>
    <row r="113" spans="1:40" s="155" customFormat="1" ht="29.4" hidden="1" thickBot="1" x14ac:dyDescent="0.35">
      <c r="A113" s="147">
        <f>'ALL PROJECTS MONTHLY REPORT'!A113</f>
        <v>5080</v>
      </c>
      <c r="B113" s="148" t="str">
        <f>'ALL PROJECTS MONTHLY REPORT'!B113</f>
        <v>San Juan</v>
      </c>
      <c r="C113" s="148" t="str">
        <f>'ALL PROJECTS MONTHLY REPORT'!C113</f>
        <v>Jardines de Cupey</v>
      </c>
      <c r="D113" s="148" t="str">
        <f>'ALL PROJECTS MONTHLY REPORT'!D113</f>
        <v>Félix Ortiz</v>
      </c>
      <c r="E113" s="148" t="str">
        <f>'ALL PROJECTS MONTHLY REPORT'!E113</f>
        <v>Cost Control Company, Inc.</v>
      </c>
      <c r="F113" s="148" t="str">
        <f>'ALL PROJECTS MONTHLY REPORT'!F113</f>
        <v xml:space="preserve">URS Caribe
</v>
      </c>
      <c r="G113" s="148" t="str">
        <f>'ALL PROJECTS MONTHLY REPORT'!G113</f>
        <v>Gautier &amp; de Torres</v>
      </c>
      <c r="H113" s="148" t="str">
        <f>'ALL PROJECTS MONTHLY REPORT'!H113</f>
        <v>Ferrovial 
Agroman</v>
      </c>
      <c r="I113" s="149">
        <f>'ALL PROJECTS MONTHLY REPORT'!I113</f>
        <v>308</v>
      </c>
      <c r="J113" s="149">
        <f>'ALL PROJECTS MONTHLY REPORT'!J113</f>
        <v>308</v>
      </c>
      <c r="K113" s="149">
        <f>'ALL PROJECTS MONTHLY REPORT'!K113</f>
        <v>0</v>
      </c>
      <c r="L113" s="26">
        <f>'ALL PROJECTS MONTHLY REPORT'!L113</f>
        <v>308</v>
      </c>
      <c r="M113" s="149">
        <f>'ALL PROJECTS MONTHLY REPORT'!M113</f>
        <v>0</v>
      </c>
      <c r="N113" s="149">
        <f>'ALL PROJECTS MONTHLY REPORT'!N113</f>
        <v>1095</v>
      </c>
      <c r="O113" s="149">
        <f>'ALL PROJECTS MONTHLY REPORT'!O113</f>
        <v>628</v>
      </c>
      <c r="P113" s="27">
        <f>'ALL PROJECTS MONTHLY REPORT'!P113</f>
        <v>1723</v>
      </c>
      <c r="Q113" s="28">
        <f>'ALL PROJECTS MONTHLY REPORT'!Q113</f>
        <v>0.57351598173515983</v>
      </c>
      <c r="R113" s="29">
        <f>'ALL PROJECTS MONTHLY REPORT'!R113</f>
        <v>1660</v>
      </c>
      <c r="S113" s="28">
        <f>'ALL PROJECTS MONTHLY REPORT'!S113</f>
        <v>1</v>
      </c>
      <c r="T113" s="31">
        <f>'ALL PROJECTS MONTHLY REPORT'!T113</f>
        <v>38763</v>
      </c>
      <c r="U113" s="31">
        <f>'ALL PROJECTS MONTHLY REPORT'!U113</f>
        <v>39857</v>
      </c>
      <c r="V113" s="32">
        <f>'ALL PROJECTS MONTHLY REPORT'!V113</f>
        <v>40485</v>
      </c>
      <c r="W113" s="32">
        <f>'ALL PROJECTS MONTHLY REPORT'!W113</f>
        <v>40423</v>
      </c>
      <c r="X113" s="32">
        <f>'ALL PROJECTS MONTHLY REPORT'!X113</f>
        <v>40777</v>
      </c>
      <c r="Y113" s="31">
        <f>'ALL PROJECTS MONTHLY REPORT'!Y113</f>
        <v>0</v>
      </c>
      <c r="Z113" s="150" t="str">
        <f>'ALL PROJECTS MONTHLY REPORT'!Z113</f>
        <v>Tax Credit</v>
      </c>
      <c r="AA113" s="151">
        <f>'ALL PROJECTS MONTHLY REPORT'!AA113</f>
        <v>0</v>
      </c>
      <c r="AB113" s="152">
        <f>'ALL PROJECTS MONTHLY REPORT'!AB113</f>
        <v>33630461</v>
      </c>
      <c r="AC113" s="152">
        <f>'ALL PROJECTS MONTHLY REPORT'!AC113</f>
        <v>1042731.4</v>
      </c>
      <c r="AD113" s="37">
        <f>'ALL PROJECTS MONTHLY REPORT'!AD113</f>
        <v>34673192.399999999</v>
      </c>
      <c r="AE113" s="28">
        <f>'ALL PROJECTS MONTHLY REPORT'!AE113</f>
        <v>3.1005563676334974E-2</v>
      </c>
      <c r="AF113" s="37">
        <f>'ALL PROJECTS MONTHLY REPORT'!AF113</f>
        <v>34673192.399999999</v>
      </c>
      <c r="AG113" s="152">
        <f>'ALL PROJECTS MONTHLY REPORT'!AG113</f>
        <v>0</v>
      </c>
      <c r="AH113" s="37">
        <f>'ALL PROJECTS MONTHLY REPORT'!AH113</f>
        <v>34673192.399999999</v>
      </c>
      <c r="AI113" s="39">
        <f>'ALL PROJECTS MONTHLY REPORT'!AI113</f>
        <v>1</v>
      </c>
      <c r="AJ113" s="40">
        <f>'ALL PROJECTS MONTHLY REPORT'!AJ113</f>
        <v>5.3896103896103895</v>
      </c>
      <c r="AK113" s="39">
        <f>'ALL PROJECTS MONTHLY REPORT'!AK113</f>
        <v>1</v>
      </c>
      <c r="AL113" s="119">
        <f>'ALL PROJECTS MONTHLY REPORT'!AL113</f>
        <v>0</v>
      </c>
      <c r="AM113" s="153" t="str">
        <f>'ALL PROJECTS MONTHLY REPORT'!AM113</f>
        <v>Project Closed</v>
      </c>
      <c r="AN113" s="154" t="s">
        <v>223</v>
      </c>
    </row>
    <row r="114" spans="1:40" s="155" customFormat="1" ht="58.2" hidden="1" thickBot="1" x14ac:dyDescent="0.35">
      <c r="A114" s="147">
        <f>'ALL PROJECTS MONTHLY REPORT'!A114</f>
        <v>5040</v>
      </c>
      <c r="B114" s="148" t="str">
        <f>'ALL PROJECTS MONTHLY REPORT'!B114</f>
        <v>San Juan</v>
      </c>
      <c r="C114" s="148" t="str">
        <f>'ALL PROJECTS MONTHLY REPORT'!C114</f>
        <v>Jardines de Sellés Fase I                        (Take over agreement)</v>
      </c>
      <c r="D114" s="148" t="str">
        <f>'ALL PROJECTS MONTHLY REPORT'!D114</f>
        <v>Luz Acevedo</v>
      </c>
      <c r="E114" s="148">
        <f>'ALL PROJECTS MONTHLY REPORT'!E114</f>
        <v>0</v>
      </c>
      <c r="F114" s="148" t="str">
        <f>'ALL PROJECTS MONTHLY REPORT'!F114</f>
        <v xml:space="preserve">BMA
</v>
      </c>
      <c r="G114" s="148" t="str">
        <f>'ALL PROJECTS MONTHLY REPORT'!G114</f>
        <v>URS Dames &amp; Moore</v>
      </c>
      <c r="H114" s="148" t="str">
        <f>'ALL PROJECTS MONTHLY REPORT'!H114</f>
        <v>Urban Builders (St. Paul Surety)</v>
      </c>
      <c r="I114" s="149">
        <f>'ALL PROJECTS MONTHLY REPORT'!I114</f>
        <v>184</v>
      </c>
      <c r="J114" s="149">
        <f>'ALL PROJECTS MONTHLY REPORT'!J114</f>
        <v>184</v>
      </c>
      <c r="K114" s="149">
        <f>'ALL PROJECTS MONTHLY REPORT'!K114</f>
        <v>0</v>
      </c>
      <c r="L114" s="26">
        <f>'ALL PROJECTS MONTHLY REPORT'!L114</f>
        <v>184</v>
      </c>
      <c r="M114" s="149">
        <f>'ALL PROJECTS MONTHLY REPORT'!M114</f>
        <v>0</v>
      </c>
      <c r="N114" s="149">
        <f>'ALL PROJECTS MONTHLY REPORT'!N114</f>
        <v>90</v>
      </c>
      <c r="O114" s="149">
        <f>'ALL PROJECTS MONTHLY REPORT'!O114</f>
        <v>0</v>
      </c>
      <c r="P114" s="27">
        <f>'ALL PROJECTS MONTHLY REPORT'!P114</f>
        <v>90</v>
      </c>
      <c r="Q114" s="28">
        <f>'ALL PROJECTS MONTHLY REPORT'!Q114</f>
        <v>0</v>
      </c>
      <c r="R114" s="29">
        <f>'ALL PROJECTS MONTHLY REPORT'!R114</f>
        <v>114</v>
      </c>
      <c r="S114" s="28">
        <f>'ALL PROJECTS MONTHLY REPORT'!S114</f>
        <v>1</v>
      </c>
      <c r="T114" s="31">
        <f>'ALL PROJECTS MONTHLY REPORT'!T114</f>
        <v>37853</v>
      </c>
      <c r="U114" s="31">
        <f>'ALL PROJECTS MONTHLY REPORT'!U114</f>
        <v>37942</v>
      </c>
      <c r="V114" s="32">
        <f>'ALL PROJECTS MONTHLY REPORT'!V114</f>
        <v>37942</v>
      </c>
      <c r="W114" s="32">
        <f>'ALL PROJECTS MONTHLY REPORT'!W114</f>
        <v>37967</v>
      </c>
      <c r="X114" s="32">
        <f>'ALL PROJECTS MONTHLY REPORT'!X114</f>
        <v>38034</v>
      </c>
      <c r="Y114" s="31">
        <f>'ALL PROJECTS MONTHLY REPORT'!Y114</f>
        <v>0</v>
      </c>
      <c r="Z114" s="150" t="str">
        <f>'ALL PROJECTS MONTHLY REPORT'!Z114</f>
        <v>CFP</v>
      </c>
      <c r="AA114" s="151">
        <f>'ALL PROJECTS MONTHLY REPORT'!AA114</f>
        <v>0</v>
      </c>
      <c r="AB114" s="152">
        <f>'ALL PROJECTS MONTHLY REPORT'!AB114</f>
        <v>9975000</v>
      </c>
      <c r="AC114" s="152">
        <f>'ALL PROJECTS MONTHLY REPORT'!AC114</f>
        <v>231719</v>
      </c>
      <c r="AD114" s="37">
        <f>'ALL PROJECTS MONTHLY REPORT'!AD114</f>
        <v>10206719</v>
      </c>
      <c r="AE114" s="28">
        <f>'ALL PROJECTS MONTHLY REPORT'!AE114</f>
        <v>2.322997493734336E-2</v>
      </c>
      <c r="AF114" s="37">
        <f>'ALL PROJECTS MONTHLY REPORT'!AF114</f>
        <v>10206719</v>
      </c>
      <c r="AG114" s="152">
        <f>'ALL PROJECTS MONTHLY REPORT'!AG114</f>
        <v>0</v>
      </c>
      <c r="AH114" s="37">
        <f>'ALL PROJECTS MONTHLY REPORT'!AH114</f>
        <v>10206719</v>
      </c>
      <c r="AI114" s="39">
        <f>'ALL PROJECTS MONTHLY REPORT'!AI114</f>
        <v>1</v>
      </c>
      <c r="AJ114" s="40">
        <f>'ALL PROJECTS MONTHLY REPORT'!AJ114</f>
        <v>0.61956521739130432</v>
      </c>
      <c r="AK114" s="39">
        <f>'ALL PROJECTS MONTHLY REPORT'!AK114</f>
        <v>1</v>
      </c>
      <c r="AL114" s="119">
        <f>'ALL PROJECTS MONTHLY REPORT'!AL114</f>
        <v>0</v>
      </c>
      <c r="AM114" s="153" t="str">
        <f>'ALL PROJECTS MONTHLY REPORT'!AM114</f>
        <v>Project Closed</v>
      </c>
      <c r="AN114" s="154" t="s">
        <v>223</v>
      </c>
    </row>
    <row r="115" spans="1:40" s="155" customFormat="1" ht="29.4" hidden="1" thickBot="1" x14ac:dyDescent="0.35">
      <c r="A115" s="147">
        <f>'ALL PROJECTS MONTHLY REPORT'!A115</f>
        <v>5040</v>
      </c>
      <c r="B115" s="148" t="str">
        <f>'ALL PROJECTS MONTHLY REPORT'!B115</f>
        <v>San Juan</v>
      </c>
      <c r="C115" s="148" t="str">
        <f>'ALL PROJECTS MONTHLY REPORT'!C115</f>
        <v>Jardines de Sellés (Fase II)</v>
      </c>
      <c r="D115" s="148" t="str">
        <f>'ALL PROJECTS MONTHLY REPORT'!D115</f>
        <v>Luz Acevedo</v>
      </c>
      <c r="E115" s="148" t="str">
        <f>'ALL PROJECTS MONTHLY REPORT'!E115</f>
        <v>Housing Promoters</v>
      </c>
      <c r="F115" s="148" t="str">
        <f>'ALL PROJECTS MONTHLY REPORT'!F115</f>
        <v>BMA</v>
      </c>
      <c r="G115" s="148" t="str">
        <f>'ALL PROJECTS MONTHLY REPORT'!G115</f>
        <v>URS Caribe</v>
      </c>
      <c r="H115" s="148" t="str">
        <f>'ALL PROJECTS MONTHLY REPORT'!H115</f>
        <v>Rodríguez &amp; del Valle</v>
      </c>
      <c r="I115" s="149">
        <f>'ALL PROJECTS MONTHLY REPORT'!I115</f>
        <v>216</v>
      </c>
      <c r="J115" s="149">
        <f>'ALL PROJECTS MONTHLY REPORT'!J115</f>
        <v>216</v>
      </c>
      <c r="K115" s="149">
        <f>'ALL PROJECTS MONTHLY REPORT'!K115</f>
        <v>0</v>
      </c>
      <c r="L115" s="26">
        <f>'ALL PROJECTS MONTHLY REPORT'!L115</f>
        <v>216</v>
      </c>
      <c r="M115" s="149">
        <f>'ALL PROJECTS MONTHLY REPORT'!M115</f>
        <v>0</v>
      </c>
      <c r="N115" s="149">
        <f>'ALL PROJECTS MONTHLY REPORT'!N115</f>
        <v>1095</v>
      </c>
      <c r="O115" s="149">
        <f>'ALL PROJECTS MONTHLY REPORT'!O115</f>
        <v>320</v>
      </c>
      <c r="P115" s="27">
        <f>'ALL PROJECTS MONTHLY REPORT'!P115</f>
        <v>1415</v>
      </c>
      <c r="Q115" s="28">
        <f>'ALL PROJECTS MONTHLY REPORT'!Q115</f>
        <v>0.29223744292237441</v>
      </c>
      <c r="R115" s="29">
        <f>'ALL PROJECTS MONTHLY REPORT'!R115</f>
        <v>1415</v>
      </c>
      <c r="S115" s="28">
        <f>'ALL PROJECTS MONTHLY REPORT'!S115</f>
        <v>1</v>
      </c>
      <c r="T115" s="31">
        <f>'ALL PROJECTS MONTHLY REPORT'!T115</f>
        <v>37424</v>
      </c>
      <c r="U115" s="31">
        <f>'ALL PROJECTS MONTHLY REPORT'!U115</f>
        <v>38518</v>
      </c>
      <c r="V115" s="32">
        <f>'ALL PROJECTS MONTHLY REPORT'!V115</f>
        <v>38838</v>
      </c>
      <c r="W115" s="32">
        <f>'ALL PROJECTS MONTHLY REPORT'!W115</f>
        <v>38839</v>
      </c>
      <c r="X115" s="32">
        <f>'ALL PROJECTS MONTHLY REPORT'!X115</f>
        <v>39229</v>
      </c>
      <c r="Y115" s="31">
        <f>'ALL PROJECTS MONTHLY REPORT'!Y115</f>
        <v>0</v>
      </c>
      <c r="Z115" s="150">
        <f>'ALL PROJECTS MONTHLY REPORT'!Z115</f>
        <v>0</v>
      </c>
      <c r="AA115" s="151">
        <f>'ALL PROJECTS MONTHLY REPORT'!AA115</f>
        <v>0</v>
      </c>
      <c r="AB115" s="152">
        <f>'ALL PROJECTS MONTHLY REPORT'!AB115</f>
        <v>15268000</v>
      </c>
      <c r="AC115" s="152">
        <f>'ALL PROJECTS MONTHLY REPORT'!AC115</f>
        <v>968748</v>
      </c>
      <c r="AD115" s="37">
        <f>'ALL PROJECTS MONTHLY REPORT'!AD115</f>
        <v>16236748</v>
      </c>
      <c r="AE115" s="28">
        <f>'ALL PROJECTS MONTHLY REPORT'!AE115</f>
        <v>6.3449567723342939E-2</v>
      </c>
      <c r="AF115" s="37">
        <f>'ALL PROJECTS MONTHLY REPORT'!AF115</f>
        <v>16236748</v>
      </c>
      <c r="AG115" s="152">
        <f>'ALL PROJECTS MONTHLY REPORT'!AG115</f>
        <v>0</v>
      </c>
      <c r="AH115" s="37">
        <f>'ALL PROJECTS MONTHLY REPORT'!AH115</f>
        <v>16236748</v>
      </c>
      <c r="AI115" s="39">
        <f>'ALL PROJECTS MONTHLY REPORT'!AI115</f>
        <v>1</v>
      </c>
      <c r="AJ115" s="40">
        <f>'ALL PROJECTS MONTHLY REPORT'!AJ115</f>
        <v>6.5509259259259256</v>
      </c>
      <c r="AK115" s="39">
        <f>'ALL PROJECTS MONTHLY REPORT'!AK115</f>
        <v>1</v>
      </c>
      <c r="AL115" s="119">
        <f>'ALL PROJECTS MONTHLY REPORT'!AL115</f>
        <v>0</v>
      </c>
      <c r="AM115" s="153" t="str">
        <f>'ALL PROJECTS MONTHLY REPORT'!AM115</f>
        <v>Project Closed</v>
      </c>
      <c r="AN115" s="154" t="s">
        <v>223</v>
      </c>
    </row>
    <row r="116" spans="1:40" s="155" customFormat="1" ht="29.4" hidden="1" thickBot="1" x14ac:dyDescent="0.35">
      <c r="A116" s="147" t="str">
        <f>'ALL PROJECTS MONTHLY REPORT'!A116</f>
        <v>5015-5140</v>
      </c>
      <c r="B116" s="148" t="str">
        <f>'ALL PROJECTS MONTHLY REPORT'!B116</f>
        <v>San Juan</v>
      </c>
      <c r="C116" s="148" t="str">
        <f>'ALL PROJECTS MONTHLY REPORT'!C116</f>
        <v>Las Gladiolas I &amp; II</v>
      </c>
      <c r="D116" s="148" t="str">
        <f>'ALL PROJECTS MONTHLY REPORT'!D116</f>
        <v>Félix Ortiz</v>
      </c>
      <c r="E116" s="148" t="str">
        <f>'ALL PROJECTS MONTHLY REPORT'!E116</f>
        <v>MAS Corp.</v>
      </c>
      <c r="F116" s="148" t="str">
        <f>'ALL PROJECTS MONTHLY REPORT'!F116</f>
        <v>CCC-JV</v>
      </c>
      <c r="G116" s="148" t="str">
        <f>'ALL PROJECTS MONTHLY REPORT'!G116</f>
        <v>Méndez-Brunner</v>
      </c>
      <c r="H116" s="148" t="str">
        <f>'ALL PROJECTS MONTHLY REPORT'!H116</f>
        <v>Del Valle Group</v>
      </c>
      <c r="I116" s="149">
        <f>'ALL PROJECTS MONTHLY REPORT'!I116</f>
        <v>676</v>
      </c>
      <c r="J116" s="149">
        <f>'ALL PROJECTS MONTHLY REPORT'!J116</f>
        <v>676</v>
      </c>
      <c r="K116" s="149">
        <f>'ALL PROJECTS MONTHLY REPORT'!K116</f>
        <v>0</v>
      </c>
      <c r="L116" s="26">
        <f>'ALL PROJECTS MONTHLY REPORT'!L116</f>
        <v>676</v>
      </c>
      <c r="M116" s="149">
        <f>'ALL PROJECTS MONTHLY REPORT'!M116</f>
        <v>0</v>
      </c>
      <c r="N116" s="149">
        <f>'ALL PROJECTS MONTHLY REPORT'!N116</f>
        <v>365</v>
      </c>
      <c r="O116" s="149">
        <f>'ALL PROJECTS MONTHLY REPORT'!O116</f>
        <v>77</v>
      </c>
      <c r="P116" s="27">
        <f>'ALL PROJECTS MONTHLY REPORT'!P116</f>
        <v>442</v>
      </c>
      <c r="Q116" s="28">
        <f>'ALL PROJECTS MONTHLY REPORT'!Q116</f>
        <v>0.21095890410958903</v>
      </c>
      <c r="R116" s="29">
        <f>'ALL PROJECTS MONTHLY REPORT'!R116</f>
        <v>449</v>
      </c>
      <c r="S116" s="28">
        <f>'ALL PROJECTS MONTHLY REPORT'!S116</f>
        <v>1</v>
      </c>
      <c r="T116" s="31">
        <f>'ALL PROJECTS MONTHLY REPORT'!T116</f>
        <v>40644</v>
      </c>
      <c r="U116" s="31">
        <f>'ALL PROJECTS MONTHLY REPORT'!U116</f>
        <v>41008</v>
      </c>
      <c r="V116" s="32">
        <f>'ALL PROJECTS MONTHLY REPORT'!V116</f>
        <v>41085</v>
      </c>
      <c r="W116" s="32">
        <f>'ALL PROJECTS MONTHLY REPORT'!W116</f>
        <v>41093</v>
      </c>
      <c r="X116" s="32">
        <f>'ALL PROJECTS MONTHLY REPORT'!X116</f>
        <v>41313</v>
      </c>
      <c r="Y116" s="31">
        <f>'ALL PROJECTS MONTHLY REPORT'!Y116</f>
        <v>0</v>
      </c>
      <c r="Z116" s="150" t="str">
        <f>'ALL PROJECTS MONTHLY REPORT'!Z116</f>
        <v>CFP</v>
      </c>
      <c r="AA116" s="151">
        <f>'ALL PROJECTS MONTHLY REPORT'!AA116</f>
        <v>0</v>
      </c>
      <c r="AB116" s="152">
        <f>'ALL PROJECTS MONTHLY REPORT'!AB116</f>
        <v>2932000</v>
      </c>
      <c r="AC116" s="152">
        <f>'ALL PROJECTS MONTHLY REPORT'!AC116</f>
        <v>129200.55</v>
      </c>
      <c r="AD116" s="37">
        <f>'ALL PROJECTS MONTHLY REPORT'!AD116</f>
        <v>3061200.55</v>
      </c>
      <c r="AE116" s="28">
        <f>'ALL PROJECTS MONTHLY REPORT'!AE116</f>
        <v>4.4065671896316508E-2</v>
      </c>
      <c r="AF116" s="37">
        <f>'ALL PROJECTS MONTHLY REPORT'!AF116</f>
        <v>3061200.55</v>
      </c>
      <c r="AG116" s="152">
        <f>'ALL PROJECTS MONTHLY REPORT'!AG116</f>
        <v>0</v>
      </c>
      <c r="AH116" s="37">
        <f>'ALL PROJECTS MONTHLY REPORT'!AH116</f>
        <v>3061200.55</v>
      </c>
      <c r="AI116" s="39">
        <f>'ALL PROJECTS MONTHLY REPORT'!AI116</f>
        <v>1</v>
      </c>
      <c r="AJ116" s="40">
        <f>'ALL PROJECTS MONTHLY REPORT'!AJ116</f>
        <v>0.66420118343195267</v>
      </c>
      <c r="AK116" s="39">
        <f>'ALL PROJECTS MONTHLY REPORT'!AK116</f>
        <v>1</v>
      </c>
      <c r="AL116" s="119">
        <f>'ALL PROJECTS MONTHLY REPORT'!AL116</f>
        <v>0</v>
      </c>
      <c r="AM116" s="153" t="str">
        <f>'ALL PROJECTS MONTHLY REPORT'!AM116</f>
        <v>Pending Close Out</v>
      </c>
      <c r="AN116" s="154" t="s">
        <v>223</v>
      </c>
    </row>
    <row r="117" spans="1:40" s="155" customFormat="1" ht="43.8" hidden="1" thickBot="1" x14ac:dyDescent="0.35">
      <c r="A117" s="147">
        <f>'ALL PROJECTS MONTHLY REPORT'!A117</f>
        <v>2003</v>
      </c>
      <c r="B117" s="148" t="str">
        <f>'ALL PROJECTS MONTHLY REPORT'!B117</f>
        <v>San Juan</v>
      </c>
      <c r="C117" s="148" t="str">
        <f>'ALL PROJECTS MONTHLY REPORT'!C117</f>
        <v>Puerta de Tierra</v>
      </c>
      <c r="D117" s="148" t="str">
        <f>'ALL PROJECTS MONTHLY REPORT'!D117</f>
        <v>Pedro Vega</v>
      </c>
      <c r="E117" s="148" t="str">
        <f>'ALL PROJECTS MONTHLY REPORT'!E117</f>
        <v>Cost Control Company, Inc.</v>
      </c>
      <c r="F117" s="148" t="str">
        <f>'ALL PROJECTS MONTHLY REPORT'!F117</f>
        <v xml:space="preserve">LMC
</v>
      </c>
      <c r="G117" s="148" t="str">
        <f>'ALL PROJECTS MONTHLY REPORT'!G117</f>
        <v>Guillermety, Ortiz &amp; Asoc.</v>
      </c>
      <c r="H117" s="148" t="str">
        <f>'ALL PROJECTS MONTHLY REPORT'!H117</f>
        <v>Homeca Recycling 2007-0498A</v>
      </c>
      <c r="I117" s="149">
        <f>'ALL PROJECTS MONTHLY REPORT'!I117</f>
        <v>148</v>
      </c>
      <c r="J117" s="149">
        <f>'ALL PROJECTS MONTHLY REPORT'!J117</f>
        <v>148</v>
      </c>
      <c r="K117" s="149">
        <f>'ALL PROJECTS MONTHLY REPORT'!K117</f>
        <v>0</v>
      </c>
      <c r="L117" s="26">
        <f>'ALL PROJECTS MONTHLY REPORT'!L117</f>
        <v>148</v>
      </c>
      <c r="M117" s="149">
        <f>'ALL PROJECTS MONTHLY REPORT'!M117</f>
        <v>0</v>
      </c>
      <c r="N117" s="149">
        <f>'ALL PROJECTS MONTHLY REPORT'!N117</f>
        <v>150</v>
      </c>
      <c r="O117" s="149">
        <f>'ALL PROJECTS MONTHLY REPORT'!O117</f>
        <v>300</v>
      </c>
      <c r="P117" s="27">
        <f>'ALL PROJECTS MONTHLY REPORT'!P117</f>
        <v>450</v>
      </c>
      <c r="Q117" s="28">
        <f>'ALL PROJECTS MONTHLY REPORT'!Q117</f>
        <v>2</v>
      </c>
      <c r="R117" s="29">
        <f>'ALL PROJECTS MONTHLY REPORT'!R117</f>
        <v>543</v>
      </c>
      <c r="S117" s="28">
        <f>'ALL PROJECTS MONTHLY REPORT'!S117</f>
        <v>1</v>
      </c>
      <c r="T117" s="31">
        <f>'ALL PROJECTS MONTHLY REPORT'!T117</f>
        <v>39163</v>
      </c>
      <c r="U117" s="31">
        <f>'ALL PROJECTS MONTHLY REPORT'!U117</f>
        <v>39312</v>
      </c>
      <c r="V117" s="32">
        <f>'ALL PROJECTS MONTHLY REPORT'!V117</f>
        <v>39612</v>
      </c>
      <c r="W117" s="32">
        <f>'ALL PROJECTS MONTHLY REPORT'!W117</f>
        <v>39706</v>
      </c>
      <c r="X117" s="32">
        <f>'ALL PROJECTS MONTHLY REPORT'!X117</f>
        <v>0</v>
      </c>
      <c r="Y117" s="31">
        <f>'ALL PROJECTS MONTHLY REPORT'!Y117</f>
        <v>0</v>
      </c>
      <c r="Z117" s="150" t="str">
        <f>'ALL PROJECTS MONTHLY REPORT'!Z117</f>
        <v>CFP</v>
      </c>
      <c r="AA117" s="151">
        <f>'ALL PROJECTS MONTHLY REPORT'!AA117</f>
        <v>0</v>
      </c>
      <c r="AB117" s="152">
        <f>'ALL PROJECTS MONTHLY REPORT'!AB117</f>
        <v>678000</v>
      </c>
      <c r="AC117" s="152">
        <f>'ALL PROJECTS MONTHLY REPORT'!AC117</f>
        <v>152491.82</v>
      </c>
      <c r="AD117" s="37">
        <f>'ALL PROJECTS MONTHLY REPORT'!AD117</f>
        <v>830491.82000000007</v>
      </c>
      <c r="AE117" s="28">
        <f>'ALL PROJECTS MONTHLY REPORT'!AE117</f>
        <v>0.22491418879056049</v>
      </c>
      <c r="AF117" s="37">
        <f>'ALL PROJECTS MONTHLY REPORT'!AF117</f>
        <v>830492</v>
      </c>
      <c r="AG117" s="152">
        <f>'ALL PROJECTS MONTHLY REPORT'!AG117</f>
        <v>0</v>
      </c>
      <c r="AH117" s="37">
        <f>'ALL PROJECTS MONTHLY REPORT'!AH117</f>
        <v>830492</v>
      </c>
      <c r="AI117" s="39">
        <f>'ALL PROJECTS MONTHLY REPORT'!AI117</f>
        <v>1.0000002167390403</v>
      </c>
      <c r="AJ117" s="40">
        <f>'ALL PROJECTS MONTHLY REPORT'!AJ117</f>
        <v>3.6689189189189189</v>
      </c>
      <c r="AK117" s="39">
        <f>'ALL PROJECTS MONTHLY REPORT'!AK117</f>
        <v>1</v>
      </c>
      <c r="AL117" s="119">
        <f>'ALL PROJECTS MONTHLY REPORT'!AL117</f>
        <v>0</v>
      </c>
      <c r="AM117" s="153" t="str">
        <f>'ALL PROJECTS MONTHLY REPORT'!AM117</f>
        <v>Project Closed</v>
      </c>
      <c r="AN117" s="154" t="s">
        <v>223</v>
      </c>
    </row>
    <row r="118" spans="1:40" s="155" customFormat="1" ht="43.8" hidden="1" thickBot="1" x14ac:dyDescent="0.35">
      <c r="A118" s="147">
        <f>'ALL PROJECTS MONTHLY REPORT'!A118</f>
        <v>2003</v>
      </c>
      <c r="B118" s="148" t="str">
        <f>'ALL PROJECTS MONTHLY REPORT'!B118</f>
        <v>San Juan</v>
      </c>
      <c r="C118" s="148" t="str">
        <f>'ALL PROJECTS MONTHLY REPORT'!C118</f>
        <v>New Puerta de Tierra</v>
      </c>
      <c r="D118" s="148" t="str">
        <f>'ALL PROJECTS MONTHLY REPORT'!D118</f>
        <v>Pedro Vega</v>
      </c>
      <c r="E118" s="148" t="str">
        <f>'ALL PROJECTS MONTHLY REPORT'!E118</f>
        <v>Cost Control Company, Inc.</v>
      </c>
      <c r="F118" s="148" t="str">
        <f>'ALL PROJECTS MONTHLY REPORT'!F118</f>
        <v xml:space="preserve">LMC
</v>
      </c>
      <c r="G118" s="148" t="str">
        <f>'ALL PROJECTS MONTHLY REPORT'!G118</f>
        <v>Guillermety, Ortiz &amp; Asoc.</v>
      </c>
      <c r="H118" s="148" t="str">
        <f>'ALL PROJECTS MONTHLY REPORT'!H118</f>
        <v>Cué &amp; López Construction, Inc</v>
      </c>
      <c r="I118" s="149">
        <f>'ALL PROJECTS MONTHLY REPORT'!I118</f>
        <v>85</v>
      </c>
      <c r="J118" s="149">
        <f>'ALL PROJECTS MONTHLY REPORT'!J118</f>
        <v>85</v>
      </c>
      <c r="K118" s="149">
        <f>'ALL PROJECTS MONTHLY REPORT'!K118</f>
        <v>0</v>
      </c>
      <c r="L118" s="26">
        <f>'ALL PROJECTS MONTHLY REPORT'!L118</f>
        <v>85</v>
      </c>
      <c r="M118" s="149">
        <f>'ALL PROJECTS MONTHLY REPORT'!M118</f>
        <v>0</v>
      </c>
      <c r="N118" s="149">
        <f>'ALL PROJECTS MONTHLY REPORT'!N118</f>
        <v>900</v>
      </c>
      <c r="O118" s="149">
        <f>'ALL PROJECTS MONTHLY REPORT'!O118</f>
        <v>20</v>
      </c>
      <c r="P118" s="27">
        <f>'ALL PROJECTS MONTHLY REPORT'!P118</f>
        <v>920</v>
      </c>
      <c r="Q118" s="28">
        <f>'ALL PROJECTS MONTHLY REPORT'!Q118</f>
        <v>2.2222222222222223E-2</v>
      </c>
      <c r="R118" s="29">
        <f>'ALL PROJECTS MONTHLY REPORT'!R118</f>
        <v>823</v>
      </c>
      <c r="S118" s="28">
        <f>'ALL PROJECTS MONTHLY REPORT'!S118</f>
        <v>1</v>
      </c>
      <c r="T118" s="31">
        <f>'ALL PROJECTS MONTHLY REPORT'!T118</f>
        <v>39762</v>
      </c>
      <c r="U118" s="31">
        <f>'ALL PROJECTS MONTHLY REPORT'!U118</f>
        <v>40661</v>
      </c>
      <c r="V118" s="32">
        <f>'ALL PROJECTS MONTHLY REPORT'!V118</f>
        <v>40681</v>
      </c>
      <c r="W118" s="32">
        <f>'ALL PROJECTS MONTHLY REPORT'!W118</f>
        <v>40585</v>
      </c>
      <c r="X118" s="32">
        <f>'ALL PROJECTS MONTHLY REPORT'!X118</f>
        <v>40680</v>
      </c>
      <c r="Y118" s="31">
        <f>'ALL PROJECTS MONTHLY REPORT'!Y118</f>
        <v>0</v>
      </c>
      <c r="Z118" s="150" t="str">
        <f>'ALL PROJECTS MONTHLY REPORT'!Z118</f>
        <v>CFP/Línea de Crédito</v>
      </c>
      <c r="AA118" s="151">
        <f>'ALL PROJECTS MONTHLY REPORT'!AA118</f>
        <v>0</v>
      </c>
      <c r="AB118" s="152">
        <f>'ALL PROJECTS MONTHLY REPORT'!AB118</f>
        <v>16770000</v>
      </c>
      <c r="AC118" s="152">
        <f>'ALL PROJECTS MONTHLY REPORT'!AC118</f>
        <v>813871.99</v>
      </c>
      <c r="AD118" s="37">
        <f>'ALL PROJECTS MONTHLY REPORT'!AD118</f>
        <v>17583871.989999998</v>
      </c>
      <c r="AE118" s="28">
        <f>'ALL PROJECTS MONTHLY REPORT'!AE118</f>
        <v>4.8531424567680378E-2</v>
      </c>
      <c r="AF118" s="37">
        <f>'ALL PROJECTS MONTHLY REPORT'!AF118</f>
        <v>17583871.989999998</v>
      </c>
      <c r="AG118" s="152">
        <f>'ALL PROJECTS MONTHLY REPORT'!AG118</f>
        <v>0</v>
      </c>
      <c r="AH118" s="37">
        <f>'ALL PROJECTS MONTHLY REPORT'!AH118</f>
        <v>17583871.989999998</v>
      </c>
      <c r="AI118" s="39">
        <f>'ALL PROJECTS MONTHLY REPORT'!AI118</f>
        <v>1</v>
      </c>
      <c r="AJ118" s="40">
        <f>'ALL PROJECTS MONTHLY REPORT'!AJ118</f>
        <v>9.6823529411764699</v>
      </c>
      <c r="AK118" s="39">
        <f>'ALL PROJECTS MONTHLY REPORT'!AK118</f>
        <v>1</v>
      </c>
      <c r="AL118" s="119">
        <f>'ALL PROJECTS MONTHLY REPORT'!AL118</f>
        <v>0</v>
      </c>
      <c r="AM118" s="153" t="str">
        <f>'ALL PROJECTS MONTHLY REPORT'!AM118</f>
        <v>Project Closed</v>
      </c>
      <c r="AN118" s="154" t="s">
        <v>223</v>
      </c>
    </row>
    <row r="119" spans="1:40" s="155" customFormat="1" ht="43.8" hidden="1" thickBot="1" x14ac:dyDescent="0.35">
      <c r="A119" s="147">
        <f>'ALL PROJECTS MONTHLY REPORT'!A119</f>
        <v>2004</v>
      </c>
      <c r="B119" s="148" t="str">
        <f>'ALL PROJECTS MONTHLY REPORT'!B119</f>
        <v>San Juan</v>
      </c>
      <c r="C119" s="148" t="str">
        <f>'ALL PROJECTS MONTHLY REPORT'!C119</f>
        <v>San Agustín</v>
      </c>
      <c r="D119" s="148" t="str">
        <f>'ALL PROJECTS MONTHLY REPORT'!D119</f>
        <v>José M. Paris Escalera</v>
      </c>
      <c r="E119" s="148" t="str">
        <f>'ALL PROJECTS MONTHLY REPORT'!E119</f>
        <v>AM Contractors</v>
      </c>
      <c r="F119" s="148" t="str">
        <f>'ALL PROJECTS MONTHLY REPORT'!F119</f>
        <v>Klassik Builders</v>
      </c>
      <c r="G119" s="148" t="str">
        <f>'ALL PROJECTS MONTHLY REPORT'!G119</f>
        <v>Ray Engineers PSC</v>
      </c>
      <c r="H119" s="148" t="str">
        <f>'ALL PROJECTS MONTHLY REPORT'!H119</f>
        <v>Cuè &amp; López Construction, Inc</v>
      </c>
      <c r="I119" s="149">
        <f>'ALL PROJECTS MONTHLY REPORT'!I119</f>
        <v>84</v>
      </c>
      <c r="J119" s="149">
        <f>'ALL PROJECTS MONTHLY REPORT'!J119</f>
        <v>84</v>
      </c>
      <c r="K119" s="149">
        <f>'ALL PROJECTS MONTHLY REPORT'!K119</f>
        <v>0</v>
      </c>
      <c r="L119" s="26">
        <f>'ALL PROJECTS MONTHLY REPORT'!L119</f>
        <v>84</v>
      </c>
      <c r="M119" s="149">
        <f>'ALL PROJECTS MONTHLY REPORT'!M119</f>
        <v>0</v>
      </c>
      <c r="N119" s="149">
        <f>'ALL PROJECTS MONTHLY REPORT'!N119</f>
        <v>570</v>
      </c>
      <c r="O119" s="149">
        <f>'ALL PROJECTS MONTHLY REPORT'!O119</f>
        <v>304</v>
      </c>
      <c r="P119" s="27">
        <f>'ALL PROJECTS MONTHLY REPORT'!P119</f>
        <v>874</v>
      </c>
      <c r="Q119" s="28">
        <f>'ALL PROJECTS MONTHLY REPORT'!Q119</f>
        <v>0.53333333333333333</v>
      </c>
      <c r="R119" s="29">
        <f>'ALL PROJECTS MONTHLY REPORT'!R119</f>
        <v>869</v>
      </c>
      <c r="S119" s="28">
        <f>'ALL PROJECTS MONTHLY REPORT'!S119</f>
        <v>1</v>
      </c>
      <c r="T119" s="31">
        <f>'ALL PROJECTS MONTHLY REPORT'!T119</f>
        <v>40161</v>
      </c>
      <c r="U119" s="31">
        <f>'ALL PROJECTS MONTHLY REPORT'!U119</f>
        <v>40730</v>
      </c>
      <c r="V119" s="32">
        <f>'ALL PROJECTS MONTHLY REPORT'!V119</f>
        <v>41034</v>
      </c>
      <c r="W119" s="32">
        <f>'ALL PROJECTS MONTHLY REPORT'!W119</f>
        <v>41030</v>
      </c>
      <c r="X119" s="32">
        <f>'ALL PROJECTS MONTHLY REPORT'!X119</f>
        <v>41108</v>
      </c>
      <c r="Y119" s="31">
        <f>'ALL PROJECTS MONTHLY REPORT'!Y119</f>
        <v>0</v>
      </c>
      <c r="Z119" s="150" t="str">
        <f>'ALL PROJECTS MONTHLY REPORT'!Z119</f>
        <v>ARRA</v>
      </c>
      <c r="AA119" s="151">
        <f>'ALL PROJECTS MONTHLY REPORT'!AA119</f>
        <v>0</v>
      </c>
      <c r="AB119" s="152">
        <f>'ALL PROJECTS MONTHLY REPORT'!AB119</f>
        <v>3746000</v>
      </c>
      <c r="AC119" s="152">
        <f>'ALL PROJECTS MONTHLY REPORT'!AC119</f>
        <v>1029880.39</v>
      </c>
      <c r="AD119" s="37">
        <f>'ALL PROJECTS MONTHLY REPORT'!AD119</f>
        <v>4775880.3899999997</v>
      </c>
      <c r="AE119" s="28">
        <f>'ALL PROJECTS MONTHLY REPORT'!AE119</f>
        <v>0.2749280272290443</v>
      </c>
      <c r="AF119" s="37">
        <f>'ALL PROJECTS MONTHLY REPORT'!AF119</f>
        <v>4775880.3899999997</v>
      </c>
      <c r="AG119" s="152">
        <f>'ALL PROJECTS MONTHLY REPORT'!AG119</f>
        <v>0</v>
      </c>
      <c r="AH119" s="37">
        <f>'ALL PROJECTS MONTHLY REPORT'!AH119</f>
        <v>4775880.3899999997</v>
      </c>
      <c r="AI119" s="39">
        <f>'ALL PROJECTS MONTHLY REPORT'!AI119</f>
        <v>1</v>
      </c>
      <c r="AJ119" s="40">
        <f>'ALL PROJECTS MONTHLY REPORT'!AJ119</f>
        <v>10.345238095238095</v>
      </c>
      <c r="AK119" s="39">
        <f>'ALL PROJECTS MONTHLY REPORT'!AK119</f>
        <v>1</v>
      </c>
      <c r="AL119" s="119">
        <f>'ALL PROJECTS MONTHLY REPORT'!AL119</f>
        <v>0</v>
      </c>
      <c r="AM119" s="153" t="str">
        <f>'ALL PROJECTS MONTHLY REPORT'!AM119</f>
        <v>Project Closed</v>
      </c>
      <c r="AN119" s="154" t="s">
        <v>223</v>
      </c>
    </row>
    <row r="120" spans="1:40" s="155" customFormat="1" ht="43.8" hidden="1" thickBot="1" x14ac:dyDescent="0.35">
      <c r="A120" s="147">
        <f>'ALL PROJECTS MONTHLY REPORT'!A120</f>
        <v>2012</v>
      </c>
      <c r="B120" s="148" t="str">
        <f>'ALL PROJECTS MONTHLY REPORT'!B120</f>
        <v>San Juan</v>
      </c>
      <c r="C120" s="148" t="str">
        <f>'ALL PROJECTS MONTHLY REPORT'!C120</f>
        <v>Villa España</v>
      </c>
      <c r="D120" s="148" t="str">
        <f>'ALL PROJECTS MONTHLY REPORT'!D120</f>
        <v>Pedro Vega</v>
      </c>
      <c r="E120" s="148" t="str">
        <f>'ALL PROJECTS MONTHLY REPORT'!E120</f>
        <v>Cost Control Company</v>
      </c>
      <c r="F120" s="148" t="str">
        <f>'ALL PROJECTS MONTHLY REPORT'!F120</f>
        <v xml:space="preserve">LMC
</v>
      </c>
      <c r="G120" s="148" t="str">
        <f>'ALL PROJECTS MONTHLY REPORT'!G120</f>
        <v>Ray Engineers, PSC</v>
      </c>
      <c r="H120" s="148" t="str">
        <f>'ALL PROJECTS MONTHLY REPORT'!H120</f>
        <v>Rodríguez &amp; del Valle</v>
      </c>
      <c r="I120" s="149">
        <f>'ALL PROJECTS MONTHLY REPORT'!I120</f>
        <v>500</v>
      </c>
      <c r="J120" s="149">
        <f>'ALL PROJECTS MONTHLY REPORT'!J120</f>
        <v>500</v>
      </c>
      <c r="K120" s="149">
        <f>'ALL PROJECTS MONTHLY REPORT'!K120</f>
        <v>0</v>
      </c>
      <c r="L120" s="26">
        <f>'ALL PROJECTS MONTHLY REPORT'!L120</f>
        <v>500</v>
      </c>
      <c r="M120" s="149">
        <f>'ALL PROJECTS MONTHLY REPORT'!M120</f>
        <v>0</v>
      </c>
      <c r="N120" s="149">
        <f>'ALL PROJECTS MONTHLY REPORT'!N120</f>
        <v>1280</v>
      </c>
      <c r="O120" s="149">
        <f>'ALL PROJECTS MONTHLY REPORT'!O120</f>
        <v>929</v>
      </c>
      <c r="P120" s="27">
        <f>'ALL PROJECTS MONTHLY REPORT'!P120</f>
        <v>2209</v>
      </c>
      <c r="Q120" s="28">
        <f>'ALL PROJECTS MONTHLY REPORT'!Q120</f>
        <v>0.72578125000000004</v>
      </c>
      <c r="R120" s="29">
        <f>'ALL PROJECTS MONTHLY REPORT'!R120</f>
        <v>2208</v>
      </c>
      <c r="S120" s="28">
        <f>'ALL PROJECTS MONTHLY REPORT'!S120</f>
        <v>1</v>
      </c>
      <c r="T120" s="31">
        <f>'ALL PROJECTS MONTHLY REPORT'!T120</f>
        <v>37893</v>
      </c>
      <c r="U120" s="31">
        <f>'ALL PROJECTS MONTHLY REPORT'!U120</f>
        <v>39172</v>
      </c>
      <c r="V120" s="32">
        <f>'ALL PROJECTS MONTHLY REPORT'!V120</f>
        <v>40101</v>
      </c>
      <c r="W120" s="32">
        <f>'ALL PROJECTS MONTHLY REPORT'!W120</f>
        <v>40101</v>
      </c>
      <c r="X120" s="32">
        <f>'ALL PROJECTS MONTHLY REPORT'!X120</f>
        <v>40472</v>
      </c>
      <c r="Y120" s="31">
        <f>'ALL PROJECTS MONTHLY REPORT'!Y120</f>
        <v>0</v>
      </c>
      <c r="Z120" s="150" t="str">
        <f>'ALL PROJECTS MONTHLY REPORT'!Z120</f>
        <v>Tax Credit</v>
      </c>
      <c r="AA120" s="151">
        <f>'ALL PROJECTS MONTHLY REPORT'!AA120</f>
        <v>0</v>
      </c>
      <c r="AB120" s="152">
        <f>'ALL PROJECTS MONTHLY REPORT'!AB120</f>
        <v>33768000</v>
      </c>
      <c r="AC120" s="152">
        <f>'ALL PROJECTS MONTHLY REPORT'!AC120</f>
        <v>1862123</v>
      </c>
      <c r="AD120" s="37">
        <f>'ALL PROJECTS MONTHLY REPORT'!AD120</f>
        <v>35630123</v>
      </c>
      <c r="AE120" s="28">
        <f>'ALL PROJECTS MONTHLY REPORT'!AE120</f>
        <v>5.51446043591566E-2</v>
      </c>
      <c r="AF120" s="37">
        <f>'ALL PROJECTS MONTHLY REPORT'!AF120</f>
        <v>35630123</v>
      </c>
      <c r="AG120" s="152">
        <f>'ALL PROJECTS MONTHLY REPORT'!AG120</f>
        <v>0</v>
      </c>
      <c r="AH120" s="37">
        <f>'ALL PROJECTS MONTHLY REPORT'!AH120</f>
        <v>35630123</v>
      </c>
      <c r="AI120" s="39">
        <f>'ALL PROJECTS MONTHLY REPORT'!AI120</f>
        <v>1</v>
      </c>
      <c r="AJ120" s="40">
        <f>'ALL PROJECTS MONTHLY REPORT'!AJ120</f>
        <v>4.4160000000000004</v>
      </c>
      <c r="AK120" s="39">
        <f>'ALL PROJECTS MONTHLY REPORT'!AK120</f>
        <v>1</v>
      </c>
      <c r="AL120" s="119">
        <f>'ALL PROJECTS MONTHLY REPORT'!AL120</f>
        <v>0</v>
      </c>
      <c r="AM120" s="153" t="str">
        <f>'ALL PROJECTS MONTHLY REPORT'!AM120</f>
        <v>Project Closed</v>
      </c>
      <c r="AN120" s="154" t="s">
        <v>223</v>
      </c>
    </row>
    <row r="121" spans="1:40" s="155" customFormat="1" ht="16.2" hidden="1" thickBot="1" x14ac:dyDescent="0.35">
      <c r="A121" s="147">
        <f>'ALL PROJECTS MONTHLY REPORT'!A121</f>
        <v>3090</v>
      </c>
      <c r="B121" s="148" t="str">
        <f>'ALL PROJECTS MONTHLY REPORT'!B121</f>
        <v>Salinas</v>
      </c>
      <c r="C121" s="148" t="str">
        <f>'ALL PROJECTS MONTHLY REPORT'!C121</f>
        <v>Bella Vista</v>
      </c>
      <c r="D121" s="148" t="str">
        <f>'ALL PROJECTS MONTHLY REPORT'!D121</f>
        <v>Félix Ortiz</v>
      </c>
      <c r="E121" s="148" t="str">
        <f>'ALL PROJECTS MONTHLY REPORT'!E121</f>
        <v>MJ Consulting</v>
      </c>
      <c r="F121" s="148" t="str">
        <f>'ALL PROJECTS MONTHLY REPORT'!F121</f>
        <v>Klassik Builders</v>
      </c>
      <c r="G121" s="148" t="str">
        <f>'ALL PROJECTS MONTHLY REPORT'!G121</f>
        <v>INTEGRA</v>
      </c>
      <c r="H121" s="148" t="str">
        <f>'ALL PROJECTS MONTHLY REPORT'!H121</f>
        <v>LPC&amp;D</v>
      </c>
      <c r="I121" s="149">
        <f>'ALL PROJECTS MONTHLY REPORT'!I121</f>
        <v>100</v>
      </c>
      <c r="J121" s="149">
        <f>'ALL PROJECTS MONTHLY REPORT'!J121</f>
        <v>100</v>
      </c>
      <c r="K121" s="149">
        <f>'ALL PROJECTS MONTHLY REPORT'!K121</f>
        <v>0</v>
      </c>
      <c r="L121" s="26">
        <f>'ALL PROJECTS MONTHLY REPORT'!L121</f>
        <v>100</v>
      </c>
      <c r="M121" s="149">
        <f>'ALL PROJECTS MONTHLY REPORT'!M121</f>
        <v>0</v>
      </c>
      <c r="N121" s="149">
        <f>'ALL PROJECTS MONTHLY REPORT'!N121</f>
        <v>730</v>
      </c>
      <c r="O121" s="149">
        <f>'ALL PROJECTS MONTHLY REPORT'!O121</f>
        <v>160</v>
      </c>
      <c r="P121" s="27">
        <f>'ALL PROJECTS MONTHLY REPORT'!P121</f>
        <v>890</v>
      </c>
      <c r="Q121" s="28">
        <f>'ALL PROJECTS MONTHLY REPORT'!Q121</f>
        <v>0.21917808219178081</v>
      </c>
      <c r="R121" s="29">
        <f>'ALL PROJECTS MONTHLY REPORT'!R121</f>
        <v>889</v>
      </c>
      <c r="S121" s="28">
        <f>'ALL PROJECTS MONTHLY REPORT'!S121</f>
        <v>1</v>
      </c>
      <c r="T121" s="31">
        <f>'ALL PROJECTS MONTHLY REPORT'!T121</f>
        <v>40064</v>
      </c>
      <c r="U121" s="31">
        <f>'ALL PROJECTS MONTHLY REPORT'!U121</f>
        <v>40793</v>
      </c>
      <c r="V121" s="32">
        <f>'ALL PROJECTS MONTHLY REPORT'!V121</f>
        <v>40953</v>
      </c>
      <c r="W121" s="32">
        <f>'ALL PROJECTS MONTHLY REPORT'!W121</f>
        <v>40953</v>
      </c>
      <c r="X121" s="32">
        <f>'ALL PROJECTS MONTHLY REPORT'!X121</f>
        <v>41106</v>
      </c>
      <c r="Y121" s="31">
        <f>'ALL PROJECTS MONTHLY REPORT'!Y121</f>
        <v>0</v>
      </c>
      <c r="Z121" s="150" t="str">
        <f>'ALL PROJECTS MONTHLY REPORT'!Z121</f>
        <v>ARRA</v>
      </c>
      <c r="AA121" s="151">
        <f>'ALL PROJECTS MONTHLY REPORT'!AA121</f>
        <v>0</v>
      </c>
      <c r="AB121" s="152">
        <f>'ALL PROJECTS MONTHLY REPORT'!AB121</f>
        <v>10500000</v>
      </c>
      <c r="AC121" s="152">
        <f>'ALL PROJECTS MONTHLY REPORT'!AC121</f>
        <v>749675.93</v>
      </c>
      <c r="AD121" s="37">
        <f>'ALL PROJECTS MONTHLY REPORT'!AD121</f>
        <v>11249675.93</v>
      </c>
      <c r="AE121" s="28">
        <f>'ALL PROJECTS MONTHLY REPORT'!AE121</f>
        <v>7.1397707619047623E-2</v>
      </c>
      <c r="AF121" s="37">
        <f>'ALL PROJECTS MONTHLY REPORT'!AF121</f>
        <v>11249675.93</v>
      </c>
      <c r="AG121" s="152">
        <f>'ALL PROJECTS MONTHLY REPORT'!AG121</f>
        <v>0</v>
      </c>
      <c r="AH121" s="37">
        <f>'ALL PROJECTS MONTHLY REPORT'!AH121</f>
        <v>11249675.93</v>
      </c>
      <c r="AI121" s="39">
        <f>'ALL PROJECTS MONTHLY REPORT'!AI121</f>
        <v>1</v>
      </c>
      <c r="AJ121" s="40">
        <f>'ALL PROJECTS MONTHLY REPORT'!AJ121</f>
        <v>8.89</v>
      </c>
      <c r="AK121" s="39">
        <f>'ALL PROJECTS MONTHLY REPORT'!AK121</f>
        <v>1</v>
      </c>
      <c r="AL121" s="119">
        <f>'ALL PROJECTS MONTHLY REPORT'!AL121</f>
        <v>0</v>
      </c>
      <c r="AM121" s="153">
        <f>'ALL PROJECTS MONTHLY REPORT'!AM121</f>
        <v>0</v>
      </c>
      <c r="AN121" s="154" t="s">
        <v>223</v>
      </c>
    </row>
    <row r="122" spans="1:40" s="155" customFormat="1" ht="43.8" hidden="1" thickBot="1" x14ac:dyDescent="0.35">
      <c r="A122" s="147">
        <f>'ALL PROJECTS MONTHLY REPORT'!A122</f>
        <v>5092</v>
      </c>
      <c r="B122" s="148" t="str">
        <f>'ALL PROJECTS MONTHLY REPORT'!B122</f>
        <v>San Lorenzo</v>
      </c>
      <c r="C122" s="148" t="str">
        <f>'ALL PROJECTS MONTHLY REPORT'!C122</f>
        <v>La Lorenzana</v>
      </c>
      <c r="D122" s="148" t="str">
        <f>'ALL PROJECTS MONTHLY REPORT'!D122</f>
        <v>Iván Blanco</v>
      </c>
      <c r="E122" s="148" t="str">
        <f>'ALL PROJECTS MONTHLY REPORT'!E122</f>
        <v>MJ Consulting</v>
      </c>
      <c r="F122" s="148" t="str">
        <f>'ALL PROJECTS MONTHLY REPORT'!F122</f>
        <v>URS</v>
      </c>
      <c r="G122" s="148" t="str">
        <f>'ALL PROJECTS MONTHLY REPORT'!G122</f>
        <v>René Acosta Ingenieros</v>
      </c>
      <c r="H122" s="148" t="str">
        <f>'ALL PROJECTS MONTHLY REPORT'!H122</f>
        <v>CD Builders</v>
      </c>
      <c r="I122" s="149">
        <f>'ALL PROJECTS MONTHLY REPORT'!I122</f>
        <v>100</v>
      </c>
      <c r="J122" s="149">
        <f>'ALL PROJECTS MONTHLY REPORT'!J122</f>
        <v>100</v>
      </c>
      <c r="K122" s="149">
        <f>'ALL PROJECTS MONTHLY REPORT'!K122</f>
        <v>0</v>
      </c>
      <c r="L122" s="26">
        <f>'ALL PROJECTS MONTHLY REPORT'!L122</f>
        <v>100</v>
      </c>
      <c r="M122" s="149">
        <f>'ALL PROJECTS MONTHLY REPORT'!M122</f>
        <v>0</v>
      </c>
      <c r="N122" s="149">
        <f>'ALL PROJECTS MONTHLY REPORT'!N122</f>
        <v>730</v>
      </c>
      <c r="O122" s="149">
        <f>'ALL PROJECTS MONTHLY REPORT'!O122</f>
        <v>351</v>
      </c>
      <c r="P122" s="27">
        <f>'ALL PROJECTS MONTHLY REPORT'!P122</f>
        <v>1081</v>
      </c>
      <c r="Q122" s="28">
        <f>'ALL PROJECTS MONTHLY REPORT'!Q122</f>
        <v>0.4808219178082192</v>
      </c>
      <c r="R122" s="29">
        <f>'ALL PROJECTS MONTHLY REPORT'!R122</f>
        <v>1147</v>
      </c>
      <c r="S122" s="28">
        <f>'ALL PROJECTS MONTHLY REPORT'!S122</f>
        <v>1</v>
      </c>
      <c r="T122" s="31">
        <f>'ALL PROJECTS MONTHLY REPORT'!T122</f>
        <v>38609</v>
      </c>
      <c r="U122" s="31">
        <f>'ALL PROJECTS MONTHLY REPORT'!U122</f>
        <v>39338</v>
      </c>
      <c r="V122" s="32">
        <f>'ALL PROJECTS MONTHLY REPORT'!V122</f>
        <v>39689</v>
      </c>
      <c r="W122" s="32">
        <f>'ALL PROJECTS MONTHLY REPORT'!W122</f>
        <v>39756</v>
      </c>
      <c r="X122" s="32">
        <f>'ALL PROJECTS MONTHLY REPORT'!X122</f>
        <v>40073</v>
      </c>
      <c r="Y122" s="31">
        <f>'ALL PROJECTS MONTHLY REPORT'!Y122</f>
        <v>0</v>
      </c>
      <c r="Z122" s="150" t="str">
        <f>'ALL PROJECTS MONTHLY REPORT'!Z122</f>
        <v>Tax Credit</v>
      </c>
      <c r="AA122" s="151">
        <f>'ALL PROJECTS MONTHLY REPORT'!AA122</f>
        <v>0</v>
      </c>
      <c r="AB122" s="152">
        <f>'ALL PROJECTS MONTHLY REPORT'!AB122</f>
        <v>10310000</v>
      </c>
      <c r="AC122" s="152">
        <f>'ALL PROJECTS MONTHLY REPORT'!AC122</f>
        <v>828444.55</v>
      </c>
      <c r="AD122" s="37">
        <f>'ALL PROJECTS MONTHLY REPORT'!AD122</f>
        <v>11138444.550000001</v>
      </c>
      <c r="AE122" s="28">
        <f>'ALL PROJECTS MONTHLY REPORT'!AE122</f>
        <v>8.0353496605237634E-2</v>
      </c>
      <c r="AF122" s="37">
        <f>'ALL PROJECTS MONTHLY REPORT'!AF122</f>
        <v>11138444.550000001</v>
      </c>
      <c r="AG122" s="152">
        <f>'ALL PROJECTS MONTHLY REPORT'!AG122</f>
        <v>0</v>
      </c>
      <c r="AH122" s="37">
        <f>'ALL PROJECTS MONTHLY REPORT'!AH122</f>
        <v>11138444.550000001</v>
      </c>
      <c r="AI122" s="39">
        <f>'ALL PROJECTS MONTHLY REPORT'!AI122</f>
        <v>1</v>
      </c>
      <c r="AJ122" s="40">
        <f>'ALL PROJECTS MONTHLY REPORT'!AJ122</f>
        <v>11.47</v>
      </c>
      <c r="AK122" s="39">
        <f>'ALL PROJECTS MONTHLY REPORT'!AK122</f>
        <v>1</v>
      </c>
      <c r="AL122" s="119">
        <f>'ALL PROJECTS MONTHLY REPORT'!AL122</f>
        <v>0</v>
      </c>
      <c r="AM122" s="153" t="str">
        <f>'ALL PROJECTS MONTHLY REPORT'!AM122</f>
        <v>Project Closed</v>
      </c>
      <c r="AN122" s="154" t="s">
        <v>223</v>
      </c>
    </row>
    <row r="123" spans="1:40" s="155" customFormat="1" ht="58.2" hidden="1" thickBot="1" x14ac:dyDescent="0.35">
      <c r="A123" s="147">
        <f>'ALL PROJECTS MONTHLY REPORT'!A123</f>
        <v>3087</v>
      </c>
      <c r="B123" s="148" t="str">
        <f>'ALL PROJECTS MONTHLY REPORT'!B123</f>
        <v>San Sebastian</v>
      </c>
      <c r="C123" s="148" t="str">
        <f>'ALL PROJECTS MONTHLY REPORT'!C123</f>
        <v>Andrés Méndez Liceaga</v>
      </c>
      <c r="D123" s="148" t="str">
        <f>'ALL PROJECTS MONTHLY REPORT'!D123</f>
        <v>Arturo Acevedo</v>
      </c>
      <c r="E123" s="148" t="str">
        <f>'ALL PROJECTS MONTHLY REPORT'!E123</f>
        <v>Inn Capital Housing Division Joint Venture</v>
      </c>
      <c r="F123" s="148" t="str">
        <f>'ALL PROJECTS MONTHLY REPORT'!F123</f>
        <v xml:space="preserve">CMS
</v>
      </c>
      <c r="G123" s="148" t="str">
        <f>'ALL PROJECTS MONTHLY REPORT'!G123</f>
        <v>Interplan</v>
      </c>
      <c r="H123" s="148" t="str">
        <f>'ALL PROJECTS MONTHLY REPORT'!H123</f>
        <v>RC Engineering</v>
      </c>
      <c r="I123" s="149">
        <f>'ALL PROJECTS MONTHLY REPORT'!I123</f>
        <v>150</v>
      </c>
      <c r="J123" s="149">
        <f>'ALL PROJECTS MONTHLY REPORT'!J123</f>
        <v>150</v>
      </c>
      <c r="K123" s="149">
        <f>'ALL PROJECTS MONTHLY REPORT'!K123</f>
        <v>0</v>
      </c>
      <c r="L123" s="26">
        <f>'ALL PROJECTS MONTHLY REPORT'!L123</f>
        <v>150</v>
      </c>
      <c r="M123" s="149">
        <f>'ALL PROJECTS MONTHLY REPORT'!M123</f>
        <v>0</v>
      </c>
      <c r="N123" s="149">
        <f>'ALL PROJECTS MONTHLY REPORT'!N123</f>
        <v>960</v>
      </c>
      <c r="O123" s="149">
        <f>'ALL PROJECTS MONTHLY REPORT'!O123</f>
        <v>729</v>
      </c>
      <c r="P123" s="27">
        <f>'ALL PROJECTS MONTHLY REPORT'!P123</f>
        <v>1689</v>
      </c>
      <c r="Q123" s="28">
        <f>'ALL PROJECTS MONTHLY REPORT'!Q123</f>
        <v>0.75937500000000002</v>
      </c>
      <c r="R123" s="29">
        <f>'ALL PROJECTS MONTHLY REPORT'!R123</f>
        <v>1688</v>
      </c>
      <c r="S123" s="28">
        <f>'ALL PROJECTS MONTHLY REPORT'!S123</f>
        <v>1</v>
      </c>
      <c r="T123" s="31">
        <f>'ALL PROJECTS MONTHLY REPORT'!T123</f>
        <v>38131</v>
      </c>
      <c r="U123" s="31">
        <f>'ALL PROJECTS MONTHLY REPORT'!U123</f>
        <v>39090</v>
      </c>
      <c r="V123" s="32">
        <f>'ALL PROJECTS MONTHLY REPORT'!V123</f>
        <v>39819</v>
      </c>
      <c r="W123" s="32">
        <f>'ALL PROJECTS MONTHLY REPORT'!W123</f>
        <v>39819</v>
      </c>
      <c r="X123" s="32">
        <f>'ALL PROJECTS MONTHLY REPORT'!X123</f>
        <v>39860</v>
      </c>
      <c r="Y123" s="31">
        <f>'ALL PROJECTS MONTHLY REPORT'!Y123</f>
        <v>0</v>
      </c>
      <c r="Z123" s="150" t="str">
        <f>'ALL PROJECTS MONTHLY REPORT'!Z123</f>
        <v xml:space="preserve">Tax Credit </v>
      </c>
      <c r="AA123" s="151">
        <f>'ALL PROJECTS MONTHLY REPORT'!AA123</f>
        <v>0</v>
      </c>
      <c r="AB123" s="152">
        <f>'ALL PROJECTS MONTHLY REPORT'!AB123</f>
        <v>13130000</v>
      </c>
      <c r="AC123" s="152">
        <f>'ALL PROJECTS MONTHLY REPORT'!AC123</f>
        <v>401586.86</v>
      </c>
      <c r="AD123" s="37">
        <f>'ALL PROJECTS MONTHLY REPORT'!AD123</f>
        <v>13531586.859999999</v>
      </c>
      <c r="AE123" s="28">
        <f>'ALL PROJECTS MONTHLY REPORT'!AE123</f>
        <v>3.0585442498095961E-2</v>
      </c>
      <c r="AF123" s="37">
        <f>'ALL PROJECTS MONTHLY REPORT'!AF123</f>
        <v>13531587</v>
      </c>
      <c r="AG123" s="152">
        <f>'ALL PROJECTS MONTHLY REPORT'!AG123</f>
        <v>0</v>
      </c>
      <c r="AH123" s="37">
        <f>'ALL PROJECTS MONTHLY REPORT'!AH123</f>
        <v>13531587</v>
      </c>
      <c r="AI123" s="39">
        <f>'ALL PROJECTS MONTHLY REPORT'!AI123</f>
        <v>1.0000000103461628</v>
      </c>
      <c r="AJ123" s="40">
        <f>'ALL PROJECTS MONTHLY REPORT'!AJ123</f>
        <v>11.253333333333334</v>
      </c>
      <c r="AK123" s="39">
        <f>'ALL PROJECTS MONTHLY REPORT'!AK123</f>
        <v>1</v>
      </c>
      <c r="AL123" s="119">
        <f>'ALL PROJECTS MONTHLY REPORT'!AL123</f>
        <v>0</v>
      </c>
      <c r="AM123" s="153" t="str">
        <f>'ALL PROJECTS MONTHLY REPORT'!AM123</f>
        <v>Project Closed</v>
      </c>
      <c r="AN123" s="154" t="s">
        <v>223</v>
      </c>
    </row>
    <row r="124" spans="1:40" s="155" customFormat="1" ht="101.4" hidden="1" thickBot="1" x14ac:dyDescent="0.35">
      <c r="A124" s="147">
        <f>'ALL PROJECTS MONTHLY REPORT'!A124</f>
        <v>5144</v>
      </c>
      <c r="B124" s="148" t="str">
        <f>'ALL PROJECTS MONTHLY REPORT'!B124</f>
        <v>Santa Isabel</v>
      </c>
      <c r="C124" s="148" t="str">
        <f>'ALL PROJECTS MONTHLY REPORT'!C124</f>
        <v>Rincón Taíno</v>
      </c>
      <c r="D124" s="148" t="str">
        <f>'ALL PROJECTS MONTHLY REPORT'!D124</f>
        <v>Rubén Cotto</v>
      </c>
      <c r="E124" s="148" t="str">
        <f>'ALL PROJECTS MONTHLY REPORT'!E124</f>
        <v>J. A. Machuca</v>
      </c>
      <c r="F124" s="148" t="str">
        <f>'ALL PROJECTS MONTHLY REPORT'!F124</f>
        <v>BMA</v>
      </c>
      <c r="G124" s="148" t="str">
        <f>'ALL PROJECTS MONTHLY REPORT'!G124</f>
        <v>Hernández   -    Bauzá</v>
      </c>
      <c r="H124" s="148" t="str">
        <f>'ALL PROJECTS MONTHLY REPORT'!H124</f>
        <v>Constructora I. Meléndez</v>
      </c>
      <c r="I124" s="149">
        <f>'ALL PROJECTS MONTHLY REPORT'!I124</f>
        <v>100</v>
      </c>
      <c r="J124" s="149">
        <f>'ALL PROJECTS MONTHLY REPORT'!J124</f>
        <v>100</v>
      </c>
      <c r="K124" s="149">
        <f>'ALL PROJECTS MONTHLY REPORT'!K124</f>
        <v>0</v>
      </c>
      <c r="L124" s="26">
        <f>'ALL PROJECTS MONTHLY REPORT'!L124</f>
        <v>100</v>
      </c>
      <c r="M124" s="149">
        <f>'ALL PROJECTS MONTHLY REPORT'!M124</f>
        <v>0</v>
      </c>
      <c r="N124" s="149">
        <f>'ALL PROJECTS MONTHLY REPORT'!N124</f>
        <v>810</v>
      </c>
      <c r="O124" s="149">
        <f>'ALL PROJECTS MONTHLY REPORT'!O124</f>
        <v>499</v>
      </c>
      <c r="P124" s="27">
        <f>'ALL PROJECTS MONTHLY REPORT'!P124</f>
        <v>1309</v>
      </c>
      <c r="Q124" s="28">
        <f>'ALL PROJECTS MONTHLY REPORT'!Q124</f>
        <v>0.61604938271604937</v>
      </c>
      <c r="R124" s="29">
        <f>'ALL PROJECTS MONTHLY REPORT'!R124</f>
        <v>1087</v>
      </c>
      <c r="S124" s="28">
        <f>'ALL PROJECTS MONTHLY REPORT'!S124</f>
        <v>1</v>
      </c>
      <c r="T124" s="31">
        <f>'ALL PROJECTS MONTHLY REPORT'!T124</f>
        <v>37830</v>
      </c>
      <c r="U124" s="31">
        <f>'ALL PROJECTS MONTHLY REPORT'!U124</f>
        <v>38639</v>
      </c>
      <c r="V124" s="32">
        <f>'ALL PROJECTS MONTHLY REPORT'!V124</f>
        <v>39138</v>
      </c>
      <c r="W124" s="32">
        <f>'ALL PROJECTS MONTHLY REPORT'!W124</f>
        <v>38917</v>
      </c>
      <c r="X124" s="32">
        <f>'ALL PROJECTS MONTHLY REPORT'!X124</f>
        <v>38990</v>
      </c>
      <c r="Y124" s="31">
        <f>'ALL PROJECTS MONTHLY REPORT'!Y124</f>
        <v>0</v>
      </c>
      <c r="Z124" s="150">
        <f>'ALL PROJECTS MONTHLY REPORT'!Z124</f>
        <v>0</v>
      </c>
      <c r="AA124" s="151">
        <f>'ALL PROJECTS MONTHLY REPORT'!AA124</f>
        <v>0</v>
      </c>
      <c r="AB124" s="152">
        <f>'ALL PROJECTS MONTHLY REPORT'!AB124</f>
        <v>7231087</v>
      </c>
      <c r="AC124" s="152">
        <f>'ALL PROJECTS MONTHLY REPORT'!AC124</f>
        <v>175900</v>
      </c>
      <c r="AD124" s="37">
        <f>'ALL PROJECTS MONTHLY REPORT'!AD124</f>
        <v>7406987</v>
      </c>
      <c r="AE124" s="28">
        <f>'ALL PROJECTS MONTHLY REPORT'!AE124</f>
        <v>2.4325526715416369E-2</v>
      </c>
      <c r="AF124" s="37">
        <f>'ALL PROJECTS MONTHLY REPORT'!AF124</f>
        <v>6372476</v>
      </c>
      <c r="AG124" s="152">
        <f>'ALL PROJECTS MONTHLY REPORT'!AG124</f>
        <v>0</v>
      </c>
      <c r="AH124" s="37">
        <f>'ALL PROJECTS MONTHLY REPORT'!AH124</f>
        <v>6372476</v>
      </c>
      <c r="AI124" s="39">
        <f>'ALL PROJECTS MONTHLY REPORT'!AI124</f>
        <v>0.860333088204421</v>
      </c>
      <c r="AJ124" s="40">
        <f>'ALL PROJECTS MONTHLY REPORT'!AJ124</f>
        <v>10.87</v>
      </c>
      <c r="AK124" s="39">
        <f>'ALL PROJECTS MONTHLY REPORT'!AK124</f>
        <v>1</v>
      </c>
      <c r="AL124" s="119">
        <f>'ALL PROJECTS MONTHLY REPORT'!AL124</f>
        <v>0</v>
      </c>
      <c r="AM124" s="153" t="str">
        <f>'ALL PROJECTS MONTHLY REPORT'!AM124</f>
        <v>Las OC # 7 y 8 fueron sometidas por el CM, pero le fueron devueltas para aclaracion o correccion, ya que el NGC no esta de acuerdo con el tiempo de extension otorgado y los "supporting documents". Posteriormente el CM las entrego fuera del termino de vigencia y las mismas no se pudieron procesar. El contratista sometio demanda y se efectuo reunion entre ambas representaciones legales. Se llego a un acuerdo: AVP de pagar lo que se le adeudaba por concepto de daños liquidos y retenido, Contratista: No reclamar "extended overhead" ni la OC #8. Esto hace varios meses y AVP tiene pendiente procesar los pagos correspondientes.</v>
      </c>
      <c r="AN124" s="154" t="s">
        <v>223</v>
      </c>
    </row>
    <row r="125" spans="1:40" s="155" customFormat="1" ht="58.2" hidden="1" thickBot="1" x14ac:dyDescent="0.35">
      <c r="A125" s="147">
        <f>'ALL PROJECTS MONTHLY REPORT'!A125</f>
        <v>5198</v>
      </c>
      <c r="B125" s="148" t="str">
        <f>'ALL PROJECTS MONTHLY REPORT'!B125</f>
        <v>Toa Alta</v>
      </c>
      <c r="C125" s="148" t="str">
        <f>'ALL PROJECTS MONTHLY REPORT'!C125</f>
        <v>Jardines de San Fernando</v>
      </c>
      <c r="D125" s="148" t="str">
        <f>'ALL PROJECTS MONTHLY REPORT'!D125</f>
        <v>Luis Rodríguez</v>
      </c>
      <c r="E125" s="148" t="str">
        <f>'ALL PROJECTS MONTHLY REPORT'!E125</f>
        <v>Housing Promoters</v>
      </c>
      <c r="F125" s="148" t="str">
        <f>'ALL PROJECTS MONTHLY REPORT'!F125</f>
        <v>MD</v>
      </c>
      <c r="G125" s="148" t="str">
        <f>'ALL PROJECTS MONTHLY REPORT'!G125</f>
        <v>URS Caribe, LLP</v>
      </c>
      <c r="H125" s="148" t="str">
        <f>'ALL PROJECTS MONTHLY REPORT'!H125</f>
        <v>Orion Contractors</v>
      </c>
      <c r="I125" s="149">
        <f>'ALL PROJECTS MONTHLY REPORT'!I125</f>
        <v>51</v>
      </c>
      <c r="J125" s="149">
        <f>'ALL PROJECTS MONTHLY REPORT'!J125</f>
        <v>51</v>
      </c>
      <c r="K125" s="149">
        <f>'ALL PROJECTS MONTHLY REPORT'!K125</f>
        <v>0</v>
      </c>
      <c r="L125" s="26">
        <f>'ALL PROJECTS MONTHLY REPORT'!L125</f>
        <v>51</v>
      </c>
      <c r="M125" s="149">
        <f>'ALL PROJECTS MONTHLY REPORT'!M125</f>
        <v>0</v>
      </c>
      <c r="N125" s="149">
        <f>'ALL PROJECTS MONTHLY REPORT'!N125</f>
        <v>800</v>
      </c>
      <c r="O125" s="149">
        <f>'ALL PROJECTS MONTHLY REPORT'!O125</f>
        <v>1627</v>
      </c>
      <c r="P125" s="27">
        <f>'ALL PROJECTS MONTHLY REPORT'!P125</f>
        <v>2427</v>
      </c>
      <c r="Q125" s="28">
        <f>'ALL PROJECTS MONTHLY REPORT'!Q125</f>
        <v>2.0337499999999999</v>
      </c>
      <c r="R125" s="29">
        <f>'ALL PROJECTS MONTHLY REPORT'!R125</f>
        <v>2502</v>
      </c>
      <c r="S125" s="28">
        <f>'ALL PROJECTS MONTHLY REPORT'!S125</f>
        <v>1</v>
      </c>
      <c r="T125" s="31">
        <f>'ALL PROJECTS MONTHLY REPORT'!T125</f>
        <v>38726</v>
      </c>
      <c r="U125" s="31">
        <f>'ALL PROJECTS MONTHLY REPORT'!U125</f>
        <v>39525</v>
      </c>
      <c r="V125" s="32">
        <f>'ALL PROJECTS MONTHLY REPORT'!V125</f>
        <v>41152</v>
      </c>
      <c r="W125" s="32">
        <f>'ALL PROJECTS MONTHLY REPORT'!W125</f>
        <v>41228</v>
      </c>
      <c r="X125" s="32">
        <f>'ALL PROJECTS MONTHLY REPORT'!X125</f>
        <v>41562</v>
      </c>
      <c r="Y125" s="31">
        <f>'ALL PROJECTS MONTHLY REPORT'!Y125</f>
        <v>0</v>
      </c>
      <c r="Z125" s="150" t="str">
        <f>'ALL PROJECTS MONTHLY REPORT'!Z125</f>
        <v>BFP-2003</v>
      </c>
      <c r="AA125" s="151">
        <f>'ALL PROJECTS MONTHLY REPORT'!AA125</f>
        <v>0</v>
      </c>
      <c r="AB125" s="152">
        <f>'ALL PROJECTS MONTHLY REPORT'!AB125</f>
        <v>7227000</v>
      </c>
      <c r="AC125" s="152">
        <f>'ALL PROJECTS MONTHLY REPORT'!AC125</f>
        <v>-982226.89</v>
      </c>
      <c r="AD125" s="37">
        <f>'ALL PROJECTS MONTHLY REPORT'!AD125</f>
        <v>6244773.1100000003</v>
      </c>
      <c r="AE125" s="28">
        <f>'ALL PROJECTS MONTHLY REPORT'!AE125</f>
        <v>-0.13591073612840737</v>
      </c>
      <c r="AF125" s="37">
        <f>'ALL PROJECTS MONTHLY REPORT'!AF125</f>
        <v>6244773.1100000003</v>
      </c>
      <c r="AG125" s="152">
        <f>'ALL PROJECTS MONTHLY REPORT'!AG125</f>
        <v>0</v>
      </c>
      <c r="AH125" s="37">
        <f>'ALL PROJECTS MONTHLY REPORT'!AH125</f>
        <v>6244773.1100000003</v>
      </c>
      <c r="AI125" s="39">
        <f>'ALL PROJECTS MONTHLY REPORT'!AI125</f>
        <v>1</v>
      </c>
      <c r="AJ125" s="40">
        <f>'ALL PROJECTS MONTHLY REPORT'!AJ125</f>
        <v>49.058823529411768</v>
      </c>
      <c r="AK125" s="39">
        <f>'ALL PROJECTS MONTHLY REPORT'!AK125</f>
        <v>1</v>
      </c>
      <c r="AL125" s="119">
        <f>'ALL PROJECTS MONTHLY REPORT'!AL125</f>
        <v>0</v>
      </c>
      <c r="AM125" s="153" t="str">
        <f>'ALL PROJECTS MONTHLY REPORT'!AM125</f>
        <v>The PRPHA and the Contractor signed a Termination by Convinience (TBC), where the contractor grants a creditfor the amount of $2,182,368.61 for the remaining work phase IV,V and VIII. The PRPHA extends the contract by 744 calendar days providing a substantial termination effective at the August 31, 2012. The contractor walves its claim for extended overhead.</v>
      </c>
      <c r="AN125" s="154" t="s">
        <v>223</v>
      </c>
    </row>
    <row r="126" spans="1:40" s="155" customFormat="1" ht="43.8" hidden="1" thickBot="1" x14ac:dyDescent="0.35">
      <c r="A126" s="147">
        <f>'ALL PROJECTS MONTHLY REPORT'!A126</f>
        <v>3069</v>
      </c>
      <c r="B126" s="148" t="str">
        <f>'ALL PROJECTS MONTHLY REPORT'!B126</f>
        <v>Toa Baja</v>
      </c>
      <c r="C126" s="148" t="str">
        <f>'ALL PROJECTS MONTHLY REPORT'!C126</f>
        <v>El Toa</v>
      </c>
      <c r="D126" s="148" t="str">
        <f>'ALL PROJECTS MONTHLY REPORT'!D126</f>
        <v>Jorge Mercado</v>
      </c>
      <c r="E126" s="148" t="str">
        <f>'ALL PROJECTS MONTHLY REPORT'!E126</f>
        <v>MJ Consulting</v>
      </c>
      <c r="F126" s="148" t="str">
        <f>'ALL PROJECTS MONTHLY REPORT'!F126</f>
        <v>AVP</v>
      </c>
      <c r="G126" s="148" t="str">
        <f>'ALL PROJECTS MONTHLY REPORT'!G126</f>
        <v>Soler Cloquel &amp; Asoc.</v>
      </c>
      <c r="H126" s="148" t="str">
        <f>'ALL PROJECTS MONTHLY REPORT'!H126</f>
        <v>Royal Ins.</v>
      </c>
      <c r="I126" s="149">
        <f>'ALL PROJECTS MONTHLY REPORT'!I126</f>
        <v>80</v>
      </c>
      <c r="J126" s="149">
        <f>'ALL PROJECTS MONTHLY REPORT'!J126</f>
        <v>80</v>
      </c>
      <c r="K126" s="149">
        <f>'ALL PROJECTS MONTHLY REPORT'!K126</f>
        <v>0</v>
      </c>
      <c r="L126" s="26">
        <f>'ALL PROJECTS MONTHLY REPORT'!L126</f>
        <v>80</v>
      </c>
      <c r="M126" s="149">
        <f>'ALL PROJECTS MONTHLY REPORT'!M126</f>
        <v>0</v>
      </c>
      <c r="N126" s="149">
        <f>'ALL PROJECTS MONTHLY REPORT'!N126</f>
        <v>669</v>
      </c>
      <c r="O126" s="149">
        <f>'ALL PROJECTS MONTHLY REPORT'!O126</f>
        <v>458</v>
      </c>
      <c r="P126" s="27">
        <f>'ALL PROJECTS MONTHLY REPORT'!P126</f>
        <v>1127</v>
      </c>
      <c r="Q126" s="28">
        <f>'ALL PROJECTS MONTHLY REPORT'!Q126</f>
        <v>0.68460388639760839</v>
      </c>
      <c r="R126" s="29">
        <f>'ALL PROJECTS MONTHLY REPORT'!R126</f>
        <v>1205</v>
      </c>
      <c r="S126" s="28">
        <f>'ALL PROJECTS MONTHLY REPORT'!S126</f>
        <v>1</v>
      </c>
      <c r="T126" s="31">
        <f>'ALL PROJECTS MONTHLY REPORT'!T126</f>
        <v>35611</v>
      </c>
      <c r="U126" s="31">
        <f>'ALL PROJECTS MONTHLY REPORT'!U126</f>
        <v>36279</v>
      </c>
      <c r="V126" s="32">
        <f>'ALL PROJECTS MONTHLY REPORT'!V126</f>
        <v>36737</v>
      </c>
      <c r="W126" s="32">
        <f>'ALL PROJECTS MONTHLY REPORT'!W126</f>
        <v>36816</v>
      </c>
      <c r="X126" s="32">
        <f>'ALL PROJECTS MONTHLY REPORT'!X126</f>
        <v>37029</v>
      </c>
      <c r="Y126" s="31">
        <f>'ALL PROJECTS MONTHLY REPORT'!Y126</f>
        <v>0</v>
      </c>
      <c r="Z126" s="150">
        <f>'ALL PROJECTS MONTHLY REPORT'!Z126</f>
        <v>0</v>
      </c>
      <c r="AA126" s="151">
        <f>'ALL PROJECTS MONTHLY REPORT'!AA126</f>
        <v>0</v>
      </c>
      <c r="AB126" s="152">
        <f>'ALL PROJECTS MONTHLY REPORT'!AB126</f>
        <v>4045086</v>
      </c>
      <c r="AC126" s="152">
        <f>'ALL PROJECTS MONTHLY REPORT'!AC126</f>
        <v>299127</v>
      </c>
      <c r="AD126" s="37">
        <f>'ALL PROJECTS MONTHLY REPORT'!AD126</f>
        <v>4344213</v>
      </c>
      <c r="AE126" s="28">
        <f>'ALL PROJECTS MONTHLY REPORT'!AE126</f>
        <v>7.39482423859468E-2</v>
      </c>
      <c r="AF126" s="37">
        <f>'ALL PROJECTS MONTHLY REPORT'!AF126</f>
        <v>4344213</v>
      </c>
      <c r="AG126" s="152">
        <f>'ALL PROJECTS MONTHLY REPORT'!AG126</f>
        <v>0</v>
      </c>
      <c r="AH126" s="37">
        <f>'ALL PROJECTS MONTHLY REPORT'!AH126</f>
        <v>4344213</v>
      </c>
      <c r="AI126" s="39">
        <f>'ALL PROJECTS MONTHLY REPORT'!AI126</f>
        <v>1</v>
      </c>
      <c r="AJ126" s="40">
        <f>'ALL PROJECTS MONTHLY REPORT'!AJ126</f>
        <v>15.0625</v>
      </c>
      <c r="AK126" s="39">
        <f>'ALL PROJECTS MONTHLY REPORT'!AK126</f>
        <v>1</v>
      </c>
      <c r="AL126" s="119">
        <f>'ALL PROJECTS MONTHLY REPORT'!AL126</f>
        <v>0</v>
      </c>
      <c r="AM126" s="153" t="str">
        <f>'ALL PROJECTS MONTHLY REPORT'!AM126</f>
        <v>Project Closed</v>
      </c>
      <c r="AN126" s="154" t="s">
        <v>223</v>
      </c>
    </row>
    <row r="127" spans="1:40" s="155" customFormat="1" ht="43.8" hidden="1" thickBot="1" x14ac:dyDescent="0.35">
      <c r="A127" s="147">
        <f>'ALL PROJECTS MONTHLY REPORT'!A127</f>
        <v>5193</v>
      </c>
      <c r="B127" s="148" t="str">
        <f>'ALL PROJECTS MONTHLY REPORT'!B127</f>
        <v>Trujillo Alto</v>
      </c>
      <c r="C127" s="148" t="str">
        <f>'ALL PROJECTS MONTHLY REPORT'!C127</f>
        <v>Los Rosales</v>
      </c>
      <c r="D127" s="148" t="str">
        <f>'ALL PROJECTS MONTHLY REPORT'!D127</f>
        <v>José M. Paris Escalera</v>
      </c>
      <c r="E127" s="148" t="str">
        <f>'ALL PROJECTS MONTHLY REPORT'!E127</f>
        <v>Peregrine Group Inc.</v>
      </c>
      <c r="F127" s="148" t="str">
        <f>'ALL PROJECTS MONTHLY REPORT'!F127</f>
        <v>Klassik Builders</v>
      </c>
      <c r="G127" s="148" t="str">
        <f>'ALL PROJECTS MONTHLY REPORT'!G127</f>
        <v>URS Caribe, LLP</v>
      </c>
      <c r="H127" s="148" t="str">
        <f>'ALL PROJECTS MONTHLY REPORT'!H127</f>
        <v>Cidra Excavation, SE</v>
      </c>
      <c r="I127" s="149">
        <f>'ALL PROJECTS MONTHLY REPORT'!I127</f>
        <v>74</v>
      </c>
      <c r="J127" s="149">
        <f>'ALL PROJECTS MONTHLY REPORT'!J127</f>
        <v>74</v>
      </c>
      <c r="K127" s="149">
        <f>'ALL PROJECTS MONTHLY REPORT'!K127</f>
        <v>0</v>
      </c>
      <c r="L127" s="26">
        <f>'ALL PROJECTS MONTHLY REPORT'!L127</f>
        <v>74</v>
      </c>
      <c r="M127" s="149">
        <f>'ALL PROJECTS MONTHLY REPORT'!M127</f>
        <v>0</v>
      </c>
      <c r="N127" s="149">
        <f>'ALL PROJECTS MONTHLY REPORT'!N127</f>
        <v>730</v>
      </c>
      <c r="O127" s="149">
        <f>'ALL PROJECTS MONTHLY REPORT'!O127</f>
        <v>138</v>
      </c>
      <c r="P127" s="27">
        <f>'ALL PROJECTS MONTHLY REPORT'!P127</f>
        <v>868</v>
      </c>
      <c r="Q127" s="28">
        <f>'ALL PROJECTS MONTHLY REPORT'!Q127</f>
        <v>0.18904109589041096</v>
      </c>
      <c r="R127" s="29">
        <f>'ALL PROJECTS MONTHLY REPORT'!R127</f>
        <v>821</v>
      </c>
      <c r="S127" s="28">
        <f>'ALL PROJECTS MONTHLY REPORT'!S127</f>
        <v>1</v>
      </c>
      <c r="T127" s="31">
        <f>'ALL PROJECTS MONTHLY REPORT'!T127</f>
        <v>40133</v>
      </c>
      <c r="U127" s="31">
        <f>'ALL PROJECTS MONTHLY REPORT'!U127</f>
        <v>40862</v>
      </c>
      <c r="V127" s="32">
        <f>'ALL PROJECTS MONTHLY REPORT'!V127</f>
        <v>41000</v>
      </c>
      <c r="W127" s="32">
        <f>'ALL PROJECTS MONTHLY REPORT'!W127</f>
        <v>40954</v>
      </c>
      <c r="X127" s="32">
        <f>'ALL PROJECTS MONTHLY REPORT'!X127</f>
        <v>41135</v>
      </c>
      <c r="Y127" s="31">
        <f>'ALL PROJECTS MONTHLY REPORT'!Y127</f>
        <v>0</v>
      </c>
      <c r="Z127" s="150" t="str">
        <f>'ALL PROJECTS MONTHLY REPORT'!Z127</f>
        <v>ARRA</v>
      </c>
      <c r="AA127" s="151">
        <f>'ALL PROJECTS MONTHLY REPORT'!AA127</f>
        <v>0</v>
      </c>
      <c r="AB127" s="152">
        <f>'ALL PROJECTS MONTHLY REPORT'!AB127</f>
        <v>7947800</v>
      </c>
      <c r="AC127" s="152">
        <f>'ALL PROJECTS MONTHLY REPORT'!AC127</f>
        <v>1458351.48</v>
      </c>
      <c r="AD127" s="37">
        <f>'ALL PROJECTS MONTHLY REPORT'!AD127</f>
        <v>9406151.4800000004</v>
      </c>
      <c r="AE127" s="28">
        <f>'ALL PROJECTS MONTHLY REPORT'!AE127</f>
        <v>0.18349121517904327</v>
      </c>
      <c r="AF127" s="37">
        <f>'ALL PROJECTS MONTHLY REPORT'!AF127</f>
        <v>9406151.4800000004</v>
      </c>
      <c r="AG127" s="152">
        <f>'ALL PROJECTS MONTHLY REPORT'!AG127</f>
        <v>0</v>
      </c>
      <c r="AH127" s="37">
        <f>'ALL PROJECTS MONTHLY REPORT'!AH127</f>
        <v>9406151.4800000004</v>
      </c>
      <c r="AI127" s="39">
        <f>'ALL PROJECTS MONTHLY REPORT'!AI127</f>
        <v>1</v>
      </c>
      <c r="AJ127" s="40">
        <f>'ALL PROJECTS MONTHLY REPORT'!AJ127</f>
        <v>11.094594594594595</v>
      </c>
      <c r="AK127" s="39">
        <f>'ALL PROJECTS MONTHLY REPORT'!AK127</f>
        <v>1</v>
      </c>
      <c r="AL127" s="119">
        <f>'ALL PROJECTS MONTHLY REPORT'!AL127</f>
        <v>0</v>
      </c>
      <c r="AM127" s="153" t="str">
        <f>'ALL PROJECTS MONTHLY REPORT'!AM127</f>
        <v>Project Closed</v>
      </c>
      <c r="AN127" s="154" t="s">
        <v>223</v>
      </c>
    </row>
    <row r="128" spans="1:40" s="155" customFormat="1" ht="29.4" hidden="1" thickBot="1" x14ac:dyDescent="0.35">
      <c r="A128" s="147">
        <f>'ALL PROJECTS MONTHLY REPORT'!A128</f>
        <v>3071</v>
      </c>
      <c r="B128" s="148" t="str">
        <f>'ALL PROJECTS MONTHLY REPORT'!B128</f>
        <v>Vega Alta</v>
      </c>
      <c r="C128" s="148" t="str">
        <f>'ALL PROJECTS MONTHLY REPORT'!C128</f>
        <v>Fco. Vega Sánchez</v>
      </c>
      <c r="D128" s="148" t="str">
        <f>'ALL PROJECTS MONTHLY REPORT'!D128</f>
        <v>José Negrón</v>
      </c>
      <c r="E128" s="148" t="str">
        <f>'ALL PROJECTS MONTHLY REPORT'!E128</f>
        <v>MJ Consulting</v>
      </c>
      <c r="F128" s="148" t="str">
        <f>'ALL PROJECTS MONTHLY REPORT'!F128</f>
        <v xml:space="preserve">LMC
</v>
      </c>
      <c r="G128" s="148" t="str">
        <f>'ALL PROJECTS MONTHLY REPORT'!G128</f>
        <v>Hernández   -    Bauzá</v>
      </c>
      <c r="H128" s="148" t="str">
        <f>'ALL PROJECTS MONTHLY REPORT'!H128</f>
        <v>Del Valle Group</v>
      </c>
      <c r="I128" s="149">
        <f>'ALL PROJECTS MONTHLY REPORT'!I128</f>
        <v>100</v>
      </c>
      <c r="J128" s="149">
        <f>'ALL PROJECTS MONTHLY REPORT'!J128</f>
        <v>100</v>
      </c>
      <c r="K128" s="149">
        <f>'ALL PROJECTS MONTHLY REPORT'!K128</f>
        <v>0</v>
      </c>
      <c r="L128" s="26">
        <f>'ALL PROJECTS MONTHLY REPORT'!L128</f>
        <v>100</v>
      </c>
      <c r="M128" s="149">
        <f>'ALL PROJECTS MONTHLY REPORT'!M128</f>
        <v>0</v>
      </c>
      <c r="N128" s="149">
        <f>'ALL PROJECTS MONTHLY REPORT'!N128</f>
        <v>782</v>
      </c>
      <c r="O128" s="149">
        <f>'ALL PROJECTS MONTHLY REPORT'!O128</f>
        <v>109</v>
      </c>
      <c r="P128" s="27">
        <f>'ALL PROJECTS MONTHLY REPORT'!P128</f>
        <v>891</v>
      </c>
      <c r="Q128" s="28">
        <f>'ALL PROJECTS MONTHLY REPORT'!Q128</f>
        <v>0.13938618925831203</v>
      </c>
      <c r="R128" s="29">
        <f>'ALL PROJECTS MONTHLY REPORT'!R128</f>
        <v>890</v>
      </c>
      <c r="S128" s="28">
        <f>'ALL PROJECTS MONTHLY REPORT'!S128</f>
        <v>1</v>
      </c>
      <c r="T128" s="31">
        <f>'ALL PROJECTS MONTHLY REPORT'!T128</f>
        <v>36801</v>
      </c>
      <c r="U128" s="31">
        <f>'ALL PROJECTS MONTHLY REPORT'!U128</f>
        <v>37582</v>
      </c>
      <c r="V128" s="32">
        <f>'ALL PROJECTS MONTHLY REPORT'!V128</f>
        <v>37691</v>
      </c>
      <c r="W128" s="32">
        <f>'ALL PROJECTS MONTHLY REPORT'!W128</f>
        <v>37691</v>
      </c>
      <c r="X128" s="32">
        <f>'ALL PROJECTS MONTHLY REPORT'!X128</f>
        <v>37722</v>
      </c>
      <c r="Y128" s="31">
        <f>'ALL PROJECTS MONTHLY REPORT'!Y128</f>
        <v>0</v>
      </c>
      <c r="Z128" s="150">
        <f>'ALL PROJECTS MONTHLY REPORT'!Z128</f>
        <v>0</v>
      </c>
      <c r="AA128" s="151">
        <f>'ALL PROJECTS MONTHLY REPORT'!AA128</f>
        <v>0</v>
      </c>
      <c r="AB128" s="152">
        <f>'ALL PROJECTS MONTHLY REPORT'!AB128</f>
        <v>9309000</v>
      </c>
      <c r="AC128" s="152">
        <f>'ALL PROJECTS MONTHLY REPORT'!AC128</f>
        <v>70614.850000000006</v>
      </c>
      <c r="AD128" s="37">
        <f>'ALL PROJECTS MONTHLY REPORT'!AD128</f>
        <v>9379614.8499999996</v>
      </c>
      <c r="AE128" s="28">
        <f>'ALL PROJECTS MONTHLY REPORT'!AE128</f>
        <v>7.5856536684928569E-3</v>
      </c>
      <c r="AF128" s="37">
        <f>'ALL PROJECTS MONTHLY REPORT'!AF128</f>
        <v>9379616</v>
      </c>
      <c r="AG128" s="152">
        <f>'ALL PROJECTS MONTHLY REPORT'!AG128</f>
        <v>0</v>
      </c>
      <c r="AH128" s="37">
        <f>'ALL PROJECTS MONTHLY REPORT'!AH128</f>
        <v>9379616</v>
      </c>
      <c r="AI128" s="39">
        <f>'ALL PROJECTS MONTHLY REPORT'!AI128</f>
        <v>1.0000001226063138</v>
      </c>
      <c r="AJ128" s="40">
        <f>'ALL PROJECTS MONTHLY REPORT'!AJ128</f>
        <v>8.9</v>
      </c>
      <c r="AK128" s="39">
        <f>'ALL PROJECTS MONTHLY REPORT'!AK128</f>
        <v>1</v>
      </c>
      <c r="AL128" s="119">
        <f>'ALL PROJECTS MONTHLY REPORT'!AL128</f>
        <v>0</v>
      </c>
      <c r="AM128" s="153" t="str">
        <f>'ALL PROJECTS MONTHLY REPORT'!AM128</f>
        <v>Project Closed</v>
      </c>
      <c r="AN128" s="154" t="s">
        <v>223</v>
      </c>
    </row>
    <row r="129" spans="1:46" s="155" customFormat="1" ht="29.4" hidden="1" thickBot="1" x14ac:dyDescent="0.35">
      <c r="A129" s="147">
        <f>'ALL PROJECTS MONTHLY REPORT'!A129</f>
        <v>5105</v>
      </c>
      <c r="B129" s="148" t="str">
        <f>'ALL PROJECTS MONTHLY REPORT'!B129</f>
        <v>Vega Alta</v>
      </c>
      <c r="C129" s="148" t="str">
        <f>'ALL PROJECTS MONTHLY REPORT'!C129</f>
        <v>Las Violetas</v>
      </c>
      <c r="D129" s="148" t="str">
        <f>'ALL PROJECTS MONTHLY REPORT'!D129</f>
        <v>Luis Rodríguez</v>
      </c>
      <c r="E129" s="148" t="str">
        <f>'ALL PROJECTS MONTHLY REPORT'!E129</f>
        <v>Cost Control Company, Inc.</v>
      </c>
      <c r="F129" s="148" t="str">
        <f>'ALL PROJECTS MONTHLY REPORT'!F129</f>
        <v xml:space="preserve">ISS </v>
      </c>
      <c r="G129" s="148" t="str">
        <f>'ALL PROJECTS MONTHLY REPORT'!G129</f>
        <v>URS Dames &amp; Moore</v>
      </c>
      <c r="H129" s="148" t="str">
        <f>'ALL PROJECTS MONTHLY REPORT'!H129</f>
        <v>Del Valle Group</v>
      </c>
      <c r="I129" s="149">
        <f>'ALL PROJECTS MONTHLY REPORT'!I129</f>
        <v>88</v>
      </c>
      <c r="J129" s="149">
        <f>'ALL PROJECTS MONTHLY REPORT'!J129</f>
        <v>88</v>
      </c>
      <c r="K129" s="149">
        <f>'ALL PROJECTS MONTHLY REPORT'!K129</f>
        <v>0</v>
      </c>
      <c r="L129" s="26">
        <f>'ALL PROJECTS MONTHLY REPORT'!L129</f>
        <v>88</v>
      </c>
      <c r="M129" s="149">
        <f>'ALL PROJECTS MONTHLY REPORT'!M129</f>
        <v>0</v>
      </c>
      <c r="N129" s="149">
        <f>'ALL PROJECTS MONTHLY REPORT'!N129</f>
        <v>730</v>
      </c>
      <c r="O129" s="149">
        <f>'ALL PROJECTS MONTHLY REPORT'!O129</f>
        <v>150</v>
      </c>
      <c r="P129" s="27">
        <f>'ALL PROJECTS MONTHLY REPORT'!P129</f>
        <v>880</v>
      </c>
      <c r="Q129" s="28">
        <f>'ALL PROJECTS MONTHLY REPORT'!Q129</f>
        <v>0.20547945205479451</v>
      </c>
      <c r="R129" s="29">
        <f>'ALL PROJECTS MONTHLY REPORT'!R129</f>
        <v>1000</v>
      </c>
      <c r="S129" s="28">
        <f>'ALL PROJECTS MONTHLY REPORT'!S129</f>
        <v>1</v>
      </c>
      <c r="T129" s="31">
        <f>'ALL PROJECTS MONTHLY REPORT'!T129</f>
        <v>38749</v>
      </c>
      <c r="U129" s="31">
        <f>'ALL PROJECTS MONTHLY REPORT'!U129</f>
        <v>39478</v>
      </c>
      <c r="V129" s="32">
        <f>'ALL PROJECTS MONTHLY REPORT'!V129</f>
        <v>39628</v>
      </c>
      <c r="W129" s="32">
        <f>'ALL PROJECTS MONTHLY REPORT'!W129</f>
        <v>39749</v>
      </c>
      <c r="X129" s="32">
        <f>'ALL PROJECTS MONTHLY REPORT'!X129</f>
        <v>40086</v>
      </c>
      <c r="Y129" s="31">
        <f>'ALL PROJECTS MONTHLY REPORT'!Y129</f>
        <v>0</v>
      </c>
      <c r="Z129" s="150" t="str">
        <f>'ALL PROJECTS MONTHLY REPORT'!Z129</f>
        <v xml:space="preserve">Tax Credit </v>
      </c>
      <c r="AA129" s="151">
        <f>'ALL PROJECTS MONTHLY REPORT'!AA129</f>
        <v>0</v>
      </c>
      <c r="AB129" s="152">
        <f>'ALL PROJECTS MONTHLY REPORT'!AB129</f>
        <v>9203600</v>
      </c>
      <c r="AC129" s="152">
        <f>'ALL PROJECTS MONTHLY REPORT'!AC129</f>
        <v>46081.53</v>
      </c>
      <c r="AD129" s="37">
        <f>'ALL PROJECTS MONTHLY REPORT'!AD129</f>
        <v>9249681.5299999993</v>
      </c>
      <c r="AE129" s="28">
        <f>'ALL PROJECTS MONTHLY REPORT'!AE129</f>
        <v>5.0069027337128948E-3</v>
      </c>
      <c r="AF129" s="37">
        <f>'ALL PROJECTS MONTHLY REPORT'!AF129</f>
        <v>9007681.5299999993</v>
      </c>
      <c r="AG129" s="152">
        <f>'ALL PROJECTS MONTHLY REPORT'!AG129</f>
        <v>0</v>
      </c>
      <c r="AH129" s="37">
        <f>'ALL PROJECTS MONTHLY REPORT'!AH129</f>
        <v>9007681.5299999993</v>
      </c>
      <c r="AI129" s="39">
        <f>'ALL PROJECTS MONTHLY REPORT'!AI129</f>
        <v>0.97383693706479424</v>
      </c>
      <c r="AJ129" s="40">
        <f>'ALL PROJECTS MONTHLY REPORT'!AJ129</f>
        <v>11.363636363636363</v>
      </c>
      <c r="AK129" s="39">
        <f>'ALL PROJECTS MONTHLY REPORT'!AK129</f>
        <v>1</v>
      </c>
      <c r="AL129" s="119">
        <f>'ALL PROJECTS MONTHLY REPORT'!AL129</f>
        <v>0</v>
      </c>
      <c r="AM129" s="153" t="str">
        <f>'ALL PROJECTS MONTHLY REPORT'!AM129</f>
        <v>Project Closed</v>
      </c>
      <c r="AN129" s="154" t="s">
        <v>223</v>
      </c>
    </row>
    <row r="130" spans="1:46" s="155" customFormat="1" ht="29.4" hidden="1" thickBot="1" x14ac:dyDescent="0.35">
      <c r="A130" s="147">
        <f>'ALL PROJECTS MONTHLY REPORT'!A130</f>
        <v>3073</v>
      </c>
      <c r="B130" s="148" t="str">
        <f>'ALL PROJECTS MONTHLY REPORT'!B130</f>
        <v>Villalba</v>
      </c>
      <c r="C130" s="148" t="str">
        <f>'ALL PROJECTS MONTHLY REPORT'!C130</f>
        <v>Efraín Suárez Negrón</v>
      </c>
      <c r="D130" s="148" t="str">
        <f>'ALL PROJECTS MONTHLY REPORT'!D130</f>
        <v>Arturo Acevedo</v>
      </c>
      <c r="E130" s="148" t="str">
        <f>'ALL PROJECTS MONTHLY REPORT'!E130</f>
        <v>J.A. Machuca</v>
      </c>
      <c r="F130" s="148" t="str">
        <f>'ALL PROJECTS MONTHLY REPORT'!F130</f>
        <v>CMS</v>
      </c>
      <c r="G130" s="148" t="str">
        <f>'ALL PROJECTS MONTHLY REPORT'!G130</f>
        <v>Yañez &amp; Mayol</v>
      </c>
      <c r="H130" s="148" t="str">
        <f>'ALL PROJECTS MONTHLY REPORT'!H130</f>
        <v>Ravaro Construction</v>
      </c>
      <c r="I130" s="149">
        <f>'ALL PROJECTS MONTHLY REPORT'!I130</f>
        <v>60</v>
      </c>
      <c r="J130" s="149">
        <f>'ALL PROJECTS MONTHLY REPORT'!J130</f>
        <v>60</v>
      </c>
      <c r="K130" s="149">
        <f>'ALL PROJECTS MONTHLY REPORT'!K130</f>
        <v>0</v>
      </c>
      <c r="L130" s="26">
        <f>'ALL PROJECTS MONTHLY REPORT'!L130</f>
        <v>60</v>
      </c>
      <c r="M130" s="149">
        <f>'ALL PROJECTS MONTHLY REPORT'!M130</f>
        <v>0</v>
      </c>
      <c r="N130" s="149">
        <f>'ALL PROJECTS MONTHLY REPORT'!N130</f>
        <v>660</v>
      </c>
      <c r="O130" s="149">
        <f>'ALL PROJECTS MONTHLY REPORT'!O130</f>
        <v>295</v>
      </c>
      <c r="P130" s="27">
        <f>'ALL PROJECTS MONTHLY REPORT'!P130</f>
        <v>955</v>
      </c>
      <c r="Q130" s="28">
        <f>'ALL PROJECTS MONTHLY REPORT'!Q130</f>
        <v>0.44696969696969696</v>
      </c>
      <c r="R130" s="29">
        <f>'ALL PROJECTS MONTHLY REPORT'!R130</f>
        <v>1240</v>
      </c>
      <c r="S130" s="28">
        <f>'ALL PROJECTS MONTHLY REPORT'!S130</f>
        <v>1</v>
      </c>
      <c r="T130" s="31">
        <f>'ALL PROJECTS MONTHLY REPORT'!T130</f>
        <v>37361</v>
      </c>
      <c r="U130" s="31">
        <f>'ALL PROJECTS MONTHLY REPORT'!U130</f>
        <v>38020</v>
      </c>
      <c r="V130" s="32">
        <f>'ALL PROJECTS MONTHLY REPORT'!V130</f>
        <v>38315</v>
      </c>
      <c r="W130" s="32">
        <f>'ALL PROJECTS MONTHLY REPORT'!W130</f>
        <v>38601</v>
      </c>
      <c r="X130" s="32">
        <f>'ALL PROJECTS MONTHLY REPORT'!X130</f>
        <v>38601</v>
      </c>
      <c r="Y130" s="31">
        <f>'ALL PROJECTS MONTHLY REPORT'!Y130</f>
        <v>0</v>
      </c>
      <c r="Z130" s="150">
        <f>'ALL PROJECTS MONTHLY REPORT'!Z130</f>
        <v>0</v>
      </c>
      <c r="AA130" s="151">
        <f>'ALL PROJECTS MONTHLY REPORT'!AA130</f>
        <v>0</v>
      </c>
      <c r="AB130" s="152">
        <f>'ALL PROJECTS MONTHLY REPORT'!AB130</f>
        <v>4033500</v>
      </c>
      <c r="AC130" s="152">
        <f>'ALL PROJECTS MONTHLY REPORT'!AC130</f>
        <v>93123</v>
      </c>
      <c r="AD130" s="37">
        <f>'ALL PROJECTS MONTHLY REPORT'!AD130</f>
        <v>4126623</v>
      </c>
      <c r="AE130" s="28">
        <f>'ALL PROJECTS MONTHLY REPORT'!AE130</f>
        <v>2.3087393082930459E-2</v>
      </c>
      <c r="AF130" s="37">
        <f>'ALL PROJECTS MONTHLY REPORT'!AF130</f>
        <v>4126623</v>
      </c>
      <c r="AG130" s="152">
        <f>'ALL PROJECTS MONTHLY REPORT'!AG130</f>
        <v>0</v>
      </c>
      <c r="AH130" s="37">
        <f>'ALL PROJECTS MONTHLY REPORT'!AH130</f>
        <v>4126623</v>
      </c>
      <c r="AI130" s="39">
        <f>'ALL PROJECTS MONTHLY REPORT'!AI130</f>
        <v>1</v>
      </c>
      <c r="AJ130" s="40">
        <f>'ALL PROJECTS MONTHLY REPORT'!AJ130</f>
        <v>20.666666666666668</v>
      </c>
      <c r="AK130" s="39">
        <f>'ALL PROJECTS MONTHLY REPORT'!AK130</f>
        <v>1</v>
      </c>
      <c r="AL130" s="119">
        <f>'ALL PROJECTS MONTHLY REPORT'!AL130</f>
        <v>0</v>
      </c>
      <c r="AM130" s="153" t="str">
        <f>'ALL PROJECTS MONTHLY REPORT'!AM130</f>
        <v>Project Closed</v>
      </c>
      <c r="AN130" s="154" t="s">
        <v>223</v>
      </c>
    </row>
    <row r="131" spans="1:46" s="155" customFormat="1" ht="43.8" hidden="1" thickBot="1" x14ac:dyDescent="0.35">
      <c r="A131" s="147">
        <f>'ALL PROJECTS MONTHLY REPORT'!A131</f>
        <v>5164</v>
      </c>
      <c r="B131" s="148" t="str">
        <f>'ALL PROJECTS MONTHLY REPORT'!B131</f>
        <v>Villalba</v>
      </c>
      <c r="C131" s="148" t="str">
        <f>'ALL PROJECTS MONTHLY REPORT'!C131</f>
        <v>Maximino Miranda Jiménez</v>
      </c>
      <c r="D131" s="148" t="str">
        <f>'ALL PROJECTS MONTHLY REPORT'!D131</f>
        <v>Félix Ortiz</v>
      </c>
      <c r="E131" s="148" t="str">
        <f>'ALL PROJECTS MONTHLY REPORT'!E131</f>
        <v>Municipio de Villalba</v>
      </c>
      <c r="F131" s="148" t="str">
        <f>'ALL PROJECTS MONTHLY REPORT'!F131</f>
        <v>Klassik Builders</v>
      </c>
      <c r="G131" s="148" t="str">
        <f>'ALL PROJECTS MONTHLY REPORT'!G131</f>
        <v>LPA Group, Arq.</v>
      </c>
      <c r="H131" s="148" t="str">
        <f>'ALL PROJECTS MONTHLY REPORT'!H131</f>
        <v>Constructora I. Meléndez</v>
      </c>
      <c r="I131" s="149">
        <f>'ALL PROJECTS MONTHLY REPORT'!I131</f>
        <v>100</v>
      </c>
      <c r="J131" s="149">
        <f>'ALL PROJECTS MONTHLY REPORT'!J131</f>
        <v>100</v>
      </c>
      <c r="K131" s="149">
        <f>'ALL PROJECTS MONTHLY REPORT'!K131</f>
        <v>0</v>
      </c>
      <c r="L131" s="26">
        <f>'ALL PROJECTS MONTHLY REPORT'!L131</f>
        <v>100</v>
      </c>
      <c r="M131" s="149">
        <f>'ALL PROJECTS MONTHLY REPORT'!M131</f>
        <v>0</v>
      </c>
      <c r="N131" s="149">
        <f>'ALL PROJECTS MONTHLY REPORT'!N131</f>
        <v>732</v>
      </c>
      <c r="O131" s="149">
        <f>'ALL PROJECTS MONTHLY REPORT'!O131</f>
        <v>180</v>
      </c>
      <c r="P131" s="27">
        <f>'ALL PROJECTS MONTHLY REPORT'!P131</f>
        <v>912</v>
      </c>
      <c r="Q131" s="28">
        <f>'ALL PROJECTS MONTHLY REPORT'!Q131</f>
        <v>0.24590163934426229</v>
      </c>
      <c r="R131" s="29">
        <f>'ALL PROJECTS MONTHLY REPORT'!R131</f>
        <v>911</v>
      </c>
      <c r="S131" s="28">
        <f>'ALL PROJECTS MONTHLY REPORT'!S131</f>
        <v>1</v>
      </c>
      <c r="T131" s="31">
        <f>'ALL PROJECTS MONTHLY REPORT'!T131</f>
        <v>39953</v>
      </c>
      <c r="U131" s="31">
        <f>'ALL PROJECTS MONTHLY REPORT'!U131</f>
        <v>40684</v>
      </c>
      <c r="V131" s="32">
        <f>'ALL PROJECTS MONTHLY REPORT'!V131</f>
        <v>40864</v>
      </c>
      <c r="W131" s="32">
        <f>'ALL PROJECTS MONTHLY REPORT'!W131</f>
        <v>40864</v>
      </c>
      <c r="X131" s="32">
        <f>'ALL PROJECTS MONTHLY REPORT'!X131</f>
        <v>40927</v>
      </c>
      <c r="Y131" s="31">
        <f>'ALL PROJECTS MONTHLY REPORT'!Y131</f>
        <v>0</v>
      </c>
      <c r="Z131" s="150" t="str">
        <f>'ALL PROJECTS MONTHLY REPORT'!Z131</f>
        <v>CFP/ARRA</v>
      </c>
      <c r="AA131" s="151">
        <f>'ALL PROJECTS MONTHLY REPORT'!AA131</f>
        <v>0</v>
      </c>
      <c r="AB131" s="152">
        <f>'ALL PROJECTS MONTHLY REPORT'!AB131</f>
        <v>12392438</v>
      </c>
      <c r="AC131" s="152">
        <f>'ALL PROJECTS MONTHLY REPORT'!AC131</f>
        <v>408291.81</v>
      </c>
      <c r="AD131" s="37">
        <f>'ALL PROJECTS MONTHLY REPORT'!AD131</f>
        <v>12800729.810000001</v>
      </c>
      <c r="AE131" s="28">
        <f>'ALL PROJECTS MONTHLY REPORT'!AE131</f>
        <v>3.2946851136152547E-2</v>
      </c>
      <c r="AF131" s="37">
        <f>'ALL PROJECTS MONTHLY REPORT'!AF131</f>
        <v>12800729.810000001</v>
      </c>
      <c r="AG131" s="152">
        <f>'ALL PROJECTS MONTHLY REPORT'!AG131</f>
        <v>0</v>
      </c>
      <c r="AH131" s="37">
        <f>'ALL PROJECTS MONTHLY REPORT'!AH131</f>
        <v>12800729.810000001</v>
      </c>
      <c r="AI131" s="39">
        <f>'ALL PROJECTS MONTHLY REPORT'!AI131</f>
        <v>1</v>
      </c>
      <c r="AJ131" s="40">
        <f>'ALL PROJECTS MONTHLY REPORT'!AJ131</f>
        <v>9.11</v>
      </c>
      <c r="AK131" s="39">
        <f>'ALL PROJECTS MONTHLY REPORT'!AK131</f>
        <v>1</v>
      </c>
      <c r="AL131" s="119">
        <f>'ALL PROJECTS MONTHLY REPORT'!AL131</f>
        <v>0</v>
      </c>
      <c r="AM131" s="153" t="str">
        <f>'ALL PROJECTS MONTHLY REPORT'!AM131</f>
        <v>Project Closed</v>
      </c>
      <c r="AN131" s="154" t="s">
        <v>223</v>
      </c>
    </row>
    <row r="132" spans="1:46" s="155" customFormat="1" ht="58.2" hidden="1" thickBot="1" x14ac:dyDescent="0.35">
      <c r="A132" s="156">
        <f>'ALL PROJECTS MONTHLY REPORT'!A132</f>
        <v>5067</v>
      </c>
      <c r="B132" s="157" t="str">
        <f>'ALL PROJECTS MONTHLY REPORT'!B132</f>
        <v>Yauco</v>
      </c>
      <c r="C132" s="157" t="str">
        <f>'ALL PROJECTS MONTHLY REPORT'!C132</f>
        <v>Ext. Santa Catalina</v>
      </c>
      <c r="D132" s="157" t="str">
        <f>'ALL PROJECTS MONTHLY REPORT'!D132</f>
        <v>Rubén Cotto</v>
      </c>
      <c r="E132" s="157" t="str">
        <f>'ALL PROJECTS MONTHLY REPORT'!E132</f>
        <v>Inn Capital Housing Division Joint Venture</v>
      </c>
      <c r="F132" s="157" t="str">
        <f>'ALL PROJECTS MONTHLY REPORT'!F132</f>
        <v xml:space="preserve">URS 
</v>
      </c>
      <c r="G132" s="157" t="str">
        <f>'ALL PROJECTS MONTHLY REPORT'!G132</f>
        <v>René Acosta Ingenieros</v>
      </c>
      <c r="H132" s="157" t="str">
        <f>'ALL PROJECTS MONTHLY REPORT'!H132</f>
        <v>A. Rivera &amp; Asociados</v>
      </c>
      <c r="I132" s="158">
        <f>'ALL PROJECTS MONTHLY REPORT'!I132</f>
        <v>24</v>
      </c>
      <c r="J132" s="158">
        <f>'ALL PROJECTS MONTHLY REPORT'!J132</f>
        <v>24</v>
      </c>
      <c r="K132" s="158">
        <f>'ALL PROJECTS MONTHLY REPORT'!K132</f>
        <v>0</v>
      </c>
      <c r="L132" s="97">
        <f>'ALL PROJECTS MONTHLY REPORT'!L132</f>
        <v>24</v>
      </c>
      <c r="M132" s="158">
        <f>'ALL PROJECTS MONTHLY REPORT'!M132</f>
        <v>0</v>
      </c>
      <c r="N132" s="158">
        <f>'ALL PROJECTS MONTHLY REPORT'!N132</f>
        <v>548</v>
      </c>
      <c r="O132" s="158">
        <f>'ALL PROJECTS MONTHLY REPORT'!O132</f>
        <v>319</v>
      </c>
      <c r="P132" s="98">
        <f>'ALL PROJECTS MONTHLY REPORT'!P132</f>
        <v>867</v>
      </c>
      <c r="Q132" s="99">
        <f>'ALL PROJECTS MONTHLY REPORT'!Q132</f>
        <v>0.58211678832116787</v>
      </c>
      <c r="R132" s="100">
        <f>'ALL PROJECTS MONTHLY REPORT'!R132</f>
        <v>814</v>
      </c>
      <c r="S132" s="99">
        <f>'ALL PROJECTS MONTHLY REPORT'!S132</f>
        <v>1</v>
      </c>
      <c r="T132" s="102">
        <f>'ALL PROJECTS MONTHLY REPORT'!T132</f>
        <v>38733</v>
      </c>
      <c r="U132" s="102">
        <f>'ALL PROJECTS MONTHLY REPORT'!U132</f>
        <v>39280</v>
      </c>
      <c r="V132" s="103">
        <f>'ALL PROJECTS MONTHLY REPORT'!V132</f>
        <v>39599</v>
      </c>
      <c r="W132" s="103">
        <f>'ALL PROJECTS MONTHLY REPORT'!W132</f>
        <v>39547</v>
      </c>
      <c r="X132" s="103">
        <f>'ALL PROJECTS MONTHLY REPORT'!X132</f>
        <v>39686</v>
      </c>
      <c r="Y132" s="102">
        <f>'ALL PROJECTS MONTHLY REPORT'!Y132</f>
        <v>0</v>
      </c>
      <c r="Z132" s="159" t="str">
        <f>'ALL PROJECTS MONTHLY REPORT'!Z132</f>
        <v>CFP-2003</v>
      </c>
      <c r="AA132" s="160">
        <f>'ALL PROJECTS MONTHLY REPORT'!AA132</f>
        <v>0</v>
      </c>
      <c r="AB132" s="161">
        <f>'ALL PROJECTS MONTHLY REPORT'!AB132</f>
        <v>1972404</v>
      </c>
      <c r="AC132" s="161">
        <f>'ALL PROJECTS MONTHLY REPORT'!AC132</f>
        <v>50556.959999999999</v>
      </c>
      <c r="AD132" s="108">
        <f>'ALL PROJECTS MONTHLY REPORT'!AD132</f>
        <v>2022960.96</v>
      </c>
      <c r="AE132" s="99">
        <f>'ALL PROJECTS MONTHLY REPORT'!AE132</f>
        <v>2.5632152439358263E-2</v>
      </c>
      <c r="AF132" s="108">
        <f>'ALL PROJECTS MONTHLY REPORT'!AF132</f>
        <v>2022961</v>
      </c>
      <c r="AG132" s="161">
        <f>'ALL PROJECTS MONTHLY REPORT'!AG132</f>
        <v>0</v>
      </c>
      <c r="AH132" s="108">
        <f>'ALL PROJECTS MONTHLY REPORT'!AH132</f>
        <v>2022961</v>
      </c>
      <c r="AI132" s="110">
        <f>'ALL PROJECTS MONTHLY REPORT'!AI132</f>
        <v>1.0000000197729966</v>
      </c>
      <c r="AJ132" s="111">
        <f>'ALL PROJECTS MONTHLY REPORT'!AJ132</f>
        <v>33.916666666666664</v>
      </c>
      <c r="AK132" s="39">
        <f>'ALL PROJECTS MONTHLY REPORT'!AK132</f>
        <v>1</v>
      </c>
      <c r="AL132" s="120">
        <f>'ALL PROJECTS MONTHLY REPORT'!AL132</f>
        <v>0</v>
      </c>
      <c r="AM132" s="162" t="str">
        <f>'ALL PROJECTS MONTHLY REPORT'!AM132</f>
        <v>Project Closed</v>
      </c>
      <c r="AN132" s="154" t="s">
        <v>223</v>
      </c>
    </row>
    <row r="133" spans="1:46" s="176" customFormat="1" ht="15" thickBot="1" x14ac:dyDescent="0.3">
      <c r="A133" s="163"/>
      <c r="B133" s="44">
        <f>COUNTA(B4:B10)</f>
        <v>7</v>
      </c>
      <c r="C133" s="164" t="str">
        <f>AN133</f>
        <v>Active</v>
      </c>
      <c r="D133" s="165"/>
      <c r="E133" s="165"/>
      <c r="F133" s="165"/>
      <c r="G133" s="165"/>
      <c r="H133" s="165"/>
      <c r="I133" s="113">
        <f>SUBTOTAL(9,I4:I132)</f>
        <v>1046</v>
      </c>
      <c r="J133" s="113">
        <f>SUBTOTAL(9,J4:J132)</f>
        <v>580</v>
      </c>
      <c r="K133" s="113">
        <f t="shared" ref="K133:M133" si="0">SUBTOTAL(9,K4:K132)</f>
        <v>78</v>
      </c>
      <c r="L133" s="113">
        <f t="shared" si="0"/>
        <v>658</v>
      </c>
      <c r="M133" s="113">
        <f t="shared" si="0"/>
        <v>60</v>
      </c>
      <c r="N133" s="166"/>
      <c r="O133" s="166"/>
      <c r="P133" s="167"/>
      <c r="Q133" s="168"/>
      <c r="R133" s="169"/>
      <c r="S133" s="170"/>
      <c r="T133" s="171"/>
      <c r="U133" s="171"/>
      <c r="V133" s="246"/>
      <c r="W133" s="244"/>
      <c r="X133" s="243"/>
      <c r="Y133" s="247"/>
      <c r="Z133" s="170"/>
      <c r="AA133" s="172"/>
      <c r="AB133" s="53">
        <f>SUBTOTAL(9,AB4:AB10)</f>
        <v>74867307</v>
      </c>
      <c r="AC133" s="53">
        <f>SUBTOTAL(9,AC4:AC10)</f>
        <v>4238267.63</v>
      </c>
      <c r="AD133" s="53">
        <f>SUBTOTAL(9,AD4:AD132)</f>
        <v>79105574.629999995</v>
      </c>
      <c r="AE133" s="168"/>
      <c r="AF133" s="53">
        <f>SUBTOTAL(9,AF4:AF10)</f>
        <v>59995942.250000007</v>
      </c>
      <c r="AG133" s="53">
        <f>SUBTOTAL(9,AG4:AG10)</f>
        <v>1271462.02</v>
      </c>
      <c r="AH133" s="53">
        <f>SUBTOTAL(9,AH4:AH132)</f>
        <v>61267404.270000003</v>
      </c>
      <c r="AI133" s="248"/>
      <c r="AJ133" s="245"/>
      <c r="AK133" s="122"/>
      <c r="AL133" s="249">
        <f>SUBTOTAL(9,AL4:AL132)</f>
        <v>0</v>
      </c>
      <c r="AM133" s="174"/>
      <c r="AN133" s="154" t="s">
        <v>144</v>
      </c>
      <c r="AO133" s="175"/>
      <c r="AP133" s="175"/>
      <c r="AQ133" s="175"/>
      <c r="AR133" s="175"/>
      <c r="AS133" s="175"/>
      <c r="AT133" s="175"/>
    </row>
    <row r="134" spans="1:46" s="176" customFormat="1" ht="15" hidden="1" thickBot="1" x14ac:dyDescent="0.3">
      <c r="A134" s="163"/>
      <c r="B134" s="44">
        <f>COUNTA(B11:B12)</f>
        <v>2</v>
      </c>
      <c r="C134" s="164" t="str">
        <f>AN134</f>
        <v>Stoped</v>
      </c>
      <c r="D134" s="165"/>
      <c r="E134" s="165"/>
      <c r="F134" s="165"/>
      <c r="G134" s="165"/>
      <c r="H134" s="165"/>
      <c r="I134" s="113">
        <f>SUBTOTAL(9,I11:I12)</f>
        <v>0</v>
      </c>
      <c r="J134" s="113">
        <f t="shared" ref="J134:M134" si="1">SUBTOTAL(9,J11:J12)</f>
        <v>0</v>
      </c>
      <c r="K134" s="113">
        <f t="shared" si="1"/>
        <v>0</v>
      </c>
      <c r="L134" s="113">
        <f t="shared" si="1"/>
        <v>0</v>
      </c>
      <c r="M134" s="113">
        <f t="shared" si="1"/>
        <v>0</v>
      </c>
      <c r="N134" s="166"/>
      <c r="O134" s="166"/>
      <c r="P134" s="167"/>
      <c r="Q134" s="168"/>
      <c r="R134" s="169"/>
      <c r="S134" s="170"/>
      <c r="T134" s="171"/>
      <c r="U134" s="171"/>
      <c r="V134" s="171"/>
      <c r="W134" s="171"/>
      <c r="X134" s="171"/>
      <c r="Y134" s="171"/>
      <c r="Z134" s="170"/>
      <c r="AA134" s="172"/>
      <c r="AB134" s="53">
        <f>SUBTOTAL(9,AB11:AB12)</f>
        <v>0</v>
      </c>
      <c r="AC134" s="53">
        <f t="shared" ref="AC134:AD134" si="2">SUBTOTAL(9,AC11:AC12)</f>
        <v>0</v>
      </c>
      <c r="AD134" s="53">
        <f t="shared" si="2"/>
        <v>0</v>
      </c>
      <c r="AE134" s="168"/>
      <c r="AF134" s="53">
        <f t="shared" ref="AF134:AH134" si="3">SUBTOTAL(9,AF11:AF12)</f>
        <v>0</v>
      </c>
      <c r="AG134" s="53">
        <f t="shared" si="3"/>
        <v>0</v>
      </c>
      <c r="AH134" s="53">
        <f t="shared" si="3"/>
        <v>0</v>
      </c>
      <c r="AI134" s="170"/>
      <c r="AJ134" s="174"/>
      <c r="AK134" s="54"/>
      <c r="AL134" s="174"/>
      <c r="AM134" s="174"/>
      <c r="AN134" s="154" t="s">
        <v>155</v>
      </c>
      <c r="AO134" s="175"/>
      <c r="AP134" s="175"/>
      <c r="AQ134" s="175"/>
      <c r="AR134" s="175"/>
      <c r="AS134" s="175"/>
      <c r="AT134" s="175"/>
    </row>
    <row r="135" spans="1:46" s="176" customFormat="1" ht="15" hidden="1" thickBot="1" x14ac:dyDescent="0.3">
      <c r="A135" s="163"/>
      <c r="B135" s="44">
        <f>COUNTA(B13:B22)</f>
        <v>10</v>
      </c>
      <c r="C135" s="164" t="s">
        <v>578</v>
      </c>
      <c r="D135" s="165"/>
      <c r="E135" s="165"/>
      <c r="F135" s="165"/>
      <c r="G135" s="165"/>
      <c r="H135" s="165"/>
      <c r="I135" s="113">
        <f>SUBTOTAL(9,I13:I22)</f>
        <v>0</v>
      </c>
      <c r="J135" s="113">
        <f t="shared" ref="J135:M135" si="4">SUBTOTAL(9,J13:J22)</f>
        <v>0</v>
      </c>
      <c r="K135" s="113">
        <f t="shared" si="4"/>
        <v>0</v>
      </c>
      <c r="L135" s="113">
        <f t="shared" si="4"/>
        <v>0</v>
      </c>
      <c r="M135" s="113">
        <f t="shared" si="4"/>
        <v>0</v>
      </c>
      <c r="N135" s="166"/>
      <c r="O135" s="166"/>
      <c r="P135" s="167"/>
      <c r="Q135" s="168"/>
      <c r="R135" s="169"/>
      <c r="S135" s="170"/>
      <c r="T135" s="171"/>
      <c r="U135" s="171"/>
      <c r="V135" s="171"/>
      <c r="W135" s="171"/>
      <c r="X135" s="171"/>
      <c r="Y135" s="171"/>
      <c r="Z135" s="170"/>
      <c r="AA135" s="172"/>
      <c r="AB135" s="53">
        <f>SUBTOTAL(9,AB13:AB22)</f>
        <v>0</v>
      </c>
      <c r="AC135" s="53">
        <f t="shared" ref="AC135:AD135" si="5">SUBTOTAL(9,AC13:AC22)</f>
        <v>0</v>
      </c>
      <c r="AD135" s="53">
        <f t="shared" si="5"/>
        <v>0</v>
      </c>
      <c r="AE135" s="168"/>
      <c r="AF135" s="53">
        <f t="shared" ref="AF135:AH135" si="6">SUBTOTAL(9,AF13:AF22)</f>
        <v>0</v>
      </c>
      <c r="AG135" s="53">
        <f t="shared" si="6"/>
        <v>0</v>
      </c>
      <c r="AH135" s="53">
        <f t="shared" si="6"/>
        <v>0</v>
      </c>
      <c r="AI135" s="170"/>
      <c r="AJ135" s="173">
        <f>AVERAGE(AJ13:AJ22)</f>
        <v>13.541983967273001</v>
      </c>
      <c r="AK135" s="122"/>
      <c r="AL135" s="174"/>
      <c r="AM135" s="174"/>
      <c r="AN135" s="154" t="s">
        <v>156</v>
      </c>
      <c r="AO135" s="175"/>
      <c r="AP135" s="175"/>
      <c r="AQ135" s="175"/>
      <c r="AR135" s="175"/>
      <c r="AS135" s="175"/>
      <c r="AT135" s="175"/>
    </row>
    <row r="136" spans="1:46" s="176" customFormat="1" ht="15" hidden="1" thickBot="1" x14ac:dyDescent="0.3">
      <c r="A136" s="163"/>
      <c r="B136" s="44">
        <f>COUNTA(B23:B132)</f>
        <v>110</v>
      </c>
      <c r="C136" s="164" t="str">
        <f>AN136</f>
        <v xml:space="preserve">Final Acceptance </v>
      </c>
      <c r="D136" s="165"/>
      <c r="E136" s="165"/>
      <c r="F136" s="165"/>
      <c r="G136" s="165"/>
      <c r="H136" s="165"/>
      <c r="I136" s="113">
        <f>SUBTOTAL(9,I23:I132)</f>
        <v>0</v>
      </c>
      <c r="J136" s="113">
        <f t="shared" ref="J136:M136" si="7">SUBTOTAL(9,J23:J132)</f>
        <v>0</v>
      </c>
      <c r="K136" s="113">
        <f t="shared" si="7"/>
        <v>0</v>
      </c>
      <c r="L136" s="113">
        <f t="shared" si="7"/>
        <v>0</v>
      </c>
      <c r="M136" s="113">
        <f t="shared" si="7"/>
        <v>0</v>
      </c>
      <c r="N136" s="166"/>
      <c r="O136" s="166"/>
      <c r="P136" s="167"/>
      <c r="Q136" s="168"/>
      <c r="R136" s="169"/>
      <c r="S136" s="170"/>
      <c r="T136" s="171"/>
      <c r="U136" s="171"/>
      <c r="V136" s="171"/>
      <c r="W136" s="171"/>
      <c r="X136" s="171"/>
      <c r="Y136" s="171"/>
      <c r="Z136" s="170"/>
      <c r="AA136" s="172"/>
      <c r="AB136" s="53">
        <f>SUBTOTAL(9,AB23:AB132)</f>
        <v>0</v>
      </c>
      <c r="AC136" s="53">
        <f t="shared" ref="AC136:AD136" si="8">SUBTOTAL(9,AC23:AC132)</f>
        <v>0</v>
      </c>
      <c r="AD136" s="53">
        <f t="shared" si="8"/>
        <v>0</v>
      </c>
      <c r="AE136" s="168"/>
      <c r="AF136" s="53">
        <f t="shared" ref="AF136:AH136" si="9">SUBTOTAL(9,AF23:AF132)</f>
        <v>0</v>
      </c>
      <c r="AG136" s="53">
        <f t="shared" si="9"/>
        <v>0</v>
      </c>
      <c r="AH136" s="53">
        <f t="shared" si="9"/>
        <v>0</v>
      </c>
      <c r="AI136" s="170"/>
      <c r="AJ136" s="173">
        <f>AVERAGE(AJ23:AJ132)</f>
        <v>9.8657514161217428</v>
      </c>
      <c r="AK136" s="122"/>
      <c r="AL136" s="174"/>
      <c r="AM136" s="174"/>
      <c r="AN136" s="154" t="s">
        <v>223</v>
      </c>
      <c r="AO136" s="175"/>
      <c r="AP136" s="175"/>
      <c r="AQ136" s="175"/>
      <c r="AR136" s="175"/>
      <c r="AS136" s="175"/>
      <c r="AT136" s="175"/>
    </row>
    <row r="137" spans="1:46" s="176" customFormat="1" ht="15" hidden="1" thickBot="1" x14ac:dyDescent="0.3">
      <c r="A137" s="163" t="s">
        <v>126</v>
      </c>
      <c r="B137" s="44">
        <f>COUNTA(B4:B132)</f>
        <v>129</v>
      </c>
      <c r="C137" s="165"/>
      <c r="D137" s="165"/>
      <c r="E137" s="165"/>
      <c r="F137" s="165"/>
      <c r="G137" s="165"/>
      <c r="H137" s="165"/>
      <c r="I137" s="113">
        <f>SUM(I4:I132)</f>
        <v>20299</v>
      </c>
      <c r="J137" s="113">
        <f>SUM(J4:J132)</f>
        <v>19627</v>
      </c>
      <c r="K137" s="113">
        <f>SUM(K4:K132)</f>
        <v>78</v>
      </c>
      <c r="L137" s="113">
        <f>SUM(L4:L132)</f>
        <v>19705</v>
      </c>
      <c r="M137" s="113">
        <f>SUM(M4:M132)</f>
        <v>60</v>
      </c>
      <c r="N137" s="166"/>
      <c r="O137" s="166"/>
      <c r="P137" s="167"/>
      <c r="Q137" s="168"/>
      <c r="R137" s="169"/>
      <c r="S137" s="170"/>
      <c r="T137" s="171"/>
      <c r="U137" s="171"/>
      <c r="V137" s="252"/>
      <c r="W137" s="171"/>
      <c r="X137" s="171"/>
      <c r="Y137" s="252"/>
      <c r="Z137" s="170"/>
      <c r="AA137" s="172"/>
      <c r="AB137" s="53">
        <f>SUM(AB4:AB132)</f>
        <v>1493538072.27</v>
      </c>
      <c r="AC137" s="53">
        <f t="shared" ref="AC137" si="10">SUM(AC4:AC132)</f>
        <v>97622150.86999999</v>
      </c>
      <c r="AD137" s="53">
        <f>SUM(AD4:AD133)</f>
        <v>1670265797.77</v>
      </c>
      <c r="AE137" s="168"/>
      <c r="AF137" s="53">
        <f t="shared" ref="AF137:AG137" si="11">SUM(AF4:AF132)</f>
        <v>1558880043.8707836</v>
      </c>
      <c r="AG137" s="53">
        <f t="shared" si="11"/>
        <v>1271462.02</v>
      </c>
      <c r="AH137" s="53">
        <f>SUM(AH4:AH133)</f>
        <v>1621418910.1607835</v>
      </c>
      <c r="AI137" s="250"/>
      <c r="AJ137" s="173">
        <f>AVERAGE(AJ4:AJ133)</f>
        <v>10.172104128717681</v>
      </c>
      <c r="AK137" s="122"/>
      <c r="AL137" s="251">
        <f>AVERAGE(AL4:AL132)</f>
        <v>0</v>
      </c>
      <c r="AM137" s="174"/>
      <c r="AN137" s="154" t="s">
        <v>126</v>
      </c>
      <c r="AO137" s="175"/>
      <c r="AP137" s="175"/>
      <c r="AQ137" s="175"/>
      <c r="AR137" s="175"/>
      <c r="AS137" s="175"/>
      <c r="AT137" s="175"/>
    </row>
    <row r="138" spans="1:46" s="59" customFormat="1" ht="14.4" x14ac:dyDescent="0.3">
      <c r="A138" s="236"/>
      <c r="B138" s="237"/>
      <c r="C138" s="198"/>
      <c r="D138" s="198"/>
      <c r="E138" s="198"/>
      <c r="F138" s="238"/>
      <c r="G138" s="238"/>
      <c r="H138" s="198"/>
      <c r="I138" s="198"/>
      <c r="J138" s="198"/>
      <c r="K138" s="198"/>
      <c r="L138" s="198"/>
      <c r="M138" s="198"/>
      <c r="N138" s="238"/>
      <c r="O138" s="238"/>
      <c r="P138" s="238"/>
      <c r="Q138" s="237"/>
      <c r="R138" s="238"/>
      <c r="S138" s="237"/>
      <c r="T138" s="237"/>
      <c r="U138" s="237"/>
      <c r="V138" s="58"/>
      <c r="W138" s="237"/>
      <c r="X138" s="237"/>
      <c r="Y138" s="58"/>
      <c r="Z138" s="238"/>
      <c r="AA138" s="238"/>
      <c r="AB138" s="238"/>
      <c r="AC138" s="237"/>
      <c r="AD138" s="237"/>
      <c r="AE138" s="237"/>
      <c r="AF138" s="237"/>
      <c r="AG138" s="237"/>
      <c r="AH138" s="237"/>
      <c r="AI138" s="58"/>
      <c r="AJ138" s="237"/>
      <c r="AK138" s="237"/>
      <c r="AL138" s="58"/>
      <c r="AM138" s="235"/>
      <c r="AN138" s="253"/>
    </row>
    <row r="139" spans="1:46" s="59" customFormat="1" ht="14.4" x14ac:dyDescent="0.3">
      <c r="A139" s="57"/>
      <c r="B139" s="58"/>
      <c r="C139" s="199"/>
      <c r="D139" s="199"/>
      <c r="E139" s="199"/>
      <c r="F139" s="123"/>
      <c r="G139" s="123"/>
      <c r="H139" s="199"/>
      <c r="I139" s="199"/>
      <c r="J139" s="199"/>
      <c r="K139" s="199"/>
      <c r="L139" s="199"/>
      <c r="M139" s="199"/>
      <c r="N139" s="123"/>
      <c r="O139" s="123"/>
      <c r="P139" s="123"/>
      <c r="Q139" s="58"/>
      <c r="R139" s="123"/>
      <c r="S139" s="58"/>
      <c r="T139" s="58"/>
      <c r="U139" s="58"/>
      <c r="V139" s="58"/>
      <c r="W139" s="58"/>
      <c r="X139" s="58"/>
      <c r="Y139" s="58"/>
      <c r="Z139" s="123"/>
      <c r="AA139" s="123"/>
      <c r="AB139" s="123"/>
      <c r="AC139" s="58"/>
      <c r="AD139" s="58"/>
      <c r="AE139" s="58"/>
      <c r="AF139" s="58"/>
      <c r="AG139" s="58"/>
      <c r="AH139" s="58"/>
      <c r="AI139" s="58"/>
      <c r="AJ139" s="58"/>
      <c r="AK139" s="58"/>
      <c r="AL139" s="58"/>
      <c r="AM139" s="61"/>
      <c r="AN139" s="58"/>
    </row>
    <row r="140" spans="1:46" s="59" customFormat="1" ht="14.4" x14ac:dyDescent="0.3">
      <c r="A140" s="57"/>
      <c r="B140" s="58"/>
      <c r="C140" s="199"/>
      <c r="D140" s="199"/>
      <c r="E140" s="199"/>
      <c r="F140" s="123"/>
      <c r="G140" s="123"/>
      <c r="H140" s="199"/>
      <c r="I140" s="199"/>
      <c r="J140" s="199"/>
      <c r="K140" s="199"/>
      <c r="L140" s="199"/>
      <c r="M140" s="199"/>
      <c r="N140" s="123"/>
      <c r="O140" s="123"/>
      <c r="P140" s="123"/>
      <c r="Q140" s="58"/>
      <c r="R140" s="123"/>
      <c r="S140" s="58"/>
      <c r="T140" s="58"/>
      <c r="U140" s="58"/>
      <c r="V140" s="58"/>
      <c r="W140" s="58"/>
      <c r="X140" s="58"/>
      <c r="Y140" s="58"/>
      <c r="Z140" s="123"/>
      <c r="AA140" s="123"/>
      <c r="AB140" s="123"/>
      <c r="AC140" s="58"/>
      <c r="AD140" s="58"/>
      <c r="AE140" s="58"/>
      <c r="AF140" s="58"/>
      <c r="AG140" s="58"/>
      <c r="AH140" s="58"/>
      <c r="AI140" s="58"/>
      <c r="AJ140" s="58"/>
      <c r="AK140" s="58"/>
      <c r="AL140" s="58"/>
      <c r="AM140" s="61"/>
      <c r="AN140" s="58"/>
    </row>
    <row r="141" spans="1:46" s="59" customFormat="1" ht="14.4" x14ac:dyDescent="0.3">
      <c r="A141" s="57"/>
      <c r="B141" s="58"/>
      <c r="C141" s="199"/>
      <c r="D141" s="199"/>
      <c r="E141" s="199"/>
      <c r="F141" s="123"/>
      <c r="G141" s="123"/>
      <c r="H141" s="199"/>
      <c r="I141" s="199"/>
      <c r="J141" s="199"/>
      <c r="K141" s="199"/>
      <c r="L141" s="199"/>
      <c r="M141" s="199"/>
      <c r="N141" s="123"/>
      <c r="O141" s="123"/>
      <c r="P141" s="123"/>
      <c r="Q141" s="58"/>
      <c r="R141" s="123"/>
      <c r="S141" s="58"/>
      <c r="T141" s="58"/>
      <c r="U141" s="58"/>
      <c r="V141" s="58"/>
      <c r="W141" s="58"/>
      <c r="X141" s="58"/>
      <c r="Y141" s="58"/>
      <c r="Z141" s="123"/>
      <c r="AA141" s="123"/>
      <c r="AB141" s="123"/>
      <c r="AC141" s="58"/>
      <c r="AD141" s="58"/>
      <c r="AE141" s="58"/>
      <c r="AF141" s="58"/>
      <c r="AG141" s="58"/>
      <c r="AH141" s="58"/>
      <c r="AI141" s="58"/>
      <c r="AJ141" s="58"/>
      <c r="AK141" s="58"/>
      <c r="AL141" s="58"/>
      <c r="AM141" s="61"/>
      <c r="AN141" s="58"/>
    </row>
    <row r="142" spans="1:46" s="59" customFormat="1" ht="15" thickBot="1" x14ac:dyDescent="0.35">
      <c r="A142" s="57"/>
      <c r="B142" s="123" t="s">
        <v>127</v>
      </c>
      <c r="C142" s="200"/>
      <c r="D142" s="200"/>
      <c r="E142" s="58"/>
      <c r="F142" s="123" t="s">
        <v>128</v>
      </c>
      <c r="G142" s="58"/>
      <c r="H142" s="200"/>
      <c r="I142" s="200"/>
      <c r="J142" s="58"/>
      <c r="K142" s="201"/>
      <c r="L142" s="201"/>
      <c r="M142" s="58"/>
      <c r="N142" s="58"/>
      <c r="O142" s="201"/>
      <c r="P142" s="201"/>
      <c r="Q142" s="58"/>
      <c r="R142" s="58"/>
      <c r="S142" s="58"/>
      <c r="T142" s="58"/>
      <c r="U142" s="58"/>
      <c r="V142" s="58"/>
      <c r="W142" s="58"/>
      <c r="X142" s="58"/>
      <c r="Y142" s="58"/>
      <c r="Z142" s="123" t="s">
        <v>128</v>
      </c>
      <c r="AA142" s="202"/>
      <c r="AB142" s="202"/>
      <c r="AC142" s="60"/>
      <c r="AD142" s="60"/>
      <c r="AE142" s="58"/>
      <c r="AF142" s="58"/>
      <c r="AG142" s="58"/>
      <c r="AH142" s="58"/>
      <c r="AI142" s="58"/>
      <c r="AJ142" s="58"/>
      <c r="AK142" s="58"/>
      <c r="AL142" s="58"/>
      <c r="AM142" s="61"/>
      <c r="AN142" s="58"/>
    </row>
    <row r="143" spans="1:46" s="59" customFormat="1" ht="14.4" x14ac:dyDescent="0.3">
      <c r="A143" s="57"/>
      <c r="B143" s="58"/>
      <c r="C143" s="199" t="s">
        <v>129</v>
      </c>
      <c r="D143" s="199"/>
      <c r="E143" s="199"/>
      <c r="F143" s="123"/>
      <c r="G143" s="123"/>
      <c r="H143" s="123" t="s">
        <v>130</v>
      </c>
      <c r="I143" s="123"/>
      <c r="J143" s="123"/>
      <c r="K143" s="199"/>
      <c r="L143" s="199"/>
      <c r="M143" s="199"/>
      <c r="N143" s="123"/>
      <c r="O143" s="123"/>
      <c r="P143" s="123"/>
      <c r="Q143" s="58"/>
      <c r="R143" s="123"/>
      <c r="S143" s="58"/>
      <c r="T143" s="58"/>
      <c r="U143" s="58"/>
      <c r="V143" s="58"/>
      <c r="W143" s="58"/>
      <c r="X143" s="58"/>
      <c r="Y143" s="58"/>
      <c r="Z143" s="123"/>
      <c r="AA143" s="123" t="s">
        <v>574</v>
      </c>
      <c r="AB143" s="123"/>
      <c r="AC143" s="58"/>
      <c r="AD143" s="58"/>
      <c r="AE143" s="58"/>
      <c r="AF143" s="58"/>
      <c r="AG143" s="58"/>
      <c r="AH143" s="58"/>
      <c r="AI143" s="58"/>
      <c r="AJ143" s="58"/>
      <c r="AK143" s="58"/>
      <c r="AL143" s="58"/>
      <c r="AM143" s="61"/>
      <c r="AN143" s="58"/>
    </row>
    <row r="144" spans="1:46" s="59" customFormat="1" ht="14.4" x14ac:dyDescent="0.3">
      <c r="A144" s="57"/>
      <c r="B144" s="58"/>
      <c r="C144" s="199" t="s">
        <v>131</v>
      </c>
      <c r="D144" s="199"/>
      <c r="E144" s="199"/>
      <c r="F144" s="123"/>
      <c r="G144" s="123"/>
      <c r="H144" s="199" t="s">
        <v>132</v>
      </c>
      <c r="I144" s="199"/>
      <c r="J144" s="199"/>
      <c r="K144" s="199"/>
      <c r="L144" s="199"/>
      <c r="M144" s="199"/>
      <c r="N144" s="123"/>
      <c r="O144" s="123"/>
      <c r="P144" s="123"/>
      <c r="Q144" s="58"/>
      <c r="R144" s="123"/>
      <c r="S144" s="58"/>
      <c r="T144" s="58"/>
      <c r="U144" s="58"/>
      <c r="V144" s="58"/>
      <c r="W144" s="58"/>
      <c r="X144" s="58"/>
      <c r="Y144" s="58"/>
      <c r="Z144" s="123"/>
      <c r="AA144" s="123" t="s">
        <v>575</v>
      </c>
      <c r="AB144" s="123"/>
      <c r="AC144" s="58"/>
      <c r="AD144" s="58"/>
      <c r="AE144" s="58"/>
      <c r="AF144" s="58"/>
      <c r="AG144" s="58"/>
      <c r="AH144" s="58"/>
      <c r="AI144" s="58"/>
      <c r="AJ144" s="58"/>
      <c r="AK144" s="58"/>
      <c r="AL144" s="58"/>
      <c r="AM144" s="61"/>
      <c r="AN144" s="58"/>
    </row>
    <row r="145" spans="1:40" s="59" customFormat="1" ht="14.4" x14ac:dyDescent="0.3">
      <c r="A145" s="57"/>
      <c r="B145" s="58"/>
      <c r="C145" s="199" t="s">
        <v>133</v>
      </c>
      <c r="D145" s="199"/>
      <c r="E145" s="199"/>
      <c r="F145" s="123"/>
      <c r="G145" s="123"/>
      <c r="H145" s="199" t="s">
        <v>133</v>
      </c>
      <c r="I145" s="199"/>
      <c r="J145" s="199"/>
      <c r="K145" s="199"/>
      <c r="L145" s="199"/>
      <c r="M145" s="199"/>
      <c r="N145" s="123"/>
      <c r="O145" s="123"/>
      <c r="P145" s="123"/>
      <c r="Q145" s="58"/>
      <c r="R145" s="123"/>
      <c r="S145" s="58"/>
      <c r="T145" s="58"/>
      <c r="U145" s="58"/>
      <c r="V145" s="58"/>
      <c r="W145" s="58"/>
      <c r="X145" s="58"/>
      <c r="Y145" s="58"/>
      <c r="Z145" s="123"/>
      <c r="AA145" s="123" t="s">
        <v>576</v>
      </c>
      <c r="AB145" s="123"/>
      <c r="AC145" s="58"/>
      <c r="AD145" s="58"/>
      <c r="AE145" s="58"/>
      <c r="AF145" s="58"/>
      <c r="AG145" s="58"/>
      <c r="AH145" s="58"/>
      <c r="AI145" s="58"/>
      <c r="AJ145" s="58"/>
      <c r="AK145" s="58"/>
      <c r="AL145" s="58"/>
      <c r="AM145" s="61"/>
      <c r="AN145" s="58"/>
    </row>
    <row r="146" spans="1:40" s="58" customFormat="1" ht="14.4" x14ac:dyDescent="0.3">
      <c r="A146" s="233" t="s">
        <v>581</v>
      </c>
      <c r="B146" s="201"/>
      <c r="C146" s="201"/>
      <c r="D146" s="204">
        <f>'ALL PROJECTS MONTHLY REPORT'!D146</f>
        <v>41759</v>
      </c>
      <c r="E146" s="203"/>
      <c r="F146" s="123"/>
      <c r="G146" s="123"/>
      <c r="H146" s="123"/>
      <c r="I146" s="123"/>
      <c r="J146" s="123"/>
      <c r="K146" s="123"/>
      <c r="L146" s="123"/>
      <c r="M146" s="123"/>
      <c r="N146" s="123"/>
      <c r="O146" s="123"/>
      <c r="P146" s="123"/>
      <c r="R146" s="123"/>
      <c r="Z146" s="123"/>
      <c r="AA146" s="123"/>
      <c r="AB146" s="123"/>
      <c r="AM146" s="61"/>
    </row>
    <row r="147" spans="1:40" s="59" customFormat="1" ht="14.4" x14ac:dyDescent="0.3">
      <c r="A147" s="233" t="s">
        <v>573</v>
      </c>
      <c r="B147" s="201"/>
      <c r="C147" s="201"/>
      <c r="D147" s="204">
        <f>'ALL PROJECTS MONTHLY REPORT'!D147</f>
        <v>41769</v>
      </c>
      <c r="E147" s="203"/>
      <c r="F147" s="123"/>
      <c r="G147" s="123"/>
      <c r="H147" s="123"/>
      <c r="I147" s="123"/>
      <c r="J147" s="123"/>
      <c r="K147" s="123"/>
      <c r="L147" s="123"/>
      <c r="M147" s="123"/>
      <c r="N147" s="123"/>
      <c r="O147" s="123"/>
      <c r="P147" s="123"/>
      <c r="Q147" s="58"/>
      <c r="R147" s="123"/>
      <c r="S147" s="58"/>
      <c r="T147" s="58"/>
      <c r="U147" s="58"/>
      <c r="V147" s="58"/>
      <c r="W147" s="58"/>
      <c r="X147" s="58"/>
      <c r="Y147" s="58"/>
      <c r="Z147" s="123"/>
      <c r="AA147" s="123"/>
      <c r="AB147" s="123"/>
      <c r="AC147" s="58"/>
      <c r="AD147" s="58"/>
      <c r="AE147" s="58"/>
      <c r="AF147" s="58"/>
      <c r="AG147" s="58"/>
      <c r="AH147" s="58"/>
      <c r="AI147" s="58"/>
      <c r="AJ147" s="63"/>
      <c r="AK147" s="63"/>
      <c r="AL147" s="58"/>
      <c r="AM147" s="61"/>
      <c r="AN147" s="58"/>
    </row>
    <row r="148" spans="1:40" s="66" customFormat="1" ht="14.4" x14ac:dyDescent="0.3">
      <c r="A148" s="257" t="s">
        <v>134</v>
      </c>
      <c r="B148" s="258"/>
      <c r="C148" s="258"/>
      <c r="D148" s="258"/>
      <c r="E148" s="258"/>
      <c r="F148" s="258"/>
      <c r="G148" s="258"/>
      <c r="H148" s="258"/>
      <c r="I148" s="258"/>
      <c r="J148" s="258"/>
      <c r="K148" s="258"/>
      <c r="L148" s="258"/>
      <c r="M148" s="258"/>
      <c r="N148" s="258"/>
      <c r="O148" s="258"/>
      <c r="P148" s="258"/>
      <c r="Q148" s="258"/>
      <c r="R148" s="258"/>
      <c r="S148" s="258"/>
      <c r="T148" s="258"/>
      <c r="U148" s="258"/>
      <c r="V148" s="259"/>
      <c r="W148" s="258"/>
      <c r="X148" s="258"/>
      <c r="Y148" s="257"/>
      <c r="Z148" s="258"/>
      <c r="AA148" s="258"/>
      <c r="AB148" s="258"/>
      <c r="AC148" s="258"/>
      <c r="AD148" s="258"/>
      <c r="AE148" s="258"/>
      <c r="AF148" s="258"/>
      <c r="AG148" s="258"/>
      <c r="AH148" s="258"/>
      <c r="AI148" s="259"/>
      <c r="AJ148" s="258"/>
      <c r="AK148" s="258"/>
      <c r="AL148" s="257"/>
      <c r="AM148" s="259"/>
    </row>
    <row r="149" spans="1:40" s="66" customFormat="1" ht="15" customHeight="1" x14ac:dyDescent="0.3">
      <c r="A149" s="260" t="s">
        <v>135</v>
      </c>
      <c r="B149" s="261"/>
      <c r="C149" s="261"/>
      <c r="D149" s="261"/>
      <c r="E149" s="261"/>
      <c r="F149" s="261"/>
      <c r="G149" s="261"/>
      <c r="H149" s="261"/>
      <c r="I149" s="261"/>
      <c r="J149" s="261"/>
      <c r="K149" s="261"/>
      <c r="L149" s="261"/>
      <c r="M149" s="261"/>
      <c r="N149" s="261"/>
      <c r="O149" s="261"/>
      <c r="P149" s="261"/>
      <c r="Q149" s="261"/>
      <c r="R149" s="261"/>
      <c r="S149" s="261"/>
      <c r="T149" s="261"/>
      <c r="U149" s="261"/>
      <c r="V149" s="262"/>
      <c r="W149" s="261"/>
      <c r="X149" s="261"/>
      <c r="Y149" s="260"/>
      <c r="Z149" s="261"/>
      <c r="AA149" s="261"/>
      <c r="AB149" s="261"/>
      <c r="AC149" s="261"/>
      <c r="AD149" s="261"/>
      <c r="AE149" s="261"/>
      <c r="AF149" s="261"/>
      <c r="AG149" s="261"/>
      <c r="AH149" s="261"/>
      <c r="AI149" s="262"/>
      <c r="AJ149" s="261"/>
      <c r="AK149" s="261"/>
      <c r="AL149" s="260"/>
      <c r="AM149" s="262"/>
    </row>
    <row r="150" spans="1:40" s="66" customFormat="1" ht="15" customHeight="1" x14ac:dyDescent="0.3">
      <c r="A150" s="260" t="s">
        <v>136</v>
      </c>
      <c r="B150" s="261"/>
      <c r="C150" s="261"/>
      <c r="D150" s="261"/>
      <c r="E150" s="261"/>
      <c r="F150" s="261"/>
      <c r="G150" s="261"/>
      <c r="H150" s="261"/>
      <c r="I150" s="261"/>
      <c r="J150" s="261"/>
      <c r="K150" s="261"/>
      <c r="L150" s="261"/>
      <c r="M150" s="261"/>
      <c r="N150" s="261"/>
      <c r="O150" s="261"/>
      <c r="P150" s="261"/>
      <c r="Q150" s="261"/>
      <c r="R150" s="261"/>
      <c r="S150" s="261"/>
      <c r="T150" s="261"/>
      <c r="U150" s="261"/>
      <c r="V150" s="262"/>
      <c r="W150" s="261"/>
      <c r="X150" s="261"/>
      <c r="Y150" s="260"/>
      <c r="Z150" s="261"/>
      <c r="AA150" s="261"/>
      <c r="AB150" s="261"/>
      <c r="AC150" s="261"/>
      <c r="AD150" s="261"/>
      <c r="AE150" s="261"/>
      <c r="AF150" s="261"/>
      <c r="AG150" s="261"/>
      <c r="AH150" s="261"/>
      <c r="AI150" s="262"/>
      <c r="AJ150" s="261"/>
      <c r="AK150" s="261"/>
      <c r="AL150" s="260"/>
      <c r="AM150" s="262"/>
      <c r="AN150" s="67"/>
    </row>
    <row r="151" spans="1:40" s="65" customFormat="1" ht="15" customHeight="1" x14ac:dyDescent="0.3">
      <c r="A151" s="260" t="s">
        <v>137</v>
      </c>
      <c r="B151" s="261"/>
      <c r="C151" s="261"/>
      <c r="D151" s="261"/>
      <c r="E151" s="261"/>
      <c r="F151" s="261"/>
      <c r="G151" s="261"/>
      <c r="H151" s="261"/>
      <c r="I151" s="261"/>
      <c r="J151" s="261"/>
      <c r="K151" s="261"/>
      <c r="L151" s="261"/>
      <c r="M151" s="261"/>
      <c r="N151" s="261"/>
      <c r="O151" s="261"/>
      <c r="P151" s="261"/>
      <c r="Q151" s="261"/>
      <c r="R151" s="261"/>
      <c r="S151" s="261"/>
      <c r="T151" s="261"/>
      <c r="U151" s="261"/>
      <c r="V151" s="262"/>
      <c r="W151" s="261"/>
      <c r="X151" s="261"/>
      <c r="Y151" s="260"/>
      <c r="Z151" s="261"/>
      <c r="AA151" s="261"/>
      <c r="AB151" s="261"/>
      <c r="AC151" s="261"/>
      <c r="AD151" s="261"/>
      <c r="AE151" s="261"/>
      <c r="AF151" s="261"/>
      <c r="AG151" s="261"/>
      <c r="AH151" s="261"/>
      <c r="AI151" s="262"/>
      <c r="AJ151" s="261"/>
      <c r="AK151" s="261"/>
      <c r="AL151" s="260"/>
      <c r="AM151" s="262"/>
      <c r="AN151" s="66"/>
    </row>
    <row r="152" spans="1:40" s="65" customFormat="1" ht="15" customHeight="1" x14ac:dyDescent="0.3">
      <c r="A152" s="260" t="s">
        <v>138</v>
      </c>
      <c r="B152" s="261"/>
      <c r="C152" s="261"/>
      <c r="D152" s="261"/>
      <c r="E152" s="261"/>
      <c r="F152" s="261"/>
      <c r="G152" s="261"/>
      <c r="H152" s="261"/>
      <c r="I152" s="261"/>
      <c r="J152" s="261"/>
      <c r="K152" s="261"/>
      <c r="L152" s="261"/>
      <c r="M152" s="261"/>
      <c r="N152" s="261"/>
      <c r="O152" s="261"/>
      <c r="P152" s="261"/>
      <c r="Q152" s="261"/>
      <c r="R152" s="261"/>
      <c r="S152" s="261"/>
      <c r="T152" s="261"/>
      <c r="U152" s="261"/>
      <c r="V152" s="262"/>
      <c r="W152" s="261"/>
      <c r="X152" s="261"/>
      <c r="Y152" s="260"/>
      <c r="Z152" s="261"/>
      <c r="AA152" s="261"/>
      <c r="AB152" s="261"/>
      <c r="AC152" s="261"/>
      <c r="AD152" s="261"/>
      <c r="AE152" s="261"/>
      <c r="AF152" s="261"/>
      <c r="AG152" s="261"/>
      <c r="AH152" s="261"/>
      <c r="AI152" s="262"/>
      <c r="AJ152" s="261"/>
      <c r="AK152" s="261"/>
      <c r="AL152" s="260"/>
      <c r="AM152" s="262"/>
      <c r="AN152" s="66"/>
    </row>
    <row r="153" spans="1:40" s="65" customFormat="1" ht="15" customHeight="1" x14ac:dyDescent="0.3">
      <c r="A153" s="260" t="s">
        <v>139</v>
      </c>
      <c r="B153" s="261"/>
      <c r="C153" s="261"/>
      <c r="D153" s="261"/>
      <c r="E153" s="261"/>
      <c r="F153" s="261"/>
      <c r="G153" s="261"/>
      <c r="H153" s="261"/>
      <c r="I153" s="261"/>
      <c r="J153" s="261"/>
      <c r="K153" s="261"/>
      <c r="L153" s="261"/>
      <c r="M153" s="261"/>
      <c r="N153" s="261"/>
      <c r="O153" s="261"/>
      <c r="P153" s="261"/>
      <c r="Q153" s="261"/>
      <c r="R153" s="261"/>
      <c r="S153" s="261"/>
      <c r="T153" s="261"/>
      <c r="U153" s="261"/>
      <c r="V153" s="262"/>
      <c r="W153" s="261"/>
      <c r="X153" s="261"/>
      <c r="Y153" s="260"/>
      <c r="Z153" s="261"/>
      <c r="AA153" s="261"/>
      <c r="AB153" s="261"/>
      <c r="AC153" s="261"/>
      <c r="AD153" s="261"/>
      <c r="AE153" s="261"/>
      <c r="AF153" s="261"/>
      <c r="AG153" s="261"/>
      <c r="AH153" s="261"/>
      <c r="AI153" s="262"/>
      <c r="AJ153" s="261"/>
      <c r="AK153" s="261"/>
      <c r="AL153" s="260"/>
      <c r="AM153" s="262"/>
      <c r="AN153" s="254"/>
    </row>
    <row r="154" spans="1:40" s="65" customFormat="1" ht="14.4" x14ac:dyDescent="0.3">
      <c r="A154" s="269" t="s">
        <v>140</v>
      </c>
      <c r="B154" s="270"/>
      <c r="C154" s="270"/>
      <c r="D154" s="270"/>
      <c r="E154" s="270"/>
      <c r="F154" s="270"/>
      <c r="G154" s="270"/>
      <c r="H154" s="270"/>
      <c r="I154" s="270"/>
      <c r="J154" s="270"/>
      <c r="K154" s="270"/>
      <c r="L154" s="270"/>
      <c r="M154" s="270"/>
      <c r="N154" s="270"/>
      <c r="O154" s="270"/>
      <c r="P154" s="270"/>
      <c r="Q154" s="270"/>
      <c r="R154" s="270"/>
      <c r="S154" s="270"/>
      <c r="T154" s="270"/>
      <c r="U154" s="270"/>
      <c r="V154" s="271"/>
      <c r="W154" s="270"/>
      <c r="X154" s="270"/>
      <c r="Y154" s="269"/>
      <c r="Z154" s="270"/>
      <c r="AA154" s="270"/>
      <c r="AB154" s="270"/>
      <c r="AC154" s="270"/>
      <c r="AD154" s="270"/>
      <c r="AE154" s="270"/>
      <c r="AF154" s="270"/>
      <c r="AG154" s="270"/>
      <c r="AH154" s="270"/>
      <c r="AI154" s="271"/>
      <c r="AJ154" s="270"/>
      <c r="AK154" s="270"/>
      <c r="AL154" s="269"/>
      <c r="AM154" s="271"/>
      <c r="AN154" s="254"/>
    </row>
    <row r="155" spans="1:40" s="65" customFormat="1" ht="15" customHeight="1" x14ac:dyDescent="0.3">
      <c r="A155" s="260" t="s">
        <v>141</v>
      </c>
      <c r="B155" s="261"/>
      <c r="C155" s="261"/>
      <c r="D155" s="261"/>
      <c r="E155" s="261"/>
      <c r="F155" s="261"/>
      <c r="G155" s="261"/>
      <c r="H155" s="261"/>
      <c r="I155" s="261"/>
      <c r="J155" s="261"/>
      <c r="K155" s="261"/>
      <c r="L155" s="261"/>
      <c r="M155" s="261"/>
      <c r="N155" s="261"/>
      <c r="O155" s="261"/>
      <c r="P155" s="261"/>
      <c r="Q155" s="261"/>
      <c r="R155" s="261"/>
      <c r="S155" s="261"/>
      <c r="T155" s="261"/>
      <c r="U155" s="261"/>
      <c r="V155" s="262"/>
      <c r="W155" s="261"/>
      <c r="X155" s="261"/>
      <c r="Y155" s="260"/>
      <c r="Z155" s="261"/>
      <c r="AA155" s="261"/>
      <c r="AB155" s="261"/>
      <c r="AC155" s="261"/>
      <c r="AD155" s="261"/>
      <c r="AE155" s="261"/>
      <c r="AF155" s="261"/>
      <c r="AG155" s="261"/>
      <c r="AH155" s="261"/>
      <c r="AI155" s="262"/>
      <c r="AJ155" s="261"/>
      <c r="AK155" s="261"/>
      <c r="AL155" s="260"/>
      <c r="AM155" s="262"/>
      <c r="AN155" s="254"/>
    </row>
    <row r="156" spans="1:40" s="65" customFormat="1" ht="15" customHeight="1" x14ac:dyDescent="0.3">
      <c r="A156" s="272" t="s">
        <v>142</v>
      </c>
      <c r="B156" s="273"/>
      <c r="C156" s="273"/>
      <c r="D156" s="273"/>
      <c r="E156" s="273"/>
      <c r="F156" s="273"/>
      <c r="G156" s="273"/>
      <c r="H156" s="273"/>
      <c r="I156" s="273"/>
      <c r="J156" s="273"/>
      <c r="K156" s="273"/>
      <c r="L156" s="273"/>
      <c r="M156" s="273"/>
      <c r="N156" s="273"/>
      <c r="O156" s="273"/>
      <c r="P156" s="273"/>
      <c r="Q156" s="273"/>
      <c r="R156" s="273"/>
      <c r="S156" s="273"/>
      <c r="T156" s="273"/>
      <c r="U156" s="273"/>
      <c r="V156" s="274"/>
      <c r="W156" s="273"/>
      <c r="X156" s="273"/>
      <c r="Y156" s="272"/>
      <c r="Z156" s="273"/>
      <c r="AA156" s="273"/>
      <c r="AB156" s="273"/>
      <c r="AC156" s="273"/>
      <c r="AD156" s="273"/>
      <c r="AE156" s="273"/>
      <c r="AF156" s="273"/>
      <c r="AG156" s="273"/>
      <c r="AH156" s="273"/>
      <c r="AI156" s="274"/>
      <c r="AJ156" s="273"/>
      <c r="AK156" s="273"/>
      <c r="AL156" s="272"/>
      <c r="AM156" s="274"/>
      <c r="AN156" s="254"/>
    </row>
    <row r="157" spans="1:40" s="77" customFormat="1" ht="7.8" x14ac:dyDescent="0.15">
      <c r="A157" s="69"/>
      <c r="B157" s="70"/>
      <c r="C157" s="70"/>
      <c r="D157" s="71"/>
      <c r="E157" s="70"/>
      <c r="F157" s="70"/>
      <c r="G157" s="70"/>
      <c r="H157" s="70"/>
      <c r="I157" s="72"/>
      <c r="J157" s="72"/>
      <c r="K157" s="72"/>
      <c r="L157" s="72"/>
      <c r="M157" s="72"/>
      <c r="N157" s="72"/>
      <c r="O157" s="72"/>
      <c r="P157" s="72"/>
      <c r="Q157" s="72"/>
      <c r="R157" s="72"/>
      <c r="S157" s="72"/>
      <c r="T157" s="73"/>
      <c r="U157" s="73"/>
      <c r="V157" s="72"/>
      <c r="W157" s="72"/>
      <c r="X157" s="72"/>
      <c r="Y157" s="72"/>
      <c r="Z157" s="72"/>
      <c r="AA157" s="72"/>
      <c r="AB157" s="72"/>
      <c r="AC157" s="72"/>
      <c r="AD157" s="72"/>
      <c r="AE157" s="72"/>
      <c r="AF157" s="72"/>
      <c r="AG157" s="74"/>
      <c r="AH157" s="75"/>
      <c r="AI157" s="72"/>
      <c r="AJ157" s="72"/>
      <c r="AK157" s="72"/>
      <c r="AL157" s="72"/>
      <c r="AM157" s="76"/>
      <c r="AN157" s="69"/>
    </row>
    <row r="158" spans="1:40" s="196" customFormat="1" x14ac:dyDescent="0.25">
      <c r="A158" s="182"/>
      <c r="B158" s="146"/>
      <c r="C158" s="146"/>
      <c r="D158" s="183"/>
      <c r="E158" s="146"/>
      <c r="F158" s="146"/>
      <c r="G158" s="146"/>
      <c r="H158" s="146"/>
      <c r="I158" s="184"/>
      <c r="J158" s="184"/>
      <c r="K158" s="184"/>
      <c r="L158" s="184"/>
      <c r="M158" s="184"/>
      <c r="N158" s="185"/>
      <c r="O158" s="185"/>
      <c r="P158" s="186"/>
      <c r="Q158" s="187"/>
      <c r="R158" s="188"/>
      <c r="S158" s="189"/>
      <c r="T158" s="190"/>
      <c r="U158" s="190"/>
      <c r="V158" s="190"/>
      <c r="W158" s="190"/>
      <c r="X158" s="190"/>
      <c r="Y158" s="190"/>
      <c r="Z158" s="189"/>
      <c r="AA158" s="189"/>
      <c r="AB158" s="191"/>
      <c r="AC158" s="192"/>
      <c r="AD158" s="193"/>
      <c r="AE158" s="194"/>
      <c r="AF158" s="193"/>
      <c r="AG158" s="193"/>
      <c r="AH158" s="193"/>
      <c r="AI158" s="189"/>
      <c r="AJ158" s="189"/>
      <c r="AK158" s="85"/>
      <c r="AL158" s="189"/>
      <c r="AM158" s="195"/>
      <c r="AN158" s="182"/>
    </row>
  </sheetData>
  <autoFilter ref="A3:AN156">
    <filterColumn colId="39">
      <filters>
        <filter val="Active"/>
      </filters>
    </filterColumn>
  </autoFilter>
  <mergeCells count="26">
    <mergeCell ref="A156:AM156"/>
    <mergeCell ref="A2:A3"/>
    <mergeCell ref="B2:B3"/>
    <mergeCell ref="C2:C3"/>
    <mergeCell ref="D2:D3"/>
    <mergeCell ref="E2:E3"/>
    <mergeCell ref="AJ2:AJ3"/>
    <mergeCell ref="AL2:AL3"/>
    <mergeCell ref="AM2:AM3"/>
    <mergeCell ref="F2:F3"/>
    <mergeCell ref="A155:AM155"/>
    <mergeCell ref="A148:AM148"/>
    <mergeCell ref="A149:AM149"/>
    <mergeCell ref="A150:AM150"/>
    <mergeCell ref="A151:AM151"/>
    <mergeCell ref="A152:AM152"/>
    <mergeCell ref="A153:AM153"/>
    <mergeCell ref="A154:AM154"/>
    <mergeCell ref="AK2:AK3"/>
    <mergeCell ref="AN2:AN3"/>
    <mergeCell ref="G2:G3"/>
    <mergeCell ref="H2:H3"/>
    <mergeCell ref="I2:M2"/>
    <mergeCell ref="N2:S2"/>
    <mergeCell ref="T2:Y2"/>
    <mergeCell ref="Z2:AH2"/>
  </mergeCells>
  <printOptions horizontalCentered="1" verticalCentered="1"/>
  <pageMargins left="0.25" right="0.25" top="0.75" bottom="0.95" header="0.3" footer="0.6"/>
  <pageSetup paperSize="17" scale="38" fitToHeight="0" orientation="landscape" r:id="rId1"/>
  <headerFooter alignWithMargins="0">
    <oddHeader xml:space="preserve">&amp;C&amp;"-,Bold"&amp;14Puerto Rico Public Housing Administration 
Construction Management Bureau
Construction Monthly Report 
April 30, 2014 </oddHeader>
    <oddFooter>&amp;R&amp;"Calibri,Bold"Form AVP-500304
Rev. June 2017</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T158"/>
  <sheetViews>
    <sheetView topLeftCell="A2" zoomScale="90" zoomScaleNormal="90" zoomScaleSheetLayoutView="77" zoomScalePageLayoutView="23" workbookViewId="0">
      <selection activeCell="A2" sqref="A2:A3"/>
    </sheetView>
  </sheetViews>
  <sheetFormatPr defaultColWidth="8.90625" defaultRowHeight="13.8" x14ac:dyDescent="0.25"/>
  <cols>
    <col min="1" max="1" width="6" style="182" customWidth="1"/>
    <col min="2" max="2" width="10.453125" style="146" customWidth="1"/>
    <col min="3" max="3" width="12.453125" style="146" customWidth="1"/>
    <col min="4" max="4" width="9.54296875" style="183" customWidth="1"/>
    <col min="5" max="5" width="11.6328125" style="146" customWidth="1"/>
    <col min="6" max="6" width="12.1796875" style="146" customWidth="1"/>
    <col min="7" max="7" width="9.453125" style="146" customWidth="1"/>
    <col min="8" max="8" width="11.6328125" style="146" customWidth="1"/>
    <col min="9" max="9" width="10" style="184" customWidth="1"/>
    <col min="10" max="10" width="9.90625" style="184" customWidth="1"/>
    <col min="11" max="11" width="10" style="184" customWidth="1"/>
    <col min="12" max="12" width="9.81640625" style="184" customWidth="1"/>
    <col min="13" max="13" width="10.1796875" style="184" customWidth="1"/>
    <col min="14" max="14" width="10.54296875" style="185" customWidth="1"/>
    <col min="15" max="15" width="8.90625" style="185" customWidth="1"/>
    <col min="16" max="16" width="12" style="186" customWidth="1"/>
    <col min="17" max="17" width="8.54296875" style="187" customWidth="1"/>
    <col min="18" max="18" width="8.90625" style="188" customWidth="1"/>
    <col min="19" max="19" width="8" style="189" customWidth="1"/>
    <col min="20" max="21" width="11" style="190" customWidth="1"/>
    <col min="22" max="22" width="11.6328125" style="190" customWidth="1"/>
    <col min="23" max="24" width="11.6328125" style="190" hidden="1" customWidth="1"/>
    <col min="25" max="25" width="11.08984375" style="190" customWidth="1"/>
    <col min="26" max="26" width="10.36328125" style="189" customWidth="1"/>
    <col min="27" max="27" width="9.90625" style="189" customWidth="1"/>
    <col min="28" max="28" width="16.6328125" style="191" customWidth="1"/>
    <col min="29" max="29" width="14.36328125" style="192" customWidth="1"/>
    <col min="30" max="30" width="16.90625" style="193" customWidth="1"/>
    <col min="31" max="31" width="11.81640625" style="194" customWidth="1"/>
    <col min="32" max="32" width="15.90625" style="193" customWidth="1"/>
    <col min="33" max="33" width="13.81640625" style="193" customWidth="1"/>
    <col min="34" max="34" width="15" style="193" customWidth="1"/>
    <col min="35" max="35" width="8.6328125" style="189" customWidth="1"/>
    <col min="36" max="36" width="8.6328125" style="189" hidden="1" customWidth="1"/>
    <col min="37" max="37" width="8.6328125" style="85" customWidth="1"/>
    <col min="38" max="38" width="10.81640625" style="189" customWidth="1"/>
    <col min="39" max="39" width="72.6328125" style="195" customWidth="1"/>
    <col min="40" max="40" width="17.6328125" style="182" hidden="1" customWidth="1"/>
    <col min="41" max="16384" width="8.90625" style="182"/>
  </cols>
  <sheetData>
    <row r="1" spans="1:41" s="133" customFormat="1" ht="16.2" hidden="1" thickBot="1" x14ac:dyDescent="0.3">
      <c r="A1" s="124" t="s">
        <v>0</v>
      </c>
      <c r="B1" s="125" t="s">
        <v>1</v>
      </c>
      <c r="C1" s="125" t="s">
        <v>2</v>
      </c>
      <c r="D1" s="126" t="s">
        <v>3</v>
      </c>
      <c r="E1" s="125" t="s">
        <v>4</v>
      </c>
      <c r="F1" s="125" t="s">
        <v>5</v>
      </c>
      <c r="G1" s="125" t="s">
        <v>6</v>
      </c>
      <c r="H1" s="125" t="s">
        <v>7</v>
      </c>
      <c r="I1" s="127" t="s">
        <v>8</v>
      </c>
      <c r="J1" s="127" t="s">
        <v>9</v>
      </c>
      <c r="K1" s="127" t="s">
        <v>10</v>
      </c>
      <c r="L1" s="127" t="s">
        <v>11</v>
      </c>
      <c r="M1" s="127" t="s">
        <v>12</v>
      </c>
      <c r="N1" s="127" t="s">
        <v>13</v>
      </c>
      <c r="O1" s="127" t="s">
        <v>14</v>
      </c>
      <c r="P1" s="128" t="s">
        <v>15</v>
      </c>
      <c r="Q1" s="129" t="s">
        <v>16</v>
      </c>
      <c r="R1" s="130" t="s">
        <v>17</v>
      </c>
      <c r="S1" s="131" t="s">
        <v>18</v>
      </c>
      <c r="T1" s="132" t="s">
        <v>19</v>
      </c>
      <c r="U1" s="132" t="s">
        <v>20</v>
      </c>
      <c r="V1" s="132" t="s">
        <v>21</v>
      </c>
      <c r="W1" s="132" t="s">
        <v>22</v>
      </c>
      <c r="X1" s="132" t="s">
        <v>23</v>
      </c>
      <c r="Y1" s="132" t="s">
        <v>24</v>
      </c>
      <c r="Z1" s="133" t="s">
        <v>25</v>
      </c>
      <c r="AA1" s="131" t="s">
        <v>26</v>
      </c>
      <c r="AB1" s="131" t="s">
        <v>27</v>
      </c>
      <c r="AC1" s="134" t="s">
        <v>28</v>
      </c>
      <c r="AD1" s="135" t="s">
        <v>29</v>
      </c>
      <c r="AE1" s="135" t="s">
        <v>30</v>
      </c>
      <c r="AF1" s="129" t="s">
        <v>31</v>
      </c>
      <c r="AG1" s="135" t="s">
        <v>32</v>
      </c>
      <c r="AH1" s="135" t="s">
        <v>33</v>
      </c>
      <c r="AI1" s="135" t="s">
        <v>34</v>
      </c>
      <c r="AJ1" s="131" t="s">
        <v>35</v>
      </c>
      <c r="AK1" s="13" t="s">
        <v>36</v>
      </c>
      <c r="AL1" s="136"/>
      <c r="AM1" s="136" t="s">
        <v>36</v>
      </c>
      <c r="AN1" s="137" t="s">
        <v>577</v>
      </c>
      <c r="AO1" s="138"/>
    </row>
    <row r="2" spans="1:41" s="133" customFormat="1" ht="15.75" customHeight="1" x14ac:dyDescent="0.25">
      <c r="A2" s="285" t="s">
        <v>37</v>
      </c>
      <c r="B2" s="281" t="s">
        <v>38</v>
      </c>
      <c r="C2" s="281" t="s">
        <v>39</v>
      </c>
      <c r="D2" s="281" t="s">
        <v>40</v>
      </c>
      <c r="E2" s="281" t="s">
        <v>41</v>
      </c>
      <c r="F2" s="281" t="s">
        <v>42</v>
      </c>
      <c r="G2" s="281" t="s">
        <v>43</v>
      </c>
      <c r="H2" s="281" t="s">
        <v>44</v>
      </c>
      <c r="I2" s="281" t="s">
        <v>45</v>
      </c>
      <c r="J2" s="281"/>
      <c r="K2" s="281"/>
      <c r="L2" s="281"/>
      <c r="M2" s="281"/>
      <c r="N2" s="281" t="s">
        <v>46</v>
      </c>
      <c r="O2" s="281"/>
      <c r="P2" s="281"/>
      <c r="Q2" s="281"/>
      <c r="R2" s="281"/>
      <c r="S2" s="281"/>
      <c r="T2" s="281" t="s">
        <v>47</v>
      </c>
      <c r="U2" s="281"/>
      <c r="V2" s="281"/>
      <c r="W2" s="281"/>
      <c r="X2" s="281"/>
      <c r="Y2" s="281"/>
      <c r="Z2" s="283" t="s">
        <v>48</v>
      </c>
      <c r="AA2" s="284"/>
      <c r="AB2" s="284"/>
      <c r="AC2" s="284"/>
      <c r="AD2" s="284"/>
      <c r="AE2" s="284"/>
      <c r="AF2" s="284"/>
      <c r="AG2" s="284"/>
      <c r="AH2" s="284"/>
      <c r="AI2" s="139"/>
      <c r="AJ2" s="287" t="s">
        <v>77</v>
      </c>
      <c r="AK2" s="267" t="s">
        <v>584</v>
      </c>
      <c r="AL2" s="287" t="s">
        <v>579</v>
      </c>
      <c r="AM2" s="289" t="s">
        <v>49</v>
      </c>
      <c r="AN2" s="280" t="s">
        <v>143</v>
      </c>
    </row>
    <row r="3" spans="1:41" s="146" customFormat="1" ht="72.599999999999994" thickBot="1" x14ac:dyDescent="0.3">
      <c r="A3" s="286"/>
      <c r="B3" s="282"/>
      <c r="C3" s="282"/>
      <c r="D3" s="282"/>
      <c r="E3" s="282"/>
      <c r="F3" s="282"/>
      <c r="G3" s="282"/>
      <c r="H3" s="282"/>
      <c r="I3" s="140" t="s">
        <v>50</v>
      </c>
      <c r="J3" s="140" t="s">
        <v>51</v>
      </c>
      <c r="K3" s="140" t="s">
        <v>52</v>
      </c>
      <c r="L3" s="140" t="s">
        <v>53</v>
      </c>
      <c r="M3" s="140" t="s">
        <v>54</v>
      </c>
      <c r="N3" s="140" t="s">
        <v>55</v>
      </c>
      <c r="O3" s="140" t="s">
        <v>56</v>
      </c>
      <c r="P3" s="141" t="s">
        <v>57</v>
      </c>
      <c r="Q3" s="142" t="s">
        <v>58</v>
      </c>
      <c r="R3" s="143" t="s">
        <v>59</v>
      </c>
      <c r="S3" s="142" t="s">
        <v>60</v>
      </c>
      <c r="T3" s="144" t="s">
        <v>61</v>
      </c>
      <c r="U3" s="144" t="s">
        <v>62</v>
      </c>
      <c r="V3" s="144" t="s">
        <v>63</v>
      </c>
      <c r="W3" s="144" t="s">
        <v>64</v>
      </c>
      <c r="X3" s="144" t="s">
        <v>65</v>
      </c>
      <c r="Y3" s="144" t="s">
        <v>66</v>
      </c>
      <c r="Z3" s="142" t="s">
        <v>67</v>
      </c>
      <c r="AA3" s="142" t="s">
        <v>68</v>
      </c>
      <c r="AB3" s="145" t="s">
        <v>69</v>
      </c>
      <c r="AC3" s="145" t="s">
        <v>70</v>
      </c>
      <c r="AD3" s="145" t="s">
        <v>71</v>
      </c>
      <c r="AE3" s="142" t="s">
        <v>72</v>
      </c>
      <c r="AF3" s="145" t="s">
        <v>73</v>
      </c>
      <c r="AG3" s="145" t="s">
        <v>74</v>
      </c>
      <c r="AH3" s="145" t="s">
        <v>75</v>
      </c>
      <c r="AI3" s="142" t="s">
        <v>76</v>
      </c>
      <c r="AJ3" s="288"/>
      <c r="AK3" s="268"/>
      <c r="AL3" s="288"/>
      <c r="AM3" s="290"/>
      <c r="AN3" s="280"/>
    </row>
    <row r="4" spans="1:41" s="155" customFormat="1" ht="129.6" hidden="1" x14ac:dyDescent="0.3">
      <c r="A4" s="147">
        <f>'ALL PROJECTS MONTHLY REPORT'!A4</f>
        <v>3025</v>
      </c>
      <c r="B4" s="148" t="str">
        <f>'ALL PROJECTS MONTHLY REPORT'!B4</f>
        <v>Carolina</v>
      </c>
      <c r="C4" s="148" t="str">
        <f>'ALL PROJECTS MONTHLY REPORT'!C4</f>
        <v>Felipe Sánchez Osorio
(Demolition)</v>
      </c>
      <c r="D4" s="148" t="str">
        <f>'ALL PROJECTS MONTHLY REPORT'!D4</f>
        <v>Luis Rodríguez</v>
      </c>
      <c r="E4" s="148" t="str">
        <f>'ALL PROJECTS MONTHLY REPORT'!E4</f>
        <v>N/A</v>
      </c>
      <c r="F4" s="148" t="str">
        <f>'ALL PROJECTS MONTHLY REPORT'!F4</f>
        <v>Municipio de Carolina</v>
      </c>
      <c r="G4" s="148" t="str">
        <f>'ALL PROJECTS MONTHLY REPORT'!G4</f>
        <v>State Engineering</v>
      </c>
      <c r="H4" s="148" t="str">
        <f>'ALL PROJECTS MONTHLY REPORT'!H4</f>
        <v>Municipio de Carolina</v>
      </c>
      <c r="I4" s="149">
        <f>'ALL PROJECTS MONTHLY REPORT'!I4</f>
        <v>32</v>
      </c>
      <c r="J4" s="149">
        <f>'ALL PROJECTS MONTHLY REPORT'!J4</f>
        <v>26</v>
      </c>
      <c r="K4" s="149">
        <f>'ALL PROJECTS MONTHLY REPORT'!K4</f>
        <v>0</v>
      </c>
      <c r="L4" s="26">
        <f>'ALL PROJECTS MONTHLY REPORT'!L4</f>
        <v>26</v>
      </c>
      <c r="M4" s="149">
        <f>'ALL PROJECTS MONTHLY REPORT'!M4</f>
        <v>0</v>
      </c>
      <c r="N4" s="149">
        <f>'ALL PROJECTS MONTHLY REPORT'!N4</f>
        <v>120</v>
      </c>
      <c r="O4" s="149">
        <f>'ALL PROJECTS MONTHLY REPORT'!O4</f>
        <v>0</v>
      </c>
      <c r="P4" s="27">
        <f>'ALL PROJECTS MONTHLY REPORT'!P4</f>
        <v>120</v>
      </c>
      <c r="Q4" s="28">
        <f>'ALL PROJECTS MONTHLY REPORT'!Q4</f>
        <v>0</v>
      </c>
      <c r="R4" s="29">
        <f>'ALL PROJECTS MONTHLY REPORT'!R4</f>
        <v>259</v>
      </c>
      <c r="S4" s="28">
        <f>'ALL PROJECTS MONTHLY REPORT'!S4</f>
        <v>2.1583333333333332</v>
      </c>
      <c r="T4" s="31">
        <f>'ALL PROJECTS MONTHLY REPORT'!T4</f>
        <v>41500</v>
      </c>
      <c r="U4" s="31">
        <f>'ALL PROJECTS MONTHLY REPORT'!U4</f>
        <v>41619</v>
      </c>
      <c r="V4" s="32">
        <f>'ALL PROJECTS MONTHLY REPORT'!V4</f>
        <v>41619</v>
      </c>
      <c r="W4" s="32">
        <f>'ALL PROJECTS MONTHLY REPORT'!W4</f>
        <v>0</v>
      </c>
      <c r="X4" s="32">
        <f>'ALL PROJECTS MONTHLY REPORT'!X4</f>
        <v>0</v>
      </c>
      <c r="Y4" s="31">
        <f>'ALL PROJECTS MONTHLY REPORT'!Y4</f>
        <v>0</v>
      </c>
      <c r="Z4" s="150">
        <f>'ALL PROJECTS MONTHLY REPORT'!Z4</f>
        <v>0</v>
      </c>
      <c r="AA4" s="151">
        <f>'ALL PROJECTS MONTHLY REPORT'!AA4</f>
        <v>0</v>
      </c>
      <c r="AB4" s="152">
        <f>'ALL PROJECTS MONTHLY REPORT'!AB4</f>
        <v>336510</v>
      </c>
      <c r="AC4" s="152">
        <f>'ALL PROJECTS MONTHLY REPORT'!AC4</f>
        <v>0</v>
      </c>
      <c r="AD4" s="37">
        <f>'ALL PROJECTS MONTHLY REPORT'!AD4</f>
        <v>336510</v>
      </c>
      <c r="AE4" s="28">
        <f>'ALL PROJECTS MONTHLY REPORT'!AE4</f>
        <v>0</v>
      </c>
      <c r="AF4" s="37">
        <f>'ALL PROJECTS MONTHLY REPORT'!AF4</f>
        <v>27516.720000000001</v>
      </c>
      <c r="AG4" s="152">
        <f>'ALL PROJECTS MONTHLY REPORT'!AG4</f>
        <v>122054.24</v>
      </c>
      <c r="AH4" s="37">
        <f>'ALL PROJECTS MONTHLY REPORT'!AH4</f>
        <v>149570.96000000002</v>
      </c>
      <c r="AI4" s="39">
        <f>'ALL PROJECTS MONTHLY REPORT'!AI4</f>
        <v>0.44447701405604595</v>
      </c>
      <c r="AJ4" s="40" t="str">
        <f>'ALL PROJECTS MONTHLY REPORT'!AJ4</f>
        <v/>
      </c>
      <c r="AK4" s="39">
        <f>'ALL PROJECTS MONTHLY REPORT'!AK4</f>
        <v>0</v>
      </c>
      <c r="AL4" s="119">
        <f>'ALL PROJECTS MONTHLY REPORT'!AL4</f>
        <v>0</v>
      </c>
      <c r="AM4" s="153" t="str">
        <f>'ALL PROJECTS MONTHLY REPORT'!AM4</f>
        <v xml:space="preserve">
♦ Project Situation according to the CPM Uptaded: Phase I was completed on November 27, 2013.
♦ Reasons of the Delay (if applies) N/A
♦ Change Order in PRPHA pending for approval: N/A
♦ Extraordinary Situations with Relocation (if applies)- N/A
♦ Situations with Governmental Agencies (if applies): N/A
♦ Others situations that are affecting the project (if Applies): N/A
</v>
      </c>
      <c r="AN4" s="154" t="s">
        <v>144</v>
      </c>
    </row>
    <row r="5" spans="1:41" s="155" customFormat="1" ht="172.8" hidden="1" x14ac:dyDescent="0.3">
      <c r="A5" s="147">
        <f>'ALL PROJECTS MONTHLY REPORT'!A5</f>
        <v>5127</v>
      </c>
      <c r="B5" s="148" t="str">
        <f>'ALL PROJECTS MONTHLY REPORT'!B5</f>
        <v>Arecibo</v>
      </c>
      <c r="C5" s="148" t="str">
        <f>'ALL PROJECTS MONTHLY REPORT'!C5</f>
        <v>La Meseta</v>
      </c>
      <c r="D5" s="148" t="str">
        <f>'ALL PROJECTS MONTHLY REPORT'!D5</f>
        <v>Pedro Vega</v>
      </c>
      <c r="E5" s="148" t="str">
        <f>'ALL PROJECTS MONTHLY REPORT'!E5</f>
        <v>Housing Promoters, Inc.</v>
      </c>
      <c r="F5" s="148" t="str">
        <f>'ALL PROJECTS MONTHLY REPORT'!F5</f>
        <v>AVP</v>
      </c>
      <c r="G5" s="148" t="str">
        <f>'ALL PROJECTS MONTHLY REPORT'!G5</f>
        <v>ERA</v>
      </c>
      <c r="H5" s="148" t="str">
        <f>'ALL PROJECTS MONTHLY REPORT'!H5</f>
        <v>Maglez Engineering &amp; Contractors, Corp.</v>
      </c>
      <c r="I5" s="149">
        <f>'ALL PROJECTS MONTHLY REPORT'!I5</f>
        <v>0</v>
      </c>
      <c r="J5" s="149">
        <f>'ALL PROJECTS MONTHLY REPORT'!J5</f>
        <v>0</v>
      </c>
      <c r="K5" s="149">
        <f>'ALL PROJECTS MONTHLY REPORT'!K5</f>
        <v>0</v>
      </c>
      <c r="L5" s="26">
        <f>'ALL PROJECTS MONTHLY REPORT'!L5</f>
        <v>0</v>
      </c>
      <c r="M5" s="149">
        <f>'ALL PROJECTS MONTHLY REPORT'!M5</f>
        <v>0</v>
      </c>
      <c r="N5" s="149">
        <f>'ALL PROJECTS MONTHLY REPORT'!N5</f>
        <v>365</v>
      </c>
      <c r="O5" s="149">
        <f>'ALL PROJECTS MONTHLY REPORT'!O5</f>
        <v>0</v>
      </c>
      <c r="P5" s="27">
        <f>'ALL PROJECTS MONTHLY REPORT'!P5</f>
        <v>365</v>
      </c>
      <c r="Q5" s="28">
        <f>'ALL PROJECTS MONTHLY REPORT'!Q5</f>
        <v>0</v>
      </c>
      <c r="R5" s="29">
        <f>'ALL PROJECTS MONTHLY REPORT'!R5</f>
        <v>394</v>
      </c>
      <c r="S5" s="28">
        <f>'ALL PROJECTS MONTHLY REPORT'!S5</f>
        <v>1.0794520547945206</v>
      </c>
      <c r="T5" s="31">
        <f>'ALL PROJECTS MONTHLY REPORT'!T5</f>
        <v>41365</v>
      </c>
      <c r="U5" s="31">
        <f>'ALL PROJECTS MONTHLY REPORT'!U5</f>
        <v>41729</v>
      </c>
      <c r="V5" s="32">
        <f>'ALL PROJECTS MONTHLY REPORT'!V5</f>
        <v>41729</v>
      </c>
      <c r="W5" s="32">
        <f>'ALL PROJECTS MONTHLY REPORT'!W5</f>
        <v>0</v>
      </c>
      <c r="X5" s="32">
        <f>'ALL PROJECTS MONTHLY REPORT'!X5</f>
        <v>0</v>
      </c>
      <c r="Y5" s="31">
        <f>'ALL PROJECTS MONTHLY REPORT'!Y5</f>
        <v>41729</v>
      </c>
      <c r="Z5" s="150" t="str">
        <f>'ALL PROJECTS MONTHLY REPORT'!Z5</f>
        <v>CFP</v>
      </c>
      <c r="AA5" s="151">
        <f>'ALL PROJECTS MONTHLY REPORT'!AA5</f>
        <v>0</v>
      </c>
      <c r="AB5" s="152">
        <f>'ALL PROJECTS MONTHLY REPORT'!AB5</f>
        <v>1602797</v>
      </c>
      <c r="AC5" s="152">
        <f>'ALL PROJECTS MONTHLY REPORT'!AC5</f>
        <v>0</v>
      </c>
      <c r="AD5" s="37">
        <f>'ALL PROJECTS MONTHLY REPORT'!AD5</f>
        <v>1602797</v>
      </c>
      <c r="AE5" s="28">
        <f>'ALL PROJECTS MONTHLY REPORT'!AE5</f>
        <v>0</v>
      </c>
      <c r="AF5" s="37">
        <f>'ALL PROJECTS MONTHLY REPORT'!AF5</f>
        <v>979943.16</v>
      </c>
      <c r="AG5" s="152">
        <f>'ALL PROJECTS MONTHLY REPORT'!AG5</f>
        <v>71165.27</v>
      </c>
      <c r="AH5" s="37">
        <f>'ALL PROJECTS MONTHLY REPORT'!AH5</f>
        <v>1051108.43</v>
      </c>
      <c r="AI5" s="39">
        <f>'ALL PROJECTS MONTHLY REPORT'!AI5</f>
        <v>0.6557963547473572</v>
      </c>
      <c r="AJ5" s="40" t="str">
        <f>'ALL PROJECTS MONTHLY REPORT'!AJ5</f>
        <v/>
      </c>
      <c r="AK5" s="39">
        <f>'ALL PROJECTS MONTHLY REPORT'!AK5</f>
        <v>0</v>
      </c>
      <c r="AL5" s="119">
        <f>'ALL PROJECTS MONTHLY REPORT'!AL5</f>
        <v>0</v>
      </c>
      <c r="AM5" s="153" t="str">
        <f>'ALL PROJECTS MONTHLY REPORT'!AM5</f>
        <v>• Project Situation: Some submmittal requirement from designer are delaying the Contractor's time to make purchase orders or solve construction problems as design error for primary system upgrade.
• Project Status: Last CPM Updated february 28,2014, refected a reduction of project delay from 49 days behind schedule. There is a CO #1 with 14 calendars days pending for PRPHA approval. New letter of intents are in negotiation that can reflect additional extension claim.
• Change Orders: CO #1 $41,193.88 where send to PRPHA.
• Last Certification:  #11 february 28, 2014
• Relocation issues: There is not Relocation issues.
• Goverment Agencies issues:  AEE are requiring change to approved design that represent additional cost to project.   
• Other Situation issues: There is not AAA endorsement. this month the designer submmit the endorsement amedment.</v>
      </c>
      <c r="AN5" s="154" t="s">
        <v>144</v>
      </c>
    </row>
    <row r="6" spans="1:41" s="155" customFormat="1" ht="360" hidden="1" x14ac:dyDescent="0.3">
      <c r="A6" s="147">
        <f>'ALL PROJECTS MONTHLY REPORT'!A6</f>
        <v>4011</v>
      </c>
      <c r="B6" s="148" t="str">
        <f>'ALL PROJECTS MONTHLY REPORT'!B6</f>
        <v>Mayaguez</v>
      </c>
      <c r="C6" s="148" t="str">
        <f>'ALL PROJECTS MONTHLY REPORT'!C6</f>
        <v>Rafael Hernandez (El Kennedy)</v>
      </c>
      <c r="D6" s="148" t="str">
        <f>'ALL PROJECTS MONTHLY REPORT'!D6</f>
        <v>Noefebdo Ramírez</v>
      </c>
      <c r="E6" s="148" t="str">
        <f>'ALL PROJECTS MONTHLY REPORT'!E6</f>
        <v>JA Machuca</v>
      </c>
      <c r="F6" s="148" t="str">
        <f>'ALL PROJECTS MONTHLY REPORT'!F6</f>
        <v>Klassik Builders</v>
      </c>
      <c r="G6" s="148" t="str">
        <f>'ALL PROJECTS MONTHLY REPORT'!G6</f>
        <v>Hernán Jr. Machado Ingenieros Consultores</v>
      </c>
      <c r="H6" s="148" t="str">
        <f>'ALL PROJECTS MONTHLY REPORT'!H6</f>
        <v>F  &amp; R Construction</v>
      </c>
      <c r="I6" s="149">
        <f>'ALL PROJECTS MONTHLY REPORT'!I6</f>
        <v>190</v>
      </c>
      <c r="J6" s="149">
        <f>'ALL PROJECTS MONTHLY REPORT'!J6</f>
        <v>26</v>
      </c>
      <c r="K6" s="149">
        <f>'ALL PROJECTS MONTHLY REPORT'!K6</f>
        <v>0</v>
      </c>
      <c r="L6" s="26">
        <f>'ALL PROJECTS MONTHLY REPORT'!L6</f>
        <v>26</v>
      </c>
      <c r="M6" s="149">
        <f>'ALL PROJECTS MONTHLY REPORT'!M6</f>
        <v>24</v>
      </c>
      <c r="N6" s="149">
        <f>'ALL PROJECTS MONTHLY REPORT'!N6</f>
        <v>1094</v>
      </c>
      <c r="O6" s="149">
        <f>'ALL PROJECTS MONTHLY REPORT'!O6</f>
        <v>153</v>
      </c>
      <c r="P6" s="27">
        <f>'ALL PROJECTS MONTHLY REPORT'!P6</f>
        <v>1247</v>
      </c>
      <c r="Q6" s="28">
        <f>'ALL PROJECTS MONTHLY REPORT'!Q6</f>
        <v>0.13985374771480805</v>
      </c>
      <c r="R6" s="29">
        <f>'ALL PROJECTS MONTHLY REPORT'!R6</f>
        <v>926</v>
      </c>
      <c r="S6" s="28">
        <f>'ALL PROJECTS MONTHLY REPORT'!S6</f>
        <v>0.74258219727345631</v>
      </c>
      <c r="T6" s="31">
        <f>'ALL PROJECTS MONTHLY REPORT'!T6</f>
        <v>40833</v>
      </c>
      <c r="U6" s="31">
        <f>'ALL PROJECTS MONTHLY REPORT'!U6</f>
        <v>41926</v>
      </c>
      <c r="V6" s="32">
        <f>'ALL PROJECTS MONTHLY REPORT'!V6</f>
        <v>42079</v>
      </c>
      <c r="W6" s="32">
        <f>'ALL PROJECTS MONTHLY REPORT'!W6</f>
        <v>0</v>
      </c>
      <c r="X6" s="32">
        <f>'ALL PROJECTS MONTHLY REPORT'!X6</f>
        <v>0</v>
      </c>
      <c r="Y6" s="31">
        <f>'ALL PROJECTS MONTHLY REPORT'!Y6</f>
        <v>42407</v>
      </c>
      <c r="Z6" s="150" t="str">
        <f>'ALL PROJECTS MONTHLY REPORT'!Z6</f>
        <v>CFP</v>
      </c>
      <c r="AA6" s="151">
        <f>'ALL PROJECTS MONTHLY REPORT'!AA6</f>
        <v>0</v>
      </c>
      <c r="AB6" s="152">
        <f>'ALL PROJECTS MONTHLY REPORT'!AB6</f>
        <v>21797000</v>
      </c>
      <c r="AC6" s="152">
        <f>'ALL PROJECTS MONTHLY REPORT'!AC6</f>
        <v>446287.81</v>
      </c>
      <c r="AD6" s="37">
        <f>'ALL PROJECTS MONTHLY REPORT'!AD6</f>
        <v>22243287.809999999</v>
      </c>
      <c r="AE6" s="28">
        <f>'ALL PROJECTS MONTHLY REPORT'!AE6</f>
        <v>2.0474735514061568E-2</v>
      </c>
      <c r="AF6" s="37">
        <f>'ALL PROJECTS MONTHLY REPORT'!AF6</f>
        <v>13868385.060000001</v>
      </c>
      <c r="AG6" s="152">
        <f>'ALL PROJECTS MONTHLY REPORT'!AG6</f>
        <v>204312.21</v>
      </c>
      <c r="AH6" s="37">
        <f>'ALL PROJECTS MONTHLY REPORT'!AH6</f>
        <v>14072697.270000001</v>
      </c>
      <c r="AI6" s="39">
        <f>'ALL PROJECTS MONTHLY REPORT'!AI6</f>
        <v>0.63267163515608005</v>
      </c>
      <c r="AJ6" s="40" t="str">
        <f>'ALL PROJECTS MONTHLY REPORT'!AJ6</f>
        <v/>
      </c>
      <c r="AK6" s="39">
        <f>'ALL PROJECTS MONTHLY REPORT'!AK6</f>
        <v>0</v>
      </c>
      <c r="AL6" s="119">
        <f>'ALL PROJECTS MONTHLY REPORT'!AL6</f>
        <v>0</v>
      </c>
      <c r="AM6" s="153" t="str">
        <f>'ALL PROJECTS MONTHLY REPORT'!AM6</f>
        <v>• Project situation according to the CPM updated: According to the last CPM updated, the project finish date is September 3, 2015.  The contract revisedconstruction completion date is March 16,2015. That represent 171 days of delay. When thechange order # 9 be approvedthe completion date move to May 30, 2015. the Change Order # 10 included 10 aditional days for weather conditions. Then represent 58 days of delay.
• Reasons of the Delay: One reasons is the delay for termination and delivery of modernized units by the Contractors. The lead and asbestos abatement started on February 3,2014 to enclosure  the building  # 4. The buildingcome to be ready to start the works on March 21,2014, No contruction works can't do it into the buildings.  Those impact the crithical path which is total responsability of the contractor. In special the building # 18, which in the next building in the modernization sequence and are stopped for 108 days.
• Change Order in PRPHA pending for approval:.  The CO # 9 (193,914.32 and include 75 calendar days extension) and change order # 10 (of $562,564.73 and include 10 calendar days extension)
• Payments Certifications Status:  The Contractor has pending to submit to PRPHA the Certifications for partial payment of # 30 (February 2014 period) and # 31 (March 2014 period)
• Extraordinary Situations with Relocation - N/A
• Situations with Governmental Agencies:  The tapping conection for the potable water services, under the PR #2 state road was not do it in this period. This tapping is a change order in a process of negotiation. The AAA final endosement depend of finish this connection works. The Puerto Rico Power Authority present a new request to install other facilities for existingsanitary pump station. That works were not contemplted in the design.  
• Others situations that are affecting the project: The installationof the restrainers in the 36 inches ductile iron forced line was not completed in this period. A 70% of the total pipe line need to be reinstalling. A wprkplan was by KBI to the Contractor to define this work to be done during summer school vacation as requested.</v>
      </c>
      <c r="AN6" s="154" t="s">
        <v>144</v>
      </c>
    </row>
    <row r="7" spans="1:41" s="155" customFormat="1" ht="158.4" hidden="1" x14ac:dyDescent="0.3">
      <c r="A7" s="147">
        <f>'ALL PROJECTS MONTHLY REPORT'!A7</f>
        <v>3105</v>
      </c>
      <c r="B7" s="148" t="str">
        <f>'ALL PROJECTS MONTHLY REPORT'!B7</f>
        <v>San Juan</v>
      </c>
      <c r="C7" s="148" t="str">
        <f>'ALL PROJECTS MONTHLY REPORT'!C7</f>
        <v>Ext. Manuel A. Pérez</v>
      </c>
      <c r="D7" s="148" t="str">
        <f>'ALL PROJECTS MONTHLY REPORT'!D7</f>
        <v>Arturo Acevedo</v>
      </c>
      <c r="E7" s="148" t="str">
        <f>'ALL PROJECTS MONTHLY REPORT'!E7</f>
        <v>MAS Corp.</v>
      </c>
      <c r="F7" s="148" t="str">
        <f>'ALL PROJECTS MONTHLY REPORT'!F7</f>
        <v>Klassik Builders</v>
      </c>
      <c r="G7" s="148" t="str">
        <f>'ALL PROJECTS MONTHLY REPORT'!G7</f>
        <v>DDHK</v>
      </c>
      <c r="H7" s="148" t="str">
        <f>'ALL PROJECTS MONTHLY REPORT'!H7</f>
        <v>LPC&amp;D</v>
      </c>
      <c r="I7" s="149">
        <f>'ALL PROJECTS MONTHLY REPORT'!I7</f>
        <v>324</v>
      </c>
      <c r="J7" s="149">
        <f>'ALL PROJECTS MONTHLY REPORT'!J7</f>
        <v>188</v>
      </c>
      <c r="K7" s="149">
        <f>'ALL PROJECTS MONTHLY REPORT'!K7</f>
        <v>12</v>
      </c>
      <c r="L7" s="26">
        <f>'ALL PROJECTS MONTHLY REPORT'!L7</f>
        <v>200</v>
      </c>
      <c r="M7" s="149">
        <f>'ALL PROJECTS MONTHLY REPORT'!M7</f>
        <v>12</v>
      </c>
      <c r="N7" s="149">
        <f>'ALL PROJECTS MONTHLY REPORT'!N7</f>
        <v>1098</v>
      </c>
      <c r="O7" s="149">
        <f>'ALL PROJECTS MONTHLY REPORT'!O7</f>
        <v>433</v>
      </c>
      <c r="P7" s="27">
        <f>'ALL PROJECTS MONTHLY REPORT'!P7</f>
        <v>1531</v>
      </c>
      <c r="Q7" s="28">
        <f>'ALL PROJECTS MONTHLY REPORT'!Q7</f>
        <v>0.39435336976320584</v>
      </c>
      <c r="R7" s="29">
        <f>'ALL PROJECTS MONTHLY REPORT'!R7</f>
        <v>1385</v>
      </c>
      <c r="S7" s="28">
        <f>'ALL PROJECTS MONTHLY REPORT'!S7</f>
        <v>0.90463749183540165</v>
      </c>
      <c r="T7" s="31">
        <f>'ALL PROJECTS MONTHLY REPORT'!T7</f>
        <v>40374</v>
      </c>
      <c r="U7" s="31">
        <f>'ALL PROJECTS MONTHLY REPORT'!U7</f>
        <v>41471</v>
      </c>
      <c r="V7" s="32">
        <f>'ALL PROJECTS MONTHLY REPORT'!V7</f>
        <v>41904</v>
      </c>
      <c r="W7" s="32">
        <f>'ALL PROJECTS MONTHLY REPORT'!W7</f>
        <v>0</v>
      </c>
      <c r="X7" s="32">
        <f>'ALL PROJECTS MONTHLY REPORT'!X7</f>
        <v>0</v>
      </c>
      <c r="Y7" s="31">
        <f>'ALL PROJECTS MONTHLY REPORT'!Y7</f>
        <v>42222</v>
      </c>
      <c r="Z7" s="150" t="str">
        <f>'ALL PROJECTS MONTHLY REPORT'!Z7</f>
        <v>HOPE IV</v>
      </c>
      <c r="AA7" s="151">
        <f>'ALL PROJECTS MONTHLY REPORT'!AA7</f>
        <v>0</v>
      </c>
      <c r="AB7" s="152">
        <f>'ALL PROJECTS MONTHLY REPORT'!AB7</f>
        <v>24800000</v>
      </c>
      <c r="AC7" s="152">
        <f>'ALL PROJECTS MONTHLY REPORT'!AC7</f>
        <v>1110120.04</v>
      </c>
      <c r="AD7" s="37">
        <f>'ALL PROJECTS MONTHLY REPORT'!AD7</f>
        <v>25910120.039999999</v>
      </c>
      <c r="AE7" s="28">
        <f>'ALL PROJECTS MONTHLY REPORT'!AE7</f>
        <v>4.4762904838709677E-2</v>
      </c>
      <c r="AF7" s="37">
        <f>'ALL PROJECTS MONTHLY REPORT'!AF7</f>
        <v>19847694.84</v>
      </c>
      <c r="AG7" s="152">
        <f>'ALL PROJECTS MONTHLY REPORT'!AG7</f>
        <v>161086</v>
      </c>
      <c r="AH7" s="37">
        <f>'ALL PROJECTS MONTHLY REPORT'!AH7</f>
        <v>20008780.84</v>
      </c>
      <c r="AI7" s="39">
        <f>'ALL PROJECTS MONTHLY REPORT'!AI7</f>
        <v>0.77223806022938057</v>
      </c>
      <c r="AJ7" s="40" t="str">
        <f>'ALL PROJECTS MONTHLY REPORT'!AJ7</f>
        <v/>
      </c>
      <c r="AK7" s="39">
        <f>'ALL PROJECTS MONTHLY REPORT'!AK7</f>
        <v>0</v>
      </c>
      <c r="AL7" s="119">
        <f>'ALL PROJECTS MONTHLY REPORT'!AL7</f>
        <v>0</v>
      </c>
      <c r="AM7" s="153" t="str">
        <f>'ALL PROJECTS MONTHLY REPORT'!AM7</f>
        <v xml:space="preserve">• Project situation according to the CPM updated
• Reasons of the Delay (if applies)
• Payments Certifications Status- Lastcertification rendered for payment is certification # 42, for the period of January 2014.
• Change Orders:
• Extraordinary Situations with Relocation (if applies)-N/A
• Situations with Governmental Agencies (if applies)-N/A
• Others situations that are affecting the project (if applies)-N/A
• Withheld: 
</v>
      </c>
      <c r="AN7" s="154" t="s">
        <v>144</v>
      </c>
    </row>
    <row r="8" spans="1:41" s="155" customFormat="1" ht="187.2" hidden="1" x14ac:dyDescent="0.3">
      <c r="A8" s="147">
        <f>'ALL PROJECTS MONTHLY REPORT'!A8</f>
        <v>5034</v>
      </c>
      <c r="B8" s="148" t="str">
        <f>'ALL PROJECTS MONTHLY REPORT'!B8</f>
        <v>San Juan</v>
      </c>
      <c r="C8" s="148" t="str">
        <f>'ALL PROJECTS MONTHLY REPORT'!C8</f>
        <v>Alturas de Cupey</v>
      </c>
      <c r="D8" s="148" t="str">
        <f>'ALL PROJECTS MONTHLY REPORT'!D8</f>
        <v>José M. Paris</v>
      </c>
      <c r="E8" s="148" t="str">
        <f>'ALL PROJECTS MONTHLY REPORT'!E8</f>
        <v>SP Management Corp.</v>
      </c>
      <c r="F8" s="148" t="str">
        <f>'ALL PROJECTS MONTHLY REPORT'!F8</f>
        <v>Klassik Builders</v>
      </c>
      <c r="G8" s="148" t="str">
        <f>'ALL PROJECTS MONTHLY REPORT'!G8</f>
        <v>CSA</v>
      </c>
      <c r="H8" s="148" t="str">
        <f>'ALL PROJECTS MONTHLY REPORT'!H8</f>
        <v>F&amp;R Construction</v>
      </c>
      <c r="I8" s="149">
        <f>'ALL PROJECTS MONTHLY REPORT'!I8</f>
        <v>96</v>
      </c>
      <c r="J8" s="149">
        <f>'ALL PROJECTS MONTHLY REPORT'!J8</f>
        <v>48</v>
      </c>
      <c r="K8" s="149">
        <f>'ALL PROJECTS MONTHLY REPORT'!K8</f>
        <v>16</v>
      </c>
      <c r="L8" s="26">
        <f>'ALL PROJECTS MONTHLY REPORT'!L8</f>
        <v>64</v>
      </c>
      <c r="M8" s="149">
        <f>'ALL PROJECTS MONTHLY REPORT'!M8</f>
        <v>0</v>
      </c>
      <c r="N8" s="149">
        <f>'ALL PROJECTS MONTHLY REPORT'!N8</f>
        <v>732</v>
      </c>
      <c r="O8" s="149">
        <f>'ALL PROJECTS MONTHLY REPORT'!O8</f>
        <v>256</v>
      </c>
      <c r="P8" s="27">
        <f>'ALL PROJECTS MONTHLY REPORT'!P8</f>
        <v>988</v>
      </c>
      <c r="Q8" s="28">
        <f>'ALL PROJECTS MONTHLY REPORT'!Q8</f>
        <v>0.34972677595628415</v>
      </c>
      <c r="R8" s="29">
        <f>'ALL PROJECTS MONTHLY REPORT'!R8</f>
        <v>1057</v>
      </c>
      <c r="S8" s="28">
        <f>'ALL PROJECTS MONTHLY REPORT'!S8</f>
        <v>1.069838056680162</v>
      </c>
      <c r="T8" s="31">
        <f>'ALL PROJECTS MONTHLY REPORT'!T8</f>
        <v>40702</v>
      </c>
      <c r="U8" s="31">
        <f>'ALL PROJECTS MONTHLY REPORT'!U8</f>
        <v>41433</v>
      </c>
      <c r="V8" s="32">
        <f>'ALL PROJECTS MONTHLY REPORT'!V8</f>
        <v>41689</v>
      </c>
      <c r="W8" s="32">
        <f>'ALL PROJECTS MONTHLY REPORT'!W8</f>
        <v>0</v>
      </c>
      <c r="X8" s="32">
        <f>'ALL PROJECTS MONTHLY REPORT'!X8</f>
        <v>0</v>
      </c>
      <c r="Y8" s="31">
        <f>'ALL PROJECTS MONTHLY REPORT'!Y8</f>
        <v>42175</v>
      </c>
      <c r="Z8" s="150" t="str">
        <f>'ALL PROJECTS MONTHLY REPORT'!Z8</f>
        <v>CFP</v>
      </c>
      <c r="AA8" s="151">
        <f>'ALL PROJECTS MONTHLY REPORT'!AA8</f>
        <v>0</v>
      </c>
      <c r="AB8" s="152">
        <f>'ALL PROJECTS MONTHLY REPORT'!AB8</f>
        <v>7936000</v>
      </c>
      <c r="AC8" s="152">
        <f>'ALL PROJECTS MONTHLY REPORT'!AC8</f>
        <v>1003018.78</v>
      </c>
      <c r="AD8" s="37">
        <f>'ALL PROJECTS MONTHLY REPORT'!AD8</f>
        <v>8939018.7799999993</v>
      </c>
      <c r="AE8" s="28">
        <f>'ALL PROJECTS MONTHLY REPORT'!AE8</f>
        <v>0.12638845514112904</v>
      </c>
      <c r="AF8" s="37">
        <f>'ALL PROJECTS MONTHLY REPORT'!AF8</f>
        <v>7832237.9800000004</v>
      </c>
      <c r="AG8" s="152">
        <f>'ALL PROJECTS MONTHLY REPORT'!AG8</f>
        <v>470242.15</v>
      </c>
      <c r="AH8" s="37">
        <f>'ALL PROJECTS MONTHLY REPORT'!AH8</f>
        <v>8302480.1300000008</v>
      </c>
      <c r="AI8" s="39">
        <f>'ALL PROJECTS MONTHLY REPORT'!AI8</f>
        <v>0.9287909930982382</v>
      </c>
      <c r="AJ8" s="40" t="str">
        <f>'ALL PROJECTS MONTHLY REPORT'!AJ8</f>
        <v/>
      </c>
      <c r="AK8" s="39">
        <f>'ALL PROJECTS MONTHLY REPORT'!AK8</f>
        <v>0</v>
      </c>
      <c r="AL8" s="119">
        <f>'ALL PROJECTS MONTHLY REPORT'!AL8</f>
        <v>0</v>
      </c>
      <c r="AM8" s="153" t="str">
        <f>'ALL PROJECTS MONTHLY REPORT'!AM8</f>
        <v>• Project situation according to the CPM updated: According to the last CPM updated on June 2013, the project is 72 calendar days ahead schedule with a possible termination date on December 19, 2013. 
• Reasons of the Delay (if applies)
          • Bad execution by the Contractor (if applies)- N/A
          • Change Orders pending for approval - N/A
          • Others (if applies) - a) Weather and site conditions (Soil Moisture)
• Change Order in PRPHA pending for approval: N/A
•  Latest Certification: The last certification for payment  submitted by the Contractor correspond to the period of July 26, 2013 thru August 25, 2013 (Certification #27 for the amount of $470,242.15
• Extraordinary Situations with Relocation (if applies) - N/A
• Situations with Governmental Agencies (if applies) - N/A
• Others situations that are affecting the project (if applies) - N/A</v>
      </c>
      <c r="AN8" s="154" t="s">
        <v>144</v>
      </c>
    </row>
    <row r="9" spans="1:41" s="155" customFormat="1" ht="129.6" hidden="1" x14ac:dyDescent="0.3">
      <c r="A9" s="147">
        <f>'ALL PROJECTS MONTHLY REPORT'!A9</f>
        <v>5068</v>
      </c>
      <c r="B9" s="148" t="str">
        <f>'ALL PROJECTS MONTHLY REPORT'!B9</f>
        <v>San Juan</v>
      </c>
      <c r="C9" s="148" t="str">
        <f>'ALL PROJECTS MONTHLY REPORT'!C9</f>
        <v>Las Amapolas (Demolition)</v>
      </c>
      <c r="D9" s="148" t="str">
        <f>'ALL PROJECTS MONTHLY REPORT'!D9</f>
        <v>Noefebdo Ramírez</v>
      </c>
      <c r="E9" s="148" t="str">
        <f>'ALL PROJECTS MONTHLY REPORT'!E9</f>
        <v>SP Management Corp.</v>
      </c>
      <c r="F9" s="148" t="str">
        <f>'ALL PROJECTS MONTHLY REPORT'!F9</f>
        <v>AVP</v>
      </c>
      <c r="G9" s="148" t="str">
        <f>'ALL PROJECTS MONTHLY REPORT'!G9</f>
        <v>Integra</v>
      </c>
      <c r="H9" s="148" t="str">
        <f>'ALL PROJECTS MONTHLY REPORT'!H9</f>
        <v>Anibal Díaz Construction, Inc.</v>
      </c>
      <c r="I9" s="149">
        <f>'ALL PROJECTS MONTHLY REPORT'!I9</f>
        <v>204</v>
      </c>
      <c r="J9" s="149">
        <f>'ALL PROJECTS MONTHLY REPORT'!J9</f>
        <v>138</v>
      </c>
      <c r="K9" s="149">
        <f>'ALL PROJECTS MONTHLY REPORT'!K9</f>
        <v>50</v>
      </c>
      <c r="L9" s="26">
        <f>'ALL PROJECTS MONTHLY REPORT'!L9</f>
        <v>188</v>
      </c>
      <c r="M9" s="149">
        <f>'ALL PROJECTS MONTHLY REPORT'!M9</f>
        <v>16</v>
      </c>
      <c r="N9" s="149">
        <f>'ALL PROJECTS MONTHLY REPORT'!N9</f>
        <v>365</v>
      </c>
      <c r="O9" s="149">
        <f>'ALL PROJECTS MONTHLY REPORT'!O9</f>
        <v>0</v>
      </c>
      <c r="P9" s="27">
        <f>'ALL PROJECTS MONTHLY REPORT'!P9</f>
        <v>365</v>
      </c>
      <c r="Q9" s="28">
        <f>'ALL PROJECTS MONTHLY REPORT'!Q9</f>
        <v>0</v>
      </c>
      <c r="R9" s="29">
        <f>'ALL PROJECTS MONTHLY REPORT'!R9</f>
        <v>176</v>
      </c>
      <c r="S9" s="28">
        <f>'ALL PROJECTS MONTHLY REPORT'!S9</f>
        <v>0.48219178082191783</v>
      </c>
      <c r="T9" s="31">
        <f>'ALL PROJECTS MONTHLY REPORT'!T9</f>
        <v>41583</v>
      </c>
      <c r="U9" s="31">
        <f>'ALL PROJECTS MONTHLY REPORT'!U9</f>
        <v>41947</v>
      </c>
      <c r="V9" s="32">
        <f>'ALL PROJECTS MONTHLY REPORT'!V9</f>
        <v>41947</v>
      </c>
      <c r="W9" s="32">
        <f>'ALL PROJECTS MONTHLY REPORT'!W9</f>
        <v>0</v>
      </c>
      <c r="X9" s="32">
        <f>'ALL PROJECTS MONTHLY REPORT'!X9</f>
        <v>0</v>
      </c>
      <c r="Y9" s="31">
        <f>'ALL PROJECTS MONTHLY REPORT'!Y9</f>
        <v>42307</v>
      </c>
      <c r="Z9" s="150" t="str">
        <f>'ALL PROJECTS MONTHLY REPORT'!Z9</f>
        <v>CFP</v>
      </c>
      <c r="AA9" s="151">
        <f>'ALL PROJECTS MONTHLY REPORT'!AA9</f>
        <v>0</v>
      </c>
      <c r="AB9" s="152">
        <f>'ALL PROJECTS MONTHLY REPORT'!AB9</f>
        <v>948000</v>
      </c>
      <c r="AC9" s="152">
        <f>'ALL PROJECTS MONTHLY REPORT'!AC9</f>
        <v>0</v>
      </c>
      <c r="AD9" s="37">
        <f>'ALL PROJECTS MONTHLY REPORT'!AD9</f>
        <v>948000</v>
      </c>
      <c r="AE9" s="28">
        <f>'ALL PROJECTS MONTHLY REPORT'!AE9</f>
        <v>0</v>
      </c>
      <c r="AF9" s="37">
        <f>'ALL PROJECTS MONTHLY REPORT'!AF9</f>
        <v>231193.27</v>
      </c>
      <c r="AG9" s="152">
        <f>'ALL PROJECTS MONTHLY REPORT'!AG9</f>
        <v>0</v>
      </c>
      <c r="AH9" s="37">
        <f>'ALL PROJECTS MONTHLY REPORT'!AH9</f>
        <v>231193.27</v>
      </c>
      <c r="AI9" s="39">
        <f>'ALL PROJECTS MONTHLY REPORT'!AI9</f>
        <v>0.24387475738396625</v>
      </c>
      <c r="AJ9" s="40" t="str">
        <f>'ALL PROJECTS MONTHLY REPORT'!AJ9</f>
        <v/>
      </c>
      <c r="AK9" s="39">
        <f>'ALL PROJECTS MONTHLY REPORT'!AK9</f>
        <v>0</v>
      </c>
      <c r="AL9" s="119">
        <f>'ALL PROJECTS MONTHLY REPORT'!AL9</f>
        <v>0</v>
      </c>
      <c r="AM9" s="153" t="str">
        <f>'ALL PROJECTS MONTHLY REPORT'!AM9</f>
        <v xml:space="preserve">• Project situation according to CPM (updated):  According to the CPM, the project is on schedule.
• Reasons of Delay:  none
• Change Orders in PRPHA pending for Approval: none
• Payments CertificationS Status: The contractor has pending to submit to PRPHA the certificactions for the partial Payments # 3 (February 2014) and #4 (March 2014 period)
• Extraordinary situations with Relocation: N/A
• Situations with Governmental Agencies: none
• Other situations that are affecting the project: No report in this moment.
</v>
      </c>
      <c r="AN9" s="154" t="s">
        <v>144</v>
      </c>
    </row>
    <row r="10" spans="1:41" s="155" customFormat="1" ht="100.8" hidden="1" x14ac:dyDescent="0.3">
      <c r="A10" s="147">
        <f>'ALL PROJECTS MONTHLY REPORT'!A10</f>
        <v>5028</v>
      </c>
      <c r="B10" s="148" t="str">
        <f>'ALL PROJECTS MONTHLY REPORT'!B10</f>
        <v>Yauco</v>
      </c>
      <c r="C10" s="148" t="str">
        <f>'ALL PROJECTS MONTHLY REPORT'!C10</f>
        <v>Ana Catalina Rodríguez Vélez (Santa Catalina)</v>
      </c>
      <c r="D10" s="148" t="str">
        <f>'ALL PROJECTS MONTHLY REPORT'!D10</f>
        <v>Arturo Acevedo</v>
      </c>
      <c r="E10" s="148" t="str">
        <f>'ALL PROJECTS MONTHLY REPORT'!E10</f>
        <v>JA Machuca</v>
      </c>
      <c r="F10" s="148" t="str">
        <f>'ALL PROJECTS MONTHLY REPORT'!F10</f>
        <v>AVP</v>
      </c>
      <c r="G10" s="148" t="str">
        <f>'ALL PROJECTS MONTHLY REPORT'!G10</f>
        <v>URS Caribe LLC</v>
      </c>
      <c r="H10" s="148" t="str">
        <f>'ALL PROJECTS MONTHLY REPORT'!H10</f>
        <v>La Mar Construction Corporation</v>
      </c>
      <c r="I10" s="149">
        <f>'ALL PROJECTS MONTHLY REPORT'!I10</f>
        <v>200</v>
      </c>
      <c r="J10" s="149">
        <f>'ALL PROJECTS MONTHLY REPORT'!J10</f>
        <v>154</v>
      </c>
      <c r="K10" s="149">
        <f>'ALL PROJECTS MONTHLY REPORT'!K10</f>
        <v>0</v>
      </c>
      <c r="L10" s="26">
        <f>'ALL PROJECTS MONTHLY REPORT'!L10</f>
        <v>154</v>
      </c>
      <c r="M10" s="149">
        <f>'ALL PROJECTS MONTHLY REPORT'!M10</f>
        <v>8</v>
      </c>
      <c r="N10" s="149">
        <f>'ALL PROJECTS MONTHLY REPORT'!N10</f>
        <v>1098</v>
      </c>
      <c r="O10" s="149">
        <f>'ALL PROJECTS MONTHLY REPORT'!O10</f>
        <v>339</v>
      </c>
      <c r="P10" s="27">
        <f>'ALL PROJECTS MONTHLY REPORT'!P10</f>
        <v>1437</v>
      </c>
      <c r="Q10" s="28">
        <f>'ALL PROJECTS MONTHLY REPORT'!Q10</f>
        <v>0.30874316939890711</v>
      </c>
      <c r="R10" s="29">
        <f>'ALL PROJECTS MONTHLY REPORT'!R10</f>
        <v>1525</v>
      </c>
      <c r="S10" s="28">
        <f>'ALL PROJECTS MONTHLY REPORT'!S10</f>
        <v>1.0612386917188588</v>
      </c>
      <c r="T10" s="31">
        <f>'ALL PROJECTS MONTHLY REPORT'!T10</f>
        <v>40234</v>
      </c>
      <c r="U10" s="31">
        <f>'ALL PROJECTS MONTHLY REPORT'!U10</f>
        <v>41331</v>
      </c>
      <c r="V10" s="32">
        <f>'ALL PROJECTS MONTHLY REPORT'!V10</f>
        <v>41670</v>
      </c>
      <c r="W10" s="32">
        <f>'ALL PROJECTS MONTHLY REPORT'!W10</f>
        <v>0</v>
      </c>
      <c r="X10" s="32">
        <f>'ALL PROJECTS MONTHLY REPORT'!X10</f>
        <v>0</v>
      </c>
      <c r="Y10" s="31">
        <f>'ALL PROJECTS MONTHLY REPORT'!Y10</f>
        <v>41969</v>
      </c>
      <c r="Z10" s="150" t="str">
        <f>'ALL PROJECTS MONTHLY REPORT'!Z10</f>
        <v>ARRA/Mixed</v>
      </c>
      <c r="AA10" s="151">
        <f>'ALL PROJECTS MONTHLY REPORT'!AA10</f>
        <v>0</v>
      </c>
      <c r="AB10" s="152">
        <f>'ALL PROJECTS MONTHLY REPORT'!AB10</f>
        <v>17447000</v>
      </c>
      <c r="AC10" s="152">
        <f>'ALL PROJECTS MONTHLY REPORT'!AC10</f>
        <v>1678841</v>
      </c>
      <c r="AD10" s="37">
        <f>'ALL PROJECTS MONTHLY REPORT'!AD10</f>
        <v>19125841</v>
      </c>
      <c r="AE10" s="28">
        <f>'ALL PROJECTS MONTHLY REPORT'!AE10</f>
        <v>9.6225196308820996E-2</v>
      </c>
      <c r="AF10" s="37">
        <f>'ALL PROJECTS MONTHLY REPORT'!AF10</f>
        <v>17208971.219999999</v>
      </c>
      <c r="AG10" s="152">
        <f>'ALL PROJECTS MONTHLY REPORT'!AG10</f>
        <v>242602.15</v>
      </c>
      <c r="AH10" s="37">
        <f>'ALL PROJECTS MONTHLY REPORT'!AH10</f>
        <v>17451573.369999997</v>
      </c>
      <c r="AI10" s="39">
        <f>'ALL PROJECTS MONTHLY REPORT'!AI10</f>
        <v>0.9124604439616536</v>
      </c>
      <c r="AJ10" s="40" t="str">
        <f>'ALL PROJECTS MONTHLY REPORT'!AJ10</f>
        <v/>
      </c>
      <c r="AK10" s="39">
        <f>'ALL PROJECTS MONTHLY REPORT'!AK10</f>
        <v>0</v>
      </c>
      <c r="AL10" s="119">
        <f>'ALL PROJECTS MONTHLY REPORT'!AL10</f>
        <v>0</v>
      </c>
      <c r="AM10" s="153" t="str">
        <f>'ALL PROJECTS MONTHLY REPORT'!AM10</f>
        <v>• Project situation according to CPM (updated):  
• Reasons of Delay: 
• Change Orders in PRPHA pending for Approval: 
• latest Certification: Last certification rendered for payment is certification # 49 (February 2014)
• Extraordinary situations with Relocation: N/A
• Situations with Governmental Agencies: N/A
• Other situations that are affecting the project: N/A</v>
      </c>
      <c r="AN10" s="154" t="s">
        <v>144</v>
      </c>
    </row>
    <row r="11" spans="1:41" s="155" customFormat="1" ht="43.2" x14ac:dyDescent="0.3">
      <c r="A11" s="147">
        <f>'ALL PROJECTS MONTHLY REPORT'!A11</f>
        <v>5011</v>
      </c>
      <c r="B11" s="148" t="str">
        <f>'ALL PROJECTS MONTHLY REPORT'!B11</f>
        <v>San Juan</v>
      </c>
      <c r="C11" s="148" t="str">
        <f>'ALL PROJECTS MONTHLY REPORT'!C11</f>
        <v>Jardines del Paraíso</v>
      </c>
      <c r="D11" s="148" t="str">
        <f>'ALL PROJECTS MONTHLY REPORT'!D11</f>
        <v>José Negrón</v>
      </c>
      <c r="E11" s="148" t="str">
        <f>'ALL PROJECTS MONTHLY REPORT'!E11</f>
        <v>Cost Control Company, Inc.</v>
      </c>
      <c r="F11" s="148" t="str">
        <f>'ALL PROJECTS MONTHLY REPORT'!F11</f>
        <v xml:space="preserve">BMA
</v>
      </c>
      <c r="G11" s="148" t="str">
        <f>'ALL PROJECTS MONTHLY REPORT'!G11</f>
        <v>Andrés Hernández &amp; Asoc.</v>
      </c>
      <c r="H11" s="148">
        <f>'ALL PROJECTS MONTHLY REPORT'!H11</f>
        <v>0</v>
      </c>
      <c r="I11" s="149">
        <f>'ALL PROJECTS MONTHLY REPORT'!I11</f>
        <v>112</v>
      </c>
      <c r="J11" s="149">
        <f>'ALL PROJECTS MONTHLY REPORT'!J11</f>
        <v>0</v>
      </c>
      <c r="K11" s="149">
        <f>'ALL PROJECTS MONTHLY REPORT'!K11</f>
        <v>0</v>
      </c>
      <c r="L11" s="26">
        <f>'ALL PROJECTS MONTHLY REPORT'!L11</f>
        <v>0</v>
      </c>
      <c r="M11" s="149">
        <f>'ALL PROJECTS MONTHLY REPORT'!M11</f>
        <v>0</v>
      </c>
      <c r="N11" s="149">
        <f>'ALL PROJECTS MONTHLY REPORT'!N11</f>
        <v>0</v>
      </c>
      <c r="O11" s="149">
        <f>'ALL PROJECTS MONTHLY REPORT'!O11</f>
        <v>0</v>
      </c>
      <c r="P11" s="27">
        <f>'ALL PROJECTS MONTHLY REPORT'!P11</f>
        <v>0</v>
      </c>
      <c r="Q11" s="28" t="e">
        <f>'ALL PROJECTS MONTHLY REPORT'!Q11</f>
        <v>#DIV/0!</v>
      </c>
      <c r="R11" s="29">
        <f>'ALL PROJECTS MONTHLY REPORT'!R11</f>
        <v>41759</v>
      </c>
      <c r="S11" s="28" t="e">
        <f>'ALL PROJECTS MONTHLY REPORT'!S11</f>
        <v>#DIV/0!</v>
      </c>
      <c r="T11" s="31">
        <f>'ALL PROJECTS MONTHLY REPORT'!T11</f>
        <v>0</v>
      </c>
      <c r="U11" s="31">
        <f>'ALL PROJECTS MONTHLY REPORT'!U11</f>
        <v>-1</v>
      </c>
      <c r="V11" s="32">
        <f>'ALL PROJECTS MONTHLY REPORT'!V11</f>
        <v>-1</v>
      </c>
      <c r="W11" s="32">
        <f>'ALL PROJECTS MONTHLY REPORT'!W11</f>
        <v>0</v>
      </c>
      <c r="X11" s="32">
        <f>'ALL PROJECTS MONTHLY REPORT'!X11</f>
        <v>0</v>
      </c>
      <c r="Y11" s="31">
        <f>'ALL PROJECTS MONTHLY REPORT'!Y11</f>
        <v>0</v>
      </c>
      <c r="Z11" s="150">
        <f>'ALL PROJECTS MONTHLY REPORT'!Z11</f>
        <v>0</v>
      </c>
      <c r="AA11" s="151">
        <f>'ALL PROJECTS MONTHLY REPORT'!AA11</f>
        <v>0</v>
      </c>
      <c r="AB11" s="152">
        <f>'ALL PROJECTS MONTHLY REPORT'!AB11</f>
        <v>0</v>
      </c>
      <c r="AC11" s="152">
        <f>'ALL PROJECTS MONTHLY REPORT'!AC11</f>
        <v>0</v>
      </c>
      <c r="AD11" s="37">
        <f>'ALL PROJECTS MONTHLY REPORT'!AD11</f>
        <v>0</v>
      </c>
      <c r="AE11" s="28" t="e">
        <f>'ALL PROJECTS MONTHLY REPORT'!AE11</f>
        <v>#DIV/0!</v>
      </c>
      <c r="AF11" s="37">
        <f>'ALL PROJECTS MONTHLY REPORT'!AF11</f>
        <v>0</v>
      </c>
      <c r="AG11" s="152">
        <f>'ALL PROJECTS MONTHLY REPORT'!AG11</f>
        <v>0</v>
      </c>
      <c r="AH11" s="37">
        <f>'ALL PROJECTS MONTHLY REPORT'!AH11</f>
        <v>0</v>
      </c>
      <c r="AI11" s="39" t="e">
        <f>'ALL PROJECTS MONTHLY REPORT'!AI11</f>
        <v>#DIV/0!</v>
      </c>
      <c r="AJ11" s="40" t="str">
        <f>'ALL PROJECTS MONTHLY REPORT'!AJ11</f>
        <v/>
      </c>
      <c r="AK11" s="39">
        <f>'ALL PROJECTS MONTHLY REPORT'!AK11</f>
        <v>0</v>
      </c>
      <c r="AL11" s="119">
        <f>'ALL PROJECTS MONTHLY REPORT'!AL11</f>
        <v>0</v>
      </c>
      <c r="AM11" s="153" t="str">
        <f>'ALL PROJECTS MONTHLY REPORT'!AM11</f>
        <v>Proyecto en Re-Subasta. Subasta declarada Desierta. No se ha Comenzado el proyecto.</v>
      </c>
      <c r="AN11" s="154" t="str">
        <f>'ALL PROJECTS MONTHLY REPORT'!AN11</f>
        <v>Stopped</v>
      </c>
    </row>
    <row r="12" spans="1:41" s="155" customFormat="1" ht="58.2" thickBot="1" x14ac:dyDescent="0.35">
      <c r="A12" s="147">
        <f>'ALL PROJECTS MONTHLY REPORT'!A12</f>
        <v>3049</v>
      </c>
      <c r="B12" s="148" t="str">
        <f>'ALL PROJECTS MONTHLY REPORT'!B12</f>
        <v>Lajas</v>
      </c>
      <c r="C12" s="148" t="str">
        <f>'ALL PROJECTS MONTHLY REPORT'!C12</f>
        <v>Las Américas</v>
      </c>
      <c r="D12" s="148" t="str">
        <f>'ALL PROJECTS MONTHLY REPORT'!D12</f>
        <v>Noefebdo Ramírez</v>
      </c>
      <c r="E12" s="148" t="str">
        <f>'ALL PROJECTS MONTHLY REPORT'!E12</f>
        <v>Inn Capital Housing Division Joint Venture</v>
      </c>
      <c r="F12" s="148" t="str">
        <f>'ALL PROJECTS MONTHLY REPORT'!F12</f>
        <v>none</v>
      </c>
      <c r="G12" s="148" t="str">
        <f>'ALL PROJECTS MONTHLY REPORT'!G12</f>
        <v>URS Caribe, LLP</v>
      </c>
      <c r="H12" s="148" t="str">
        <f>'ALL PROJECTS MONTHLY REPORT'!H12</f>
        <v>none</v>
      </c>
      <c r="I12" s="149">
        <f>'ALL PROJECTS MONTHLY REPORT'!I12</f>
        <v>80</v>
      </c>
      <c r="J12" s="149">
        <f>'ALL PROJECTS MONTHLY REPORT'!J12</f>
        <v>16</v>
      </c>
      <c r="K12" s="149">
        <f>'ALL PROJECTS MONTHLY REPORT'!K12</f>
        <v>0</v>
      </c>
      <c r="L12" s="26">
        <f>'ALL PROJECTS MONTHLY REPORT'!L12</f>
        <v>16</v>
      </c>
      <c r="M12" s="149">
        <f>'ALL PROJECTS MONTHLY REPORT'!M12</f>
        <v>0</v>
      </c>
      <c r="N12" s="149">
        <f>'ALL PROJECTS MONTHLY REPORT'!N12</f>
        <v>0</v>
      </c>
      <c r="O12" s="149">
        <f>'ALL PROJECTS MONTHLY REPORT'!O12</f>
        <v>0</v>
      </c>
      <c r="P12" s="27">
        <f>'ALL PROJECTS MONTHLY REPORT'!P12</f>
        <v>0</v>
      </c>
      <c r="Q12" s="28" t="e">
        <f>'ALL PROJECTS MONTHLY REPORT'!Q12</f>
        <v>#DIV/0!</v>
      </c>
      <c r="R12" s="29">
        <f>'ALL PROJECTS MONTHLY REPORT'!R12</f>
        <v>41759</v>
      </c>
      <c r="S12" s="28" t="e">
        <f>'ALL PROJECTS MONTHLY REPORT'!S12</f>
        <v>#DIV/0!</v>
      </c>
      <c r="T12" s="31">
        <f>'ALL PROJECTS MONTHLY REPORT'!T12</f>
        <v>0</v>
      </c>
      <c r="U12" s="31">
        <f>'ALL PROJECTS MONTHLY REPORT'!U12</f>
        <v>-1</v>
      </c>
      <c r="V12" s="32">
        <f>'ALL PROJECTS MONTHLY REPORT'!V12</f>
        <v>-1</v>
      </c>
      <c r="W12" s="32">
        <f>'ALL PROJECTS MONTHLY REPORT'!W12</f>
        <v>0</v>
      </c>
      <c r="X12" s="32">
        <f>'ALL PROJECTS MONTHLY REPORT'!X12</f>
        <v>0</v>
      </c>
      <c r="Y12" s="31">
        <f>'ALL PROJECTS MONTHLY REPORT'!Y12</f>
        <v>0</v>
      </c>
      <c r="Z12" s="150">
        <f>'ALL PROJECTS MONTHLY REPORT'!Z12</f>
        <v>0</v>
      </c>
      <c r="AA12" s="151">
        <f>'ALL PROJECTS MONTHLY REPORT'!AA12</f>
        <v>0</v>
      </c>
      <c r="AB12" s="152">
        <f>'ALL PROJECTS MONTHLY REPORT'!AB12</f>
        <v>0</v>
      </c>
      <c r="AC12" s="152">
        <f>'ALL PROJECTS MONTHLY REPORT'!AC12</f>
        <v>0</v>
      </c>
      <c r="AD12" s="37">
        <f>'ALL PROJECTS MONTHLY REPORT'!AD12</f>
        <v>0</v>
      </c>
      <c r="AE12" s="28" t="e">
        <f>'ALL PROJECTS MONTHLY REPORT'!AE12</f>
        <v>#DIV/0!</v>
      </c>
      <c r="AF12" s="37">
        <f>'ALL PROJECTS MONTHLY REPORT'!AF12</f>
        <v>0</v>
      </c>
      <c r="AG12" s="152">
        <f>'ALL PROJECTS MONTHLY REPORT'!AG12</f>
        <v>0</v>
      </c>
      <c r="AH12" s="37">
        <f>'ALL PROJECTS MONTHLY REPORT'!AH12</f>
        <v>0</v>
      </c>
      <c r="AI12" s="39" t="e">
        <f>'ALL PROJECTS MONTHLY REPORT'!AI12</f>
        <v>#DIV/0!</v>
      </c>
      <c r="AJ12" s="40" t="str">
        <f>'ALL PROJECTS MONTHLY REPORT'!AJ12</f>
        <v/>
      </c>
      <c r="AK12" s="39">
        <f>'ALL PROJECTS MONTHLY REPORT'!AK12</f>
        <v>0</v>
      </c>
      <c r="AL12" s="119">
        <f>'ALL PROJECTS MONTHLY REPORT'!AL12</f>
        <v>0</v>
      </c>
      <c r="AM12" s="153" t="str">
        <f>'ALL PROJECTS MONTHLY REPORT'!AM12</f>
        <v>Design completed. Pending for will be assigned construction funds by PHA.</v>
      </c>
      <c r="AN12" s="154" t="str">
        <f>'ALL PROJECTS MONTHLY REPORT'!AN12</f>
        <v>Stopped</v>
      </c>
    </row>
    <row r="13" spans="1:41" s="155" customFormat="1" ht="43.8" hidden="1" thickBot="1" x14ac:dyDescent="0.35">
      <c r="A13" s="147">
        <f>'ALL PROJECTS MONTHLY REPORT'!A13</f>
        <v>3100</v>
      </c>
      <c r="B13" s="148" t="str">
        <f>'ALL PROJECTS MONTHLY REPORT'!B13</f>
        <v>Aguadilla</v>
      </c>
      <c r="C13" s="148" t="str">
        <f>'ALL PROJECTS MONTHLY REPORT'!C13</f>
        <v>Agustín Stahl I</v>
      </c>
      <c r="D13" s="148" t="str">
        <f>'ALL PROJECTS MONTHLY REPORT'!D13</f>
        <v>Arturo Acevedo</v>
      </c>
      <c r="E13" s="148" t="str">
        <f>'ALL PROJECTS MONTHLY REPORT'!E13</f>
        <v>American Management Corp.</v>
      </c>
      <c r="F13" s="148" t="str">
        <f>'ALL PROJECTS MONTHLY REPORT'!F13</f>
        <v>CCC-JV</v>
      </c>
      <c r="G13" s="148" t="str">
        <f>'ALL PROJECTS MONTHLY REPORT'!G13</f>
        <v>René Acosta Arquitectos</v>
      </c>
      <c r="H13" s="148" t="str">
        <f>'ALL PROJECTS MONTHLY REPORT'!H13</f>
        <v>Karimar Construction, Inc.</v>
      </c>
      <c r="I13" s="149">
        <f>'ALL PROJECTS MONTHLY REPORT'!I13</f>
        <v>180</v>
      </c>
      <c r="J13" s="149">
        <f>'ALL PROJECTS MONTHLY REPORT'!J13</f>
        <v>180</v>
      </c>
      <c r="K13" s="149">
        <f>'ALL PROJECTS MONTHLY REPORT'!K13</f>
        <v>0</v>
      </c>
      <c r="L13" s="26">
        <f>'ALL PROJECTS MONTHLY REPORT'!L13</f>
        <v>180</v>
      </c>
      <c r="M13" s="149">
        <f>'ALL PROJECTS MONTHLY REPORT'!M13</f>
        <v>0</v>
      </c>
      <c r="N13" s="149">
        <f>'ALL PROJECTS MONTHLY REPORT'!N13</f>
        <v>915</v>
      </c>
      <c r="O13" s="149">
        <f>'ALL PROJECTS MONTHLY REPORT'!O13</f>
        <v>192</v>
      </c>
      <c r="P13" s="27">
        <f>'ALL PROJECTS MONTHLY REPORT'!P13</f>
        <v>1107</v>
      </c>
      <c r="Q13" s="28">
        <f>'ALL PROJECTS MONTHLY REPORT'!Q13</f>
        <v>0.20983606557377049</v>
      </c>
      <c r="R13" s="29">
        <f>'ALL PROJECTS MONTHLY REPORT'!R13</f>
        <v>1100</v>
      </c>
      <c r="S13" s="28">
        <f>'ALL PROJECTS MONTHLY REPORT'!S13</f>
        <v>1</v>
      </c>
      <c r="T13" s="31">
        <f>'ALL PROJECTS MONTHLY REPORT'!T13</f>
        <v>40260</v>
      </c>
      <c r="U13" s="31">
        <f>'ALL PROJECTS MONTHLY REPORT'!U13</f>
        <v>41174</v>
      </c>
      <c r="V13" s="32">
        <f>'ALL PROJECTS MONTHLY REPORT'!V13</f>
        <v>41366</v>
      </c>
      <c r="W13" s="32">
        <f>'ALL PROJECTS MONTHLY REPORT'!W13</f>
        <v>41360</v>
      </c>
      <c r="X13" s="32">
        <f>'ALL PROJECTS MONTHLY REPORT'!X13</f>
        <v>0</v>
      </c>
      <c r="Y13" s="31">
        <f>'ALL PROJECTS MONTHLY REPORT'!Y13</f>
        <v>0</v>
      </c>
      <c r="Z13" s="150" t="str">
        <f>'ALL PROJECTS MONTHLY REPORT'!Z13</f>
        <v>ARRA/CFP</v>
      </c>
      <c r="AA13" s="151">
        <f>'ALL PROJECTS MONTHLY REPORT'!AA13</f>
        <v>0</v>
      </c>
      <c r="AB13" s="152">
        <f>'ALL PROJECTS MONTHLY REPORT'!AB13</f>
        <v>13875675</v>
      </c>
      <c r="AC13" s="152">
        <f>'ALL PROJECTS MONTHLY REPORT'!AC13</f>
        <v>597322.94999999995</v>
      </c>
      <c r="AD13" s="37">
        <f>'ALL PROJECTS MONTHLY REPORT'!AD13</f>
        <v>14472997.949999999</v>
      </c>
      <c r="AE13" s="28">
        <f>'ALL PROJECTS MONTHLY REPORT'!AE13</f>
        <v>4.3048208465534109E-2</v>
      </c>
      <c r="AF13" s="37">
        <f>'ALL PROJECTS MONTHLY REPORT'!AF13</f>
        <v>13367679</v>
      </c>
      <c r="AG13" s="152">
        <f>'ALL PROJECTS MONTHLY REPORT'!AG13</f>
        <v>0</v>
      </c>
      <c r="AH13" s="37">
        <f>'ALL PROJECTS MONTHLY REPORT'!AH13</f>
        <v>13367679</v>
      </c>
      <c r="AI13" s="39">
        <f>'ALL PROJECTS MONTHLY REPORT'!AI13</f>
        <v>0.92362888782140684</v>
      </c>
      <c r="AJ13" s="40">
        <f>'ALL PROJECTS MONTHLY REPORT'!AJ13</f>
        <v>6.1111111111111107</v>
      </c>
      <c r="AK13" s="39">
        <f>'ALL PROJECTS MONTHLY REPORT'!AK13</f>
        <v>0</v>
      </c>
      <c r="AL13" s="119">
        <f>'ALL PROJECTS MONTHLY REPORT'!AL13</f>
        <v>0</v>
      </c>
      <c r="AM13" s="153" t="str">
        <f>'ALL PROJECTS MONTHLY REPORT'!AM13</f>
        <v>Project started on march 23, 2010.  substantial completion was awarded on March 27 2013  Last certification rendered for payment is certification # 38, for the period of  March 1 to 30,  2013.</v>
      </c>
      <c r="AN13" s="154" t="str">
        <f>'ALL PROJECTS MONTHLY REPORT'!AN13</f>
        <v>Substantial Completion</v>
      </c>
    </row>
    <row r="14" spans="1:41" s="155" customFormat="1" ht="58.2" hidden="1" thickBot="1" x14ac:dyDescent="0.35">
      <c r="A14" s="147">
        <f>'ALL PROJECTS MONTHLY REPORT'!A14</f>
        <v>5201</v>
      </c>
      <c r="B14" s="148" t="str">
        <f>'ALL PROJECTS MONTHLY REPORT'!B14</f>
        <v>Cayey</v>
      </c>
      <c r="C14" s="148" t="str">
        <f>'ALL PROJECTS MONTHLY REPORT'!C14</f>
        <v>Alturas de Montellano</v>
      </c>
      <c r="D14" s="148" t="str">
        <f>'ALL PROJECTS MONTHLY REPORT'!D14</f>
        <v>Jorge Mercado</v>
      </c>
      <c r="E14" s="148" t="str">
        <f>'ALL PROJECTS MONTHLY REPORT'!E14</f>
        <v>Municipio</v>
      </c>
      <c r="F14" s="148" t="str">
        <f>'ALL PROJECTS MONTHLY REPORT'!F14</f>
        <v xml:space="preserve">LMC
</v>
      </c>
      <c r="G14" s="148" t="str">
        <f>'ALL PROJECTS MONTHLY REPORT'!G14</f>
        <v>Arq. José Luzunaris</v>
      </c>
      <c r="H14" s="148" t="str">
        <f>'ALL PROJECTS MONTHLY REPORT'!H14</f>
        <v>RC Group S.E.</v>
      </c>
      <c r="I14" s="149">
        <f>'ALL PROJECTS MONTHLY REPORT'!I14</f>
        <v>80</v>
      </c>
      <c r="J14" s="149">
        <f>'ALL PROJECTS MONTHLY REPORT'!J14</f>
        <v>50</v>
      </c>
      <c r="K14" s="149">
        <f>'ALL PROJECTS MONTHLY REPORT'!K14</f>
        <v>0</v>
      </c>
      <c r="L14" s="26">
        <f>'ALL PROJECTS MONTHLY REPORT'!L14</f>
        <v>50</v>
      </c>
      <c r="M14" s="149">
        <f>'ALL PROJECTS MONTHLY REPORT'!M14</f>
        <v>0</v>
      </c>
      <c r="N14" s="149">
        <f>'ALL PROJECTS MONTHLY REPORT'!N14</f>
        <v>730</v>
      </c>
      <c r="O14" s="149">
        <f>'ALL PROJECTS MONTHLY REPORT'!O14</f>
        <v>846</v>
      </c>
      <c r="P14" s="27">
        <f>'ALL PROJECTS MONTHLY REPORT'!P14</f>
        <v>1576</v>
      </c>
      <c r="Q14" s="28">
        <f>'ALL PROJECTS MONTHLY REPORT'!Q14</f>
        <v>1.1589041095890411</v>
      </c>
      <c r="R14" s="29">
        <f>'ALL PROJECTS MONTHLY REPORT'!R14</f>
        <v>1970</v>
      </c>
      <c r="S14" s="28">
        <f>'ALL PROJECTS MONTHLY REPORT'!S14</f>
        <v>1</v>
      </c>
      <c r="T14" s="31">
        <f>'ALL PROJECTS MONTHLY REPORT'!T14</f>
        <v>37138</v>
      </c>
      <c r="U14" s="31">
        <f>'ALL PROJECTS MONTHLY REPORT'!U14</f>
        <v>37867</v>
      </c>
      <c r="V14" s="32">
        <f>'ALL PROJECTS MONTHLY REPORT'!V14</f>
        <v>38713</v>
      </c>
      <c r="W14" s="32">
        <f>'ALL PROJECTS MONTHLY REPORT'!W14</f>
        <v>39108</v>
      </c>
      <c r="X14" s="32">
        <f>'ALL PROJECTS MONTHLY REPORT'!X14</f>
        <v>0</v>
      </c>
      <c r="Y14" s="31">
        <f>'ALL PROJECTS MONTHLY REPORT'!Y14</f>
        <v>0</v>
      </c>
      <c r="Z14" s="150" t="str">
        <f>'ALL PROJECTS MONTHLY REPORT'!Z14</f>
        <v>CFP</v>
      </c>
      <c r="AA14" s="151">
        <f>'ALL PROJECTS MONTHLY REPORT'!AA14</f>
        <v>37216</v>
      </c>
      <c r="AB14" s="152">
        <f>'ALL PROJECTS MONTHLY REPORT'!AB14</f>
        <v>4790000</v>
      </c>
      <c r="AC14" s="152">
        <f>'ALL PROJECTS MONTHLY REPORT'!AC14</f>
        <v>2327268.37</v>
      </c>
      <c r="AD14" s="37">
        <f>'ALL PROJECTS MONTHLY REPORT'!AD14</f>
        <v>7117268.3700000001</v>
      </c>
      <c r="AE14" s="28">
        <f>'ALL PROJECTS MONTHLY REPORT'!AE14</f>
        <v>0.48585978496868476</v>
      </c>
      <c r="AF14" s="37">
        <f>'ALL PROJECTS MONTHLY REPORT'!AF14</f>
        <v>7036300.7999999998</v>
      </c>
      <c r="AG14" s="152">
        <f>'ALL PROJECTS MONTHLY REPORT'!AG14</f>
        <v>0</v>
      </c>
      <c r="AH14" s="37">
        <f>'ALL PROJECTS MONTHLY REPORT'!AH14</f>
        <v>7036300.7999999998</v>
      </c>
      <c r="AI14" s="39">
        <f>'ALL PROJECTS MONTHLY REPORT'!AI14</f>
        <v>0.98862378572918697</v>
      </c>
      <c r="AJ14" s="40">
        <f>'ALL PROJECTS MONTHLY REPORT'!AJ14</f>
        <v>24.625</v>
      </c>
      <c r="AK14" s="39">
        <f>'ALL PROJECTS MONTHLY REPORT'!AK14</f>
        <v>0</v>
      </c>
      <c r="AL14" s="119">
        <f>'ALL PROJECTS MONTHLY REPORT'!AL14</f>
        <v>0</v>
      </c>
      <c r="AM14" s="153" t="str">
        <f>'ALL PROJECTS MONTHLY REPORT'!AM14</f>
        <v>Nunca se aprobaron las ordenes de cambio #17 y #18 porque el contratista no sometió los documentos solicitados por  el Área de Adquisición y Contratación. Nunca se le otorgó el "Final Acceptance". El caso esta siendo atendido en la División Legal de la Admnisitración de Vivienda Pública. Queda un balance  de $80,967.57  en espera se resuelva la controversia.</v>
      </c>
      <c r="AN14" s="154" t="str">
        <f>'ALL PROJECTS MONTHLY REPORT'!AN14</f>
        <v>Substantial Completion</v>
      </c>
    </row>
    <row r="15" spans="1:41" s="155" customFormat="1" ht="43.8" hidden="1" thickBot="1" x14ac:dyDescent="0.35">
      <c r="A15" s="147">
        <f>'ALL PROJECTS MONTHLY REPORT'!A15</f>
        <v>3089</v>
      </c>
      <c r="B15" s="148" t="str">
        <f>'ALL PROJECTS MONTHLY REPORT'!B15</f>
        <v>Juana Díaz</v>
      </c>
      <c r="C15" s="148" t="str">
        <f>'ALL PROJECTS MONTHLY REPORT'!C15</f>
        <v>Villa del Parque
(Take over agreement)</v>
      </c>
      <c r="D15" s="148" t="str">
        <f>'ALL PROJECTS MONTHLY REPORT'!D15</f>
        <v>Rubén Cotto</v>
      </c>
      <c r="E15" s="148" t="str">
        <f>'ALL PROJECTS MONTHLY REPORT'!E15</f>
        <v>J.A. Machuca</v>
      </c>
      <c r="F15" s="148" t="str">
        <f>'ALL PROJECTS MONTHLY REPORT'!F15</f>
        <v xml:space="preserve">MD 
</v>
      </c>
      <c r="G15" s="148" t="str">
        <f>'ALL PROJECTS MONTHLY REPORT'!G15</f>
        <v>GMG Eng. Consultants</v>
      </c>
      <c r="H15" s="148" t="str">
        <f>'ALL PROJECTS MONTHLY REPORT'!H15</f>
        <v>(USF &amp; G)</v>
      </c>
      <c r="I15" s="149">
        <f>'ALL PROJECTS MONTHLY REPORT'!I15</f>
        <v>100</v>
      </c>
      <c r="J15" s="149">
        <f>'ALL PROJECTS MONTHLY REPORT'!J15</f>
        <v>100</v>
      </c>
      <c r="K15" s="149">
        <f>'ALL PROJECTS MONTHLY REPORT'!K15</f>
        <v>0</v>
      </c>
      <c r="L15" s="26">
        <f>'ALL PROJECTS MONTHLY REPORT'!L15</f>
        <v>100</v>
      </c>
      <c r="M15" s="149">
        <f>'ALL PROJECTS MONTHLY REPORT'!M15</f>
        <v>0</v>
      </c>
      <c r="N15" s="149">
        <f>'ALL PROJECTS MONTHLY REPORT'!N15</f>
        <v>547</v>
      </c>
      <c r="O15" s="149">
        <f>'ALL PROJECTS MONTHLY REPORT'!O15</f>
        <v>746</v>
      </c>
      <c r="P15" s="27">
        <f>'ALL PROJECTS MONTHLY REPORT'!P15</f>
        <v>1293</v>
      </c>
      <c r="Q15" s="28">
        <f>'ALL PROJECTS MONTHLY REPORT'!Q15</f>
        <v>1.363802559414991</v>
      </c>
      <c r="R15" s="29">
        <f>'ALL PROJECTS MONTHLY REPORT'!R15</f>
        <v>552</v>
      </c>
      <c r="S15" s="28">
        <f>'ALL PROJECTS MONTHLY REPORT'!S15</f>
        <v>1</v>
      </c>
      <c r="T15" s="31">
        <f>'ALL PROJECTS MONTHLY REPORT'!T15</f>
        <v>36878</v>
      </c>
      <c r="U15" s="31">
        <f>'ALL PROJECTS MONTHLY REPORT'!U15</f>
        <v>37424</v>
      </c>
      <c r="V15" s="32">
        <f>'ALL PROJECTS MONTHLY REPORT'!V15</f>
        <v>38170</v>
      </c>
      <c r="W15" s="32">
        <f>'ALL PROJECTS MONTHLY REPORT'!W15</f>
        <v>37430</v>
      </c>
      <c r="X15" s="32">
        <f>'ALL PROJECTS MONTHLY REPORT'!X15</f>
        <v>0</v>
      </c>
      <c r="Y15" s="31">
        <f>'ALL PROJECTS MONTHLY REPORT'!Y15</f>
        <v>0</v>
      </c>
      <c r="Z15" s="150" t="str">
        <f>'ALL PROJECTS MONTHLY REPORT'!Z15</f>
        <v>CFP</v>
      </c>
      <c r="AA15" s="151">
        <f>'ALL PROJECTS MONTHLY REPORT'!AA15</f>
        <v>36799</v>
      </c>
      <c r="AB15" s="152">
        <f>'ALL PROJECTS MONTHLY REPORT'!AB15</f>
        <v>3105100</v>
      </c>
      <c r="AC15" s="152">
        <f>'ALL PROJECTS MONTHLY REPORT'!AC15</f>
        <v>239005.38</v>
      </c>
      <c r="AD15" s="37">
        <f>'ALL PROJECTS MONTHLY REPORT'!AD15</f>
        <v>3344105.38</v>
      </c>
      <c r="AE15" s="28">
        <f>'ALL PROJECTS MONTHLY REPORT'!AE15</f>
        <v>7.6971878522430842E-2</v>
      </c>
      <c r="AF15" s="37">
        <f>'ALL PROJECTS MONTHLY REPORT'!AF15</f>
        <v>3171314</v>
      </c>
      <c r="AG15" s="152">
        <f>'ALL PROJECTS MONTHLY REPORT'!AG15</f>
        <v>0</v>
      </c>
      <c r="AH15" s="37">
        <f>'ALL PROJECTS MONTHLY REPORT'!AH15</f>
        <v>3171314</v>
      </c>
      <c r="AI15" s="39">
        <f>'ALL PROJECTS MONTHLY REPORT'!AI15</f>
        <v>0.94832956490145059</v>
      </c>
      <c r="AJ15" s="40">
        <f>'ALL PROJECTS MONTHLY REPORT'!AJ15</f>
        <v>5.52</v>
      </c>
      <c r="AK15" s="39">
        <f>'ALL PROJECTS MONTHLY REPORT'!AK15</f>
        <v>0</v>
      </c>
      <c r="AL15" s="119">
        <f>'ALL PROJECTS MONTHLY REPORT'!AL15</f>
        <v>0</v>
      </c>
      <c r="AM15" s="153" t="str">
        <f>'ALL PROJECTS MONTHLY REPORT'!AM15</f>
        <v>El "final acceptance" le fue entregado a la Administracion del proyecto , JA Machuca, no obstante los mismos no lo han firmado ya que la Aseguradora no ha sometido aun los documentos de garantía de techo. Se le indicó vervalmente al Ing. Carrasquillo, representante de la Aseguradora.</v>
      </c>
      <c r="AN15" s="154" t="str">
        <f>'ALL PROJECTS MONTHLY REPORT'!AN15</f>
        <v>Substantial Completion</v>
      </c>
    </row>
    <row r="16" spans="1:41" s="155" customFormat="1" ht="43.8" hidden="1" thickBot="1" x14ac:dyDescent="0.35">
      <c r="A16" s="147">
        <f>'ALL PROJECTS MONTHLY REPORT'!A16</f>
        <v>3093</v>
      </c>
      <c r="B16" s="148" t="str">
        <f>'ALL PROJECTS MONTHLY REPORT'!B16</f>
        <v>Juncos</v>
      </c>
      <c r="C16" s="148" t="str">
        <f>'ALL PROJECTS MONTHLY REPORT'!C16</f>
        <v>Narciso Varona Fase II</v>
      </c>
      <c r="D16" s="148" t="str">
        <f>'ALL PROJECTS MONTHLY REPORT'!D16</f>
        <v>José González</v>
      </c>
      <c r="E16" s="148" t="str">
        <f>'ALL PROJECTS MONTHLY REPORT'!E16</f>
        <v>MJ Consulting</v>
      </c>
      <c r="F16" s="148" t="str">
        <f>'ALL PROJECTS MONTHLY REPORT'!F16</f>
        <v>AVP</v>
      </c>
      <c r="G16" s="148" t="str">
        <f>'ALL PROJECTS MONTHLY REPORT'!G16</f>
        <v>DG3A Design Group, PSC</v>
      </c>
      <c r="H16" s="148" t="str">
        <f>'ALL PROJECTS MONTHLY REPORT'!H16</f>
        <v>F &amp; R Construction Group, Inc.</v>
      </c>
      <c r="I16" s="149">
        <f>'ALL PROJECTS MONTHLY REPORT'!I16</f>
        <v>172</v>
      </c>
      <c r="J16" s="149">
        <f>'ALL PROJECTS MONTHLY REPORT'!J16</f>
        <v>172</v>
      </c>
      <c r="K16" s="149">
        <f>'ALL PROJECTS MONTHLY REPORT'!K16</f>
        <v>0</v>
      </c>
      <c r="L16" s="26">
        <f>'ALL PROJECTS MONTHLY REPORT'!L16</f>
        <v>172</v>
      </c>
      <c r="M16" s="149">
        <f>'ALL PROJECTS MONTHLY REPORT'!M16</f>
        <v>0</v>
      </c>
      <c r="N16" s="149">
        <f>'ALL PROJECTS MONTHLY REPORT'!N16</f>
        <v>1220</v>
      </c>
      <c r="O16" s="149">
        <f>'ALL PROJECTS MONTHLY REPORT'!O16</f>
        <v>235</v>
      </c>
      <c r="P16" s="27">
        <f>'ALL PROJECTS MONTHLY REPORT'!P16</f>
        <v>1455</v>
      </c>
      <c r="Q16" s="28">
        <f>'ALL PROJECTS MONTHLY REPORT'!Q16</f>
        <v>0.19262295081967212</v>
      </c>
      <c r="R16" s="29">
        <f>'ALL PROJECTS MONTHLY REPORT'!R16</f>
        <v>1385</v>
      </c>
      <c r="S16" s="28">
        <f>'ALL PROJECTS MONTHLY REPORT'!S16</f>
        <v>1</v>
      </c>
      <c r="T16" s="31">
        <f>'ALL PROJECTS MONTHLY REPORT'!T16</f>
        <v>40233</v>
      </c>
      <c r="U16" s="31">
        <f>'ALL PROJECTS MONTHLY REPORT'!U16</f>
        <v>41452</v>
      </c>
      <c r="V16" s="32">
        <f>'ALL PROJECTS MONTHLY REPORT'!V16</f>
        <v>41687</v>
      </c>
      <c r="W16" s="32">
        <f>'ALL PROJECTS MONTHLY REPORT'!W16</f>
        <v>41618</v>
      </c>
      <c r="X16" s="32">
        <f>'ALL PROJECTS MONTHLY REPORT'!X16</f>
        <v>0</v>
      </c>
      <c r="Y16" s="31">
        <f>'ALL PROJECTS MONTHLY REPORT'!Y16</f>
        <v>0</v>
      </c>
      <c r="Z16" s="150" t="str">
        <f>'ALL PROJECTS MONTHLY REPORT'!Z16</f>
        <v>Arra/Mixed</v>
      </c>
      <c r="AA16" s="151">
        <f>'ALL PROJECTS MONTHLY REPORT'!AA16</f>
        <v>0</v>
      </c>
      <c r="AB16" s="152">
        <f>'ALL PROJECTS MONTHLY REPORT'!AB16</f>
        <v>13189000</v>
      </c>
      <c r="AC16" s="152">
        <f>'ALL PROJECTS MONTHLY REPORT'!AC16</f>
        <v>822958.39</v>
      </c>
      <c r="AD16" s="37">
        <f>'ALL PROJECTS MONTHLY REPORT'!AD16</f>
        <v>14011958.390000001</v>
      </c>
      <c r="AE16" s="28">
        <f>'ALL PROJECTS MONTHLY REPORT'!AE16</f>
        <v>6.239733035105012E-2</v>
      </c>
      <c r="AF16" s="37">
        <f>'ALL PROJECTS MONTHLY REPORT'!AF16</f>
        <v>13762592.18</v>
      </c>
      <c r="AG16" s="152">
        <f>'ALL PROJECTS MONTHLY REPORT'!AG16</f>
        <v>0</v>
      </c>
      <c r="AH16" s="37">
        <f>'ALL PROJECTS MONTHLY REPORT'!AH16</f>
        <v>13762592.18</v>
      </c>
      <c r="AI16" s="39">
        <f>'ALL PROJECTS MONTHLY REPORT'!AI16</f>
        <v>0.9822033292521074</v>
      </c>
      <c r="AJ16" s="40">
        <f>'ALL PROJECTS MONTHLY REPORT'!AJ16</f>
        <v>8.0523255813953494</v>
      </c>
      <c r="AK16" s="39">
        <f>'ALL PROJECTS MONTHLY REPORT'!AK16</f>
        <v>0</v>
      </c>
      <c r="AL16" s="119">
        <f>'ALL PROJECTS MONTHLY REPORT'!AL16</f>
        <v>0</v>
      </c>
      <c r="AM16" s="153" t="str">
        <f>'ALL PROJECTS MONTHLY REPORT'!AM16</f>
        <v>Project is almost completed.</v>
      </c>
      <c r="AN16" s="154" t="str">
        <f>'ALL PROJECTS MONTHLY REPORT'!AN16</f>
        <v>Substantial Completion</v>
      </c>
    </row>
    <row r="17" spans="1:40" s="155" customFormat="1" ht="58.2" hidden="1" thickBot="1" x14ac:dyDescent="0.35">
      <c r="A17" s="147">
        <f>'ALL PROJECTS MONTHLY REPORT'!A17</f>
        <v>5053</v>
      </c>
      <c r="B17" s="148" t="str">
        <f>'ALL PROJECTS MONTHLY REPORT'!B17</f>
        <v>Mayagüez</v>
      </c>
      <c r="C17" s="148" t="str">
        <f>'ALL PROJECTS MONTHLY REPORT'!C17</f>
        <v>Ramírez de Arellano</v>
      </c>
      <c r="D17" s="148" t="str">
        <f>'ALL PROJECTS MONTHLY REPORT'!D17</f>
        <v>Pedro Vega</v>
      </c>
      <c r="E17" s="148" t="str">
        <f>'ALL PROJECTS MONTHLY REPORT'!E17</f>
        <v>JA Machuca</v>
      </c>
      <c r="F17" s="148" t="str">
        <f>'ALL PROJECTS MONTHLY REPORT'!F17</f>
        <v xml:space="preserve">LMC
</v>
      </c>
      <c r="G17" s="148" t="str">
        <f>'ALL PROJECTS MONTHLY REPORT'!G17</f>
        <v>GMG Engineering</v>
      </c>
      <c r="H17" s="148" t="str">
        <f>'ALL PROJECTS MONTHLY REPORT'!H17</f>
        <v>Comas &amp; Comas Contractors, Corp</v>
      </c>
      <c r="I17" s="149">
        <f>'ALL PROJECTS MONTHLY REPORT'!I17</f>
        <v>80</v>
      </c>
      <c r="J17" s="149">
        <f>'ALL PROJECTS MONTHLY REPORT'!J17</f>
        <v>80</v>
      </c>
      <c r="K17" s="149">
        <f>'ALL PROJECTS MONTHLY REPORT'!K17</f>
        <v>0</v>
      </c>
      <c r="L17" s="26">
        <f>'ALL PROJECTS MONTHLY REPORT'!L17</f>
        <v>80</v>
      </c>
      <c r="M17" s="149">
        <f>'ALL PROJECTS MONTHLY REPORT'!M17</f>
        <v>0</v>
      </c>
      <c r="N17" s="149">
        <f>'ALL PROJECTS MONTHLY REPORT'!N17</f>
        <v>720</v>
      </c>
      <c r="O17" s="149">
        <f>'ALL PROJECTS MONTHLY REPORT'!O17</f>
        <v>661</v>
      </c>
      <c r="P17" s="27">
        <f>'ALL PROJECTS MONTHLY REPORT'!P17</f>
        <v>1381</v>
      </c>
      <c r="Q17" s="28">
        <f>'ALL PROJECTS MONTHLY REPORT'!Q17</f>
        <v>0.91805555555555551</v>
      </c>
      <c r="R17" s="29">
        <f>'ALL PROJECTS MONTHLY REPORT'!R17</f>
        <v>1375</v>
      </c>
      <c r="S17" s="28">
        <f>'ALL PROJECTS MONTHLY REPORT'!S17</f>
        <v>1</v>
      </c>
      <c r="T17" s="31">
        <f>'ALL PROJECTS MONTHLY REPORT'!T17</f>
        <v>40007</v>
      </c>
      <c r="U17" s="31">
        <f>'ALL PROJECTS MONTHLY REPORT'!U17</f>
        <v>40726</v>
      </c>
      <c r="V17" s="32">
        <f>'ALL PROJECTS MONTHLY REPORT'!V17</f>
        <v>41387</v>
      </c>
      <c r="W17" s="32">
        <f>'ALL PROJECTS MONTHLY REPORT'!W17</f>
        <v>41382</v>
      </c>
      <c r="X17" s="32">
        <f>'ALL PROJECTS MONTHLY REPORT'!X17</f>
        <v>0</v>
      </c>
      <c r="Y17" s="31">
        <f>'ALL PROJECTS MONTHLY REPORT'!Y17</f>
        <v>0</v>
      </c>
      <c r="Z17" s="150" t="str">
        <f>'ALL PROJECTS MONTHLY REPORT'!Z17</f>
        <v>ARRA/CFP</v>
      </c>
      <c r="AA17" s="151">
        <f>'ALL PROJECTS MONTHLY REPORT'!AA17</f>
        <v>0</v>
      </c>
      <c r="AB17" s="152">
        <f>'ALL PROJECTS MONTHLY REPORT'!AB17</f>
        <v>4040000</v>
      </c>
      <c r="AC17" s="152">
        <f>'ALL PROJECTS MONTHLY REPORT'!AC17</f>
        <v>2215708.2400000002</v>
      </c>
      <c r="AD17" s="37">
        <f>'ALL PROJECTS MONTHLY REPORT'!AD17</f>
        <v>6255708.2400000002</v>
      </c>
      <c r="AE17" s="28">
        <f>'ALL PROJECTS MONTHLY REPORT'!AE17</f>
        <v>0.54844263366336643</v>
      </c>
      <c r="AF17" s="37">
        <f>'ALL PROJECTS MONTHLY REPORT'!AF17</f>
        <v>6011262.5300000003</v>
      </c>
      <c r="AG17" s="152">
        <f>'ALL PROJECTS MONTHLY REPORT'!AG17</f>
        <v>0</v>
      </c>
      <c r="AH17" s="37">
        <f>'ALL PROJECTS MONTHLY REPORT'!AH17</f>
        <v>6011262.5300000003</v>
      </c>
      <c r="AI17" s="39">
        <f>'ALL PROJECTS MONTHLY REPORT'!AI17</f>
        <v>0.9609243748874069</v>
      </c>
      <c r="AJ17" s="40">
        <f>'ALL PROJECTS MONTHLY REPORT'!AJ17</f>
        <v>17.1875</v>
      </c>
      <c r="AK17" s="39">
        <f>'ALL PROJECTS MONTHLY REPORT'!AK17</f>
        <v>0</v>
      </c>
      <c r="AL17" s="119">
        <f>'ALL PROJECTS MONTHLY REPORT'!AL17</f>
        <v>0</v>
      </c>
      <c r="AM17" s="153" t="str">
        <f>'ALL PROJECTS MONTHLY REPORT'!AM17</f>
        <v>Final Completion and Close Out era specting for: 1) PRPHA approval CO#9 and CO#10; 2)Contractor correction of payroll defiecience</v>
      </c>
      <c r="AN17" s="154" t="str">
        <f>'ALL PROJECTS MONTHLY REPORT'!AN17</f>
        <v>Substantial Completion</v>
      </c>
    </row>
    <row r="18" spans="1:40" s="155" customFormat="1" ht="43.8" hidden="1" thickBot="1" x14ac:dyDescent="0.35">
      <c r="A18" s="147">
        <f>'ALL PROJECTS MONTHLY REPORT'!A18</f>
        <v>3058</v>
      </c>
      <c r="B18" s="148" t="str">
        <f>'ALL PROJECTS MONTHLY REPORT'!B18</f>
        <v>Moca</v>
      </c>
      <c r="C18" s="148" t="str">
        <f>'ALL PROJECTS MONTHLY REPORT'!C18</f>
        <v>José N. Gándara</v>
      </c>
      <c r="D18" s="148" t="str">
        <f>'ALL PROJECTS MONTHLY REPORT'!D18</f>
        <v>Noefebdo Ramírez</v>
      </c>
      <c r="E18" s="148" t="str">
        <f>'ALL PROJECTS MONTHLY REPORT'!E18</f>
        <v>NFC</v>
      </c>
      <c r="F18" s="148" t="str">
        <f>'ALL PROJECTS MONTHLY REPORT'!F18</f>
        <v>CMS</v>
      </c>
      <c r="G18" s="148" t="str">
        <f>'ALL PROJECTS MONTHLY REPORT'!G18</f>
        <v>Ray Engineers PSC</v>
      </c>
      <c r="H18" s="148" t="str">
        <f>'ALL PROJECTS MONTHLY REPORT'!H18</f>
        <v>Moss Construction</v>
      </c>
      <c r="I18" s="149">
        <f>'ALL PROJECTS MONTHLY REPORT'!I18</f>
        <v>74</v>
      </c>
      <c r="J18" s="149">
        <f>'ALL PROJECTS MONTHLY REPORT'!J18</f>
        <v>74</v>
      </c>
      <c r="K18" s="149">
        <f>'ALL PROJECTS MONTHLY REPORT'!K18</f>
        <v>0</v>
      </c>
      <c r="L18" s="26">
        <f>'ALL PROJECTS MONTHLY REPORT'!L18</f>
        <v>74</v>
      </c>
      <c r="M18" s="149">
        <f>'ALL PROJECTS MONTHLY REPORT'!M18</f>
        <v>0</v>
      </c>
      <c r="N18" s="149">
        <f>'ALL PROJECTS MONTHLY REPORT'!N18</f>
        <v>896</v>
      </c>
      <c r="O18" s="149">
        <f>'ALL PROJECTS MONTHLY REPORT'!O18</f>
        <v>73</v>
      </c>
      <c r="P18" s="27">
        <f>'ALL PROJECTS MONTHLY REPORT'!P18</f>
        <v>969</v>
      </c>
      <c r="Q18" s="28">
        <f>'ALL PROJECTS MONTHLY REPORT'!Q18</f>
        <v>8.1473214285714288E-2</v>
      </c>
      <c r="R18" s="29">
        <f>'ALL PROJECTS MONTHLY REPORT'!R18</f>
        <v>940</v>
      </c>
      <c r="S18" s="28">
        <f>'ALL PROJECTS MONTHLY REPORT'!S18</f>
        <v>1</v>
      </c>
      <c r="T18" s="31">
        <f>'ALL PROJECTS MONTHLY REPORT'!T18</f>
        <v>36472</v>
      </c>
      <c r="U18" s="31">
        <f>'ALL PROJECTS MONTHLY REPORT'!U18</f>
        <v>37367</v>
      </c>
      <c r="V18" s="32">
        <f>'ALL PROJECTS MONTHLY REPORT'!V18</f>
        <v>37440</v>
      </c>
      <c r="W18" s="32">
        <f>'ALL PROJECTS MONTHLY REPORT'!W18</f>
        <v>37412</v>
      </c>
      <c r="X18" s="32">
        <f>'ALL PROJECTS MONTHLY REPORT'!X18</f>
        <v>0</v>
      </c>
      <c r="Y18" s="31">
        <f>'ALL PROJECTS MONTHLY REPORT'!Y18</f>
        <v>0</v>
      </c>
      <c r="Z18" s="150" t="str">
        <f>'ALL PROJECTS MONTHLY REPORT'!Z18</f>
        <v>CFP-02</v>
      </c>
      <c r="AA18" s="151">
        <f>'ALL PROJECTS MONTHLY REPORT'!AA18</f>
        <v>36538</v>
      </c>
      <c r="AB18" s="152">
        <f>'ALL PROJECTS MONTHLY REPORT'!AB18</f>
        <v>4671000</v>
      </c>
      <c r="AC18" s="152">
        <f>'ALL PROJECTS MONTHLY REPORT'!AC18</f>
        <v>238289</v>
      </c>
      <c r="AD18" s="37">
        <f>'ALL PROJECTS MONTHLY REPORT'!AD18</f>
        <v>4909289</v>
      </c>
      <c r="AE18" s="28">
        <f>'ALL PROJECTS MONTHLY REPORT'!AE18</f>
        <v>5.1014557910511668E-2</v>
      </c>
      <c r="AF18" s="37">
        <f>'ALL PROJECTS MONTHLY REPORT'!AF18</f>
        <v>4805897.22</v>
      </c>
      <c r="AG18" s="152">
        <f>'ALL PROJECTS MONTHLY REPORT'!AG18</f>
        <v>0</v>
      </c>
      <c r="AH18" s="37">
        <f>'ALL PROJECTS MONTHLY REPORT'!AH18</f>
        <v>4805897.22</v>
      </c>
      <c r="AI18" s="39">
        <f>'ALL PROJECTS MONTHLY REPORT'!AI18</f>
        <v>0.97893956130918347</v>
      </c>
      <c r="AJ18" s="40">
        <f>'ALL PROJECTS MONTHLY REPORT'!AJ18</f>
        <v>12.702702702702704</v>
      </c>
      <c r="AK18" s="39">
        <f>'ALL PROJECTS MONTHLY REPORT'!AK18</f>
        <v>0</v>
      </c>
      <c r="AL18" s="119">
        <f>'ALL PROJECTS MONTHLY REPORT'!AL18</f>
        <v>0</v>
      </c>
      <c r="AM18" s="153" t="str">
        <f>'ALL PROJECTS MONTHLY REPORT'!AM18</f>
        <v xml:space="preserve">The close out was not completed because the Contractor not submit to PRPHA the final documents required by the Construction and Management Bureau and the Legal Division of the PRPHA. The solution of this case was referred to Legal Division of the PRPHA. </v>
      </c>
      <c r="AN18" s="154" t="str">
        <f>'ALL PROJECTS MONTHLY REPORT'!AN18</f>
        <v>Substantial Completion</v>
      </c>
    </row>
    <row r="19" spans="1:40" s="155" customFormat="1" ht="43.8" hidden="1" thickBot="1" x14ac:dyDescent="0.35">
      <c r="A19" s="147">
        <f>'ALL PROJECTS MONTHLY REPORT'!A19</f>
        <v>5088</v>
      </c>
      <c r="B19" s="148" t="str">
        <f>'ALL PROJECTS MONTHLY REPORT'!B19</f>
        <v>Ponce</v>
      </c>
      <c r="C19" s="148" t="str">
        <f>'ALL PROJECTS MONTHLY REPORT'!C19</f>
        <v>Lirios del Sur</v>
      </c>
      <c r="D19" s="148" t="str">
        <f>'ALL PROJECTS MONTHLY REPORT'!D19</f>
        <v>Arturo Acevedo</v>
      </c>
      <c r="E19" s="148" t="str">
        <f>'ALL PROJECTS MONTHLY REPORT'!E19</f>
        <v>MJ Consulting</v>
      </c>
      <c r="F19" s="148" t="str">
        <f>'ALL PROJECTS MONTHLY REPORT'!F19</f>
        <v>CMS</v>
      </c>
      <c r="G19" s="148" t="str">
        <f>'ALL PROJECTS MONTHLY REPORT'!G19</f>
        <v>CSA</v>
      </c>
      <c r="H19" s="148" t="str">
        <f>'ALL PROJECTS MONTHLY REPORT'!H19</f>
        <v xml:space="preserve">Caribe General Constructors </v>
      </c>
      <c r="I19" s="149">
        <f>'ALL PROJECTS MONTHLY REPORT'!I19</f>
        <v>400</v>
      </c>
      <c r="J19" s="149">
        <f>'ALL PROJECTS MONTHLY REPORT'!J19</f>
        <v>400</v>
      </c>
      <c r="K19" s="149">
        <f>'ALL PROJECTS MONTHLY REPORT'!K19</f>
        <v>0</v>
      </c>
      <c r="L19" s="26">
        <f>'ALL PROJECTS MONTHLY REPORT'!L19</f>
        <v>400</v>
      </c>
      <c r="M19" s="149">
        <f>'ALL PROJECTS MONTHLY REPORT'!M19</f>
        <v>0</v>
      </c>
      <c r="N19" s="149">
        <f>'ALL PROJECTS MONTHLY REPORT'!N19</f>
        <v>791</v>
      </c>
      <c r="O19" s="149">
        <f>'ALL PROJECTS MONTHLY REPORT'!O19</f>
        <v>487</v>
      </c>
      <c r="P19" s="27">
        <f>'ALL PROJECTS MONTHLY REPORT'!P19</f>
        <v>1278</v>
      </c>
      <c r="Q19" s="28">
        <f>'ALL PROJECTS MONTHLY REPORT'!Q19</f>
        <v>0.61567635903919093</v>
      </c>
      <c r="R19" s="29">
        <f>'ALL PROJECTS MONTHLY REPORT'!R19</f>
        <v>1267</v>
      </c>
      <c r="S19" s="28">
        <f>'ALL PROJECTS MONTHLY REPORT'!S19</f>
        <v>1</v>
      </c>
      <c r="T19" s="31">
        <f>'ALL PROJECTS MONTHLY REPORT'!T19</f>
        <v>39874</v>
      </c>
      <c r="U19" s="31">
        <f>'ALL PROJECTS MONTHLY REPORT'!U19</f>
        <v>40664</v>
      </c>
      <c r="V19" s="32">
        <f>'ALL PROJECTS MONTHLY REPORT'!V19</f>
        <v>41151</v>
      </c>
      <c r="W19" s="32">
        <f>'ALL PROJECTS MONTHLY REPORT'!W19</f>
        <v>41141</v>
      </c>
      <c r="X19" s="32">
        <f>'ALL PROJECTS MONTHLY REPORT'!X19</f>
        <v>0</v>
      </c>
      <c r="Y19" s="31">
        <f>'ALL PROJECTS MONTHLY REPORT'!Y19</f>
        <v>0</v>
      </c>
      <c r="Z19" s="150" t="str">
        <f>'ALL PROJECTS MONTHLY REPORT'!Z19</f>
        <v>CFP</v>
      </c>
      <c r="AA19" s="151">
        <f>'ALL PROJECTS MONTHLY REPORT'!AA19</f>
        <v>0</v>
      </c>
      <c r="AB19" s="152">
        <f>'ALL PROJECTS MONTHLY REPORT'!AB19</f>
        <v>16598000</v>
      </c>
      <c r="AC19" s="152">
        <f>'ALL PROJECTS MONTHLY REPORT'!AC19</f>
        <v>2352431.7000000002</v>
      </c>
      <c r="AD19" s="37">
        <f>'ALL PROJECTS MONTHLY REPORT'!AD19</f>
        <v>18950431.699999999</v>
      </c>
      <c r="AE19" s="28">
        <f>'ALL PROJECTS MONTHLY REPORT'!AE19</f>
        <v>0.14172982889504759</v>
      </c>
      <c r="AF19" s="37">
        <f>'ALL PROJECTS MONTHLY REPORT'!AF19</f>
        <v>17140589.219999999</v>
      </c>
      <c r="AG19" s="152">
        <f>'ALL PROJECTS MONTHLY REPORT'!AG19</f>
        <v>0</v>
      </c>
      <c r="AH19" s="37">
        <f>'ALL PROJECTS MONTHLY REPORT'!AH19</f>
        <v>17140589.219999999</v>
      </c>
      <c r="AI19" s="39">
        <f>'ALL PROJECTS MONTHLY REPORT'!AI19</f>
        <v>0.90449597620512256</v>
      </c>
      <c r="AJ19" s="40">
        <f>'ALL PROJECTS MONTHLY REPORT'!AJ19</f>
        <v>3.1675</v>
      </c>
      <c r="AK19" s="39">
        <f>'ALL PROJECTS MONTHLY REPORT'!AK19</f>
        <v>0</v>
      </c>
      <c r="AL19" s="119">
        <f>'ALL PROJECTS MONTHLY REPORT'!AL19</f>
        <v>0</v>
      </c>
      <c r="AM19" s="153" t="str">
        <f>'ALL PROJECTS MONTHLY REPORT'!AM19</f>
        <v>Project started in march 2009,  The contrator  finished the instalation of the luminaries on the fence of the west side of the project. Last certification rendered for payment is certification # 35, which is the 50% of retainage.</v>
      </c>
      <c r="AN19" s="154" t="str">
        <f>'ALL PROJECTS MONTHLY REPORT'!AN19</f>
        <v>Substantial Completion</v>
      </c>
    </row>
    <row r="20" spans="1:40" s="155" customFormat="1" ht="29.4" hidden="1" thickBot="1" x14ac:dyDescent="0.35">
      <c r="A20" s="147">
        <f>'ALL PROJECTS MONTHLY REPORT'!A20</f>
        <v>5056</v>
      </c>
      <c r="B20" s="148" t="str">
        <f>'ALL PROJECTS MONTHLY REPORT'!B20</f>
        <v>Guaynabo</v>
      </c>
      <c r="C20" s="148" t="str">
        <f>'ALL PROJECTS MONTHLY REPORT'!C20</f>
        <v>Loa Alamos</v>
      </c>
      <c r="D20" s="148" t="str">
        <f>'ALL PROJECTS MONTHLY REPORT'!D20</f>
        <v>José González</v>
      </c>
      <c r="E20" s="148" t="str">
        <f>'ALL PROJECTS MONTHLY REPORT'!E20</f>
        <v>Municipio de Guaynabo</v>
      </c>
      <c r="F20" s="148" t="str">
        <f>'ALL PROJECTS MONTHLY REPORT'!F20</f>
        <v>Klassik</v>
      </c>
      <c r="G20" s="148" t="str">
        <f>'ALL PROJECTS MONTHLY REPORT'!G20</f>
        <v>Hernández-Bauzá</v>
      </c>
      <c r="H20" s="148" t="str">
        <f>'ALL PROJECTS MONTHLY REPORT'!H20</f>
        <v>Homeca Recycling</v>
      </c>
      <c r="I20" s="149">
        <f>'ALL PROJECTS MONTHLY REPORT'!I20</f>
        <v>376</v>
      </c>
      <c r="J20" s="149">
        <f>'ALL PROJECTS MONTHLY REPORT'!J20</f>
        <v>376</v>
      </c>
      <c r="K20" s="149">
        <f>'ALL PROJECTS MONTHLY REPORT'!K20</f>
        <v>0</v>
      </c>
      <c r="L20" s="26">
        <f>'ALL PROJECTS MONTHLY REPORT'!L20</f>
        <v>376</v>
      </c>
      <c r="M20" s="149">
        <f>'ALL PROJECTS MONTHLY REPORT'!M20</f>
        <v>0</v>
      </c>
      <c r="N20" s="149">
        <f>'ALL PROJECTS MONTHLY REPORT'!N20</f>
        <v>549</v>
      </c>
      <c r="O20" s="149">
        <f>'ALL PROJECTS MONTHLY REPORT'!O20</f>
        <v>0</v>
      </c>
      <c r="P20" s="27">
        <f>'ALL PROJECTS MONTHLY REPORT'!P20</f>
        <v>549</v>
      </c>
      <c r="Q20" s="28">
        <f>'ALL PROJECTS MONTHLY REPORT'!Q20</f>
        <v>0</v>
      </c>
      <c r="R20" s="29">
        <f>'ALL PROJECTS MONTHLY REPORT'!R20</f>
        <v>547</v>
      </c>
      <c r="S20" s="28">
        <f>'ALL PROJECTS MONTHLY REPORT'!S20</f>
        <v>1</v>
      </c>
      <c r="T20" s="31">
        <f>'ALL PROJECTS MONTHLY REPORT'!T20</f>
        <v>41169</v>
      </c>
      <c r="U20" s="31">
        <f>'ALL PROJECTS MONTHLY REPORT'!U20</f>
        <v>41717</v>
      </c>
      <c r="V20" s="32">
        <f>'ALL PROJECTS MONTHLY REPORT'!V20</f>
        <v>41717</v>
      </c>
      <c r="W20" s="32">
        <f>'ALL PROJECTS MONTHLY REPORT'!W20</f>
        <v>41716</v>
      </c>
      <c r="X20" s="32">
        <f>'ALL PROJECTS MONTHLY REPORT'!X20</f>
        <v>0</v>
      </c>
      <c r="Y20" s="31">
        <f>'ALL PROJECTS MONTHLY REPORT'!Y20</f>
        <v>0</v>
      </c>
      <c r="Z20" s="150" t="str">
        <f>'ALL PROJECTS MONTHLY REPORT'!Z20</f>
        <v>CFP</v>
      </c>
      <c r="AA20" s="151">
        <f>'ALL PROJECTS MONTHLY REPORT'!AA20</f>
        <v>0</v>
      </c>
      <c r="AB20" s="152">
        <f>'ALL PROJECTS MONTHLY REPORT'!AB20</f>
        <v>2339000</v>
      </c>
      <c r="AC20" s="152">
        <f>'ALL PROJECTS MONTHLY REPORT'!AC20</f>
        <v>-40565.21</v>
      </c>
      <c r="AD20" s="37">
        <f>'ALL PROJECTS MONTHLY REPORT'!AD20</f>
        <v>2298434.79</v>
      </c>
      <c r="AE20" s="28">
        <f>'ALL PROJECTS MONTHLY REPORT'!AE20</f>
        <v>-1.7342971355280033E-2</v>
      </c>
      <c r="AF20" s="37">
        <f>'ALL PROJECTS MONTHLY REPORT'!AF20</f>
        <v>2149223.0099999998</v>
      </c>
      <c r="AG20" s="152">
        <f>'ALL PROJECTS MONTHLY REPORT'!AG20</f>
        <v>0</v>
      </c>
      <c r="AH20" s="37">
        <f>'ALL PROJECTS MONTHLY REPORT'!AH20</f>
        <v>2149223.0099999998</v>
      </c>
      <c r="AI20" s="39">
        <f>'ALL PROJECTS MONTHLY REPORT'!AI20</f>
        <v>0.93508113406167148</v>
      </c>
      <c r="AJ20" s="40">
        <f>'ALL PROJECTS MONTHLY REPORT'!AJ20</f>
        <v>1.4547872340425532</v>
      </c>
      <c r="AK20" s="39">
        <f>'ALL PROJECTS MONTHLY REPORT'!AK20</f>
        <v>0</v>
      </c>
      <c r="AL20" s="119">
        <f>'ALL PROJECTS MONTHLY REPORT'!AL20</f>
        <v>0</v>
      </c>
      <c r="AM20" s="153" t="str">
        <f>'ALL PROJECTS MONTHLY REPORT'!AM20</f>
        <v>Project is almost completed.</v>
      </c>
      <c r="AN20" s="154" t="str">
        <f>'ALL PROJECTS MONTHLY REPORT'!AN20</f>
        <v>Substantial Completion</v>
      </c>
    </row>
    <row r="21" spans="1:40" s="155" customFormat="1" ht="43.8" hidden="1" thickBot="1" x14ac:dyDescent="0.35">
      <c r="A21" s="147">
        <f>'ALL PROJECTS MONTHLY REPORT'!A21</f>
        <v>5166</v>
      </c>
      <c r="B21" s="148" t="str">
        <f>'ALL PROJECTS MONTHLY REPORT'!B21</f>
        <v>San Juan</v>
      </c>
      <c r="C21" s="148" t="str">
        <f>'ALL PROJECTS MONTHLY REPORT'!C21</f>
        <v>Brisas de Cupey</v>
      </c>
      <c r="D21" s="148" t="str">
        <f>'ALL PROJECTS MONTHLY REPORT'!D21</f>
        <v>José M. Paris</v>
      </c>
      <c r="E21" s="148" t="str">
        <f>'ALL PROJECTS MONTHLY REPORT'!E21</f>
        <v>SP Management Corp.</v>
      </c>
      <c r="F21" s="148" t="str">
        <f>'ALL PROJECTS MONTHLY REPORT'!F21</f>
        <v>CCC-JV</v>
      </c>
      <c r="G21" s="148" t="str">
        <f>'ALL PROJECTS MONTHLY REPORT'!G21</f>
        <v>Fracinetti Arquitectos</v>
      </c>
      <c r="H21" s="148" t="str">
        <f>'ALL PROJECTS MONTHLY REPORT'!H21</f>
        <v>Pitirre Copnstruction</v>
      </c>
      <c r="I21" s="149">
        <f>'ALL PROJECTS MONTHLY REPORT'!I21</f>
        <v>184</v>
      </c>
      <c r="J21" s="149">
        <f>'ALL PROJECTS MONTHLY REPORT'!J21</f>
        <v>184</v>
      </c>
      <c r="K21" s="149">
        <f>'ALL PROJECTS MONTHLY REPORT'!K21</f>
        <v>0</v>
      </c>
      <c r="L21" s="26">
        <f>'ALL PROJECTS MONTHLY REPORT'!L21</f>
        <v>184</v>
      </c>
      <c r="M21" s="149">
        <f>'ALL PROJECTS MONTHLY REPORT'!M21</f>
        <v>0</v>
      </c>
      <c r="N21" s="149">
        <f>'ALL PROJECTS MONTHLY REPORT'!N21</f>
        <v>993</v>
      </c>
      <c r="O21" s="149">
        <f>'ALL PROJECTS MONTHLY REPORT'!O21</f>
        <v>127</v>
      </c>
      <c r="P21" s="27">
        <f>'ALL PROJECTS MONTHLY REPORT'!P21</f>
        <v>1120</v>
      </c>
      <c r="Q21" s="28">
        <f>'ALL PROJECTS MONTHLY REPORT'!Q21</f>
        <v>0.12789526686807653</v>
      </c>
      <c r="R21" s="29">
        <f>'ALL PROJECTS MONTHLY REPORT'!R21</f>
        <v>1251</v>
      </c>
      <c r="S21" s="28">
        <f>'ALL PROJECTS MONTHLY REPORT'!S21</f>
        <v>1</v>
      </c>
      <c r="T21" s="31">
        <f>'ALL PROJECTS MONTHLY REPORT'!T21</f>
        <v>40235</v>
      </c>
      <c r="U21" s="31">
        <f>'ALL PROJECTS MONTHLY REPORT'!U21</f>
        <v>41227</v>
      </c>
      <c r="V21" s="32">
        <f>'ALL PROJECTS MONTHLY REPORT'!V21</f>
        <v>41354</v>
      </c>
      <c r="W21" s="32">
        <f>'ALL PROJECTS MONTHLY REPORT'!W21</f>
        <v>41486</v>
      </c>
      <c r="X21" s="32">
        <f>'ALL PROJECTS MONTHLY REPORT'!X21</f>
        <v>0</v>
      </c>
      <c r="Y21" s="31">
        <f>'ALL PROJECTS MONTHLY REPORT'!Y21</f>
        <v>0</v>
      </c>
      <c r="Z21" s="150" t="str">
        <f>'ALL PROJECTS MONTHLY REPORT'!Z21</f>
        <v>ARRA/CFP</v>
      </c>
      <c r="AA21" s="151">
        <f>'ALL PROJECTS MONTHLY REPORT'!AA21</f>
        <v>0</v>
      </c>
      <c r="AB21" s="152">
        <f>'ALL PROJECTS MONTHLY REPORT'!AB21</f>
        <v>15326960</v>
      </c>
      <c r="AC21" s="152">
        <f>'ALL PROJECTS MONTHLY REPORT'!AC21</f>
        <v>1013140.06</v>
      </c>
      <c r="AD21" s="37">
        <f>'ALL PROJECTS MONTHLY REPORT'!AD21</f>
        <v>16340100.060000001</v>
      </c>
      <c r="AE21" s="28">
        <f>'ALL PROJECTS MONTHLY REPORT'!AE21</f>
        <v>6.6101827107267197E-2</v>
      </c>
      <c r="AF21" s="37">
        <f>'ALL PROJECTS MONTHLY REPORT'!AF21</f>
        <v>16340100.060000001</v>
      </c>
      <c r="AG21" s="152">
        <f>'ALL PROJECTS MONTHLY REPORT'!AG21</f>
        <v>0</v>
      </c>
      <c r="AH21" s="37">
        <f>'ALL PROJECTS MONTHLY REPORT'!AH21</f>
        <v>16340100.060000001</v>
      </c>
      <c r="AI21" s="39">
        <f>'ALL PROJECTS MONTHLY REPORT'!AI21</f>
        <v>1</v>
      </c>
      <c r="AJ21" s="40">
        <f>'ALL PROJECTS MONTHLY REPORT'!AJ21</f>
        <v>6.7989130434782608</v>
      </c>
      <c r="AK21" s="39">
        <f>'ALL PROJECTS MONTHLY REPORT'!AK21</f>
        <v>0</v>
      </c>
      <c r="AL21" s="119">
        <f>'ALL PROJECTS MONTHLY REPORT'!AL21</f>
        <v>0</v>
      </c>
      <c r="AM21" s="153" t="str">
        <f>'ALL PROJECTS MONTHLY REPORT'!AM21</f>
        <v>The Program Manager is preparing the change order # 10, this CO has time extension by wheater condition and delay in the delivery of the building # 12 to the Contractor. The six building completed and we are waiting for legal RW documents,</v>
      </c>
      <c r="AN21" s="154" t="str">
        <f>'ALL PROJECTS MONTHLY REPORT'!AN21</f>
        <v>Substantial Completion</v>
      </c>
    </row>
    <row r="22" spans="1:40" s="155" customFormat="1" ht="87" hidden="1" thickBot="1" x14ac:dyDescent="0.35">
      <c r="A22" s="147">
        <f>'ALL PROJECTS MONTHLY REPORT'!A22</f>
        <v>3070</v>
      </c>
      <c r="B22" s="148" t="str">
        <f>'ALL PROJECTS MONTHLY REPORT'!B22</f>
        <v>Trujillo Alto</v>
      </c>
      <c r="C22" s="148" t="str">
        <f>'ALL PROJECTS MONTHLY REPORT'!C22</f>
        <v>Pedro Regalado Díaz</v>
      </c>
      <c r="D22" s="148" t="str">
        <f>'ALL PROJECTS MONTHLY REPORT'!D22</f>
        <v>José González</v>
      </c>
      <c r="E22" s="148" t="str">
        <f>'ALL PROJECTS MONTHLY REPORT'!E22</f>
        <v>Inn Capital Housing Division Joint Venture</v>
      </c>
      <c r="F22" s="148" t="str">
        <f>'ALL PROJECTS MONTHLY REPORT'!F22</f>
        <v xml:space="preserve">MD
</v>
      </c>
      <c r="G22" s="148" t="str">
        <f>'ALL PROJECTS MONTHLY REPORT'!G22</f>
        <v>Ray Engineers PSC</v>
      </c>
      <c r="H22" s="148" t="str">
        <f>'ALL PROJECTS MONTHLY REPORT'!H22</f>
        <v>José L. Colón</v>
      </c>
      <c r="I22" s="149">
        <f>'ALL PROJECTS MONTHLY REPORT'!I22</f>
        <v>10</v>
      </c>
      <c r="J22" s="149">
        <f>'ALL PROJECTS MONTHLY REPORT'!J22</f>
        <v>10</v>
      </c>
      <c r="K22" s="149">
        <f>'ALL PROJECTS MONTHLY REPORT'!K22</f>
        <v>0</v>
      </c>
      <c r="L22" s="26">
        <f>'ALL PROJECTS MONTHLY REPORT'!L22</f>
        <v>10</v>
      </c>
      <c r="M22" s="149">
        <f>'ALL PROJECTS MONTHLY REPORT'!M22</f>
        <v>0</v>
      </c>
      <c r="N22" s="149">
        <f>'ALL PROJECTS MONTHLY REPORT'!N22</f>
        <v>273</v>
      </c>
      <c r="O22" s="149">
        <f>'ALL PROJECTS MONTHLY REPORT'!O22</f>
        <v>226</v>
      </c>
      <c r="P22" s="27">
        <f>'ALL PROJECTS MONTHLY REPORT'!P22</f>
        <v>499</v>
      </c>
      <c r="Q22" s="28">
        <f>'ALL PROJECTS MONTHLY REPORT'!Q22</f>
        <v>0.82783882783882778</v>
      </c>
      <c r="R22" s="29">
        <f>'ALL PROJECTS MONTHLY REPORT'!R22</f>
        <v>498</v>
      </c>
      <c r="S22" s="28">
        <f>'ALL PROJECTS MONTHLY REPORT'!S22</f>
        <v>1</v>
      </c>
      <c r="T22" s="31">
        <f>'ALL PROJECTS MONTHLY REPORT'!T22</f>
        <v>39552</v>
      </c>
      <c r="U22" s="31">
        <f>'ALL PROJECTS MONTHLY REPORT'!U22</f>
        <v>39824</v>
      </c>
      <c r="V22" s="32">
        <f>'ALL PROJECTS MONTHLY REPORT'!V22</f>
        <v>40050</v>
      </c>
      <c r="W22" s="32">
        <f>'ALL PROJECTS MONTHLY REPORT'!W22</f>
        <v>40050</v>
      </c>
      <c r="X22" s="32">
        <f>'ALL PROJECTS MONTHLY REPORT'!X22</f>
        <v>0</v>
      </c>
      <c r="Y22" s="31">
        <f>'ALL PROJECTS MONTHLY REPORT'!Y22</f>
        <v>0</v>
      </c>
      <c r="Z22" s="150" t="str">
        <f>'ALL PROJECTS MONTHLY REPORT'!Z22</f>
        <v>CFP</v>
      </c>
      <c r="AA22" s="151">
        <f>'ALL PROJECTS MONTHLY REPORT'!AA22</f>
        <v>0</v>
      </c>
      <c r="AB22" s="152">
        <f>'ALL PROJECTS MONTHLY REPORT'!AB22</f>
        <v>1991000</v>
      </c>
      <c r="AC22" s="152">
        <f>'ALL PROJECTS MONTHLY REPORT'!AC22</f>
        <v>435116</v>
      </c>
      <c r="AD22" s="37">
        <f>'ALL PROJECTS MONTHLY REPORT'!AD22</f>
        <v>2426116</v>
      </c>
      <c r="AE22" s="28">
        <f>'ALL PROJECTS MONTHLY REPORT'!AE22</f>
        <v>0.21854143646408838</v>
      </c>
      <c r="AF22" s="37">
        <f>'ALL PROJECTS MONTHLY REPORT'!AF22</f>
        <v>2304810.1</v>
      </c>
      <c r="AG22" s="152">
        <f>'ALL PROJECTS MONTHLY REPORT'!AG22</f>
        <v>0</v>
      </c>
      <c r="AH22" s="37">
        <f>'ALL PROJECTS MONTHLY REPORT'!AH22</f>
        <v>2304810.1</v>
      </c>
      <c r="AI22" s="39">
        <f>'ALL PROJECTS MONTHLY REPORT'!AI22</f>
        <v>0.9499999587818555</v>
      </c>
      <c r="AJ22" s="40">
        <f>'ALL PROJECTS MONTHLY REPORT'!AJ22</f>
        <v>49.8</v>
      </c>
      <c r="AK22" s="39">
        <f>'ALL PROJECTS MONTHLY REPORT'!AK22</f>
        <v>0</v>
      </c>
      <c r="AL22" s="119">
        <f>'ALL PROJECTS MONTHLY REPORT'!AL22</f>
        <v>0</v>
      </c>
      <c r="AM22" s="153" t="str">
        <f>'ALL PROJECTS MONTHLY REPORT'!AM22</f>
        <v>♦ Repair of Units and Administration Building - The Management Agent has  prepared a report about the scope of work and cost to repair units that will be delivered to the residents. Extraordinary Maintenance Office (PHAPR) is working with this item. 
♦ Existing post removal - This work will be performed once the AEE connects the project and the Cable TV Company removes its wiring.
♦ Claim of the Contractor Jose Luis Colon - it was assigned to PGES to work with it.</v>
      </c>
      <c r="AN22" s="154" t="str">
        <f>'ALL PROJECTS MONTHLY REPORT'!AN22</f>
        <v>Substantial Completion</v>
      </c>
    </row>
    <row r="23" spans="1:40" s="155" customFormat="1" ht="43.8" hidden="1" thickBot="1" x14ac:dyDescent="0.35">
      <c r="A23" s="147">
        <f>'ALL PROJECTS MONTHLY REPORT'!A23</f>
        <v>3030</v>
      </c>
      <c r="B23" s="148" t="str">
        <f>'ALL PROJECTS MONTHLY REPORT'!B23</f>
        <v>Adjuntas</v>
      </c>
      <c r="C23" s="148" t="str">
        <f>'ALL PROJECTS MONTHLY REPORT'!C23</f>
        <v>Villa Valle Verde</v>
      </c>
      <c r="D23" s="148" t="str">
        <f>'ALL PROJECTS MONTHLY REPORT'!D23</f>
        <v>Pedro Vega</v>
      </c>
      <c r="E23" s="148" t="str">
        <f>'ALL PROJECTS MONTHLY REPORT'!E23</f>
        <v>J.A. Machuca</v>
      </c>
      <c r="F23" s="148" t="str">
        <f>'ALL PROJECTS MONTHLY REPORT'!F23</f>
        <v xml:space="preserve">URS 
</v>
      </c>
      <c r="G23" s="148" t="str">
        <f>'ALL PROJECTS MONTHLY REPORT'!G23</f>
        <v>Jorge L. Roberts, PSC</v>
      </c>
      <c r="H23" s="148" t="str">
        <f>'ALL PROJECTS MONTHLY REPORT'!H23</f>
        <v>Venegas Construction</v>
      </c>
      <c r="I23" s="149">
        <f>'ALL PROJECTS MONTHLY REPORT'!I23</f>
        <v>150</v>
      </c>
      <c r="J23" s="149">
        <f>'ALL PROJECTS MONTHLY REPORT'!J23</f>
        <v>150</v>
      </c>
      <c r="K23" s="149">
        <f>'ALL PROJECTS MONTHLY REPORT'!K23</f>
        <v>0</v>
      </c>
      <c r="L23" s="26">
        <f>'ALL PROJECTS MONTHLY REPORT'!L23</f>
        <v>150</v>
      </c>
      <c r="M23" s="149">
        <f>'ALL PROJECTS MONTHLY REPORT'!M23</f>
        <v>0</v>
      </c>
      <c r="N23" s="149">
        <f>'ALL PROJECTS MONTHLY REPORT'!N23</f>
        <v>913</v>
      </c>
      <c r="O23" s="149">
        <f>'ALL PROJECTS MONTHLY REPORT'!O23</f>
        <v>144</v>
      </c>
      <c r="P23" s="27">
        <f>'ALL PROJECTS MONTHLY REPORT'!P23</f>
        <v>1057</v>
      </c>
      <c r="Q23" s="28">
        <f>'ALL PROJECTS MONTHLY REPORT'!Q23</f>
        <v>0.15772179627601315</v>
      </c>
      <c r="R23" s="29">
        <f>'ALL PROJECTS MONTHLY REPORT'!R23</f>
        <v>1743</v>
      </c>
      <c r="S23" s="28">
        <f>'ALL PROJECTS MONTHLY REPORT'!S23</f>
        <v>1</v>
      </c>
      <c r="T23" s="31">
        <f>'ALL PROJECTS MONTHLY REPORT'!T23</f>
        <v>36906</v>
      </c>
      <c r="U23" s="31">
        <f>'ALL PROJECTS MONTHLY REPORT'!U23</f>
        <v>37818</v>
      </c>
      <c r="V23" s="32">
        <f>'ALL PROJECTS MONTHLY REPORT'!V23</f>
        <v>37962</v>
      </c>
      <c r="W23" s="32">
        <f>'ALL PROJECTS MONTHLY REPORT'!W23</f>
        <v>38649</v>
      </c>
      <c r="X23" s="32">
        <f>'ALL PROJECTS MONTHLY REPORT'!X23</f>
        <v>39119</v>
      </c>
      <c r="Y23" s="31">
        <f>'ALL PROJECTS MONTHLY REPORT'!Y23</f>
        <v>0</v>
      </c>
      <c r="Z23" s="150">
        <f>'ALL PROJECTS MONTHLY REPORT'!Z23</f>
        <v>0</v>
      </c>
      <c r="AA23" s="151">
        <f>'ALL PROJECTS MONTHLY REPORT'!AA23</f>
        <v>0</v>
      </c>
      <c r="AB23" s="152">
        <f>'ALL PROJECTS MONTHLY REPORT'!AB23</f>
        <v>11829000</v>
      </c>
      <c r="AC23" s="152">
        <f>'ALL PROJECTS MONTHLY REPORT'!AC23</f>
        <v>337235</v>
      </c>
      <c r="AD23" s="37">
        <f>'ALL PROJECTS MONTHLY REPORT'!AD23</f>
        <v>12166235</v>
      </c>
      <c r="AE23" s="28">
        <f>'ALL PROJECTS MONTHLY REPORT'!AE23</f>
        <v>2.8509172372981655E-2</v>
      </c>
      <c r="AF23" s="37">
        <f>'ALL PROJECTS MONTHLY REPORT'!AF23</f>
        <v>12103923</v>
      </c>
      <c r="AG23" s="152">
        <f>'ALL PROJECTS MONTHLY REPORT'!AG23</f>
        <v>0</v>
      </c>
      <c r="AH23" s="37">
        <f>'ALL PROJECTS MONTHLY REPORT'!AH23</f>
        <v>12103923</v>
      </c>
      <c r="AI23" s="39">
        <f>'ALL PROJECTS MONTHLY REPORT'!AI23</f>
        <v>0.99487828403774869</v>
      </c>
      <c r="AJ23" s="40">
        <f>'ALL PROJECTS MONTHLY REPORT'!AJ23</f>
        <v>11.62</v>
      </c>
      <c r="AK23" s="39">
        <f>'ALL PROJECTS MONTHLY REPORT'!AK23</f>
        <v>1</v>
      </c>
      <c r="AL23" s="119">
        <f>'ALL PROJECTS MONTHLY REPORT'!AL23</f>
        <v>0</v>
      </c>
      <c r="AM23" s="153" t="str">
        <f>'ALL PROJECTS MONTHLY REPORT'!AM23</f>
        <v>These Close out is in process by PGES.</v>
      </c>
      <c r="AN23" s="154" t="str">
        <f>'ALL PROJECTS MONTHLY REPORT'!AN23</f>
        <v xml:space="preserve">Final Acceptance </v>
      </c>
    </row>
    <row r="24" spans="1:40" s="155" customFormat="1" ht="29.4" hidden="1" thickBot="1" x14ac:dyDescent="0.35">
      <c r="A24" s="147">
        <f>'ALL PROJECTS MONTHLY REPORT'!A24</f>
        <v>3034</v>
      </c>
      <c r="B24" s="148" t="str">
        <f>'ALL PROJECTS MONTHLY REPORT'!B24</f>
        <v>Aguada</v>
      </c>
      <c r="C24" s="148" t="str">
        <f>'ALL PROJECTS MONTHLY REPORT'!C24</f>
        <v>Francisco Egipciaco</v>
      </c>
      <c r="D24" s="148" t="str">
        <f>'ALL PROJECTS MONTHLY REPORT'!D24</f>
        <v>Noefebdo Ramírez</v>
      </c>
      <c r="E24" s="148" t="str">
        <f>'ALL PROJECTS MONTHLY REPORT'!E24</f>
        <v>NFC</v>
      </c>
      <c r="F24" s="148" t="str">
        <f>'ALL PROJECTS MONTHLY REPORT'!F24</f>
        <v>CMS</v>
      </c>
      <c r="G24" s="148" t="str">
        <f>'ALL PROJECTS MONTHLY REPORT'!G24</f>
        <v>Arq. José Luzunaris</v>
      </c>
      <c r="H24" s="148" t="str">
        <f>'ALL PROJECTS MONTHLY REPORT'!H24</f>
        <v>NLL Construction</v>
      </c>
      <c r="I24" s="149">
        <f>'ALL PROJECTS MONTHLY REPORT'!I24</f>
        <v>100</v>
      </c>
      <c r="J24" s="149">
        <f>'ALL PROJECTS MONTHLY REPORT'!J24</f>
        <v>100</v>
      </c>
      <c r="K24" s="149">
        <f>'ALL PROJECTS MONTHLY REPORT'!K24</f>
        <v>0</v>
      </c>
      <c r="L24" s="26">
        <f>'ALL PROJECTS MONTHLY REPORT'!L24</f>
        <v>100</v>
      </c>
      <c r="M24" s="149">
        <f>'ALL PROJECTS MONTHLY REPORT'!M24</f>
        <v>0</v>
      </c>
      <c r="N24" s="149">
        <f>'ALL PROJECTS MONTHLY REPORT'!N24</f>
        <v>887</v>
      </c>
      <c r="O24" s="149">
        <f>'ALL PROJECTS MONTHLY REPORT'!O24</f>
        <v>0</v>
      </c>
      <c r="P24" s="27">
        <f>'ALL PROJECTS MONTHLY REPORT'!P24</f>
        <v>887</v>
      </c>
      <c r="Q24" s="28">
        <f>'ALL PROJECTS MONTHLY REPORT'!Q24</f>
        <v>0</v>
      </c>
      <c r="R24" s="29">
        <f>'ALL PROJECTS MONTHLY REPORT'!R24</f>
        <v>819</v>
      </c>
      <c r="S24" s="28">
        <f>'ALL PROJECTS MONTHLY REPORT'!S24</f>
        <v>1</v>
      </c>
      <c r="T24" s="31">
        <f>'ALL PROJECTS MONTHLY REPORT'!T24</f>
        <v>36608</v>
      </c>
      <c r="U24" s="31">
        <f>'ALL PROJECTS MONTHLY REPORT'!U24</f>
        <v>37494</v>
      </c>
      <c r="V24" s="32">
        <f>'ALL PROJECTS MONTHLY REPORT'!V24</f>
        <v>37494</v>
      </c>
      <c r="W24" s="32">
        <f>'ALL PROJECTS MONTHLY REPORT'!W24</f>
        <v>37427</v>
      </c>
      <c r="X24" s="32">
        <f>'ALL PROJECTS MONTHLY REPORT'!X24</f>
        <v>37533</v>
      </c>
      <c r="Y24" s="31">
        <f>'ALL PROJECTS MONTHLY REPORT'!Y24</f>
        <v>0</v>
      </c>
      <c r="Z24" s="150">
        <f>'ALL PROJECTS MONTHLY REPORT'!Z24</f>
        <v>0</v>
      </c>
      <c r="AA24" s="151">
        <f>'ALL PROJECTS MONTHLY REPORT'!AA24</f>
        <v>0</v>
      </c>
      <c r="AB24" s="152">
        <f>'ALL PROJECTS MONTHLY REPORT'!AB24</f>
        <v>8107810</v>
      </c>
      <c r="AC24" s="152">
        <f>'ALL PROJECTS MONTHLY REPORT'!AC24</f>
        <v>207539</v>
      </c>
      <c r="AD24" s="37">
        <f>'ALL PROJECTS MONTHLY REPORT'!AD24</f>
        <v>8315349</v>
      </c>
      <c r="AE24" s="28">
        <f>'ALL PROJECTS MONTHLY REPORT'!AE24</f>
        <v>2.5597417798394386E-2</v>
      </c>
      <c r="AF24" s="37">
        <f>'ALL PROJECTS MONTHLY REPORT'!AF24</f>
        <v>8315349</v>
      </c>
      <c r="AG24" s="152">
        <f>'ALL PROJECTS MONTHLY REPORT'!AG24</f>
        <v>0</v>
      </c>
      <c r="AH24" s="37">
        <f>'ALL PROJECTS MONTHLY REPORT'!AH24</f>
        <v>8315349</v>
      </c>
      <c r="AI24" s="39">
        <f>'ALL PROJECTS MONTHLY REPORT'!AI24</f>
        <v>1</v>
      </c>
      <c r="AJ24" s="40">
        <f>'ALL PROJECTS MONTHLY REPORT'!AJ24</f>
        <v>8.19</v>
      </c>
      <c r="AK24" s="39">
        <f>'ALL PROJECTS MONTHLY REPORT'!AK24</f>
        <v>1</v>
      </c>
      <c r="AL24" s="119">
        <f>'ALL PROJECTS MONTHLY REPORT'!AL24</f>
        <v>0</v>
      </c>
      <c r="AM24" s="153" t="str">
        <f>'ALL PROJECTS MONTHLY REPORT'!AM24</f>
        <v>Project Closed</v>
      </c>
      <c r="AN24" s="154" t="str">
        <f>'ALL PROJECTS MONTHLY REPORT'!AN24</f>
        <v xml:space="preserve">Final Acceptance </v>
      </c>
    </row>
    <row r="25" spans="1:40" s="155" customFormat="1" ht="29.4" hidden="1" thickBot="1" x14ac:dyDescent="0.35">
      <c r="A25" s="147">
        <f>'ALL PROJECTS MONTHLY REPORT'!A25</f>
        <v>5252</v>
      </c>
      <c r="B25" s="148" t="str">
        <f>'ALL PROJECTS MONTHLY REPORT'!B25</f>
        <v>Aguada</v>
      </c>
      <c r="C25" s="148" t="str">
        <f>'ALL PROJECTS MONTHLY REPORT'!C25</f>
        <v>Los Robles</v>
      </c>
      <c r="D25" s="148" t="str">
        <f>'ALL PROJECTS MONTHLY REPORT'!D25</f>
        <v>Noefebdo Ramírez</v>
      </c>
      <c r="E25" s="148" t="str">
        <f>'ALL PROJECTS MONTHLY REPORT'!E25</f>
        <v>NFC</v>
      </c>
      <c r="F25" s="148" t="str">
        <f>'ALL PROJECTS MONTHLY REPORT'!F25</f>
        <v>CMS</v>
      </c>
      <c r="G25" s="148" t="str">
        <f>'ALL PROJECTS MONTHLY REPORT'!G25</f>
        <v>Joglar &amp; Architects</v>
      </c>
      <c r="H25" s="148" t="str">
        <f>'ALL PROJECTS MONTHLY REPORT'!H25</f>
        <v>422 Corporation</v>
      </c>
      <c r="I25" s="149">
        <f>'ALL PROJECTS MONTHLY REPORT'!I25</f>
        <v>62</v>
      </c>
      <c r="J25" s="149">
        <f>'ALL PROJECTS MONTHLY REPORT'!J25</f>
        <v>62</v>
      </c>
      <c r="K25" s="149">
        <f>'ALL PROJECTS MONTHLY REPORT'!K25</f>
        <v>0</v>
      </c>
      <c r="L25" s="26">
        <f>'ALL PROJECTS MONTHLY REPORT'!L25</f>
        <v>62</v>
      </c>
      <c r="M25" s="149">
        <f>'ALL PROJECTS MONTHLY REPORT'!M25</f>
        <v>0</v>
      </c>
      <c r="N25" s="149">
        <f>'ALL PROJECTS MONTHLY REPORT'!N25</f>
        <v>669</v>
      </c>
      <c r="O25" s="149">
        <f>'ALL PROJECTS MONTHLY REPORT'!O25</f>
        <v>0</v>
      </c>
      <c r="P25" s="27">
        <f>'ALL PROJECTS MONTHLY REPORT'!P25</f>
        <v>669</v>
      </c>
      <c r="Q25" s="28">
        <f>'ALL PROJECTS MONTHLY REPORT'!Q25</f>
        <v>0</v>
      </c>
      <c r="R25" s="29">
        <f>'ALL PROJECTS MONTHLY REPORT'!R25</f>
        <v>692</v>
      </c>
      <c r="S25" s="28">
        <f>'ALL PROJECTS MONTHLY REPORT'!S25</f>
        <v>1</v>
      </c>
      <c r="T25" s="31">
        <f>'ALL PROJECTS MONTHLY REPORT'!T25</f>
        <v>36909</v>
      </c>
      <c r="U25" s="31">
        <f>'ALL PROJECTS MONTHLY REPORT'!U25</f>
        <v>37577</v>
      </c>
      <c r="V25" s="32">
        <f>'ALL PROJECTS MONTHLY REPORT'!V25</f>
        <v>37577</v>
      </c>
      <c r="W25" s="32">
        <f>'ALL PROJECTS MONTHLY REPORT'!W25</f>
        <v>37601</v>
      </c>
      <c r="X25" s="32">
        <f>'ALL PROJECTS MONTHLY REPORT'!X25</f>
        <v>37896</v>
      </c>
      <c r="Y25" s="31">
        <f>'ALL PROJECTS MONTHLY REPORT'!Y25</f>
        <v>0</v>
      </c>
      <c r="Z25" s="150">
        <f>'ALL PROJECTS MONTHLY REPORT'!Z25</f>
        <v>0</v>
      </c>
      <c r="AA25" s="151">
        <f>'ALL PROJECTS MONTHLY REPORT'!AA25</f>
        <v>0</v>
      </c>
      <c r="AB25" s="152">
        <f>'ALL PROJECTS MONTHLY REPORT'!AB25</f>
        <v>2640000</v>
      </c>
      <c r="AC25" s="152">
        <f>'ALL PROJECTS MONTHLY REPORT'!AC25</f>
        <v>-11465</v>
      </c>
      <c r="AD25" s="37">
        <f>'ALL PROJECTS MONTHLY REPORT'!AD25</f>
        <v>2628535</v>
      </c>
      <c r="AE25" s="28">
        <f>'ALL PROJECTS MONTHLY REPORT'!AE25</f>
        <v>-4.3428030303030302E-3</v>
      </c>
      <c r="AF25" s="37">
        <f>'ALL PROJECTS MONTHLY REPORT'!AF25</f>
        <v>2628535</v>
      </c>
      <c r="AG25" s="152">
        <f>'ALL PROJECTS MONTHLY REPORT'!AG25</f>
        <v>0</v>
      </c>
      <c r="AH25" s="37">
        <f>'ALL PROJECTS MONTHLY REPORT'!AH25</f>
        <v>2628535</v>
      </c>
      <c r="AI25" s="39">
        <f>'ALL PROJECTS MONTHLY REPORT'!AI25</f>
        <v>1</v>
      </c>
      <c r="AJ25" s="40">
        <f>'ALL PROJECTS MONTHLY REPORT'!AJ25</f>
        <v>11.161290322580646</v>
      </c>
      <c r="AK25" s="39">
        <f>'ALL PROJECTS MONTHLY REPORT'!AK25</f>
        <v>1</v>
      </c>
      <c r="AL25" s="119">
        <f>'ALL PROJECTS MONTHLY REPORT'!AL25</f>
        <v>0</v>
      </c>
      <c r="AM25" s="153" t="str">
        <f>'ALL PROJECTS MONTHLY REPORT'!AM25</f>
        <v>Project Closed</v>
      </c>
      <c r="AN25" s="154" t="str">
        <f>'ALL PROJECTS MONTHLY REPORT'!AN25</f>
        <v xml:space="preserve">Final Acceptance </v>
      </c>
    </row>
    <row r="26" spans="1:40" s="155" customFormat="1" ht="29.4" hidden="1" thickBot="1" x14ac:dyDescent="0.35">
      <c r="A26" s="147">
        <f>'ALL PROJECTS MONTHLY REPORT'!A26</f>
        <v>5158</v>
      </c>
      <c r="B26" s="148" t="str">
        <f>'ALL PROJECTS MONTHLY REPORT'!B26</f>
        <v>Aguadilla</v>
      </c>
      <c r="C26" s="148" t="str">
        <f>'ALL PROJECTS MONTHLY REPORT'!C26</f>
        <v>La Montaña</v>
      </c>
      <c r="D26" s="148" t="str">
        <f>'ALL PROJECTS MONTHLY REPORT'!D26</f>
        <v>Frank Nieves</v>
      </c>
      <c r="E26" s="148" t="str">
        <f>'ALL PROJECTS MONTHLY REPORT'!E26</f>
        <v>American Management</v>
      </c>
      <c r="F26" s="148" t="str">
        <f>'ALL PROJECTS MONTHLY REPORT'!F26</f>
        <v xml:space="preserve">URS 
</v>
      </c>
      <c r="G26" s="148" t="str">
        <f>'ALL PROJECTS MONTHLY REPORT'!G26</f>
        <v>Unipro</v>
      </c>
      <c r="H26" s="148" t="str">
        <f>'ALL PROJECTS MONTHLY REPORT'!H26</f>
        <v>Caribe Tecno Habitat</v>
      </c>
      <c r="I26" s="149">
        <f>'ALL PROJECTS MONTHLY REPORT'!I26</f>
        <v>220</v>
      </c>
      <c r="J26" s="149">
        <f>'ALL PROJECTS MONTHLY REPORT'!J26</f>
        <v>220</v>
      </c>
      <c r="K26" s="149">
        <f>'ALL PROJECTS MONTHLY REPORT'!K26</f>
        <v>0</v>
      </c>
      <c r="L26" s="26">
        <f>'ALL PROJECTS MONTHLY REPORT'!L26</f>
        <v>220</v>
      </c>
      <c r="M26" s="149">
        <f>'ALL PROJECTS MONTHLY REPORT'!M26</f>
        <v>0</v>
      </c>
      <c r="N26" s="149">
        <f>'ALL PROJECTS MONTHLY REPORT'!N26</f>
        <v>895</v>
      </c>
      <c r="O26" s="149">
        <f>'ALL PROJECTS MONTHLY REPORT'!O26</f>
        <v>458</v>
      </c>
      <c r="P26" s="27">
        <f>'ALL PROJECTS MONTHLY REPORT'!P26</f>
        <v>1353</v>
      </c>
      <c r="Q26" s="28">
        <f>'ALL PROJECTS MONTHLY REPORT'!Q26</f>
        <v>0.51173184357541901</v>
      </c>
      <c r="R26" s="29">
        <f>'ALL PROJECTS MONTHLY REPORT'!R26</f>
        <v>1341</v>
      </c>
      <c r="S26" s="28">
        <f>'ALL PROJECTS MONTHLY REPORT'!S26</f>
        <v>1</v>
      </c>
      <c r="T26" s="31">
        <f>'ALL PROJECTS MONTHLY REPORT'!T26</f>
        <v>37830</v>
      </c>
      <c r="U26" s="31">
        <f>'ALL PROJECTS MONTHLY REPORT'!U26</f>
        <v>38724</v>
      </c>
      <c r="V26" s="32">
        <f>'ALL PROJECTS MONTHLY REPORT'!V26</f>
        <v>39182</v>
      </c>
      <c r="W26" s="32">
        <f>'ALL PROJECTS MONTHLY REPORT'!W26</f>
        <v>39171</v>
      </c>
      <c r="X26" s="32">
        <f>'ALL PROJECTS MONTHLY REPORT'!X26</f>
        <v>39171</v>
      </c>
      <c r="Y26" s="31">
        <f>'ALL PROJECTS MONTHLY REPORT'!Y26</f>
        <v>0</v>
      </c>
      <c r="Z26" s="150" t="str">
        <f>'ALL PROJECTS MONTHLY REPORT'!Z26</f>
        <v>CFP</v>
      </c>
      <c r="AA26" s="151">
        <f>'ALL PROJECTS MONTHLY REPORT'!AA26</f>
        <v>0</v>
      </c>
      <c r="AB26" s="152">
        <f>'ALL PROJECTS MONTHLY REPORT'!AB26</f>
        <v>16148000</v>
      </c>
      <c r="AC26" s="152">
        <f>'ALL PROJECTS MONTHLY REPORT'!AC26</f>
        <v>1232941.3400000001</v>
      </c>
      <c r="AD26" s="37">
        <f>'ALL PROJECTS MONTHLY REPORT'!AD26</f>
        <v>17380941.34</v>
      </c>
      <c r="AE26" s="28">
        <f>'ALL PROJECTS MONTHLY REPORT'!AE26</f>
        <v>7.6352572454793169E-2</v>
      </c>
      <c r="AF26" s="37">
        <f>'ALL PROJECTS MONTHLY REPORT'!AF26</f>
        <v>16890921</v>
      </c>
      <c r="AG26" s="152">
        <f>'ALL PROJECTS MONTHLY REPORT'!AG26</f>
        <v>0</v>
      </c>
      <c r="AH26" s="37">
        <f>'ALL PROJECTS MONTHLY REPORT'!AH26</f>
        <v>16890921</v>
      </c>
      <c r="AI26" s="39">
        <f>'ALL PROJECTS MONTHLY REPORT'!AI26</f>
        <v>0.97180703102240606</v>
      </c>
      <c r="AJ26" s="40">
        <f>'ALL PROJECTS MONTHLY REPORT'!AJ26</f>
        <v>6.0954545454545457</v>
      </c>
      <c r="AK26" s="39">
        <f>'ALL PROJECTS MONTHLY REPORT'!AK26</f>
        <v>1</v>
      </c>
      <c r="AL26" s="119">
        <f>'ALL PROJECTS MONTHLY REPORT'!AL26</f>
        <v>0</v>
      </c>
      <c r="AM26" s="153" t="str">
        <f>'ALL PROJECTS MONTHLY REPORT'!AM26</f>
        <v>Project Closed</v>
      </c>
      <c r="AN26" s="154" t="str">
        <f>'ALL PROJECTS MONTHLY REPORT'!AN26</f>
        <v xml:space="preserve">Final Acceptance </v>
      </c>
    </row>
    <row r="27" spans="1:40" s="155" customFormat="1" ht="29.4" hidden="1" thickBot="1" x14ac:dyDescent="0.35">
      <c r="A27" s="147">
        <f>'ALL PROJECTS MONTHLY REPORT'!A27</f>
        <v>3035</v>
      </c>
      <c r="B27" s="148" t="str">
        <f>'ALL PROJECTS MONTHLY REPORT'!B27</f>
        <v>Aguas Buenas</v>
      </c>
      <c r="C27" s="148" t="str">
        <f>'ALL PROJECTS MONTHLY REPORT'!C27</f>
        <v>Vista Alegre</v>
      </c>
      <c r="D27" s="148" t="str">
        <f>'ALL PROJECTS MONTHLY REPORT'!D27</f>
        <v>Rubén Cotto</v>
      </c>
      <c r="E27" s="148" t="str">
        <f>'ALL PROJECTS MONTHLY REPORT'!E27</f>
        <v>MJ Consulting</v>
      </c>
      <c r="F27" s="148" t="str">
        <f>'ALL PROJECTS MONTHLY REPORT'!F27</f>
        <v>URS Caribe</v>
      </c>
      <c r="G27" s="148" t="str">
        <f>'ALL PROJECTS MONTHLY REPORT'!G27</f>
        <v>Carlos E. Betancourt</v>
      </c>
      <c r="H27" s="148" t="str">
        <f>'ALL PROJECTS MONTHLY REPORT'!H27</f>
        <v>Constructores Gilmar</v>
      </c>
      <c r="I27" s="149">
        <f>'ALL PROJECTS MONTHLY REPORT'!I27</f>
        <v>74</v>
      </c>
      <c r="J27" s="149">
        <f>'ALL PROJECTS MONTHLY REPORT'!J27</f>
        <v>74</v>
      </c>
      <c r="K27" s="149">
        <f>'ALL PROJECTS MONTHLY REPORT'!K27</f>
        <v>0</v>
      </c>
      <c r="L27" s="26">
        <f>'ALL PROJECTS MONTHLY REPORT'!L27</f>
        <v>74</v>
      </c>
      <c r="M27" s="149">
        <f>'ALL PROJECTS MONTHLY REPORT'!M27</f>
        <v>0</v>
      </c>
      <c r="N27" s="149">
        <f>'ALL PROJECTS MONTHLY REPORT'!N27</f>
        <v>912</v>
      </c>
      <c r="O27" s="149">
        <f>'ALL PROJECTS MONTHLY REPORT'!O27</f>
        <v>752</v>
      </c>
      <c r="P27" s="27">
        <f>'ALL PROJECTS MONTHLY REPORT'!P27</f>
        <v>1664</v>
      </c>
      <c r="Q27" s="28">
        <f>'ALL PROJECTS MONTHLY REPORT'!Q27</f>
        <v>0.82456140350877194</v>
      </c>
      <c r="R27" s="29">
        <f>'ALL PROJECTS MONTHLY REPORT'!R27</f>
        <v>1645</v>
      </c>
      <c r="S27" s="28">
        <f>'ALL PROJECTS MONTHLY REPORT'!S27</f>
        <v>1</v>
      </c>
      <c r="T27" s="31">
        <f>'ALL PROJECTS MONTHLY REPORT'!T27</f>
        <v>38509</v>
      </c>
      <c r="U27" s="31">
        <f>'ALL PROJECTS MONTHLY REPORT'!U27</f>
        <v>39420</v>
      </c>
      <c r="V27" s="32">
        <f>'ALL PROJECTS MONTHLY REPORT'!V27</f>
        <v>40172</v>
      </c>
      <c r="W27" s="32">
        <f>'ALL PROJECTS MONTHLY REPORT'!W27</f>
        <v>40154</v>
      </c>
      <c r="X27" s="32">
        <f>'ALL PROJECTS MONTHLY REPORT'!X27</f>
        <v>40431</v>
      </c>
      <c r="Y27" s="31">
        <f>'ALL PROJECTS MONTHLY REPORT'!Y27</f>
        <v>0</v>
      </c>
      <c r="Z27" s="150" t="str">
        <f>'ALL PROJECTS MONTHLY REPORT'!Z27</f>
        <v>Tax Credit 908-2008</v>
      </c>
      <c r="AA27" s="151">
        <f>'ALL PROJECTS MONTHLY REPORT'!AA27</f>
        <v>0</v>
      </c>
      <c r="AB27" s="152">
        <f>'ALL PROJECTS MONTHLY REPORT'!AB27</f>
        <v>6690000</v>
      </c>
      <c r="AC27" s="152">
        <f>'ALL PROJECTS MONTHLY REPORT'!AC27</f>
        <v>2657915</v>
      </c>
      <c r="AD27" s="37">
        <f>'ALL PROJECTS MONTHLY REPORT'!AD27</f>
        <v>9347915</v>
      </c>
      <c r="AE27" s="28">
        <f>'ALL PROJECTS MONTHLY REPORT'!AE27</f>
        <v>0.39729671150971602</v>
      </c>
      <c r="AF27" s="37">
        <f>'ALL PROJECTS MONTHLY REPORT'!AF27</f>
        <v>8143277.4200000009</v>
      </c>
      <c r="AG27" s="152">
        <f>'ALL PROJECTS MONTHLY REPORT'!AG27</f>
        <v>0</v>
      </c>
      <c r="AH27" s="37">
        <f>'ALL PROJECTS MONTHLY REPORT'!AH27</f>
        <v>8143277.4200000009</v>
      </c>
      <c r="AI27" s="39">
        <f>'ALL PROJECTS MONTHLY REPORT'!AI27</f>
        <v>0.87113301950220989</v>
      </c>
      <c r="AJ27" s="40">
        <f>'ALL PROJECTS MONTHLY REPORT'!AJ27</f>
        <v>22.22972972972973</v>
      </c>
      <c r="AK27" s="39">
        <f>'ALL PROJECTS MONTHLY REPORT'!AK27</f>
        <v>1</v>
      </c>
      <c r="AL27" s="119">
        <f>'ALL PROJECTS MONTHLY REPORT'!AL27</f>
        <v>0</v>
      </c>
      <c r="AM27" s="153" t="str">
        <f>'ALL PROJECTS MONTHLY REPORT'!AM27</f>
        <v>Project Closed</v>
      </c>
      <c r="AN27" s="154" t="str">
        <f>'ALL PROJECTS MONTHLY REPORT'!AN27</f>
        <v xml:space="preserve">Final Acceptance </v>
      </c>
    </row>
    <row r="28" spans="1:40" s="155" customFormat="1" ht="29.4" hidden="1" thickBot="1" x14ac:dyDescent="0.35">
      <c r="A28" s="147">
        <f>'ALL PROJECTS MONTHLY REPORT'!A28</f>
        <v>3082</v>
      </c>
      <c r="B28" s="148" t="str">
        <f>'ALL PROJECTS MONTHLY REPORT'!B28</f>
        <v>Arecibo</v>
      </c>
      <c r="C28" s="148" t="str">
        <f>'ALL PROJECTS MONTHLY REPORT'!C28</f>
        <v>Ramón Marín Solá (Fase II)</v>
      </c>
      <c r="D28" s="148" t="str">
        <f>'ALL PROJECTS MONTHLY REPORT'!D28</f>
        <v>Arturo Acevedo</v>
      </c>
      <c r="E28" s="148" t="str">
        <f>'ALL PROJECTS MONTHLY REPORT'!E28</f>
        <v>MAS Corporation</v>
      </c>
      <c r="F28" s="148" t="str">
        <f>'ALL PROJECTS MONTHLY REPORT'!F28</f>
        <v>CMS</v>
      </c>
      <c r="G28" s="148" t="str">
        <f>'ALL PROJECTS MONTHLY REPORT'!G28</f>
        <v>Andrés Hernández</v>
      </c>
      <c r="H28" s="148" t="str">
        <f>'ALL PROJECTS MONTHLY REPORT'!H28</f>
        <v>Nogama Construction</v>
      </c>
      <c r="I28" s="149">
        <f>'ALL PROJECTS MONTHLY REPORT'!I28</f>
        <v>96</v>
      </c>
      <c r="J28" s="149">
        <f>'ALL PROJECTS MONTHLY REPORT'!J28</f>
        <v>96</v>
      </c>
      <c r="K28" s="149">
        <f>'ALL PROJECTS MONTHLY REPORT'!K28</f>
        <v>0</v>
      </c>
      <c r="L28" s="26">
        <f>'ALL PROJECTS MONTHLY REPORT'!L28</f>
        <v>96</v>
      </c>
      <c r="M28" s="149">
        <f>'ALL PROJECTS MONTHLY REPORT'!M28</f>
        <v>0</v>
      </c>
      <c r="N28" s="149">
        <f>'ALL PROJECTS MONTHLY REPORT'!N28</f>
        <v>612</v>
      </c>
      <c r="O28" s="149">
        <f>'ALL PROJECTS MONTHLY REPORT'!O28</f>
        <v>44</v>
      </c>
      <c r="P28" s="27">
        <f>'ALL PROJECTS MONTHLY REPORT'!P28</f>
        <v>656</v>
      </c>
      <c r="Q28" s="28">
        <f>'ALL PROJECTS MONTHLY REPORT'!Q28</f>
        <v>7.1895424836601302E-2</v>
      </c>
      <c r="R28" s="29">
        <f>'ALL PROJECTS MONTHLY REPORT'!R28</f>
        <v>626</v>
      </c>
      <c r="S28" s="28">
        <f>'ALL PROJECTS MONTHLY REPORT'!S28</f>
        <v>1</v>
      </c>
      <c r="T28" s="31">
        <f>'ALL PROJECTS MONTHLY REPORT'!T28</f>
        <v>36661</v>
      </c>
      <c r="U28" s="31">
        <f>'ALL PROJECTS MONTHLY REPORT'!U28</f>
        <v>37272</v>
      </c>
      <c r="V28" s="32">
        <f>'ALL PROJECTS MONTHLY REPORT'!V28</f>
        <v>37316</v>
      </c>
      <c r="W28" s="32">
        <f>'ALL PROJECTS MONTHLY REPORT'!W28</f>
        <v>37287</v>
      </c>
      <c r="X28" s="32">
        <f>'ALL PROJECTS MONTHLY REPORT'!X28</f>
        <v>37330</v>
      </c>
      <c r="Y28" s="31">
        <f>'ALL PROJECTS MONTHLY REPORT'!Y28</f>
        <v>0</v>
      </c>
      <c r="Z28" s="150">
        <f>'ALL PROJECTS MONTHLY REPORT'!Z28</f>
        <v>0</v>
      </c>
      <c r="AA28" s="151">
        <f>'ALL PROJECTS MONTHLY REPORT'!AA28</f>
        <v>0</v>
      </c>
      <c r="AB28" s="152">
        <f>'ALL PROJECTS MONTHLY REPORT'!AB28</f>
        <v>7837000</v>
      </c>
      <c r="AC28" s="152">
        <f>'ALL PROJECTS MONTHLY REPORT'!AC28</f>
        <v>0</v>
      </c>
      <c r="AD28" s="37">
        <f>'ALL PROJECTS MONTHLY REPORT'!AD28</f>
        <v>7837000</v>
      </c>
      <c r="AE28" s="28">
        <f>'ALL PROJECTS MONTHLY REPORT'!AE28</f>
        <v>0</v>
      </c>
      <c r="AF28" s="37">
        <f>'ALL PROJECTS MONTHLY REPORT'!AF28</f>
        <v>7837000</v>
      </c>
      <c r="AG28" s="152">
        <f>'ALL PROJECTS MONTHLY REPORT'!AG28</f>
        <v>0</v>
      </c>
      <c r="AH28" s="37">
        <f>'ALL PROJECTS MONTHLY REPORT'!AH28</f>
        <v>7837000</v>
      </c>
      <c r="AI28" s="39">
        <f>'ALL PROJECTS MONTHLY REPORT'!AI28</f>
        <v>1</v>
      </c>
      <c r="AJ28" s="40">
        <f>'ALL PROJECTS MONTHLY REPORT'!AJ28</f>
        <v>6.520833333333333</v>
      </c>
      <c r="AK28" s="39">
        <f>'ALL PROJECTS MONTHLY REPORT'!AK28</f>
        <v>1</v>
      </c>
      <c r="AL28" s="119">
        <f>'ALL PROJECTS MONTHLY REPORT'!AL28</f>
        <v>0</v>
      </c>
      <c r="AM28" s="153" t="str">
        <f>'ALL PROJECTS MONTHLY REPORT'!AM28</f>
        <v>Project Closed</v>
      </c>
      <c r="AN28" s="154" t="str">
        <f>'ALL PROJECTS MONTHLY REPORT'!AN28</f>
        <v xml:space="preserve">Final Acceptance </v>
      </c>
    </row>
    <row r="29" spans="1:40" s="155" customFormat="1" ht="43.8" hidden="1" thickBot="1" x14ac:dyDescent="0.35">
      <c r="A29" s="147">
        <f>'ALL PROJECTS MONTHLY REPORT'!A29</f>
        <v>3097</v>
      </c>
      <c r="B29" s="148" t="str">
        <f>'ALL PROJECTS MONTHLY REPORT'!B29</f>
        <v>Arecibo</v>
      </c>
      <c r="C29" s="148" t="str">
        <f>'ALL PROJECTS MONTHLY REPORT'!C29</f>
        <v>Trina Padilla de Sanz</v>
      </c>
      <c r="D29" s="148" t="str">
        <f>'ALL PROJECTS MONTHLY REPORT'!D29</f>
        <v>Frank Nieves</v>
      </c>
      <c r="E29" s="148" t="str">
        <f>'ALL PROJECTS MONTHLY REPORT'!E29</f>
        <v>Cost Control Company, Inc.</v>
      </c>
      <c r="F29" s="148" t="str">
        <f>'ALL PROJECTS MONTHLY REPORT'!F29</f>
        <v xml:space="preserve">ISS Corp
</v>
      </c>
      <c r="G29" s="148" t="str">
        <f>'ALL PROJECTS MONTHLY REPORT'!G29</f>
        <v>Ray Engineers PSC</v>
      </c>
      <c r="H29" s="148" t="str">
        <f>'ALL PROJECTS MONTHLY REPORT'!H29</f>
        <v>Nogama Construction</v>
      </c>
      <c r="I29" s="149">
        <f>'ALL PROJECTS MONTHLY REPORT'!I29</f>
        <v>240</v>
      </c>
      <c r="J29" s="149">
        <f>'ALL PROJECTS MONTHLY REPORT'!J29</f>
        <v>240</v>
      </c>
      <c r="K29" s="149">
        <f>'ALL PROJECTS MONTHLY REPORT'!K29</f>
        <v>0</v>
      </c>
      <c r="L29" s="26">
        <f>'ALL PROJECTS MONTHLY REPORT'!L29</f>
        <v>240</v>
      </c>
      <c r="M29" s="149">
        <f>'ALL PROJECTS MONTHLY REPORT'!M29</f>
        <v>0</v>
      </c>
      <c r="N29" s="149">
        <f>'ALL PROJECTS MONTHLY REPORT'!N29</f>
        <v>1278</v>
      </c>
      <c r="O29" s="149">
        <f>'ALL PROJECTS MONTHLY REPORT'!O29</f>
        <v>97</v>
      </c>
      <c r="P29" s="27">
        <f>'ALL PROJECTS MONTHLY REPORT'!P29</f>
        <v>1375</v>
      </c>
      <c r="Q29" s="28">
        <f>'ALL PROJECTS MONTHLY REPORT'!Q29</f>
        <v>7.5899843505477307E-2</v>
      </c>
      <c r="R29" s="29">
        <f>'ALL PROJECTS MONTHLY REPORT'!R29</f>
        <v>1464</v>
      </c>
      <c r="S29" s="28">
        <f>'ALL PROJECTS MONTHLY REPORT'!S29</f>
        <v>1</v>
      </c>
      <c r="T29" s="31">
        <f>'ALL PROJECTS MONTHLY REPORT'!T29</f>
        <v>38726</v>
      </c>
      <c r="U29" s="31">
        <f>'ALL PROJECTS MONTHLY REPORT'!U29</f>
        <v>40003</v>
      </c>
      <c r="V29" s="32">
        <f>'ALL PROJECTS MONTHLY REPORT'!V29</f>
        <v>40100</v>
      </c>
      <c r="W29" s="32">
        <f>'ALL PROJECTS MONTHLY REPORT'!W29</f>
        <v>40190</v>
      </c>
      <c r="X29" s="32">
        <f>'ALL PROJECTS MONTHLY REPORT'!X29</f>
        <v>40406</v>
      </c>
      <c r="Y29" s="31">
        <f>'ALL PROJECTS MONTHLY REPORT'!Y29</f>
        <v>0</v>
      </c>
      <c r="Z29" s="150" t="str">
        <f>'ALL PROJECTS MONTHLY REPORT'!Z29</f>
        <v xml:space="preserve">Tax Credit </v>
      </c>
      <c r="AA29" s="151">
        <f>'ALL PROJECTS MONTHLY REPORT'!AA29</f>
        <v>0</v>
      </c>
      <c r="AB29" s="152">
        <f>'ALL PROJECTS MONTHLY REPORT'!AB29</f>
        <v>23814529</v>
      </c>
      <c r="AC29" s="152">
        <f>'ALL PROJECTS MONTHLY REPORT'!AC29</f>
        <v>1556413.89</v>
      </c>
      <c r="AD29" s="37">
        <f>'ALL PROJECTS MONTHLY REPORT'!AD29</f>
        <v>25370942.890000001</v>
      </c>
      <c r="AE29" s="28">
        <f>'ALL PROJECTS MONTHLY REPORT'!AE29</f>
        <v>6.5355644447135611E-2</v>
      </c>
      <c r="AF29" s="37">
        <f>'ALL PROJECTS MONTHLY REPORT'!AF29</f>
        <v>25198434.68</v>
      </c>
      <c r="AG29" s="152">
        <f>'ALL PROJECTS MONTHLY REPORT'!AG29</f>
        <v>0</v>
      </c>
      <c r="AH29" s="37">
        <f>'ALL PROJECTS MONTHLY REPORT'!AH29</f>
        <v>25198434.68</v>
      </c>
      <c r="AI29" s="39">
        <f>'ALL PROJECTS MONTHLY REPORT'!AI29</f>
        <v>0.99320055976051269</v>
      </c>
      <c r="AJ29" s="40">
        <f>'ALL PROJECTS MONTHLY REPORT'!AJ29</f>
        <v>6.1</v>
      </c>
      <c r="AK29" s="39">
        <f>'ALL PROJECTS MONTHLY REPORT'!AK29</f>
        <v>1</v>
      </c>
      <c r="AL29" s="119">
        <f>'ALL PROJECTS MONTHLY REPORT'!AL29</f>
        <v>0</v>
      </c>
      <c r="AM29" s="153" t="str">
        <f>'ALL PROJECTS MONTHLY REPORT'!AM29</f>
        <v>Project Closed</v>
      </c>
      <c r="AN29" s="154" t="str">
        <f>'ALL PROJECTS MONTHLY REPORT'!AN29</f>
        <v xml:space="preserve">Final Acceptance </v>
      </c>
    </row>
    <row r="30" spans="1:40" s="155" customFormat="1" ht="29.4" hidden="1" thickBot="1" x14ac:dyDescent="0.35">
      <c r="A30" s="147">
        <f>'ALL PROJECTS MONTHLY REPORT'!A30</f>
        <v>5127</v>
      </c>
      <c r="B30" s="148" t="str">
        <f>'ALL PROJECTS MONTHLY REPORT'!B30</f>
        <v>Arecibo</v>
      </c>
      <c r="C30" s="148" t="str">
        <f>'ALL PROJECTS MONTHLY REPORT'!C30</f>
        <v>La Meseta</v>
      </c>
      <c r="D30" s="148" t="str">
        <f>'ALL PROJECTS MONTHLY REPORT'!D30</f>
        <v>Pedro Vega</v>
      </c>
      <c r="E30" s="148" t="str">
        <f>'ALL PROJECTS MONTHLY REPORT'!E30</f>
        <v>Cost Control Company, Inc.</v>
      </c>
      <c r="F30" s="148" t="str">
        <f>'ALL PROJECTS MONTHLY REPORT'!F30</f>
        <v>URS Caribe</v>
      </c>
      <c r="G30" s="148" t="str">
        <f>'ALL PROJECTS MONTHLY REPORT'!G30</f>
        <v>Enrique Ruiz &amp; Asoc.</v>
      </c>
      <c r="H30" s="148" t="str">
        <f>'ALL PROJECTS MONTHLY REPORT'!H30</f>
        <v>Venegas Construction</v>
      </c>
      <c r="I30" s="149">
        <f>'ALL PROJECTS MONTHLY REPORT'!I30</f>
        <v>300</v>
      </c>
      <c r="J30" s="149">
        <f>'ALL PROJECTS MONTHLY REPORT'!J30</f>
        <v>300</v>
      </c>
      <c r="K30" s="149">
        <f>'ALL PROJECTS MONTHLY REPORT'!K30</f>
        <v>0</v>
      </c>
      <c r="L30" s="26">
        <f>'ALL PROJECTS MONTHLY REPORT'!L30</f>
        <v>300</v>
      </c>
      <c r="M30" s="149">
        <f>'ALL PROJECTS MONTHLY REPORT'!M30</f>
        <v>0</v>
      </c>
      <c r="N30" s="149">
        <f>'ALL PROJECTS MONTHLY REPORT'!N30</f>
        <v>1098</v>
      </c>
      <c r="O30" s="149">
        <f>'ALL PROJECTS MONTHLY REPORT'!O30</f>
        <v>871</v>
      </c>
      <c r="P30" s="27">
        <f>'ALL PROJECTS MONTHLY REPORT'!P30</f>
        <v>1969</v>
      </c>
      <c r="Q30" s="28">
        <f>'ALL PROJECTS MONTHLY REPORT'!Q30</f>
        <v>0.7932604735883424</v>
      </c>
      <c r="R30" s="29">
        <f>'ALL PROJECTS MONTHLY REPORT'!R30</f>
        <v>1947</v>
      </c>
      <c r="S30" s="28">
        <f>'ALL PROJECTS MONTHLY REPORT'!S30</f>
        <v>1</v>
      </c>
      <c r="T30" s="31">
        <f>'ALL PROJECTS MONTHLY REPORT'!T30</f>
        <v>38503</v>
      </c>
      <c r="U30" s="31">
        <f>'ALL PROJECTS MONTHLY REPORT'!U30</f>
        <v>39600</v>
      </c>
      <c r="V30" s="32">
        <f>'ALL PROJECTS MONTHLY REPORT'!V30</f>
        <v>40471</v>
      </c>
      <c r="W30" s="32">
        <f>'ALL PROJECTS MONTHLY REPORT'!W30</f>
        <v>40450</v>
      </c>
      <c r="X30" s="32">
        <f>'ALL PROJECTS MONTHLY REPORT'!X30</f>
        <v>40567</v>
      </c>
      <c r="Y30" s="31">
        <f>'ALL PROJECTS MONTHLY REPORT'!Y30</f>
        <v>0</v>
      </c>
      <c r="Z30" s="150" t="str">
        <f>'ALL PROJECTS MONTHLY REPORT'!Z30</f>
        <v>Tax  Credit</v>
      </c>
      <c r="AA30" s="151">
        <f>'ALL PROJECTS MONTHLY REPORT'!AA30</f>
        <v>0</v>
      </c>
      <c r="AB30" s="152">
        <f>'ALL PROJECTS MONTHLY REPORT'!AB30</f>
        <v>24161000</v>
      </c>
      <c r="AC30" s="152">
        <f>'ALL PROJECTS MONTHLY REPORT'!AC30</f>
        <v>1903823.57</v>
      </c>
      <c r="AD30" s="37">
        <f>'ALL PROJECTS MONTHLY REPORT'!AD30</f>
        <v>26064823.57</v>
      </c>
      <c r="AE30" s="28">
        <f>'ALL PROJECTS MONTHLY REPORT'!AE30</f>
        <v>7.8797382972559088E-2</v>
      </c>
      <c r="AF30" s="37">
        <f>'ALL PROJECTS MONTHLY REPORT'!AF30</f>
        <v>26064823.57</v>
      </c>
      <c r="AG30" s="152">
        <f>'ALL PROJECTS MONTHLY REPORT'!AG30</f>
        <v>0</v>
      </c>
      <c r="AH30" s="37">
        <f>'ALL PROJECTS MONTHLY REPORT'!AH30</f>
        <v>26064823.57</v>
      </c>
      <c r="AI30" s="39">
        <f>'ALL PROJECTS MONTHLY REPORT'!AI30</f>
        <v>1</v>
      </c>
      <c r="AJ30" s="40">
        <f>'ALL PROJECTS MONTHLY REPORT'!AJ30</f>
        <v>6.49</v>
      </c>
      <c r="AK30" s="39">
        <f>'ALL PROJECTS MONTHLY REPORT'!AK30</f>
        <v>1</v>
      </c>
      <c r="AL30" s="119">
        <f>'ALL PROJECTS MONTHLY REPORT'!AL30</f>
        <v>0</v>
      </c>
      <c r="AM30" s="153" t="str">
        <f>'ALL PROJECTS MONTHLY REPORT'!AM30</f>
        <v xml:space="preserve">Project Closed. </v>
      </c>
      <c r="AN30" s="154" t="str">
        <f>'ALL PROJECTS MONTHLY REPORT'!AN30</f>
        <v xml:space="preserve">Final Acceptance </v>
      </c>
    </row>
    <row r="31" spans="1:40" s="155" customFormat="1" ht="43.8" hidden="1" thickBot="1" x14ac:dyDescent="0.35">
      <c r="A31" s="147">
        <f>'ALL PROJECTS MONTHLY REPORT'!A31</f>
        <v>3099</v>
      </c>
      <c r="B31" s="148" t="str">
        <f>'ALL PROJECTS MONTHLY REPORT'!B31</f>
        <v>Arecibo</v>
      </c>
      <c r="C31" s="148" t="str">
        <f>'ALL PROJECTS MONTHLY REPORT'!C31</f>
        <v>Antonio Márquez Arbona</v>
      </c>
      <c r="D31" s="148" t="str">
        <f>'ALL PROJECTS MONTHLY REPORT'!D31</f>
        <v>Frank Nieves</v>
      </c>
      <c r="E31" s="148" t="str">
        <f>'ALL PROJECTS MONTHLY REPORT'!E31</f>
        <v>American Management</v>
      </c>
      <c r="F31" s="148" t="str">
        <f>'ALL PROJECTS MONTHLY REPORT'!F31</f>
        <v>Klassik Builders</v>
      </c>
      <c r="G31" s="148" t="str">
        <f>'ALL PROJECTS MONTHLY REPORT'!G31</f>
        <v>Enrique Ruiz &amp; Asoc.</v>
      </c>
      <c r="H31" s="148" t="str">
        <f>'ALL PROJECTS MONTHLY REPORT'!H31</f>
        <v>Karimar Construction, Inc.</v>
      </c>
      <c r="I31" s="149">
        <f>'ALL PROJECTS MONTHLY REPORT'!I31</f>
        <v>104</v>
      </c>
      <c r="J31" s="149">
        <f>'ALL PROJECTS MONTHLY REPORT'!J31</f>
        <v>104</v>
      </c>
      <c r="K31" s="149">
        <f>'ALL PROJECTS MONTHLY REPORT'!K31</f>
        <v>0</v>
      </c>
      <c r="L31" s="26">
        <f>'ALL PROJECTS MONTHLY REPORT'!L31</f>
        <v>104</v>
      </c>
      <c r="M31" s="149">
        <f>'ALL PROJECTS MONTHLY REPORT'!M31</f>
        <v>0</v>
      </c>
      <c r="N31" s="149">
        <f>'ALL PROJECTS MONTHLY REPORT'!N31</f>
        <v>730</v>
      </c>
      <c r="O31" s="149">
        <f>'ALL PROJECTS MONTHLY REPORT'!O31</f>
        <v>183</v>
      </c>
      <c r="P31" s="27">
        <f>'ALL PROJECTS MONTHLY REPORT'!P31</f>
        <v>913</v>
      </c>
      <c r="Q31" s="28">
        <f>'ALL PROJECTS MONTHLY REPORT'!Q31</f>
        <v>0.25068493150684934</v>
      </c>
      <c r="R31" s="29">
        <f>'ALL PROJECTS MONTHLY REPORT'!R31</f>
        <v>912</v>
      </c>
      <c r="S31" s="28">
        <f>'ALL PROJECTS MONTHLY REPORT'!S31</f>
        <v>1</v>
      </c>
      <c r="T31" s="31">
        <f>'ALL PROJECTS MONTHLY REPORT'!T31</f>
        <v>40262</v>
      </c>
      <c r="U31" s="31">
        <f>'ALL PROJECTS MONTHLY REPORT'!U31</f>
        <v>40991</v>
      </c>
      <c r="V31" s="32">
        <f>'ALL PROJECTS MONTHLY REPORT'!V31</f>
        <v>41174</v>
      </c>
      <c r="W31" s="32">
        <f>'ALL PROJECTS MONTHLY REPORT'!W31</f>
        <v>41174</v>
      </c>
      <c r="X31" s="32">
        <f>'ALL PROJECTS MONTHLY REPORT'!X31</f>
        <v>41365</v>
      </c>
      <c r="Y31" s="31">
        <f>'ALL PROJECTS MONTHLY REPORT'!Y31</f>
        <v>0</v>
      </c>
      <c r="Z31" s="150" t="str">
        <f>'ALL PROJECTS MONTHLY REPORT'!Z31</f>
        <v>ARRA/CFP</v>
      </c>
      <c r="AA31" s="151">
        <f>'ALL PROJECTS MONTHLY REPORT'!AA31</f>
        <v>0</v>
      </c>
      <c r="AB31" s="152">
        <f>'ALL PROJECTS MONTHLY REPORT'!AB31</f>
        <v>9085636</v>
      </c>
      <c r="AC31" s="152">
        <f>'ALL PROJECTS MONTHLY REPORT'!AC31</f>
        <v>263361.39</v>
      </c>
      <c r="AD31" s="37">
        <f>'ALL PROJECTS MONTHLY REPORT'!AD31</f>
        <v>9348997.3900000006</v>
      </c>
      <c r="AE31" s="28">
        <f>'ALL PROJECTS MONTHLY REPORT'!AE31</f>
        <v>2.8986566267898032E-2</v>
      </c>
      <c r="AF31" s="37">
        <f>'ALL PROJECTS MONTHLY REPORT'!AF31</f>
        <v>9223663.1799999997</v>
      </c>
      <c r="AG31" s="152">
        <f>'ALL PROJECTS MONTHLY REPORT'!AG31</f>
        <v>0</v>
      </c>
      <c r="AH31" s="37">
        <f>'ALL PROJECTS MONTHLY REPORT'!AH31</f>
        <v>9223663.1799999997</v>
      </c>
      <c r="AI31" s="39">
        <f>'ALL PROJECTS MONTHLY REPORT'!AI31</f>
        <v>0.98659383410096335</v>
      </c>
      <c r="AJ31" s="40">
        <f>'ALL PROJECTS MONTHLY REPORT'!AJ31</f>
        <v>8.7692307692307701</v>
      </c>
      <c r="AK31" s="39">
        <f>'ALL PROJECTS MONTHLY REPORT'!AK31</f>
        <v>1</v>
      </c>
      <c r="AL31" s="119">
        <f>'ALL PROJECTS MONTHLY REPORT'!AL31</f>
        <v>0</v>
      </c>
      <c r="AM31" s="153" t="str">
        <f>'ALL PROJECTS MONTHLY REPORT'!AM31</f>
        <v>In Closing Process.</v>
      </c>
      <c r="AN31" s="154" t="str">
        <f>'ALL PROJECTS MONTHLY REPORT'!AN31</f>
        <v xml:space="preserve">Final Acceptance </v>
      </c>
    </row>
    <row r="32" spans="1:40" s="155" customFormat="1" ht="29.4" hidden="1" thickBot="1" x14ac:dyDescent="0.35">
      <c r="A32" s="147">
        <f>'ALL PROJECTS MONTHLY REPORT'!A32</f>
        <v>3021</v>
      </c>
      <c r="B32" s="148" t="str">
        <f>'ALL PROJECTS MONTHLY REPORT'!B32</f>
        <v>Arroyo</v>
      </c>
      <c r="C32" s="148" t="str">
        <f>'ALL PROJECTS MONTHLY REPORT'!C32</f>
        <v>Isidro Cora</v>
      </c>
      <c r="D32" s="148" t="str">
        <f>'ALL PROJECTS MONTHLY REPORT'!D32</f>
        <v>Rubén Cotto</v>
      </c>
      <c r="E32" s="148" t="str">
        <f>'ALL PROJECTS MONTHLY REPORT'!E32</f>
        <v>MJ Consulting</v>
      </c>
      <c r="F32" s="148" t="str">
        <f>'ALL PROJECTS MONTHLY REPORT'!F32</f>
        <v xml:space="preserve">MD </v>
      </c>
      <c r="G32" s="148" t="str">
        <f>'ALL PROJECTS MONTHLY REPORT'!G32</f>
        <v>GMG Eng. Consultants</v>
      </c>
      <c r="H32" s="148" t="str">
        <f>'ALL PROJECTS MONTHLY REPORT'!H32</f>
        <v>Venegas Construction</v>
      </c>
      <c r="I32" s="149">
        <f>'ALL PROJECTS MONTHLY REPORT'!I32</f>
        <v>150</v>
      </c>
      <c r="J32" s="149">
        <f>'ALL PROJECTS MONTHLY REPORT'!J32</f>
        <v>150</v>
      </c>
      <c r="K32" s="149">
        <f>'ALL PROJECTS MONTHLY REPORT'!K32</f>
        <v>0</v>
      </c>
      <c r="L32" s="26">
        <f>'ALL PROJECTS MONTHLY REPORT'!L32</f>
        <v>150</v>
      </c>
      <c r="M32" s="149">
        <f>'ALL PROJECTS MONTHLY REPORT'!M32</f>
        <v>0</v>
      </c>
      <c r="N32" s="149">
        <f>'ALL PROJECTS MONTHLY REPORT'!N32</f>
        <v>1095</v>
      </c>
      <c r="O32" s="149">
        <f>'ALL PROJECTS MONTHLY REPORT'!O32</f>
        <v>302</v>
      </c>
      <c r="P32" s="27">
        <f>'ALL PROJECTS MONTHLY REPORT'!P32</f>
        <v>1397</v>
      </c>
      <c r="Q32" s="28">
        <f>'ALL PROJECTS MONTHLY REPORT'!Q32</f>
        <v>0.27579908675799086</v>
      </c>
      <c r="R32" s="29">
        <f>'ALL PROJECTS MONTHLY REPORT'!R32</f>
        <v>1396</v>
      </c>
      <c r="S32" s="28">
        <f>'ALL PROJECTS MONTHLY REPORT'!S32</f>
        <v>1</v>
      </c>
      <c r="T32" s="31">
        <f>'ALL PROJECTS MONTHLY REPORT'!T32</f>
        <v>36430</v>
      </c>
      <c r="U32" s="31">
        <f>'ALL PROJECTS MONTHLY REPORT'!U32</f>
        <v>37524</v>
      </c>
      <c r="V32" s="32">
        <f>'ALL PROJECTS MONTHLY REPORT'!V32</f>
        <v>37826</v>
      </c>
      <c r="W32" s="32">
        <f>'ALL PROJECTS MONTHLY REPORT'!W32</f>
        <v>37826</v>
      </c>
      <c r="X32" s="32">
        <f>'ALL PROJECTS MONTHLY REPORT'!X32</f>
        <v>38260</v>
      </c>
      <c r="Y32" s="31">
        <f>'ALL PROJECTS MONTHLY REPORT'!Y32</f>
        <v>0</v>
      </c>
      <c r="Z32" s="150">
        <f>'ALL PROJECTS MONTHLY REPORT'!Z32</f>
        <v>0</v>
      </c>
      <c r="AA32" s="151">
        <f>'ALL PROJECTS MONTHLY REPORT'!AA32</f>
        <v>0</v>
      </c>
      <c r="AB32" s="152">
        <f>'ALL PROJECTS MONTHLY REPORT'!AB32</f>
        <v>10247000</v>
      </c>
      <c r="AC32" s="152">
        <f>'ALL PROJECTS MONTHLY REPORT'!AC32</f>
        <v>437000</v>
      </c>
      <c r="AD32" s="37">
        <f>'ALL PROJECTS MONTHLY REPORT'!AD32</f>
        <v>10684000</v>
      </c>
      <c r="AE32" s="28">
        <f>'ALL PROJECTS MONTHLY REPORT'!AE32</f>
        <v>4.2646628281448232E-2</v>
      </c>
      <c r="AF32" s="37">
        <f>'ALL PROJECTS MONTHLY REPORT'!AF32</f>
        <v>10654500</v>
      </c>
      <c r="AG32" s="152">
        <f>'ALL PROJECTS MONTHLY REPORT'!AG32</f>
        <v>0</v>
      </c>
      <c r="AH32" s="37">
        <f>'ALL PROJECTS MONTHLY REPORT'!AH32</f>
        <v>10654500</v>
      </c>
      <c r="AI32" s="39">
        <f>'ALL PROJECTS MONTHLY REPORT'!AI32</f>
        <v>0.99723886184949462</v>
      </c>
      <c r="AJ32" s="40">
        <f>'ALL PROJECTS MONTHLY REPORT'!AJ32</f>
        <v>9.3066666666666666</v>
      </c>
      <c r="AK32" s="39">
        <f>'ALL PROJECTS MONTHLY REPORT'!AK32</f>
        <v>1</v>
      </c>
      <c r="AL32" s="119">
        <f>'ALL PROJECTS MONTHLY REPORT'!AL32</f>
        <v>0</v>
      </c>
      <c r="AM32" s="153" t="str">
        <f>'ALL PROJECTS MONTHLY REPORT'!AM32</f>
        <v>The close out documents are under correction process by the Program Manager and General Contractor.</v>
      </c>
      <c r="AN32" s="154" t="str">
        <f>'ALL PROJECTS MONTHLY REPORT'!AN32</f>
        <v xml:space="preserve">Final Acceptance </v>
      </c>
    </row>
    <row r="33" spans="1:40" s="155" customFormat="1" ht="43.8" hidden="1" thickBot="1" x14ac:dyDescent="0.35">
      <c r="A33" s="147">
        <f>'ALL PROJECTS MONTHLY REPORT'!A33</f>
        <v>3036</v>
      </c>
      <c r="B33" s="148" t="str">
        <f>'ALL PROJECTS MONTHLY REPORT'!B33</f>
        <v>Barceloneta</v>
      </c>
      <c r="C33" s="148" t="str">
        <f>'ALL PROJECTS MONTHLY REPORT'!C33</f>
        <v>Antonio Dávila Freytes</v>
      </c>
      <c r="D33" s="148" t="str">
        <f>'ALL PROJECTS MONTHLY REPORT'!D33</f>
        <v>José Negrón</v>
      </c>
      <c r="E33" s="148" t="str">
        <f>'ALL PROJECTS MONTHLY REPORT'!E33</f>
        <v>MAS Corporation</v>
      </c>
      <c r="F33" s="148" t="str">
        <f>'ALL PROJECTS MONTHLY REPORT'!F33</f>
        <v xml:space="preserve">LMC
</v>
      </c>
      <c r="G33" s="148" t="str">
        <f>'ALL PROJECTS MONTHLY REPORT'!G33</f>
        <v>Andrés Hernández &amp; Asoc.</v>
      </c>
      <c r="H33" s="148" t="str">
        <f>'ALL PROJECTS MONTHLY REPORT'!H33</f>
        <v>Caribe Tecno</v>
      </c>
      <c r="I33" s="149">
        <f>'ALL PROJECTS MONTHLY REPORT'!I33</f>
        <v>100</v>
      </c>
      <c r="J33" s="149">
        <f>'ALL PROJECTS MONTHLY REPORT'!J33</f>
        <v>100</v>
      </c>
      <c r="K33" s="149">
        <f>'ALL PROJECTS MONTHLY REPORT'!K33</f>
        <v>0</v>
      </c>
      <c r="L33" s="26">
        <f>'ALL PROJECTS MONTHLY REPORT'!L33</f>
        <v>100</v>
      </c>
      <c r="M33" s="149">
        <f>'ALL PROJECTS MONTHLY REPORT'!M33</f>
        <v>0</v>
      </c>
      <c r="N33" s="149">
        <f>'ALL PROJECTS MONTHLY REPORT'!N33</f>
        <v>904</v>
      </c>
      <c r="O33" s="149">
        <f>'ALL PROJECTS MONTHLY REPORT'!O33</f>
        <v>413</v>
      </c>
      <c r="P33" s="27">
        <f>'ALL PROJECTS MONTHLY REPORT'!P33</f>
        <v>1317</v>
      </c>
      <c r="Q33" s="28">
        <f>'ALL PROJECTS MONTHLY REPORT'!Q33</f>
        <v>0.45685840707964603</v>
      </c>
      <c r="R33" s="29">
        <f>'ALL PROJECTS MONTHLY REPORT'!R33</f>
        <v>1316</v>
      </c>
      <c r="S33" s="28">
        <f>'ALL PROJECTS MONTHLY REPORT'!S33</f>
        <v>1</v>
      </c>
      <c r="T33" s="31">
        <f>'ALL PROJECTS MONTHLY REPORT'!T33</f>
        <v>36448</v>
      </c>
      <c r="U33" s="31">
        <f>'ALL PROJECTS MONTHLY REPORT'!U33</f>
        <v>37351</v>
      </c>
      <c r="V33" s="32">
        <f>'ALL PROJECTS MONTHLY REPORT'!V33</f>
        <v>37764</v>
      </c>
      <c r="W33" s="32">
        <f>'ALL PROJECTS MONTHLY REPORT'!W33</f>
        <v>37764</v>
      </c>
      <c r="X33" s="32">
        <f>'ALL PROJECTS MONTHLY REPORT'!X33</f>
        <v>37802</v>
      </c>
      <c r="Y33" s="31">
        <f>'ALL PROJECTS MONTHLY REPORT'!Y33</f>
        <v>0</v>
      </c>
      <c r="Z33" s="150">
        <f>'ALL PROJECTS MONTHLY REPORT'!Z33</f>
        <v>0</v>
      </c>
      <c r="AA33" s="151">
        <f>'ALL PROJECTS MONTHLY REPORT'!AA33</f>
        <v>0</v>
      </c>
      <c r="AB33" s="152">
        <f>'ALL PROJECTS MONTHLY REPORT'!AB33</f>
        <v>6970000</v>
      </c>
      <c r="AC33" s="152">
        <f>'ALL PROJECTS MONTHLY REPORT'!AC33</f>
        <v>1305876.67</v>
      </c>
      <c r="AD33" s="37">
        <f>'ALL PROJECTS MONTHLY REPORT'!AD33</f>
        <v>8275876.6699999999</v>
      </c>
      <c r="AE33" s="28">
        <f>'ALL PROJECTS MONTHLY REPORT'!AE33</f>
        <v>0.1873567675753228</v>
      </c>
      <c r="AF33" s="37">
        <f>'ALL PROJECTS MONTHLY REPORT'!AF33</f>
        <v>8275877</v>
      </c>
      <c r="AG33" s="152">
        <f>'ALL PROJECTS MONTHLY REPORT'!AG33</f>
        <v>0</v>
      </c>
      <c r="AH33" s="37">
        <f>'ALL PROJECTS MONTHLY REPORT'!AH33</f>
        <v>8275877</v>
      </c>
      <c r="AI33" s="39">
        <f>'ALL PROJECTS MONTHLY REPORT'!AI33</f>
        <v>1.0000000398749296</v>
      </c>
      <c r="AJ33" s="40">
        <f>'ALL PROJECTS MONTHLY REPORT'!AJ33</f>
        <v>13.16</v>
      </c>
      <c r="AK33" s="39">
        <f>'ALL PROJECTS MONTHLY REPORT'!AK33</f>
        <v>1</v>
      </c>
      <c r="AL33" s="119">
        <f>'ALL PROJECTS MONTHLY REPORT'!AL33</f>
        <v>0</v>
      </c>
      <c r="AM33" s="153" t="str">
        <f>'ALL PROJECTS MONTHLY REPORT'!AM33</f>
        <v>Project Closed</v>
      </c>
      <c r="AN33" s="154" t="str">
        <f>'ALL PROJECTS MONTHLY REPORT'!AN33</f>
        <v xml:space="preserve">Final Acceptance </v>
      </c>
    </row>
    <row r="34" spans="1:40" s="155" customFormat="1" ht="29.4" hidden="1" thickBot="1" x14ac:dyDescent="0.35">
      <c r="A34" s="147">
        <f>'ALL PROJECTS MONTHLY REPORT'!A34</f>
        <v>3037</v>
      </c>
      <c r="B34" s="148" t="str">
        <f>'ALL PROJECTS MONTHLY REPORT'!B34</f>
        <v>Barranquitas</v>
      </c>
      <c r="C34" s="148" t="str">
        <f>'ALL PROJECTS MONTHLY REPORT'!C34</f>
        <v>Villa Universitaria</v>
      </c>
      <c r="D34" s="148" t="str">
        <f>'ALL PROJECTS MONTHLY REPORT'!D34</f>
        <v>Jorge Mercado</v>
      </c>
      <c r="E34" s="148" t="str">
        <f>'ALL PROJECTS MONTHLY REPORT'!E34</f>
        <v>MJ Consulting</v>
      </c>
      <c r="F34" s="148" t="str">
        <f>'ALL PROJECTS MONTHLY REPORT'!F34</f>
        <v xml:space="preserve">AVP </v>
      </c>
      <c r="G34" s="148" t="str">
        <f>'ALL PROJECTS MONTHLY REPORT'!G34</f>
        <v>GMG Eng. Consultants</v>
      </c>
      <c r="H34" s="148" t="str">
        <f>'ALL PROJECTS MONTHLY REPORT'!H34</f>
        <v>Royal &amp; Sun Alliance</v>
      </c>
      <c r="I34" s="149">
        <f>'ALL PROJECTS MONTHLY REPORT'!I34</f>
        <v>100</v>
      </c>
      <c r="J34" s="149">
        <f>'ALL PROJECTS MONTHLY REPORT'!J34</f>
        <v>100</v>
      </c>
      <c r="K34" s="149">
        <f>'ALL PROJECTS MONTHLY REPORT'!K34</f>
        <v>0</v>
      </c>
      <c r="L34" s="26">
        <f>'ALL PROJECTS MONTHLY REPORT'!L34</f>
        <v>100</v>
      </c>
      <c r="M34" s="149">
        <f>'ALL PROJECTS MONTHLY REPORT'!M34</f>
        <v>0</v>
      </c>
      <c r="N34" s="149">
        <f>'ALL PROJECTS MONTHLY REPORT'!N34</f>
        <v>540</v>
      </c>
      <c r="O34" s="149">
        <f>'ALL PROJECTS MONTHLY REPORT'!O34</f>
        <v>913</v>
      </c>
      <c r="P34" s="27">
        <f>'ALL PROJECTS MONTHLY REPORT'!P34</f>
        <v>1453</v>
      </c>
      <c r="Q34" s="28">
        <f>'ALL PROJECTS MONTHLY REPORT'!Q34</f>
        <v>1.6907407407407407</v>
      </c>
      <c r="R34" s="29">
        <f>'ALL PROJECTS MONTHLY REPORT'!R34</f>
        <v>1678</v>
      </c>
      <c r="S34" s="28">
        <f>'ALL PROJECTS MONTHLY REPORT'!S34</f>
        <v>1</v>
      </c>
      <c r="T34" s="31">
        <f>'ALL PROJECTS MONTHLY REPORT'!T34</f>
        <v>35759</v>
      </c>
      <c r="U34" s="31">
        <f>'ALL PROJECTS MONTHLY REPORT'!U34</f>
        <v>36298</v>
      </c>
      <c r="V34" s="32">
        <f>'ALL PROJECTS MONTHLY REPORT'!V34</f>
        <v>37211</v>
      </c>
      <c r="W34" s="32">
        <f>'ALL PROJECTS MONTHLY REPORT'!W34</f>
        <v>37437</v>
      </c>
      <c r="X34" s="32">
        <f>'ALL PROJECTS MONTHLY REPORT'!X34</f>
        <v>37572</v>
      </c>
      <c r="Y34" s="31">
        <f>'ALL PROJECTS MONTHLY REPORT'!Y34</f>
        <v>0</v>
      </c>
      <c r="Z34" s="150">
        <f>'ALL PROJECTS MONTHLY REPORT'!Z34</f>
        <v>0</v>
      </c>
      <c r="AA34" s="151">
        <f>'ALL PROJECTS MONTHLY REPORT'!AA34</f>
        <v>0</v>
      </c>
      <c r="AB34" s="152">
        <f>'ALL PROJECTS MONTHLY REPORT'!AB34</f>
        <v>5299000</v>
      </c>
      <c r="AC34" s="152">
        <f>'ALL PROJECTS MONTHLY REPORT'!AC34</f>
        <v>804839</v>
      </c>
      <c r="AD34" s="37">
        <f>'ALL PROJECTS MONTHLY REPORT'!AD34</f>
        <v>6103839</v>
      </c>
      <c r="AE34" s="28">
        <f>'ALL PROJECTS MONTHLY REPORT'!AE34</f>
        <v>0.15188507265521797</v>
      </c>
      <c r="AF34" s="37">
        <f>'ALL PROJECTS MONTHLY REPORT'!AF34</f>
        <v>6103839</v>
      </c>
      <c r="AG34" s="152">
        <f>'ALL PROJECTS MONTHLY REPORT'!AG34</f>
        <v>0</v>
      </c>
      <c r="AH34" s="37">
        <f>'ALL PROJECTS MONTHLY REPORT'!AH34</f>
        <v>6103839</v>
      </c>
      <c r="AI34" s="39">
        <f>'ALL PROJECTS MONTHLY REPORT'!AI34</f>
        <v>1</v>
      </c>
      <c r="AJ34" s="40">
        <f>'ALL PROJECTS MONTHLY REPORT'!AJ34</f>
        <v>16.78</v>
      </c>
      <c r="AK34" s="39">
        <f>'ALL PROJECTS MONTHLY REPORT'!AK34</f>
        <v>1</v>
      </c>
      <c r="AL34" s="119">
        <f>'ALL PROJECTS MONTHLY REPORT'!AL34</f>
        <v>0</v>
      </c>
      <c r="AM34" s="153" t="str">
        <f>'ALL PROJECTS MONTHLY REPORT'!AM34</f>
        <v>Project Closed</v>
      </c>
      <c r="AN34" s="154" t="str">
        <f>'ALL PROJECTS MONTHLY REPORT'!AN34</f>
        <v xml:space="preserve">Final Acceptance </v>
      </c>
    </row>
    <row r="35" spans="1:40" s="155" customFormat="1" ht="29.4" hidden="1" thickBot="1" x14ac:dyDescent="0.35">
      <c r="A35" s="147">
        <f>'ALL PROJECTS MONTHLY REPORT'!A35</f>
        <v>5093</v>
      </c>
      <c r="B35" s="148" t="str">
        <f>'ALL PROJECTS MONTHLY REPORT'!B35</f>
        <v>Bayamón</v>
      </c>
      <c r="C35" s="148" t="str">
        <f>'ALL PROJECTS MONTHLY REPORT'!C35</f>
        <v>Brisas de Bayamón</v>
      </c>
      <c r="D35" s="148" t="str">
        <f>'ALL PROJECTS MONTHLY REPORT'!D35</f>
        <v>Arturo Acevedo</v>
      </c>
      <c r="E35" s="148" t="str">
        <f>'ALL PROJECTS MONTHLY REPORT'!E35</f>
        <v>Cost Control Company, Inc.</v>
      </c>
      <c r="F35" s="148" t="str">
        <f>'ALL PROJECTS MONTHLY REPORT'!F35</f>
        <v xml:space="preserve">URS Caribe
</v>
      </c>
      <c r="G35" s="148" t="str">
        <f>'ALL PROJECTS MONTHLY REPORT'!G35</f>
        <v>Edison Avilés Deliz</v>
      </c>
      <c r="H35" s="148" t="str">
        <f>'ALL PROJECTS MONTHLY REPORT'!H35</f>
        <v>Omega Engineering</v>
      </c>
      <c r="I35" s="149">
        <f>'ALL PROJECTS MONTHLY REPORT'!I35</f>
        <v>300</v>
      </c>
      <c r="J35" s="149">
        <f>'ALL PROJECTS MONTHLY REPORT'!J35</f>
        <v>300</v>
      </c>
      <c r="K35" s="149">
        <f>'ALL PROJECTS MONTHLY REPORT'!K35</f>
        <v>0</v>
      </c>
      <c r="L35" s="26">
        <f>'ALL PROJECTS MONTHLY REPORT'!L35</f>
        <v>300</v>
      </c>
      <c r="M35" s="149">
        <f>'ALL PROJECTS MONTHLY REPORT'!M35</f>
        <v>0</v>
      </c>
      <c r="N35" s="149">
        <f>'ALL PROJECTS MONTHLY REPORT'!N35</f>
        <v>1400</v>
      </c>
      <c r="O35" s="149">
        <f>'ALL PROJECTS MONTHLY REPORT'!O35</f>
        <v>1372</v>
      </c>
      <c r="P35" s="27">
        <f>'ALL PROJECTS MONTHLY REPORT'!P35</f>
        <v>2772</v>
      </c>
      <c r="Q35" s="28">
        <f>'ALL PROJECTS MONTHLY REPORT'!Q35</f>
        <v>0.98</v>
      </c>
      <c r="R35" s="29">
        <f>'ALL PROJECTS MONTHLY REPORT'!R35</f>
        <v>2518</v>
      </c>
      <c r="S35" s="28">
        <f>'ALL PROJECTS MONTHLY REPORT'!S35</f>
        <v>1</v>
      </c>
      <c r="T35" s="31">
        <f>'ALL PROJECTS MONTHLY REPORT'!T35</f>
        <v>37265</v>
      </c>
      <c r="U35" s="31">
        <f>'ALL PROJECTS MONTHLY REPORT'!U35</f>
        <v>38664</v>
      </c>
      <c r="V35" s="32">
        <f>'ALL PROJECTS MONTHLY REPORT'!V35</f>
        <v>40036</v>
      </c>
      <c r="W35" s="32">
        <f>'ALL PROJECTS MONTHLY REPORT'!W35</f>
        <v>39783</v>
      </c>
      <c r="X35" s="32">
        <f>'ALL PROJECTS MONTHLY REPORT'!X35</f>
        <v>40259</v>
      </c>
      <c r="Y35" s="31">
        <f>'ALL PROJECTS MONTHLY REPORT'!Y35</f>
        <v>0</v>
      </c>
      <c r="Z35" s="150" t="str">
        <f>'ALL PROJECTS MONTHLY REPORT'!Z35</f>
        <v>Tax Credit</v>
      </c>
      <c r="AA35" s="151">
        <f>'ALL PROJECTS MONTHLY REPORT'!AA35</f>
        <v>0</v>
      </c>
      <c r="AB35" s="152">
        <f>'ALL PROJECTS MONTHLY REPORT'!AB35</f>
        <v>23965851</v>
      </c>
      <c r="AC35" s="152">
        <f>'ALL PROJECTS MONTHLY REPORT'!AC35</f>
        <v>5030471</v>
      </c>
      <c r="AD35" s="37">
        <f>'ALL PROJECTS MONTHLY REPORT'!AD35</f>
        <v>28996322</v>
      </c>
      <c r="AE35" s="28">
        <f>'ALL PROJECTS MONTHLY REPORT'!AE35</f>
        <v>0.20990162210388441</v>
      </c>
      <c r="AF35" s="37">
        <f>'ALL PROJECTS MONTHLY REPORT'!AF35</f>
        <v>27007484</v>
      </c>
      <c r="AG35" s="152">
        <f>'ALL PROJECTS MONTHLY REPORT'!AG35</f>
        <v>0</v>
      </c>
      <c r="AH35" s="37">
        <f>'ALL PROJECTS MONTHLY REPORT'!AH35</f>
        <v>27007484</v>
      </c>
      <c r="AI35" s="39">
        <f>'ALL PROJECTS MONTHLY REPORT'!AI35</f>
        <v>0.93141068029248675</v>
      </c>
      <c r="AJ35" s="40">
        <f>'ALL PROJECTS MONTHLY REPORT'!AJ35</f>
        <v>8.3933333333333326</v>
      </c>
      <c r="AK35" s="39">
        <f>'ALL PROJECTS MONTHLY REPORT'!AK35</f>
        <v>1</v>
      </c>
      <c r="AL35" s="119">
        <f>'ALL PROJECTS MONTHLY REPORT'!AL35</f>
        <v>0</v>
      </c>
      <c r="AM35" s="153" t="str">
        <f>'ALL PROJECTS MONTHLY REPORT'!AM35</f>
        <v>Project Closed</v>
      </c>
      <c r="AN35" s="154" t="str">
        <f>'ALL PROJECTS MONTHLY REPORT'!AN35</f>
        <v xml:space="preserve">Final Acceptance </v>
      </c>
    </row>
    <row r="36" spans="1:40" s="155" customFormat="1" ht="29.4" hidden="1" thickBot="1" x14ac:dyDescent="0.35">
      <c r="A36" s="147">
        <f>'ALL PROJECTS MONTHLY REPORT'!A36</f>
        <v>5151</v>
      </c>
      <c r="B36" s="148" t="str">
        <f>'ALL PROJECTS MONTHLY REPORT'!B36</f>
        <v>Bayamón</v>
      </c>
      <c r="C36" s="148" t="str">
        <f>'ALL PROJECTS MONTHLY REPORT'!C36</f>
        <v>Sierra Linda</v>
      </c>
      <c r="D36" s="148" t="str">
        <f>'ALL PROJECTS MONTHLY REPORT'!D36</f>
        <v>Arturo Acevedo</v>
      </c>
      <c r="E36" s="148" t="str">
        <f>'ALL PROJECTS MONTHLY REPORT'!E36</f>
        <v>Martinal Property</v>
      </c>
      <c r="F36" s="148" t="str">
        <f>'ALL PROJECTS MONTHLY REPORT'!F36</f>
        <v xml:space="preserve">URS 
</v>
      </c>
      <c r="G36" s="148" t="str">
        <f>'ALL PROJECTS MONTHLY REPORT'!G36</f>
        <v>Gautier &amp; De Torres</v>
      </c>
      <c r="H36" s="148" t="str">
        <f>'ALL PROJECTS MONTHLY REPORT'!H36</f>
        <v>JR Builders</v>
      </c>
      <c r="I36" s="149">
        <f>'ALL PROJECTS MONTHLY REPORT'!I36</f>
        <v>200</v>
      </c>
      <c r="J36" s="149">
        <f>'ALL PROJECTS MONTHLY REPORT'!J36</f>
        <v>200</v>
      </c>
      <c r="K36" s="149">
        <f>'ALL PROJECTS MONTHLY REPORT'!K36</f>
        <v>0</v>
      </c>
      <c r="L36" s="26">
        <f>'ALL PROJECTS MONTHLY REPORT'!L36</f>
        <v>200</v>
      </c>
      <c r="M36" s="149">
        <f>'ALL PROJECTS MONTHLY REPORT'!M36</f>
        <v>0</v>
      </c>
      <c r="N36" s="149">
        <f>'ALL PROJECTS MONTHLY REPORT'!N36</f>
        <v>1015</v>
      </c>
      <c r="O36" s="149">
        <f>'ALL PROJECTS MONTHLY REPORT'!O36</f>
        <v>1071</v>
      </c>
      <c r="P36" s="27">
        <f>'ALL PROJECTS MONTHLY REPORT'!P36</f>
        <v>2086</v>
      </c>
      <c r="Q36" s="28">
        <f>'ALL PROJECTS MONTHLY REPORT'!Q36</f>
        <v>1.0551724137931036</v>
      </c>
      <c r="R36" s="29">
        <f>'ALL PROJECTS MONTHLY REPORT'!R36</f>
        <v>2136</v>
      </c>
      <c r="S36" s="28">
        <f>'ALL PROJECTS MONTHLY REPORT'!S36</f>
        <v>1</v>
      </c>
      <c r="T36" s="31">
        <f>'ALL PROJECTS MONTHLY REPORT'!T36</f>
        <v>37361</v>
      </c>
      <c r="U36" s="31">
        <f>'ALL PROJECTS MONTHLY REPORT'!U36</f>
        <v>38375</v>
      </c>
      <c r="V36" s="32">
        <f>'ALL PROJECTS MONTHLY REPORT'!V36</f>
        <v>39446</v>
      </c>
      <c r="W36" s="32">
        <f>'ALL PROJECTS MONTHLY REPORT'!W36</f>
        <v>39497</v>
      </c>
      <c r="X36" s="32">
        <f>'ALL PROJECTS MONTHLY REPORT'!X36</f>
        <v>39668</v>
      </c>
      <c r="Y36" s="31">
        <f>'ALL PROJECTS MONTHLY REPORT'!Y36</f>
        <v>0</v>
      </c>
      <c r="Z36" s="150" t="str">
        <f>'ALL PROJECTS MONTHLY REPORT'!Z36</f>
        <v>CFP-02</v>
      </c>
      <c r="AA36" s="151">
        <f>'ALL PROJECTS MONTHLY REPORT'!AA36</f>
        <v>0</v>
      </c>
      <c r="AB36" s="152">
        <f>'ALL PROJECTS MONTHLY REPORT'!AB36</f>
        <v>13395440</v>
      </c>
      <c r="AC36" s="152">
        <f>'ALL PROJECTS MONTHLY REPORT'!AC36</f>
        <v>1036113</v>
      </c>
      <c r="AD36" s="37">
        <f>'ALL PROJECTS MONTHLY REPORT'!AD36</f>
        <v>14431553</v>
      </c>
      <c r="AE36" s="28">
        <f>'ALL PROJECTS MONTHLY REPORT'!AE36</f>
        <v>7.7348187144281932E-2</v>
      </c>
      <c r="AF36" s="37">
        <f>'ALL PROJECTS MONTHLY REPORT'!AF36</f>
        <v>14344606</v>
      </c>
      <c r="AG36" s="152">
        <f>'ALL PROJECTS MONTHLY REPORT'!AG36</f>
        <v>0</v>
      </c>
      <c r="AH36" s="37">
        <f>'ALL PROJECTS MONTHLY REPORT'!AH36</f>
        <v>14344606</v>
      </c>
      <c r="AI36" s="39">
        <f>'ALL PROJECTS MONTHLY REPORT'!AI36</f>
        <v>0.99397521528001875</v>
      </c>
      <c r="AJ36" s="40">
        <f>'ALL PROJECTS MONTHLY REPORT'!AJ36</f>
        <v>10.68</v>
      </c>
      <c r="AK36" s="39">
        <f>'ALL PROJECTS MONTHLY REPORT'!AK36</f>
        <v>1</v>
      </c>
      <c r="AL36" s="119">
        <f>'ALL PROJECTS MONTHLY REPORT'!AL36</f>
        <v>0</v>
      </c>
      <c r="AM36" s="153" t="str">
        <f>'ALL PROJECTS MONTHLY REPORT'!AM36</f>
        <v>Project Closed</v>
      </c>
      <c r="AN36" s="154" t="str">
        <f>'ALL PROJECTS MONTHLY REPORT'!AN36</f>
        <v xml:space="preserve">Final Acceptance </v>
      </c>
    </row>
    <row r="37" spans="1:40" s="155" customFormat="1" ht="43.8" hidden="1" thickBot="1" x14ac:dyDescent="0.35">
      <c r="A37" s="147">
        <f>'ALL PROJECTS MONTHLY REPORT'!A37</f>
        <v>5096</v>
      </c>
      <c r="B37" s="148" t="str">
        <f>'ALL PROJECTS MONTHLY REPORT'!B37</f>
        <v>Bayamón</v>
      </c>
      <c r="C37" s="148" t="str">
        <f>'ALL PROJECTS MONTHLY REPORT'!C37</f>
        <v>La Alhambra</v>
      </c>
      <c r="D37" s="148" t="str">
        <f>'ALL PROJECTS MONTHLY REPORT'!D37</f>
        <v>Luis Rodríguez</v>
      </c>
      <c r="E37" s="148" t="str">
        <f>'ALL PROJECTS MONTHLY REPORT'!E37</f>
        <v>Cost Control Company, Inc.</v>
      </c>
      <c r="F37" s="148" t="str">
        <f>'ALL PROJECTS MONTHLY REPORT'!F37</f>
        <v xml:space="preserve">LMC
</v>
      </c>
      <c r="G37" s="148" t="str">
        <f>'ALL PROJECTS MONTHLY REPORT'!G37</f>
        <v>Jorge del Río Arquitectos</v>
      </c>
      <c r="H37" s="148" t="str">
        <f>'ALL PROJECTS MONTHLY REPORT'!H37</f>
        <v>Del Valle Group</v>
      </c>
      <c r="I37" s="149">
        <f>'ALL PROJECTS MONTHLY REPORT'!I37</f>
        <v>96</v>
      </c>
      <c r="J37" s="149">
        <f>'ALL PROJECTS MONTHLY REPORT'!J37</f>
        <v>96</v>
      </c>
      <c r="K37" s="149">
        <f>'ALL PROJECTS MONTHLY REPORT'!K37</f>
        <v>0</v>
      </c>
      <c r="L37" s="26">
        <f>'ALL PROJECTS MONTHLY REPORT'!L37</f>
        <v>96</v>
      </c>
      <c r="M37" s="149">
        <f>'ALL PROJECTS MONTHLY REPORT'!M37</f>
        <v>0</v>
      </c>
      <c r="N37" s="149">
        <f>'ALL PROJECTS MONTHLY REPORT'!N37</f>
        <v>730</v>
      </c>
      <c r="O37" s="149">
        <f>'ALL PROJECTS MONTHLY REPORT'!O37</f>
        <v>236</v>
      </c>
      <c r="P37" s="27">
        <f>'ALL PROJECTS MONTHLY REPORT'!P37</f>
        <v>966</v>
      </c>
      <c r="Q37" s="28">
        <f>'ALL PROJECTS MONTHLY REPORT'!Q37</f>
        <v>0.32328767123287672</v>
      </c>
      <c r="R37" s="29">
        <f>'ALL PROJECTS MONTHLY REPORT'!R37</f>
        <v>793</v>
      </c>
      <c r="S37" s="28">
        <f>'ALL PROJECTS MONTHLY REPORT'!S37</f>
        <v>1</v>
      </c>
      <c r="T37" s="31">
        <f>'ALL PROJECTS MONTHLY REPORT'!T37</f>
        <v>40022</v>
      </c>
      <c r="U37" s="31">
        <f>'ALL PROJECTS MONTHLY REPORT'!U37</f>
        <v>40751</v>
      </c>
      <c r="V37" s="32">
        <f>'ALL PROJECTS MONTHLY REPORT'!V37</f>
        <v>40987</v>
      </c>
      <c r="W37" s="32">
        <f>'ALL PROJECTS MONTHLY REPORT'!W37</f>
        <v>40815</v>
      </c>
      <c r="X37" s="32">
        <f>'ALL PROJECTS MONTHLY REPORT'!X37</f>
        <v>41046</v>
      </c>
      <c r="Y37" s="31">
        <f>'ALL PROJECTS MONTHLY REPORT'!Y37</f>
        <v>0</v>
      </c>
      <c r="Z37" s="150" t="str">
        <f>'ALL PROJECTS MONTHLY REPORT'!Z37</f>
        <v>ARRA-CFP</v>
      </c>
      <c r="AA37" s="151">
        <f>'ALL PROJECTS MONTHLY REPORT'!AA37</f>
        <v>0</v>
      </c>
      <c r="AB37" s="152">
        <f>'ALL PROJECTS MONTHLY REPORT'!AB37</f>
        <v>9555000</v>
      </c>
      <c r="AC37" s="152">
        <f>'ALL PROJECTS MONTHLY REPORT'!AC37</f>
        <v>752914.59</v>
      </c>
      <c r="AD37" s="37">
        <f>'ALL PROJECTS MONTHLY REPORT'!AD37</f>
        <v>10307914.59</v>
      </c>
      <c r="AE37" s="28">
        <f>'ALL PROJECTS MONTHLY REPORT'!AE37</f>
        <v>7.8797968602825744E-2</v>
      </c>
      <c r="AF37" s="37">
        <f>'ALL PROJECTS MONTHLY REPORT'!AF37</f>
        <v>10307914.59</v>
      </c>
      <c r="AG37" s="152">
        <f>'ALL PROJECTS MONTHLY REPORT'!AG37</f>
        <v>0</v>
      </c>
      <c r="AH37" s="37">
        <f>'ALL PROJECTS MONTHLY REPORT'!AH37</f>
        <v>10307914.59</v>
      </c>
      <c r="AI37" s="39">
        <f>'ALL PROJECTS MONTHLY REPORT'!AI37</f>
        <v>1</v>
      </c>
      <c r="AJ37" s="40">
        <f>'ALL PROJECTS MONTHLY REPORT'!AJ37</f>
        <v>8.2604166666666661</v>
      </c>
      <c r="AK37" s="39">
        <f>'ALL PROJECTS MONTHLY REPORT'!AK37</f>
        <v>1</v>
      </c>
      <c r="AL37" s="119">
        <f>'ALL PROJECTS MONTHLY REPORT'!AL37</f>
        <v>0</v>
      </c>
      <c r="AM37" s="153" t="str">
        <f>'ALL PROJECTS MONTHLY REPORT'!AM37</f>
        <v>Project Closed</v>
      </c>
      <c r="AN37" s="154" t="str">
        <f>'ALL PROJECTS MONTHLY REPORT'!AN37</f>
        <v xml:space="preserve">Final Acceptance </v>
      </c>
    </row>
    <row r="38" spans="1:40" s="155" customFormat="1" ht="29.4" hidden="1" thickBot="1" x14ac:dyDescent="0.35">
      <c r="A38" s="147">
        <f>'ALL PROJECTS MONTHLY REPORT'!A38</f>
        <v>5094</v>
      </c>
      <c r="B38" s="148" t="str">
        <f>'ALL PROJECTS MONTHLY REPORT'!B38</f>
        <v>Bayamón</v>
      </c>
      <c r="C38" s="148" t="str">
        <f>'ALL PROJECTS MONTHLY REPORT'!C38</f>
        <v>Las Gardenias</v>
      </c>
      <c r="D38" s="148" t="str">
        <f>'ALL PROJECTS MONTHLY REPORT'!D38</f>
        <v>Jorge Mercado</v>
      </c>
      <c r="E38" s="148" t="str">
        <f>'ALL PROJECTS MONTHLY REPORT'!E38</f>
        <v>Housing Promoters</v>
      </c>
      <c r="F38" s="148" t="str">
        <f>'ALL PROJECTS MONTHLY REPORT'!F38</f>
        <v>AVP/Prann</v>
      </c>
      <c r="G38" s="148" t="str">
        <f>'ALL PROJECTS MONTHLY REPORT'!G38</f>
        <v>Gautier &amp; Benítez</v>
      </c>
      <c r="H38" s="148" t="str">
        <f>'ALL PROJECTS MONTHLY REPORT'!H38</f>
        <v>Del Valle Group</v>
      </c>
      <c r="I38" s="149">
        <f>'ALL PROJECTS MONTHLY REPORT'!I38</f>
        <v>164</v>
      </c>
      <c r="J38" s="149">
        <f>'ALL PROJECTS MONTHLY REPORT'!J38</f>
        <v>164</v>
      </c>
      <c r="K38" s="149">
        <f>'ALL PROJECTS MONTHLY REPORT'!K38</f>
        <v>0</v>
      </c>
      <c r="L38" s="26">
        <f>'ALL PROJECTS MONTHLY REPORT'!L38</f>
        <v>164</v>
      </c>
      <c r="M38" s="149">
        <f>'ALL PROJECTS MONTHLY REPORT'!M38</f>
        <v>0</v>
      </c>
      <c r="N38" s="149">
        <f>'ALL PROJECTS MONTHLY REPORT'!N38</f>
        <v>671</v>
      </c>
      <c r="O38" s="149">
        <f>'ALL PROJECTS MONTHLY REPORT'!O38</f>
        <v>302</v>
      </c>
      <c r="P38" s="27">
        <f>'ALL PROJECTS MONTHLY REPORT'!P38</f>
        <v>973</v>
      </c>
      <c r="Q38" s="28">
        <f>'ALL PROJECTS MONTHLY REPORT'!Q38</f>
        <v>0.45007451564828616</v>
      </c>
      <c r="R38" s="29">
        <f>'ALL PROJECTS MONTHLY REPORT'!R38</f>
        <v>1033</v>
      </c>
      <c r="S38" s="28">
        <f>'ALL PROJECTS MONTHLY REPORT'!S38</f>
        <v>1</v>
      </c>
      <c r="T38" s="31">
        <f>'ALL PROJECTS MONTHLY REPORT'!T38</f>
        <v>35579</v>
      </c>
      <c r="U38" s="31">
        <f>'ALL PROJECTS MONTHLY REPORT'!U38</f>
        <v>36249</v>
      </c>
      <c r="V38" s="32">
        <f>'ALL PROJECTS MONTHLY REPORT'!V38</f>
        <v>36551</v>
      </c>
      <c r="W38" s="32">
        <f>'ALL PROJECTS MONTHLY REPORT'!W38</f>
        <v>36612</v>
      </c>
      <c r="X38" s="32">
        <f>'ALL PROJECTS MONTHLY REPORT'!X38</f>
        <v>36685</v>
      </c>
      <c r="Y38" s="31">
        <f>'ALL PROJECTS MONTHLY REPORT'!Y38</f>
        <v>0</v>
      </c>
      <c r="Z38" s="150">
        <f>'ALL PROJECTS MONTHLY REPORT'!Z38</f>
        <v>0</v>
      </c>
      <c r="AA38" s="151">
        <f>'ALL PROJECTS MONTHLY REPORT'!AA38</f>
        <v>0</v>
      </c>
      <c r="AB38" s="152">
        <f>'ALL PROJECTS MONTHLY REPORT'!AB38</f>
        <v>7117000</v>
      </c>
      <c r="AC38" s="152">
        <f>'ALL PROJECTS MONTHLY REPORT'!AC38</f>
        <v>152286.5</v>
      </c>
      <c r="AD38" s="37">
        <f>'ALL PROJECTS MONTHLY REPORT'!AD38</f>
        <v>7269286.5</v>
      </c>
      <c r="AE38" s="28">
        <f>'ALL PROJECTS MONTHLY REPORT'!AE38</f>
        <v>2.1397569200505832E-2</v>
      </c>
      <c r="AF38" s="37">
        <f>'ALL PROJECTS MONTHLY REPORT'!AF38</f>
        <v>7234564.4000000004</v>
      </c>
      <c r="AG38" s="152">
        <f>'ALL PROJECTS MONTHLY REPORT'!AG38</f>
        <v>0</v>
      </c>
      <c r="AH38" s="37">
        <f>'ALL PROJECTS MONTHLY REPORT'!AH38</f>
        <v>7234564.4000000004</v>
      </c>
      <c r="AI38" s="39">
        <f>'ALL PROJECTS MONTHLY REPORT'!AI38</f>
        <v>0.99522345143502056</v>
      </c>
      <c r="AJ38" s="40">
        <f>'ALL PROJECTS MONTHLY REPORT'!AJ38</f>
        <v>6.2987804878048781</v>
      </c>
      <c r="AK38" s="39">
        <f>'ALL PROJECTS MONTHLY REPORT'!AK38</f>
        <v>1</v>
      </c>
      <c r="AL38" s="119">
        <f>'ALL PROJECTS MONTHLY REPORT'!AL38</f>
        <v>0</v>
      </c>
      <c r="AM38" s="153" t="str">
        <f>'ALL PROJECTS MONTHLY REPORT'!AM38</f>
        <v>Project Closed</v>
      </c>
      <c r="AN38" s="154" t="str">
        <f>'ALL PROJECTS MONTHLY REPORT'!AN38</f>
        <v xml:space="preserve">Final Acceptance </v>
      </c>
    </row>
    <row r="39" spans="1:40" s="155" customFormat="1" ht="43.8" hidden="1" thickBot="1" x14ac:dyDescent="0.35">
      <c r="A39" s="147">
        <f>'ALL PROJECTS MONTHLY REPORT'!A39</f>
        <v>5138</v>
      </c>
      <c r="B39" s="148" t="str">
        <f>'ALL PROJECTS MONTHLY REPORT'!B39</f>
        <v>Caguas</v>
      </c>
      <c r="C39" s="148" t="str">
        <f>'ALL PROJECTS MONTHLY REPORT'!C39</f>
        <v>Villa del Rey                           (With Take Over Agreement)</v>
      </c>
      <c r="D39" s="148" t="str">
        <f>'ALL PROJECTS MONTHLY REPORT'!D39</f>
        <v>Fco. Palacios</v>
      </c>
      <c r="E39" s="148" t="str">
        <f>'ALL PROJECTS MONTHLY REPORT'!E39</f>
        <v>MJ Consulting</v>
      </c>
      <c r="F39" s="148" t="str">
        <f>'ALL PROJECTS MONTHLY REPORT'!F39</f>
        <v>AVP / Vivonis &amp; Villegas</v>
      </c>
      <c r="G39" s="148" t="str">
        <f>'ALL PROJECTS MONTHLY REPORT'!G39</f>
        <v>Guillermety, Ortiz &amp; Asoc.</v>
      </c>
      <c r="H39" s="148" t="str">
        <f>'ALL PROJECTS MONTHLY REPORT'!H39</f>
        <v xml:space="preserve">American Intl. </v>
      </c>
      <c r="I39" s="149">
        <f>'ALL PROJECTS MONTHLY REPORT'!I39</f>
        <v>100</v>
      </c>
      <c r="J39" s="149">
        <f>'ALL PROJECTS MONTHLY REPORT'!J39</f>
        <v>100</v>
      </c>
      <c r="K39" s="149">
        <f>'ALL PROJECTS MONTHLY REPORT'!K39</f>
        <v>0</v>
      </c>
      <c r="L39" s="26">
        <f>'ALL PROJECTS MONTHLY REPORT'!L39</f>
        <v>100</v>
      </c>
      <c r="M39" s="149">
        <f>'ALL PROJECTS MONTHLY REPORT'!M39</f>
        <v>0</v>
      </c>
      <c r="N39" s="149">
        <f>'ALL PROJECTS MONTHLY REPORT'!N39</f>
        <v>620</v>
      </c>
      <c r="O39" s="149">
        <f>'ALL PROJECTS MONTHLY REPORT'!O39</f>
        <v>165</v>
      </c>
      <c r="P39" s="27">
        <f>'ALL PROJECTS MONTHLY REPORT'!P39</f>
        <v>785</v>
      </c>
      <c r="Q39" s="28">
        <f>'ALL PROJECTS MONTHLY REPORT'!Q39</f>
        <v>0.2661290322580645</v>
      </c>
      <c r="R39" s="29">
        <f>'ALL PROJECTS MONTHLY REPORT'!R39</f>
        <v>903</v>
      </c>
      <c r="S39" s="28">
        <f>'ALL PROJECTS MONTHLY REPORT'!S39</f>
        <v>1</v>
      </c>
      <c r="T39" s="31">
        <f>'ALL PROJECTS MONTHLY REPORT'!T39</f>
        <v>36742</v>
      </c>
      <c r="U39" s="31">
        <f>'ALL PROJECTS MONTHLY REPORT'!U39</f>
        <v>37361</v>
      </c>
      <c r="V39" s="32">
        <f>'ALL PROJECTS MONTHLY REPORT'!V39</f>
        <v>37526</v>
      </c>
      <c r="W39" s="32">
        <f>'ALL PROJECTS MONTHLY REPORT'!W39</f>
        <v>37645</v>
      </c>
      <c r="X39" s="32">
        <f>'ALL PROJECTS MONTHLY REPORT'!X39</f>
        <v>37645</v>
      </c>
      <c r="Y39" s="31">
        <f>'ALL PROJECTS MONTHLY REPORT'!Y39</f>
        <v>0</v>
      </c>
      <c r="Z39" s="150">
        <f>'ALL PROJECTS MONTHLY REPORT'!Z39</f>
        <v>0</v>
      </c>
      <c r="AA39" s="151">
        <f>'ALL PROJECTS MONTHLY REPORT'!AA39</f>
        <v>0</v>
      </c>
      <c r="AB39" s="152">
        <f>'ALL PROJECTS MONTHLY REPORT'!AB39</f>
        <v>2110081</v>
      </c>
      <c r="AC39" s="152">
        <f>'ALL PROJECTS MONTHLY REPORT'!AC39</f>
        <v>192030</v>
      </c>
      <c r="AD39" s="37">
        <f>'ALL PROJECTS MONTHLY REPORT'!AD39</f>
        <v>2302111</v>
      </c>
      <c r="AE39" s="28">
        <f>'ALL PROJECTS MONTHLY REPORT'!AE39</f>
        <v>9.1005985078297949E-2</v>
      </c>
      <c r="AF39" s="37">
        <f>'ALL PROJECTS MONTHLY REPORT'!AF39</f>
        <v>2302111</v>
      </c>
      <c r="AG39" s="152">
        <f>'ALL PROJECTS MONTHLY REPORT'!AG39</f>
        <v>0</v>
      </c>
      <c r="AH39" s="37">
        <f>'ALL PROJECTS MONTHLY REPORT'!AH39</f>
        <v>2302111</v>
      </c>
      <c r="AI39" s="39">
        <f>'ALL PROJECTS MONTHLY REPORT'!AI39</f>
        <v>1</v>
      </c>
      <c r="AJ39" s="40">
        <f>'ALL PROJECTS MONTHLY REPORT'!AJ39</f>
        <v>9.0299999999999994</v>
      </c>
      <c r="AK39" s="39">
        <f>'ALL PROJECTS MONTHLY REPORT'!AK39</f>
        <v>1</v>
      </c>
      <c r="AL39" s="119">
        <f>'ALL PROJECTS MONTHLY REPORT'!AL39</f>
        <v>0</v>
      </c>
      <c r="AM39" s="153" t="str">
        <f>'ALL PROJECTS MONTHLY REPORT'!AM39</f>
        <v>Project Closed</v>
      </c>
      <c r="AN39" s="154" t="str">
        <f>'ALL PROJECTS MONTHLY REPORT'!AN39</f>
        <v xml:space="preserve">Final Acceptance </v>
      </c>
    </row>
    <row r="40" spans="1:40" s="155" customFormat="1" ht="43.8" hidden="1" thickBot="1" x14ac:dyDescent="0.35">
      <c r="A40" s="147">
        <f>'ALL PROJECTS MONTHLY REPORT'!A40</f>
        <v>5066</v>
      </c>
      <c r="B40" s="148" t="str">
        <f>'ALL PROJECTS MONTHLY REPORT'!B40</f>
        <v>Caguas</v>
      </c>
      <c r="C40" s="148" t="str">
        <f>'ALL PROJECTS MONTHLY REPORT'!C40</f>
        <v>Turabo Heights</v>
      </c>
      <c r="D40" s="148" t="str">
        <f>'ALL PROJECTS MONTHLY REPORT'!D40</f>
        <v>Luis Rodríguez</v>
      </c>
      <c r="E40" s="148" t="str">
        <f>'ALL PROJECTS MONTHLY REPORT'!E40</f>
        <v>MJ Consulting</v>
      </c>
      <c r="F40" s="148" t="str">
        <f>'ALL PROJECTS MONTHLY REPORT'!F40</f>
        <v xml:space="preserve">LMC
</v>
      </c>
      <c r="G40" s="148" t="str">
        <f>'ALL PROJECTS MONTHLY REPORT'!G40</f>
        <v>Andrés Hernández &amp; Asoc.</v>
      </c>
      <c r="H40" s="148" t="str">
        <f>'ALL PROJECTS MONTHLY REPORT'!H40</f>
        <v>Del Valle Group</v>
      </c>
      <c r="I40" s="149">
        <f>'ALL PROJECTS MONTHLY REPORT'!I40</f>
        <v>254</v>
      </c>
      <c r="J40" s="149">
        <f>'ALL PROJECTS MONTHLY REPORT'!J40</f>
        <v>254</v>
      </c>
      <c r="K40" s="149">
        <f>'ALL PROJECTS MONTHLY REPORT'!K40</f>
        <v>0</v>
      </c>
      <c r="L40" s="26">
        <f>'ALL PROJECTS MONTHLY REPORT'!L40</f>
        <v>254</v>
      </c>
      <c r="M40" s="149">
        <f>'ALL PROJECTS MONTHLY REPORT'!M40</f>
        <v>0</v>
      </c>
      <c r="N40" s="149">
        <f>'ALL PROJECTS MONTHLY REPORT'!N40</f>
        <v>1300</v>
      </c>
      <c r="O40" s="149">
        <f>'ALL PROJECTS MONTHLY REPORT'!O40</f>
        <v>471</v>
      </c>
      <c r="P40" s="27">
        <f>'ALL PROJECTS MONTHLY REPORT'!P40</f>
        <v>1771</v>
      </c>
      <c r="Q40" s="28">
        <f>'ALL PROJECTS MONTHLY REPORT'!Q40</f>
        <v>0.36230769230769233</v>
      </c>
      <c r="R40" s="29">
        <f>'ALL PROJECTS MONTHLY REPORT'!R40</f>
        <v>1641</v>
      </c>
      <c r="S40" s="28">
        <f>'ALL PROJECTS MONTHLY REPORT'!S40</f>
        <v>1</v>
      </c>
      <c r="T40" s="31">
        <f>'ALL PROJECTS MONTHLY REPORT'!T40</f>
        <v>38733</v>
      </c>
      <c r="U40" s="31">
        <f>'ALL PROJECTS MONTHLY REPORT'!U40</f>
        <v>40032</v>
      </c>
      <c r="V40" s="32">
        <f>'ALL PROJECTS MONTHLY REPORT'!V40</f>
        <v>40503</v>
      </c>
      <c r="W40" s="32">
        <f>'ALL PROJECTS MONTHLY REPORT'!W40</f>
        <v>40374</v>
      </c>
      <c r="X40" s="32">
        <f>'ALL PROJECTS MONTHLY REPORT'!X40</f>
        <v>40451</v>
      </c>
      <c r="Y40" s="31">
        <f>'ALL PROJECTS MONTHLY REPORT'!Y40</f>
        <v>0</v>
      </c>
      <c r="Z40" s="150" t="str">
        <f>'ALL PROJECTS MONTHLY REPORT'!Z40</f>
        <v>Tax Credit</v>
      </c>
      <c r="AA40" s="151">
        <f>'ALL PROJECTS MONTHLY REPORT'!AA40</f>
        <v>0</v>
      </c>
      <c r="AB40" s="152">
        <f>'ALL PROJECTS MONTHLY REPORT'!AB40</f>
        <v>25534940</v>
      </c>
      <c r="AC40" s="152">
        <f>'ALL PROJECTS MONTHLY REPORT'!AC40</f>
        <v>2776195</v>
      </c>
      <c r="AD40" s="37">
        <f>'ALL PROJECTS MONTHLY REPORT'!AD40</f>
        <v>28311135</v>
      </c>
      <c r="AE40" s="28">
        <f>'ALL PROJECTS MONTHLY REPORT'!AE40</f>
        <v>0.1087214224901253</v>
      </c>
      <c r="AF40" s="37">
        <f>'ALL PROJECTS MONTHLY REPORT'!AF40</f>
        <v>28311135.039999999</v>
      </c>
      <c r="AG40" s="152">
        <f>'ALL PROJECTS MONTHLY REPORT'!AG40</f>
        <v>0</v>
      </c>
      <c r="AH40" s="37">
        <f>'ALL PROJECTS MONTHLY REPORT'!AH40</f>
        <v>28311135.039999999</v>
      </c>
      <c r="AI40" s="39">
        <f>'ALL PROJECTS MONTHLY REPORT'!AI40</f>
        <v>1.0000000014128716</v>
      </c>
      <c r="AJ40" s="40">
        <f>'ALL PROJECTS MONTHLY REPORT'!AJ40</f>
        <v>6.4606299212598426</v>
      </c>
      <c r="AK40" s="39">
        <f>'ALL PROJECTS MONTHLY REPORT'!AK40</f>
        <v>1</v>
      </c>
      <c r="AL40" s="119">
        <f>'ALL PROJECTS MONTHLY REPORT'!AL40</f>
        <v>0</v>
      </c>
      <c r="AM40" s="153" t="str">
        <f>'ALL PROJECTS MONTHLY REPORT'!AM40</f>
        <v>Project Closed</v>
      </c>
      <c r="AN40" s="154" t="str">
        <f>'ALL PROJECTS MONTHLY REPORT'!AN40</f>
        <v xml:space="preserve">Final Acceptance </v>
      </c>
    </row>
    <row r="41" spans="1:40" s="155" customFormat="1" ht="43.8" hidden="1" thickBot="1" x14ac:dyDescent="0.35">
      <c r="A41" s="147">
        <f>'ALL PROJECTS MONTHLY REPORT'!A41</f>
        <v>3038</v>
      </c>
      <c r="B41" s="148" t="str">
        <f>'ALL PROJECTS MONTHLY REPORT'!B41</f>
        <v>Camuy</v>
      </c>
      <c r="C41" s="148" t="str">
        <f>'ALL PROJECTS MONTHLY REPORT'!C41</f>
        <v>M. Román Adames</v>
      </c>
      <c r="D41" s="148" t="str">
        <f>'ALL PROJECTS MONTHLY REPORT'!D41</f>
        <v>Arturo Acevedo</v>
      </c>
      <c r="E41" s="148" t="str">
        <f>'ALL PROJECTS MONTHLY REPORT'!E41</f>
        <v>NFC</v>
      </c>
      <c r="F41" s="148" t="str">
        <f>'ALL PROJECTS MONTHLY REPORT'!F41</f>
        <v>CMS</v>
      </c>
      <c r="G41" s="148" t="str">
        <f>'ALL PROJECTS MONTHLY REPORT'!G41</f>
        <v>Gutierez &amp; Gutierrez</v>
      </c>
      <c r="H41" s="148" t="str">
        <f>'ALL PROJECTS MONTHLY REPORT'!H41</f>
        <v>Pintores Metropolitanos</v>
      </c>
      <c r="I41" s="149">
        <f>'ALL PROJECTS MONTHLY REPORT'!I41</f>
        <v>64</v>
      </c>
      <c r="J41" s="149">
        <f>'ALL PROJECTS MONTHLY REPORT'!J41</f>
        <v>64</v>
      </c>
      <c r="K41" s="149">
        <f>'ALL PROJECTS MONTHLY REPORT'!K41</f>
        <v>0</v>
      </c>
      <c r="L41" s="26">
        <f>'ALL PROJECTS MONTHLY REPORT'!L41</f>
        <v>64</v>
      </c>
      <c r="M41" s="149">
        <f>'ALL PROJECTS MONTHLY REPORT'!M41</f>
        <v>0</v>
      </c>
      <c r="N41" s="149">
        <f>'ALL PROJECTS MONTHLY REPORT'!N41</f>
        <v>396</v>
      </c>
      <c r="O41" s="149">
        <f>'ALL PROJECTS MONTHLY REPORT'!O41</f>
        <v>491</v>
      </c>
      <c r="P41" s="27">
        <f>'ALL PROJECTS MONTHLY REPORT'!P41</f>
        <v>887</v>
      </c>
      <c r="Q41" s="28">
        <f>'ALL PROJECTS MONTHLY REPORT'!Q41</f>
        <v>1.2398989898989898</v>
      </c>
      <c r="R41" s="29">
        <f>'ALL PROJECTS MONTHLY REPORT'!R41</f>
        <v>1101</v>
      </c>
      <c r="S41" s="28">
        <f>'ALL PROJECTS MONTHLY REPORT'!S41</f>
        <v>1</v>
      </c>
      <c r="T41" s="31">
        <f>'ALL PROJECTS MONTHLY REPORT'!T41</f>
        <v>35569</v>
      </c>
      <c r="U41" s="31">
        <f>'ALL PROJECTS MONTHLY REPORT'!U41</f>
        <v>35964</v>
      </c>
      <c r="V41" s="32">
        <f>'ALL PROJECTS MONTHLY REPORT'!V41</f>
        <v>36455</v>
      </c>
      <c r="W41" s="32">
        <f>'ALL PROJECTS MONTHLY REPORT'!W41</f>
        <v>36670</v>
      </c>
      <c r="X41" s="32">
        <f>'ALL PROJECTS MONTHLY REPORT'!X41</f>
        <v>36969</v>
      </c>
      <c r="Y41" s="31">
        <f>'ALL PROJECTS MONTHLY REPORT'!Y41</f>
        <v>0</v>
      </c>
      <c r="Z41" s="150">
        <f>'ALL PROJECTS MONTHLY REPORT'!Z41</f>
        <v>0</v>
      </c>
      <c r="AA41" s="151">
        <f>'ALL PROJECTS MONTHLY REPORT'!AA41</f>
        <v>0</v>
      </c>
      <c r="AB41" s="152">
        <f>'ALL PROJECTS MONTHLY REPORT'!AB41</f>
        <v>3600000</v>
      </c>
      <c r="AC41" s="152">
        <f>'ALL PROJECTS MONTHLY REPORT'!AC41</f>
        <v>403566</v>
      </c>
      <c r="AD41" s="37">
        <f>'ALL PROJECTS MONTHLY REPORT'!AD41</f>
        <v>4003566</v>
      </c>
      <c r="AE41" s="28">
        <f>'ALL PROJECTS MONTHLY REPORT'!AE41</f>
        <v>0.11210166666666667</v>
      </c>
      <c r="AF41" s="37">
        <f>'ALL PROJECTS MONTHLY REPORT'!AF41</f>
        <v>4003566</v>
      </c>
      <c r="AG41" s="152">
        <f>'ALL PROJECTS MONTHLY REPORT'!AG41</f>
        <v>0</v>
      </c>
      <c r="AH41" s="37">
        <f>'ALL PROJECTS MONTHLY REPORT'!AH41</f>
        <v>4003566</v>
      </c>
      <c r="AI41" s="39">
        <f>'ALL PROJECTS MONTHLY REPORT'!AI41</f>
        <v>1</v>
      </c>
      <c r="AJ41" s="40">
        <f>'ALL PROJECTS MONTHLY REPORT'!AJ41</f>
        <v>17.203125</v>
      </c>
      <c r="AK41" s="39">
        <f>'ALL PROJECTS MONTHLY REPORT'!AK41</f>
        <v>1</v>
      </c>
      <c r="AL41" s="119">
        <f>'ALL PROJECTS MONTHLY REPORT'!AL41</f>
        <v>0</v>
      </c>
      <c r="AM41" s="153" t="str">
        <f>'ALL PROJECTS MONTHLY REPORT'!AM41</f>
        <v>Project Closed</v>
      </c>
      <c r="AN41" s="154" t="str">
        <f>'ALL PROJECTS MONTHLY REPORT'!AN41</f>
        <v xml:space="preserve">Final Acceptance </v>
      </c>
    </row>
    <row r="42" spans="1:40" s="155" customFormat="1" ht="43.8" hidden="1" thickBot="1" x14ac:dyDescent="0.35">
      <c r="A42" s="147">
        <f>'ALL PROJECTS MONTHLY REPORT'!A42</f>
        <v>3053</v>
      </c>
      <c r="B42" s="148" t="str">
        <f>'ALL PROJECTS MONTHLY REPORT'!B42</f>
        <v>Canóvanas</v>
      </c>
      <c r="C42" s="148" t="str">
        <f>'ALL PROJECTS MONTHLY REPORT'!C42</f>
        <v>Jesús T. Piñero</v>
      </c>
      <c r="D42" s="148" t="str">
        <f>'ALL PROJECTS MONTHLY REPORT'!D42</f>
        <v>Katherine Vázquez</v>
      </c>
      <c r="E42" s="148" t="str">
        <f>'ALL PROJECTS MONTHLY REPORT'!E42</f>
        <v>Peregrine Group Inc.</v>
      </c>
      <c r="F42" s="148" t="str">
        <f>'ALL PROJECTS MONTHLY REPORT'!F42</f>
        <v>Klassik Builders</v>
      </c>
      <c r="G42" s="148" t="str">
        <f>'ALL PROJECTS MONTHLY REPORT'!G42</f>
        <v>Ray Engineers, PSC</v>
      </c>
      <c r="H42" s="148" t="str">
        <f>'ALL PROJECTS MONTHLY REPORT'!H42</f>
        <v>LPC&amp;D</v>
      </c>
      <c r="I42" s="149">
        <f>'ALL PROJECTS MONTHLY REPORT'!I42</f>
        <v>124</v>
      </c>
      <c r="J42" s="149">
        <f>'ALL PROJECTS MONTHLY REPORT'!J42</f>
        <v>124</v>
      </c>
      <c r="K42" s="149">
        <f>'ALL PROJECTS MONTHLY REPORT'!K42</f>
        <v>0</v>
      </c>
      <c r="L42" s="26">
        <f>'ALL PROJECTS MONTHLY REPORT'!L42</f>
        <v>124</v>
      </c>
      <c r="M42" s="149">
        <f>'ALL PROJECTS MONTHLY REPORT'!M42</f>
        <v>0</v>
      </c>
      <c r="N42" s="149">
        <f>'ALL PROJECTS MONTHLY REPORT'!N42</f>
        <v>913</v>
      </c>
      <c r="O42" s="149">
        <f>'ALL PROJECTS MONTHLY REPORT'!O42</f>
        <v>237</v>
      </c>
      <c r="P42" s="27">
        <f>'ALL PROJECTS MONTHLY REPORT'!P42</f>
        <v>1150</v>
      </c>
      <c r="Q42" s="28">
        <f>'ALL PROJECTS MONTHLY REPORT'!Q42</f>
        <v>0.25958378970427165</v>
      </c>
      <c r="R42" s="29">
        <f>'ALL PROJECTS MONTHLY REPORT'!R42</f>
        <v>1149</v>
      </c>
      <c r="S42" s="28">
        <f>'ALL PROJECTS MONTHLY REPORT'!S42</f>
        <v>1</v>
      </c>
      <c r="T42" s="31">
        <f>'ALL PROJECTS MONTHLY REPORT'!T42</f>
        <v>40009</v>
      </c>
      <c r="U42" s="31">
        <f>'ALL PROJECTS MONTHLY REPORT'!U42</f>
        <v>40921</v>
      </c>
      <c r="V42" s="32">
        <f>'ALL PROJECTS MONTHLY REPORT'!V42</f>
        <v>41158</v>
      </c>
      <c r="W42" s="32">
        <f>'ALL PROJECTS MONTHLY REPORT'!W42</f>
        <v>41158</v>
      </c>
      <c r="X42" s="32">
        <f>'ALL PROJECTS MONTHLY REPORT'!X42</f>
        <v>41455</v>
      </c>
      <c r="Y42" s="31">
        <f>'ALL PROJECTS MONTHLY REPORT'!Y42</f>
        <v>0</v>
      </c>
      <c r="Z42" s="150" t="str">
        <f>'ALL PROJECTS MONTHLY REPORT'!Z42</f>
        <v>ARRA/CFP</v>
      </c>
      <c r="AA42" s="151">
        <f>'ALL PROJECTS MONTHLY REPORT'!AA42</f>
        <v>0</v>
      </c>
      <c r="AB42" s="152">
        <f>'ALL PROJECTS MONTHLY REPORT'!AB42</f>
        <v>16575250</v>
      </c>
      <c r="AC42" s="152">
        <f>'ALL PROJECTS MONTHLY REPORT'!AC42</f>
        <v>2355453</v>
      </c>
      <c r="AD42" s="37">
        <f>'ALL PROJECTS MONTHLY REPORT'!AD42</f>
        <v>18930703</v>
      </c>
      <c r="AE42" s="28">
        <f>'ALL PROJECTS MONTHLY REPORT'!AE42</f>
        <v>0.14210663489238473</v>
      </c>
      <c r="AF42" s="37">
        <f>'ALL PROJECTS MONTHLY REPORT'!AF42</f>
        <v>18827830.649999999</v>
      </c>
      <c r="AG42" s="152">
        <f>'ALL PROJECTS MONTHLY REPORT'!AG42</f>
        <v>0</v>
      </c>
      <c r="AH42" s="37">
        <f>'ALL PROJECTS MONTHLY REPORT'!AH42</f>
        <v>18827830.649999999</v>
      </c>
      <c r="AI42" s="39">
        <f>'ALL PROJECTS MONTHLY REPORT'!AI42</f>
        <v>0.99456584628684941</v>
      </c>
      <c r="AJ42" s="40">
        <f>'ALL PROJECTS MONTHLY REPORT'!AJ42</f>
        <v>9.2661290322580641</v>
      </c>
      <c r="AK42" s="39">
        <f>'ALL PROJECTS MONTHLY REPORT'!AK42</f>
        <v>1</v>
      </c>
      <c r="AL42" s="119">
        <f>'ALL PROJECTS MONTHLY REPORT'!AL42</f>
        <v>0</v>
      </c>
      <c r="AM42" s="153" t="str">
        <f>'ALL PROJECTS MONTHLY REPORT'!AM42</f>
        <v>The following items are pending: comments from payroll non-compliance issues, to submit certification # 38.</v>
      </c>
      <c r="AN42" s="154" t="str">
        <f>'ALL PROJECTS MONTHLY REPORT'!AN42</f>
        <v xml:space="preserve">Final Acceptance </v>
      </c>
    </row>
    <row r="43" spans="1:40" s="155" customFormat="1" ht="29.4" hidden="1" thickBot="1" x14ac:dyDescent="0.35">
      <c r="A43" s="147">
        <f>'ALL PROJECTS MONTHLY REPORT'!A43</f>
        <v>5082</v>
      </c>
      <c r="B43" s="148" t="str">
        <f>'ALL PROJECTS MONTHLY REPORT'!B43</f>
        <v>Carolina</v>
      </c>
      <c r="C43" s="148" t="str">
        <f>'ALL PROJECTS MONTHLY REPORT'!C43</f>
        <v>Alturas de Country Club</v>
      </c>
      <c r="D43" s="148" t="str">
        <f>'ALL PROJECTS MONTHLY REPORT'!D43</f>
        <v>José González</v>
      </c>
      <c r="E43" s="148" t="str">
        <f>'ALL PROJECTS MONTHLY REPORT'!E43</f>
        <v>PROMMA</v>
      </c>
      <c r="F43" s="148" t="str">
        <f>'ALL PROJECTS MONTHLY REPORT'!F43</f>
        <v xml:space="preserve">URS 
</v>
      </c>
      <c r="G43" s="148" t="str">
        <f>'ALL PROJECTS MONTHLY REPORT'!G43</f>
        <v>Jorge del Rio</v>
      </c>
      <c r="H43" s="148" t="str">
        <f>'ALL PROJECTS MONTHLY REPORT'!H43</f>
        <v>North Construction</v>
      </c>
      <c r="I43" s="149">
        <f>'ALL PROJECTS MONTHLY REPORT'!I43</f>
        <v>72</v>
      </c>
      <c r="J43" s="149">
        <f>'ALL PROJECTS MONTHLY REPORT'!J43</f>
        <v>72</v>
      </c>
      <c r="K43" s="149">
        <f>'ALL PROJECTS MONTHLY REPORT'!K43</f>
        <v>0</v>
      </c>
      <c r="L43" s="26">
        <f>'ALL PROJECTS MONTHLY REPORT'!L43</f>
        <v>72</v>
      </c>
      <c r="M43" s="149">
        <f>'ALL PROJECTS MONTHLY REPORT'!M43</f>
        <v>0</v>
      </c>
      <c r="N43" s="149">
        <f>'ALL PROJECTS MONTHLY REPORT'!N43</f>
        <v>548</v>
      </c>
      <c r="O43" s="149">
        <f>'ALL PROJECTS MONTHLY REPORT'!O43</f>
        <v>373</v>
      </c>
      <c r="P43" s="27">
        <f>'ALL PROJECTS MONTHLY REPORT'!P43</f>
        <v>921</v>
      </c>
      <c r="Q43" s="28">
        <f>'ALL PROJECTS MONTHLY REPORT'!Q43</f>
        <v>0.68065693430656937</v>
      </c>
      <c r="R43" s="29">
        <f>'ALL PROJECTS MONTHLY REPORT'!R43</f>
        <v>893</v>
      </c>
      <c r="S43" s="28">
        <f>'ALL PROJECTS MONTHLY REPORT'!S43</f>
        <v>1</v>
      </c>
      <c r="T43" s="31">
        <f>'ALL PROJECTS MONTHLY REPORT'!T43</f>
        <v>38257</v>
      </c>
      <c r="U43" s="31">
        <f>'ALL PROJECTS MONTHLY REPORT'!U43</f>
        <v>38804</v>
      </c>
      <c r="V43" s="32">
        <f>'ALL PROJECTS MONTHLY REPORT'!V43</f>
        <v>39177</v>
      </c>
      <c r="W43" s="32">
        <f>'ALL PROJECTS MONTHLY REPORT'!W43</f>
        <v>39150</v>
      </c>
      <c r="X43" s="32">
        <f>'ALL PROJECTS MONTHLY REPORT'!X43</f>
        <v>39927</v>
      </c>
      <c r="Y43" s="31">
        <f>'ALL PROJECTS MONTHLY REPORT'!Y43</f>
        <v>0</v>
      </c>
      <c r="Z43" s="150" t="str">
        <f>'ALL PROJECTS MONTHLY REPORT'!Z43</f>
        <v>CFP</v>
      </c>
      <c r="AA43" s="151">
        <f>'ALL PROJECTS MONTHLY REPORT'!AA43</f>
        <v>0</v>
      </c>
      <c r="AB43" s="152">
        <f>'ALL PROJECTS MONTHLY REPORT'!AB43</f>
        <v>5977756.1500000004</v>
      </c>
      <c r="AC43" s="152">
        <f>'ALL PROJECTS MONTHLY REPORT'!AC43</f>
        <v>1066756.51</v>
      </c>
      <c r="AD43" s="37">
        <f>'ALL PROJECTS MONTHLY REPORT'!AD43</f>
        <v>7044512.6600000001</v>
      </c>
      <c r="AE43" s="28">
        <f>'ALL PROJECTS MONTHLY REPORT'!AE43</f>
        <v>0.17845433691703866</v>
      </c>
      <c r="AF43" s="37">
        <f>'ALL PROJECTS MONTHLY REPORT'!AF43</f>
        <v>7044512.6699999999</v>
      </c>
      <c r="AG43" s="152">
        <f>'ALL PROJECTS MONTHLY REPORT'!AG43</f>
        <v>0</v>
      </c>
      <c r="AH43" s="37">
        <f>'ALL PROJECTS MONTHLY REPORT'!AH43</f>
        <v>7044512.6699999999</v>
      </c>
      <c r="AI43" s="39">
        <f>'ALL PROJECTS MONTHLY REPORT'!AI43</f>
        <v>1.0000000014195445</v>
      </c>
      <c r="AJ43" s="40">
        <f>'ALL PROJECTS MONTHLY REPORT'!AJ43</f>
        <v>12.402777777777779</v>
      </c>
      <c r="AK43" s="39">
        <f>'ALL PROJECTS MONTHLY REPORT'!AK43</f>
        <v>1</v>
      </c>
      <c r="AL43" s="119">
        <f>'ALL PROJECTS MONTHLY REPORT'!AL43</f>
        <v>0</v>
      </c>
      <c r="AM43" s="153" t="str">
        <f>'ALL PROJECTS MONTHLY REPORT'!AM43</f>
        <v>Project Closed</v>
      </c>
      <c r="AN43" s="154" t="str">
        <f>'ALL PROJECTS MONTHLY REPORT'!AN43</f>
        <v xml:space="preserve">Final Acceptance </v>
      </c>
    </row>
    <row r="44" spans="1:40" s="155" customFormat="1" ht="29.4" hidden="1" thickBot="1" x14ac:dyDescent="0.35">
      <c r="A44" s="147">
        <f>'ALL PROJECTS MONTHLY REPORT'!A44</f>
        <v>5057</v>
      </c>
      <c r="B44" s="148" t="str">
        <f>'ALL PROJECTS MONTHLY REPORT'!B44</f>
        <v>Carolina</v>
      </c>
      <c r="C44" s="148" t="str">
        <f>'ALL PROJECTS MONTHLY REPORT'!C44</f>
        <v>Los Mirtos</v>
      </c>
      <c r="D44" s="148" t="str">
        <f>'ALL PROJECTS MONTHLY REPORT'!D44</f>
        <v>José González</v>
      </c>
      <c r="E44" s="148" t="str">
        <f>'ALL PROJECTS MONTHLY REPORT'!E44</f>
        <v>Cost Control</v>
      </c>
      <c r="F44" s="148" t="str">
        <f>'ALL PROJECTS MONTHLY REPORT'!F44</f>
        <v>CCC-JV</v>
      </c>
      <c r="G44" s="148" t="str">
        <f>'ALL PROJECTS MONTHLY REPORT'!G44</f>
        <v>Hernández   -    Bauzá</v>
      </c>
      <c r="H44" s="148" t="str">
        <f>'ALL PROJECTS MONTHLY REPORT'!H44</f>
        <v>Del Valle group</v>
      </c>
      <c r="I44" s="149">
        <f>'ALL PROJECTS MONTHLY REPORT'!I44</f>
        <v>144</v>
      </c>
      <c r="J44" s="149">
        <f>'ALL PROJECTS MONTHLY REPORT'!J44</f>
        <v>144</v>
      </c>
      <c r="K44" s="149">
        <f>'ALL PROJECTS MONTHLY REPORT'!K44</f>
        <v>0</v>
      </c>
      <c r="L44" s="26">
        <f>'ALL PROJECTS MONTHLY REPORT'!L44</f>
        <v>144</v>
      </c>
      <c r="M44" s="149">
        <f>'ALL PROJECTS MONTHLY REPORT'!M44</f>
        <v>0</v>
      </c>
      <c r="N44" s="149">
        <f>'ALL PROJECTS MONTHLY REPORT'!N44</f>
        <v>545</v>
      </c>
      <c r="O44" s="149">
        <f>'ALL PROJECTS MONTHLY REPORT'!O44</f>
        <v>121</v>
      </c>
      <c r="P44" s="27">
        <f>'ALL PROJECTS MONTHLY REPORT'!P44</f>
        <v>666</v>
      </c>
      <c r="Q44" s="28">
        <f>'ALL PROJECTS MONTHLY REPORT'!Q44</f>
        <v>0.22201834862385322</v>
      </c>
      <c r="R44" s="29">
        <f>'ALL PROJECTS MONTHLY REPORT'!R44</f>
        <v>690</v>
      </c>
      <c r="S44" s="28">
        <f>'ALL PROJECTS MONTHLY REPORT'!S44</f>
        <v>1</v>
      </c>
      <c r="T44" s="31">
        <f>'ALL PROJECTS MONTHLY REPORT'!T44</f>
        <v>40490</v>
      </c>
      <c r="U44" s="31">
        <f>'ALL PROJECTS MONTHLY REPORT'!U44</f>
        <v>41034</v>
      </c>
      <c r="V44" s="32">
        <f>'ALL PROJECTS MONTHLY REPORT'!V44</f>
        <v>41155</v>
      </c>
      <c r="W44" s="32">
        <f>'ALL PROJECTS MONTHLY REPORT'!W44</f>
        <v>41180</v>
      </c>
      <c r="X44" s="32">
        <f>'ALL PROJECTS MONTHLY REPORT'!X44</f>
        <v>41472</v>
      </c>
      <c r="Y44" s="31">
        <f>'ALL PROJECTS MONTHLY REPORT'!Y44</f>
        <v>0</v>
      </c>
      <c r="Z44" s="150" t="str">
        <f>'ALL PROJECTS MONTHLY REPORT'!Z44</f>
        <v>Tax Credit</v>
      </c>
      <c r="AA44" s="151">
        <f>'ALL PROJECTS MONTHLY REPORT'!AA44</f>
        <v>0</v>
      </c>
      <c r="AB44" s="152">
        <f>'ALL PROJECTS MONTHLY REPORT'!AB44</f>
        <v>14841000</v>
      </c>
      <c r="AC44" s="152">
        <f>'ALL PROJECTS MONTHLY REPORT'!AC44</f>
        <v>272983</v>
      </c>
      <c r="AD44" s="37">
        <f>'ALL PROJECTS MONTHLY REPORT'!AD44</f>
        <v>15113983</v>
      </c>
      <c r="AE44" s="28">
        <f>'ALL PROJECTS MONTHLY REPORT'!AE44</f>
        <v>1.8393841385351391E-2</v>
      </c>
      <c r="AF44" s="37">
        <f>'ALL PROJECTS MONTHLY REPORT'!AF44</f>
        <v>14923649</v>
      </c>
      <c r="AG44" s="152">
        <f>'ALL PROJECTS MONTHLY REPORT'!AG44</f>
        <v>0</v>
      </c>
      <c r="AH44" s="37">
        <f>'ALL PROJECTS MONTHLY REPORT'!AH44</f>
        <v>14923649</v>
      </c>
      <c r="AI44" s="39">
        <f>'ALL PROJECTS MONTHLY REPORT'!AI44</f>
        <v>0.98740676101064817</v>
      </c>
      <c r="AJ44" s="40">
        <f>'ALL PROJECTS MONTHLY REPORT'!AJ44</f>
        <v>4.791666666666667</v>
      </c>
      <c r="AK44" s="39">
        <f>'ALL PROJECTS MONTHLY REPORT'!AK44</f>
        <v>1</v>
      </c>
      <c r="AL44" s="119">
        <f>'ALL PROJECTS MONTHLY REPORT'!AL44</f>
        <v>0</v>
      </c>
      <c r="AM44" s="153" t="str">
        <f>'ALL PROJECTS MONTHLY REPORT'!AM44</f>
        <v>Project Closed</v>
      </c>
      <c r="AN44" s="154" t="str">
        <f>'ALL PROJECTS MONTHLY REPORT'!AN44</f>
        <v xml:space="preserve">Final Acceptance </v>
      </c>
    </row>
    <row r="45" spans="1:40" s="155" customFormat="1" ht="58.2" hidden="1" thickBot="1" x14ac:dyDescent="0.35">
      <c r="A45" s="147">
        <f>'ALL PROJECTS MONTHLY REPORT'!A45</f>
        <v>5076</v>
      </c>
      <c r="B45" s="148" t="str">
        <f>'ALL PROJECTS MONTHLY REPORT'!B45</f>
        <v>Carolina</v>
      </c>
      <c r="C45" s="148" t="str">
        <f>'ALL PROJECTS MONTHLY REPORT'!C45</f>
        <v>Catañito Gardens</v>
      </c>
      <c r="D45" s="148" t="str">
        <f>'ALL PROJECTS MONTHLY REPORT'!D45</f>
        <v>Luis Rodríguez</v>
      </c>
      <c r="E45" s="148" t="str">
        <f>'ALL PROJECTS MONTHLY REPORT'!E45</f>
        <v>Inn Capital Housing Division Joint Venture</v>
      </c>
      <c r="F45" s="148" t="str">
        <f>'ALL PROJECTS MONTHLY REPORT'!F45</f>
        <v xml:space="preserve">MD
</v>
      </c>
      <c r="G45" s="148" t="str">
        <f>'ALL PROJECTS MONTHLY REPORT'!G45</f>
        <v>URS Caribe</v>
      </c>
      <c r="H45" s="148" t="str">
        <f>'ALL PROJECTS MONTHLY REPORT'!H45</f>
        <v>RBC Construction</v>
      </c>
      <c r="I45" s="149">
        <f>'ALL PROJECTS MONTHLY REPORT'!I45</f>
        <v>124</v>
      </c>
      <c r="J45" s="149">
        <f>'ALL PROJECTS MONTHLY REPORT'!J45</f>
        <v>124</v>
      </c>
      <c r="K45" s="149">
        <f>'ALL PROJECTS MONTHLY REPORT'!K45</f>
        <v>0</v>
      </c>
      <c r="L45" s="26">
        <f>'ALL PROJECTS MONTHLY REPORT'!L45</f>
        <v>124</v>
      </c>
      <c r="M45" s="149">
        <f>'ALL PROJECTS MONTHLY REPORT'!M45</f>
        <v>0</v>
      </c>
      <c r="N45" s="149">
        <f>'ALL PROJECTS MONTHLY REPORT'!N45</f>
        <v>730</v>
      </c>
      <c r="O45" s="149">
        <f>'ALL PROJECTS MONTHLY REPORT'!O45</f>
        <v>937</v>
      </c>
      <c r="P45" s="27">
        <f>'ALL PROJECTS MONTHLY REPORT'!P45</f>
        <v>1667</v>
      </c>
      <c r="Q45" s="28">
        <f>'ALL PROJECTS MONTHLY REPORT'!Q45</f>
        <v>1.2835616438356163</v>
      </c>
      <c r="R45" s="29">
        <f>'ALL PROJECTS MONTHLY REPORT'!R45</f>
        <v>0</v>
      </c>
      <c r="S45" s="28">
        <f>'ALL PROJECTS MONTHLY REPORT'!S45</f>
        <v>1</v>
      </c>
      <c r="T45" s="31">
        <f>'ALL PROJECTS MONTHLY REPORT'!T45</f>
        <v>38756</v>
      </c>
      <c r="U45" s="31">
        <f>'ALL PROJECTS MONTHLY REPORT'!U45</f>
        <v>39485</v>
      </c>
      <c r="V45" s="32">
        <f>'ALL PROJECTS MONTHLY REPORT'!V45</f>
        <v>40422</v>
      </c>
      <c r="W45" s="32">
        <f>'ALL PROJECTS MONTHLY REPORT'!W45</f>
        <v>38756</v>
      </c>
      <c r="X45" s="32">
        <f>'ALL PROJECTS MONTHLY REPORT'!X45</f>
        <v>40630</v>
      </c>
      <c r="Y45" s="31">
        <f>'ALL PROJECTS MONTHLY REPORT'!Y45</f>
        <v>0</v>
      </c>
      <c r="Z45" s="150" t="str">
        <f>'ALL PROJECTS MONTHLY REPORT'!Z45</f>
        <v>Tax Credit 908-2008</v>
      </c>
      <c r="AA45" s="151">
        <f>'ALL PROJECTS MONTHLY REPORT'!AA45</f>
        <v>0</v>
      </c>
      <c r="AB45" s="152">
        <f>'ALL PROJECTS MONTHLY REPORT'!AB45</f>
        <v>13938100</v>
      </c>
      <c r="AC45" s="152">
        <f>'ALL PROJECTS MONTHLY REPORT'!AC45</f>
        <v>819027.61999999988</v>
      </c>
      <c r="AD45" s="37">
        <f>'ALL PROJECTS MONTHLY REPORT'!AD45</f>
        <v>14757127.619999999</v>
      </c>
      <c r="AE45" s="28">
        <f>'ALL PROJECTS MONTHLY REPORT'!AE45</f>
        <v>5.8761783887330402E-2</v>
      </c>
      <c r="AF45" s="37">
        <f>'ALL PROJECTS MONTHLY REPORT'!AF45</f>
        <v>14757127.619999999</v>
      </c>
      <c r="AG45" s="152">
        <f>'ALL PROJECTS MONTHLY REPORT'!AG45</f>
        <v>0</v>
      </c>
      <c r="AH45" s="37">
        <f>'ALL PROJECTS MONTHLY REPORT'!AH45</f>
        <v>14757127.619999999</v>
      </c>
      <c r="AI45" s="39">
        <f>'ALL PROJECTS MONTHLY REPORT'!AI45</f>
        <v>1</v>
      </c>
      <c r="AJ45" s="40">
        <f>'ALL PROJECTS MONTHLY REPORT'!AJ45</f>
        <v>0</v>
      </c>
      <c r="AK45" s="39">
        <f>'ALL PROJECTS MONTHLY REPORT'!AK45</f>
        <v>1</v>
      </c>
      <c r="AL45" s="119">
        <f>'ALL PROJECTS MONTHLY REPORT'!AL45</f>
        <v>0</v>
      </c>
      <c r="AM45" s="153" t="str">
        <f>'ALL PROJECTS MONTHLY REPORT'!AM45</f>
        <v>Project Closed</v>
      </c>
      <c r="AN45" s="154" t="str">
        <f>'ALL PROJECTS MONTHLY REPORT'!AN45</f>
        <v xml:space="preserve">Final Acceptance </v>
      </c>
    </row>
    <row r="46" spans="1:40" s="155" customFormat="1" ht="29.4" hidden="1" thickBot="1" x14ac:dyDescent="0.35">
      <c r="A46" s="147">
        <f>'ALL PROJECTS MONTHLY REPORT'!A46</f>
        <v>5102</v>
      </c>
      <c r="B46" s="148" t="str">
        <f>'ALL PROJECTS MONTHLY REPORT'!B46</f>
        <v>Carolina</v>
      </c>
      <c r="C46" s="148" t="str">
        <f>'ALL PROJECTS MONTHLY REPORT'!C46</f>
        <v>El Coral</v>
      </c>
      <c r="D46" s="148" t="str">
        <f>'ALL PROJECTS MONTHLY REPORT'!D46</f>
        <v>José A. González</v>
      </c>
      <c r="E46" s="148" t="str">
        <f>'ALL PROJECTS MONTHLY REPORT'!E46</f>
        <v>Cost Control Company, Inc.</v>
      </c>
      <c r="F46" s="148" t="str">
        <f>'ALL PROJECTS MONTHLY REPORT'!F46</f>
        <v xml:space="preserve">URS Caribe
</v>
      </c>
      <c r="G46" s="148" t="str">
        <f>'ALL PROJECTS MONTHLY REPORT'!G46</f>
        <v>Francinetti Arquitectos</v>
      </c>
      <c r="H46" s="148" t="str">
        <f>'ALL PROJECTS MONTHLY REPORT'!H46</f>
        <v>Orion Contractors</v>
      </c>
      <c r="I46" s="149">
        <f>'ALL PROJECTS MONTHLY REPORT'!I46</f>
        <v>100</v>
      </c>
      <c r="J46" s="149">
        <f>'ALL PROJECTS MONTHLY REPORT'!J46</f>
        <v>100</v>
      </c>
      <c r="K46" s="149">
        <f>'ALL PROJECTS MONTHLY REPORT'!K46</f>
        <v>0</v>
      </c>
      <c r="L46" s="26">
        <f>'ALL PROJECTS MONTHLY REPORT'!L46</f>
        <v>100</v>
      </c>
      <c r="M46" s="149">
        <f>'ALL PROJECTS MONTHLY REPORT'!M46</f>
        <v>0</v>
      </c>
      <c r="N46" s="149">
        <f>'ALL PROJECTS MONTHLY REPORT'!N46</f>
        <v>913</v>
      </c>
      <c r="O46" s="149">
        <f>'ALL PROJECTS MONTHLY REPORT'!O46</f>
        <v>1268</v>
      </c>
      <c r="P46" s="27">
        <f>'ALL PROJECTS MONTHLY REPORT'!P46</f>
        <v>2181</v>
      </c>
      <c r="Q46" s="28">
        <f>'ALL PROJECTS MONTHLY REPORT'!Q46</f>
        <v>1.3888280394304491</v>
      </c>
      <c r="R46" s="29">
        <f>'ALL PROJECTS MONTHLY REPORT'!R46</f>
        <v>2180</v>
      </c>
      <c r="S46" s="28">
        <f>'ALL PROJECTS MONTHLY REPORT'!S46</f>
        <v>1</v>
      </c>
      <c r="T46" s="31">
        <f>'ALL PROJECTS MONTHLY REPORT'!T46</f>
        <v>38726</v>
      </c>
      <c r="U46" s="31">
        <f>'ALL PROJECTS MONTHLY REPORT'!U46</f>
        <v>39638</v>
      </c>
      <c r="V46" s="32">
        <f>'ALL PROJECTS MONTHLY REPORT'!V46</f>
        <v>40906</v>
      </c>
      <c r="W46" s="32">
        <f>'ALL PROJECTS MONTHLY REPORT'!W46</f>
        <v>40906</v>
      </c>
      <c r="X46" s="32">
        <f>'ALL PROJECTS MONTHLY REPORT'!X46</f>
        <v>41089</v>
      </c>
      <c r="Y46" s="31">
        <f>'ALL PROJECTS MONTHLY REPORT'!Y46</f>
        <v>0</v>
      </c>
      <c r="Z46" s="150" t="str">
        <f>'ALL PROJECTS MONTHLY REPORT'!Z46</f>
        <v>Tax Credit</v>
      </c>
      <c r="AA46" s="151">
        <f>'ALL PROJECTS MONTHLY REPORT'!AA46</f>
        <v>0</v>
      </c>
      <c r="AB46" s="152">
        <f>'ALL PROJECTS MONTHLY REPORT'!AB46</f>
        <v>9718830</v>
      </c>
      <c r="AC46" s="152">
        <f>'ALL PROJECTS MONTHLY REPORT'!AC46</f>
        <v>1196730.19</v>
      </c>
      <c r="AD46" s="37">
        <f>'ALL PROJECTS MONTHLY REPORT'!AD46</f>
        <v>10915560.189999999</v>
      </c>
      <c r="AE46" s="28">
        <f>'ALL PROJECTS MONTHLY REPORT'!AE46</f>
        <v>0.1231352117487393</v>
      </c>
      <c r="AF46" s="37">
        <f>'ALL PROJECTS MONTHLY REPORT'!AF46</f>
        <v>10915560.189999999</v>
      </c>
      <c r="AG46" s="152">
        <f>'ALL PROJECTS MONTHLY REPORT'!AG46</f>
        <v>0</v>
      </c>
      <c r="AH46" s="37">
        <f>'ALL PROJECTS MONTHLY REPORT'!AH46</f>
        <v>10915560.189999999</v>
      </c>
      <c r="AI46" s="39">
        <f>'ALL PROJECTS MONTHLY REPORT'!AI46</f>
        <v>1</v>
      </c>
      <c r="AJ46" s="40">
        <f>'ALL PROJECTS MONTHLY REPORT'!AJ46</f>
        <v>21.8</v>
      </c>
      <c r="AK46" s="39">
        <f>'ALL PROJECTS MONTHLY REPORT'!AK46</f>
        <v>1</v>
      </c>
      <c r="AL46" s="119">
        <f>'ALL PROJECTS MONTHLY REPORT'!AL46</f>
        <v>0</v>
      </c>
      <c r="AM46" s="153" t="str">
        <f>'ALL PROJECTS MONTHLY REPORT'!AM46</f>
        <v>Project Closed</v>
      </c>
      <c r="AN46" s="154" t="str">
        <f>'ALL PROJECTS MONTHLY REPORT'!AN46</f>
        <v xml:space="preserve">Final Acceptance </v>
      </c>
    </row>
    <row r="47" spans="1:40" s="155" customFormat="1" ht="58.2" hidden="1" thickBot="1" x14ac:dyDescent="0.35">
      <c r="A47" s="147">
        <f>'ALL PROJECTS MONTHLY REPORT'!A47</f>
        <v>5101</v>
      </c>
      <c r="B47" s="148" t="str">
        <f>'ALL PROJECTS MONTHLY REPORT'!B47</f>
        <v>Carolina</v>
      </c>
      <c r="C47" s="148" t="str">
        <f>'ALL PROJECTS MONTHLY REPORT'!C47</f>
        <v>La Esmeralda</v>
      </c>
      <c r="D47" s="148" t="str">
        <f>'ALL PROJECTS MONTHLY REPORT'!D47</f>
        <v>Luis Rodríguez</v>
      </c>
      <c r="E47" s="148" t="str">
        <f>'ALL PROJECTS MONTHLY REPORT'!E47</f>
        <v>Inn Capital Housing Division Joint Venture</v>
      </c>
      <c r="F47" s="148" t="str">
        <f>'ALL PROJECTS MONTHLY REPORT'!F47</f>
        <v xml:space="preserve">BMA
</v>
      </c>
      <c r="G47" s="148" t="str">
        <f>'ALL PROJECTS MONTHLY REPORT'!G47</f>
        <v>Carlos E. Betancourt</v>
      </c>
      <c r="H47" s="148" t="str">
        <f>'ALL PROJECTS MONTHLY REPORT'!H47</f>
        <v>Construction Zone Corp.</v>
      </c>
      <c r="I47" s="149">
        <f>'ALL PROJECTS MONTHLY REPORT'!I47</f>
        <v>84</v>
      </c>
      <c r="J47" s="149">
        <f>'ALL PROJECTS MONTHLY REPORT'!J47</f>
        <v>84</v>
      </c>
      <c r="K47" s="149">
        <f>'ALL PROJECTS MONTHLY REPORT'!K47</f>
        <v>0</v>
      </c>
      <c r="L47" s="26">
        <f>'ALL PROJECTS MONTHLY REPORT'!L47</f>
        <v>84</v>
      </c>
      <c r="M47" s="149">
        <f>'ALL PROJECTS MONTHLY REPORT'!M47</f>
        <v>0</v>
      </c>
      <c r="N47" s="149">
        <f>'ALL PROJECTS MONTHLY REPORT'!N47</f>
        <v>549</v>
      </c>
      <c r="O47" s="149">
        <f>'ALL PROJECTS MONTHLY REPORT'!O47</f>
        <v>65</v>
      </c>
      <c r="P47" s="27">
        <f>'ALL PROJECTS MONTHLY REPORT'!P47</f>
        <v>614</v>
      </c>
      <c r="Q47" s="28">
        <f>'ALL PROJECTS MONTHLY REPORT'!Q47</f>
        <v>0.11839708561020036</v>
      </c>
      <c r="R47" s="29">
        <f>'ALL PROJECTS MONTHLY REPORT'!R47</f>
        <v>612</v>
      </c>
      <c r="S47" s="28">
        <f>'ALL PROJECTS MONTHLY REPORT'!S47</f>
        <v>1</v>
      </c>
      <c r="T47" s="31">
        <f>'ALL PROJECTS MONTHLY REPORT'!T47</f>
        <v>39804</v>
      </c>
      <c r="U47" s="31">
        <f>'ALL PROJECTS MONTHLY REPORT'!U47</f>
        <v>40352</v>
      </c>
      <c r="V47" s="32">
        <f>'ALL PROJECTS MONTHLY REPORT'!V47</f>
        <v>40417</v>
      </c>
      <c r="W47" s="32">
        <f>'ALL PROJECTS MONTHLY REPORT'!W47</f>
        <v>40416</v>
      </c>
      <c r="X47" s="32">
        <f>'ALL PROJECTS MONTHLY REPORT'!X47</f>
        <v>40522</v>
      </c>
      <c r="Y47" s="31">
        <f>'ALL PROJECTS MONTHLY REPORT'!Y47</f>
        <v>0</v>
      </c>
      <c r="Z47" s="150" t="str">
        <f>'ALL PROJECTS MONTHLY REPORT'!Z47</f>
        <v>Tax Credit</v>
      </c>
      <c r="AA47" s="151">
        <f>'ALL PROJECTS MONTHLY REPORT'!AA47</f>
        <v>0</v>
      </c>
      <c r="AB47" s="152">
        <f>'ALL PROJECTS MONTHLY REPORT'!AB47</f>
        <v>4462898</v>
      </c>
      <c r="AC47" s="152">
        <f>'ALL PROJECTS MONTHLY REPORT'!AC47</f>
        <v>32305.97</v>
      </c>
      <c r="AD47" s="37">
        <f>'ALL PROJECTS MONTHLY REPORT'!AD47</f>
        <v>4495203.97</v>
      </c>
      <c r="AE47" s="28">
        <f>'ALL PROJECTS MONTHLY REPORT'!AE47</f>
        <v>7.2387874425989575E-3</v>
      </c>
      <c r="AF47" s="37">
        <f>'ALL PROJECTS MONTHLY REPORT'!AF47</f>
        <v>4495203.7699999996</v>
      </c>
      <c r="AG47" s="152">
        <f>'ALL PROJECTS MONTHLY REPORT'!AG47</f>
        <v>0</v>
      </c>
      <c r="AH47" s="37">
        <f>'ALL PROJECTS MONTHLY REPORT'!AH47</f>
        <v>4495203.7699999996</v>
      </c>
      <c r="AI47" s="39">
        <f>'ALL PROJECTS MONTHLY REPORT'!AI47</f>
        <v>0.99999995550813681</v>
      </c>
      <c r="AJ47" s="40">
        <f>'ALL PROJECTS MONTHLY REPORT'!AJ47</f>
        <v>7.2857142857142856</v>
      </c>
      <c r="AK47" s="39">
        <f>'ALL PROJECTS MONTHLY REPORT'!AK47</f>
        <v>1</v>
      </c>
      <c r="AL47" s="119">
        <f>'ALL PROJECTS MONTHLY REPORT'!AL47</f>
        <v>0</v>
      </c>
      <c r="AM47" s="153" t="str">
        <f>'ALL PROJECTS MONTHLY REPORT'!AM47</f>
        <v>Project Closed</v>
      </c>
      <c r="AN47" s="154" t="str">
        <f>'ALL PROJECTS MONTHLY REPORT'!AN47</f>
        <v xml:space="preserve">Final Acceptance </v>
      </c>
    </row>
    <row r="48" spans="1:40" s="155" customFormat="1" ht="115.8" hidden="1" thickBot="1" x14ac:dyDescent="0.35">
      <c r="A48" s="147">
        <f>'ALL PROJECTS MONTHLY REPORT'!A48</f>
        <v>5075</v>
      </c>
      <c r="B48" s="148" t="str">
        <f>'ALL PROJECTS MONTHLY REPORT'!B48</f>
        <v>Carolina</v>
      </c>
      <c r="C48" s="148" t="str">
        <f>'ALL PROJECTS MONTHLY REPORT'!C48</f>
        <v>Lagos de Blasina</v>
      </c>
      <c r="D48" s="148" t="str">
        <f>'ALL PROJECTS MONTHLY REPORT'!D48</f>
        <v>José A. González</v>
      </c>
      <c r="E48" s="148" t="str">
        <f>'ALL PROJECTS MONTHLY REPORT'!E48</f>
        <v>Cost Control Company, Inc.</v>
      </c>
      <c r="F48" s="148" t="str">
        <f>'ALL PROJECTS MONTHLY REPORT'!F48</f>
        <v>CMS</v>
      </c>
      <c r="G48" s="148" t="str">
        <f>'ALL PROJECTS MONTHLY REPORT'!G48</f>
        <v>Guillermety, Ortiz &amp; Asoc. (DG3A Design Group, PSC is actually supervising the works)</v>
      </c>
      <c r="H48" s="148" t="str">
        <f>'ALL PROJECTS MONTHLY REPORT'!H48</f>
        <v>Mejia Construction</v>
      </c>
      <c r="I48" s="149">
        <f>'ALL PROJECTS MONTHLY REPORT'!I48</f>
        <v>240</v>
      </c>
      <c r="J48" s="149">
        <f>'ALL PROJECTS MONTHLY REPORT'!J48</f>
        <v>240</v>
      </c>
      <c r="K48" s="149">
        <f>'ALL PROJECTS MONTHLY REPORT'!K48</f>
        <v>0</v>
      </c>
      <c r="L48" s="26">
        <f>'ALL PROJECTS MONTHLY REPORT'!L48</f>
        <v>240</v>
      </c>
      <c r="M48" s="149">
        <f>'ALL PROJECTS MONTHLY REPORT'!M48</f>
        <v>0</v>
      </c>
      <c r="N48" s="149">
        <f>'ALL PROJECTS MONTHLY REPORT'!N48</f>
        <v>800</v>
      </c>
      <c r="O48" s="149">
        <f>'ALL PROJECTS MONTHLY REPORT'!O48</f>
        <v>289</v>
      </c>
      <c r="P48" s="27">
        <f>'ALL PROJECTS MONTHLY REPORT'!P48</f>
        <v>1089</v>
      </c>
      <c r="Q48" s="28">
        <f>'ALL PROJECTS MONTHLY REPORT'!Q48</f>
        <v>0.36125000000000002</v>
      </c>
      <c r="R48" s="29">
        <f>'ALL PROJECTS MONTHLY REPORT'!R48</f>
        <v>1077</v>
      </c>
      <c r="S48" s="28">
        <f>'ALL PROJECTS MONTHLY REPORT'!S48</f>
        <v>1</v>
      </c>
      <c r="T48" s="31">
        <f>'ALL PROJECTS MONTHLY REPORT'!T48</f>
        <v>39972</v>
      </c>
      <c r="U48" s="31">
        <f>'ALL PROJECTS MONTHLY REPORT'!U48</f>
        <v>40771</v>
      </c>
      <c r="V48" s="32">
        <f>'ALL PROJECTS MONTHLY REPORT'!V48</f>
        <v>41060</v>
      </c>
      <c r="W48" s="32">
        <f>'ALL PROJECTS MONTHLY REPORT'!W48</f>
        <v>41049</v>
      </c>
      <c r="X48" s="32">
        <f>'ALL PROJECTS MONTHLY REPORT'!X48</f>
        <v>41172</v>
      </c>
      <c r="Y48" s="31">
        <f>'ALL PROJECTS MONTHLY REPORT'!Y48</f>
        <v>0</v>
      </c>
      <c r="Z48" s="150" t="str">
        <f>'ALL PROJECTS MONTHLY REPORT'!Z48</f>
        <v xml:space="preserve">Tax Credit </v>
      </c>
      <c r="AA48" s="151">
        <f>'ALL PROJECTS MONTHLY REPORT'!AA48</f>
        <v>0</v>
      </c>
      <c r="AB48" s="152">
        <f>'ALL PROJECTS MONTHLY REPORT'!AB48</f>
        <v>15411000</v>
      </c>
      <c r="AC48" s="152">
        <f>'ALL PROJECTS MONTHLY REPORT'!AC48</f>
        <v>809595.16</v>
      </c>
      <c r="AD48" s="37">
        <f>'ALL PROJECTS MONTHLY REPORT'!AD48</f>
        <v>16220595.16</v>
      </c>
      <c r="AE48" s="28">
        <f>'ALL PROJECTS MONTHLY REPORT'!AE48</f>
        <v>5.2533590292648112E-2</v>
      </c>
      <c r="AF48" s="37">
        <f>'ALL PROJECTS MONTHLY REPORT'!AF48</f>
        <v>16220595.16</v>
      </c>
      <c r="AG48" s="152">
        <f>'ALL PROJECTS MONTHLY REPORT'!AG48</f>
        <v>0</v>
      </c>
      <c r="AH48" s="37">
        <f>'ALL PROJECTS MONTHLY REPORT'!AH48</f>
        <v>16220595.16</v>
      </c>
      <c r="AI48" s="39">
        <f>'ALL PROJECTS MONTHLY REPORT'!AI48</f>
        <v>1</v>
      </c>
      <c r="AJ48" s="40">
        <f>'ALL PROJECTS MONTHLY REPORT'!AJ48</f>
        <v>4.4874999999999998</v>
      </c>
      <c r="AK48" s="39">
        <f>'ALL PROJECTS MONTHLY REPORT'!AK48</f>
        <v>1</v>
      </c>
      <c r="AL48" s="119">
        <f>'ALL PROJECTS MONTHLY REPORT'!AL48</f>
        <v>0</v>
      </c>
      <c r="AM48" s="153" t="str">
        <f>'ALL PROJECTS MONTHLY REPORT'!AM48</f>
        <v>Project Closed</v>
      </c>
      <c r="AN48" s="154" t="str">
        <f>'ALL PROJECTS MONTHLY REPORT'!AN48</f>
        <v xml:space="preserve">Final Acceptance </v>
      </c>
    </row>
    <row r="49" spans="1:40" s="155" customFormat="1" ht="29.4" hidden="1" thickBot="1" x14ac:dyDescent="0.35">
      <c r="A49" s="147">
        <f>'ALL PROJECTS MONTHLY REPORT'!A49</f>
        <v>5212</v>
      </c>
      <c r="B49" s="148" t="str">
        <f>'ALL PROJECTS MONTHLY REPORT'!B49</f>
        <v>Carolina</v>
      </c>
      <c r="C49" s="148" t="str">
        <f>'ALL PROJECTS MONTHLY REPORT'!C49</f>
        <v>Roberto Clemente</v>
      </c>
      <c r="D49" s="148" t="str">
        <f>'ALL PROJECTS MONTHLY REPORT'!D49</f>
        <v>Luz Acevedo</v>
      </c>
      <c r="E49" s="148" t="str">
        <f>'ALL PROJECTS MONTHLY REPORT'!E49</f>
        <v>SEG</v>
      </c>
      <c r="F49" s="148" t="str">
        <f>'ALL PROJECTS MONTHLY REPORT'!F49</f>
        <v>CMS</v>
      </c>
      <c r="G49" s="148" t="str">
        <f>'ALL PROJECTS MONTHLY REPORT'!G49</f>
        <v>Jorge del Río</v>
      </c>
      <c r="H49" s="148" t="str">
        <f>'ALL PROJECTS MONTHLY REPORT'!H49</f>
        <v>North Connstruction</v>
      </c>
      <c r="I49" s="149">
        <f>'ALL PROJECTS MONTHLY REPORT'!I49</f>
        <v>126</v>
      </c>
      <c r="J49" s="149">
        <f>'ALL PROJECTS MONTHLY REPORT'!J49</f>
        <v>126</v>
      </c>
      <c r="K49" s="149">
        <f>'ALL PROJECTS MONTHLY REPORT'!K49</f>
        <v>0</v>
      </c>
      <c r="L49" s="26">
        <f>'ALL PROJECTS MONTHLY REPORT'!L49</f>
        <v>126</v>
      </c>
      <c r="M49" s="149">
        <f>'ALL PROJECTS MONTHLY REPORT'!M49</f>
        <v>0</v>
      </c>
      <c r="N49" s="149">
        <f>'ALL PROJECTS MONTHLY REPORT'!N49</f>
        <v>730</v>
      </c>
      <c r="O49" s="149">
        <f>'ALL PROJECTS MONTHLY REPORT'!O49</f>
        <v>242</v>
      </c>
      <c r="P49" s="27">
        <f>'ALL PROJECTS MONTHLY REPORT'!P49</f>
        <v>972</v>
      </c>
      <c r="Q49" s="28">
        <f>'ALL PROJECTS MONTHLY REPORT'!Q49</f>
        <v>0.33150684931506852</v>
      </c>
      <c r="R49" s="29">
        <f>'ALL PROJECTS MONTHLY REPORT'!R49</f>
        <v>1038</v>
      </c>
      <c r="S49" s="28">
        <f>'ALL PROJECTS MONTHLY REPORT'!S49</f>
        <v>1</v>
      </c>
      <c r="T49" s="31">
        <f>'ALL PROJECTS MONTHLY REPORT'!T49</f>
        <v>38208</v>
      </c>
      <c r="U49" s="31">
        <f>'ALL PROJECTS MONTHLY REPORT'!U49</f>
        <v>38937</v>
      </c>
      <c r="V49" s="32">
        <f>'ALL PROJECTS MONTHLY REPORT'!V49</f>
        <v>39179</v>
      </c>
      <c r="W49" s="32">
        <f>'ALL PROJECTS MONTHLY REPORT'!W49</f>
        <v>39246</v>
      </c>
      <c r="X49" s="32">
        <f>'ALL PROJECTS MONTHLY REPORT'!X49</f>
        <v>39500</v>
      </c>
      <c r="Y49" s="31">
        <f>'ALL PROJECTS MONTHLY REPORT'!Y49</f>
        <v>0</v>
      </c>
      <c r="Z49" s="150">
        <f>'ALL PROJECTS MONTHLY REPORT'!Z49</f>
        <v>0</v>
      </c>
      <c r="AA49" s="151">
        <f>'ALL PROJECTS MONTHLY REPORT'!AA49</f>
        <v>0</v>
      </c>
      <c r="AB49" s="152">
        <f>'ALL PROJECTS MONTHLY REPORT'!AB49</f>
        <v>11135000</v>
      </c>
      <c r="AC49" s="152">
        <f>'ALL PROJECTS MONTHLY REPORT'!AC49</f>
        <v>586931</v>
      </c>
      <c r="AD49" s="37">
        <f>'ALL PROJECTS MONTHLY REPORT'!AD49</f>
        <v>11721931</v>
      </c>
      <c r="AE49" s="28">
        <f>'ALL PROJECTS MONTHLY REPORT'!AE49</f>
        <v>5.2710462505612933E-2</v>
      </c>
      <c r="AF49" s="37">
        <f>'ALL PROJECTS MONTHLY REPORT'!AF49</f>
        <v>11610417</v>
      </c>
      <c r="AG49" s="152">
        <f>'ALL PROJECTS MONTHLY REPORT'!AG49</f>
        <v>0</v>
      </c>
      <c r="AH49" s="37">
        <f>'ALL PROJECTS MONTHLY REPORT'!AH49</f>
        <v>11610417</v>
      </c>
      <c r="AI49" s="39">
        <f>'ALL PROJECTS MONTHLY REPORT'!AI49</f>
        <v>0.99048672100185542</v>
      </c>
      <c r="AJ49" s="40">
        <f>'ALL PROJECTS MONTHLY REPORT'!AJ49</f>
        <v>8.2380952380952372</v>
      </c>
      <c r="AK49" s="39">
        <f>'ALL PROJECTS MONTHLY REPORT'!AK49</f>
        <v>1</v>
      </c>
      <c r="AL49" s="119">
        <f>'ALL PROJECTS MONTHLY REPORT'!AL49</f>
        <v>0</v>
      </c>
      <c r="AM49" s="153" t="str">
        <f>'ALL PROJECTS MONTHLY REPORT'!AM49</f>
        <v>Project Closed</v>
      </c>
      <c r="AN49" s="154" t="str">
        <f>'ALL PROJECTS MONTHLY REPORT'!AN49</f>
        <v xml:space="preserve">Final Acceptance </v>
      </c>
    </row>
    <row r="50" spans="1:40" s="155" customFormat="1" ht="29.4" hidden="1" thickBot="1" x14ac:dyDescent="0.35">
      <c r="A50" s="147">
        <f>'ALL PROJECTS MONTHLY REPORT'!A50</f>
        <v>3102</v>
      </c>
      <c r="B50" s="148" t="str">
        <f>'ALL PROJECTS MONTHLY REPORT'!B50</f>
        <v>Cataño</v>
      </c>
      <c r="C50" s="148" t="str">
        <f>'ALL PROJECTS MONTHLY REPORT'!C50</f>
        <v>Juana Matos I
(Fase I)</v>
      </c>
      <c r="D50" s="148" t="str">
        <f>'ALL PROJECTS MONTHLY REPORT'!D50</f>
        <v>Luz Acevedo</v>
      </c>
      <c r="E50" s="148" t="str">
        <f>'ALL PROJECTS MONTHLY REPORT'!E50</f>
        <v>A &amp; M</v>
      </c>
      <c r="F50" s="148" t="str">
        <f>'ALL PROJECTS MONTHLY REPORT'!F50</f>
        <v>AVP / Erwin Rodriguez</v>
      </c>
      <c r="G50" s="148" t="str">
        <f>'ALL PROJECTS MONTHLY REPORT'!G50</f>
        <v xml:space="preserve">Roca &amp; Associates </v>
      </c>
      <c r="H50" s="148" t="str">
        <f>'ALL PROJECTS MONTHLY REPORT'!H50</f>
        <v>Quintero Const.</v>
      </c>
      <c r="I50" s="149">
        <f>'ALL PROJECTS MONTHLY REPORT'!I50</f>
        <v>212</v>
      </c>
      <c r="J50" s="149">
        <f>'ALL PROJECTS MONTHLY REPORT'!J50</f>
        <v>212</v>
      </c>
      <c r="K50" s="149">
        <f>'ALL PROJECTS MONTHLY REPORT'!K50</f>
        <v>0</v>
      </c>
      <c r="L50" s="26">
        <f>'ALL PROJECTS MONTHLY REPORT'!L50</f>
        <v>212</v>
      </c>
      <c r="M50" s="149">
        <f>'ALL PROJECTS MONTHLY REPORT'!M50</f>
        <v>0</v>
      </c>
      <c r="N50" s="149">
        <f>'ALL PROJECTS MONTHLY REPORT'!N50</f>
        <v>892</v>
      </c>
      <c r="O50" s="149">
        <f>'ALL PROJECTS MONTHLY REPORT'!O50</f>
        <v>744</v>
      </c>
      <c r="P50" s="27">
        <f>'ALL PROJECTS MONTHLY REPORT'!P50</f>
        <v>1636</v>
      </c>
      <c r="Q50" s="28">
        <f>'ALL PROJECTS MONTHLY REPORT'!Q50</f>
        <v>0.8340807174887892</v>
      </c>
      <c r="R50" s="29">
        <f>'ALL PROJECTS MONTHLY REPORT'!R50</f>
        <v>1628</v>
      </c>
      <c r="S50" s="28">
        <f>'ALL PROJECTS MONTHLY REPORT'!S50</f>
        <v>1</v>
      </c>
      <c r="T50" s="31">
        <f>'ALL PROJECTS MONTHLY REPORT'!T50</f>
        <v>35579</v>
      </c>
      <c r="U50" s="31">
        <f>'ALL PROJECTS MONTHLY REPORT'!U50</f>
        <v>36470</v>
      </c>
      <c r="V50" s="32">
        <f>'ALL PROJECTS MONTHLY REPORT'!V50</f>
        <v>37214</v>
      </c>
      <c r="W50" s="32">
        <f>'ALL PROJECTS MONTHLY REPORT'!W50</f>
        <v>37207</v>
      </c>
      <c r="X50" s="32">
        <f>'ALL PROJECTS MONTHLY REPORT'!X50</f>
        <v>37459</v>
      </c>
      <c r="Y50" s="31">
        <f>'ALL PROJECTS MONTHLY REPORT'!Y50</f>
        <v>0</v>
      </c>
      <c r="Z50" s="150">
        <f>'ALL PROJECTS MONTHLY REPORT'!Z50</f>
        <v>0</v>
      </c>
      <c r="AA50" s="151">
        <f>'ALL PROJECTS MONTHLY REPORT'!AA50</f>
        <v>0</v>
      </c>
      <c r="AB50" s="152">
        <f>'ALL PROJECTS MONTHLY REPORT'!AB50</f>
        <v>11640000</v>
      </c>
      <c r="AC50" s="152">
        <f>'ALL PROJECTS MONTHLY REPORT'!AC50</f>
        <v>424857</v>
      </c>
      <c r="AD50" s="37">
        <f>'ALL PROJECTS MONTHLY REPORT'!AD50</f>
        <v>12064857</v>
      </c>
      <c r="AE50" s="28">
        <f>'ALL PROJECTS MONTHLY REPORT'!AE50</f>
        <v>3.6499742268041237E-2</v>
      </c>
      <c r="AF50" s="37">
        <f>'ALL PROJECTS MONTHLY REPORT'!AF50</f>
        <v>11679790.199999999</v>
      </c>
      <c r="AG50" s="152">
        <f>'ALL PROJECTS MONTHLY REPORT'!AG50</f>
        <v>0</v>
      </c>
      <c r="AH50" s="37">
        <f>'ALL PROJECTS MONTHLY REPORT'!AH50</f>
        <v>11679790.199999999</v>
      </c>
      <c r="AI50" s="39">
        <f>'ALL PROJECTS MONTHLY REPORT'!AI50</f>
        <v>0.96808360016202422</v>
      </c>
      <c r="AJ50" s="40">
        <f>'ALL PROJECTS MONTHLY REPORT'!AJ50</f>
        <v>7.6792452830188678</v>
      </c>
      <c r="AK50" s="39">
        <f>'ALL PROJECTS MONTHLY REPORT'!AK50</f>
        <v>1</v>
      </c>
      <c r="AL50" s="119">
        <f>'ALL PROJECTS MONTHLY REPORT'!AL50</f>
        <v>0</v>
      </c>
      <c r="AM50" s="153" t="str">
        <f>'ALL PROJECTS MONTHLY REPORT'!AM50</f>
        <v>Project Closed</v>
      </c>
      <c r="AN50" s="154" t="str">
        <f>'ALL PROJECTS MONTHLY REPORT'!AN50</f>
        <v xml:space="preserve">Final Acceptance </v>
      </c>
    </row>
    <row r="51" spans="1:40" s="155" customFormat="1" ht="29.4" hidden="1" thickBot="1" x14ac:dyDescent="0.35">
      <c r="A51" s="147">
        <f>'ALL PROJECTS MONTHLY REPORT'!A51</f>
        <v>3102</v>
      </c>
      <c r="B51" s="148" t="str">
        <f>'ALL PROJECTS MONTHLY REPORT'!B51</f>
        <v>Cataño</v>
      </c>
      <c r="C51" s="148" t="str">
        <f>'ALL PROJECTS MONTHLY REPORT'!C51</f>
        <v>Juana Matos I
(Fase II)</v>
      </c>
      <c r="D51" s="148" t="str">
        <f>'ALL PROJECTS MONTHLY REPORT'!D51</f>
        <v>Pedro Vega</v>
      </c>
      <c r="E51" s="148" t="str">
        <f>'ALL PROJECTS MONTHLY REPORT'!E51</f>
        <v>A &amp; M</v>
      </c>
      <c r="F51" s="148" t="str">
        <f>'ALL PROJECTS MONTHLY REPORT'!F51</f>
        <v>BMA</v>
      </c>
      <c r="G51" s="148" t="str">
        <f>'ALL PROJECTS MONTHLY REPORT'!G51</f>
        <v xml:space="preserve">Roca &amp; Associates </v>
      </c>
      <c r="H51" s="148" t="str">
        <f>'ALL PROJECTS MONTHLY REPORT'!H51</f>
        <v>Rodríguez &amp; del Valle</v>
      </c>
      <c r="I51" s="149">
        <f>'ALL PROJECTS MONTHLY REPORT'!I51</f>
        <v>188</v>
      </c>
      <c r="J51" s="149">
        <f>'ALL PROJECTS MONTHLY REPORT'!J51</f>
        <v>188</v>
      </c>
      <c r="K51" s="149">
        <f>'ALL PROJECTS MONTHLY REPORT'!K51</f>
        <v>0</v>
      </c>
      <c r="L51" s="26">
        <f>'ALL PROJECTS MONTHLY REPORT'!L51</f>
        <v>188</v>
      </c>
      <c r="M51" s="149">
        <f>'ALL PROJECTS MONTHLY REPORT'!M51</f>
        <v>0</v>
      </c>
      <c r="N51" s="149">
        <f>'ALL PROJECTS MONTHLY REPORT'!N51</f>
        <v>1150</v>
      </c>
      <c r="O51" s="149">
        <f>'ALL PROJECTS MONTHLY REPORT'!O51</f>
        <v>141</v>
      </c>
      <c r="P51" s="27">
        <f>'ALL PROJECTS MONTHLY REPORT'!P51</f>
        <v>1291</v>
      </c>
      <c r="Q51" s="28">
        <f>'ALL PROJECTS MONTHLY REPORT'!Q51</f>
        <v>0.12260869565217392</v>
      </c>
      <c r="R51" s="29">
        <f>'ALL PROJECTS MONTHLY REPORT'!R51</f>
        <v>1179</v>
      </c>
      <c r="S51" s="28">
        <f>'ALL PROJECTS MONTHLY REPORT'!S51</f>
        <v>1</v>
      </c>
      <c r="T51" s="31">
        <f>'ALL PROJECTS MONTHLY REPORT'!T51</f>
        <v>37529</v>
      </c>
      <c r="U51" s="31">
        <f>'ALL PROJECTS MONTHLY REPORT'!U51</f>
        <v>38678</v>
      </c>
      <c r="V51" s="32">
        <f>'ALL PROJECTS MONTHLY REPORT'!V51</f>
        <v>38819</v>
      </c>
      <c r="W51" s="32">
        <f>'ALL PROJECTS MONTHLY REPORT'!W51</f>
        <v>38708</v>
      </c>
      <c r="X51" s="32">
        <f>'ALL PROJECTS MONTHLY REPORT'!X51</f>
        <v>38729</v>
      </c>
      <c r="Y51" s="31">
        <f>'ALL PROJECTS MONTHLY REPORT'!Y51</f>
        <v>0</v>
      </c>
      <c r="Z51" s="150">
        <f>'ALL PROJECTS MONTHLY REPORT'!Z51</f>
        <v>0</v>
      </c>
      <c r="AA51" s="151">
        <f>'ALL PROJECTS MONTHLY REPORT'!AA51</f>
        <v>0</v>
      </c>
      <c r="AB51" s="152">
        <f>'ALL PROJECTS MONTHLY REPORT'!AB51</f>
        <v>14243000</v>
      </c>
      <c r="AC51" s="152">
        <f>'ALL PROJECTS MONTHLY REPORT'!AC51</f>
        <v>831198</v>
      </c>
      <c r="AD51" s="37">
        <f>'ALL PROJECTS MONTHLY REPORT'!AD51</f>
        <v>15074198</v>
      </c>
      <c r="AE51" s="28">
        <f>'ALL PROJECTS MONTHLY REPORT'!AE51</f>
        <v>5.8358351470897983E-2</v>
      </c>
      <c r="AF51" s="37">
        <f>'ALL PROJECTS MONTHLY REPORT'!AF51</f>
        <v>15074198</v>
      </c>
      <c r="AG51" s="152">
        <f>'ALL PROJECTS MONTHLY REPORT'!AG51</f>
        <v>0</v>
      </c>
      <c r="AH51" s="37">
        <f>'ALL PROJECTS MONTHLY REPORT'!AH51</f>
        <v>15074198</v>
      </c>
      <c r="AI51" s="39">
        <f>'ALL PROJECTS MONTHLY REPORT'!AI51</f>
        <v>1</v>
      </c>
      <c r="AJ51" s="40">
        <f>'ALL PROJECTS MONTHLY REPORT'!AJ51</f>
        <v>6.2712765957446805</v>
      </c>
      <c r="AK51" s="39">
        <f>'ALL PROJECTS MONTHLY REPORT'!AK51</f>
        <v>1</v>
      </c>
      <c r="AL51" s="119">
        <f>'ALL PROJECTS MONTHLY REPORT'!AL51</f>
        <v>0</v>
      </c>
      <c r="AM51" s="153" t="str">
        <f>'ALL PROJECTS MONTHLY REPORT'!AM51</f>
        <v>Project Closed</v>
      </c>
      <c r="AN51" s="154" t="str">
        <f>'ALL PROJECTS MONTHLY REPORT'!AN51</f>
        <v xml:space="preserve">Final Acceptance </v>
      </c>
    </row>
    <row r="52" spans="1:40" s="155" customFormat="1" ht="29.4" hidden="1" thickBot="1" x14ac:dyDescent="0.35">
      <c r="A52" s="147">
        <f>'ALL PROJECTS MONTHLY REPORT'!A52</f>
        <v>5037</v>
      </c>
      <c r="B52" s="148" t="str">
        <f>'ALL PROJECTS MONTHLY REPORT'!B52</f>
        <v>Cataño</v>
      </c>
      <c r="C52" s="148" t="str">
        <f>'ALL PROJECTS MONTHLY REPORT'!C52</f>
        <v>Jardines de Cataño</v>
      </c>
      <c r="D52" s="148" t="str">
        <f>'ALL PROJECTS MONTHLY REPORT'!D52</f>
        <v>Pedro Vega</v>
      </c>
      <c r="E52" s="148" t="str">
        <f>'ALL PROJECTS MONTHLY REPORT'!E52</f>
        <v>Martinal Property</v>
      </c>
      <c r="F52" s="148" t="str">
        <f>'ALL PROJECTS MONTHLY REPORT'!F52</f>
        <v>CMS</v>
      </c>
      <c r="G52" s="148" t="str">
        <f>'ALL PROJECTS MONTHLY REPORT'!G52</f>
        <v>Interplan</v>
      </c>
      <c r="H52" s="148" t="str">
        <f>'ALL PROJECTS MONTHLY REPORT'!H52</f>
        <v>Francisco Levy Hijo Inc.</v>
      </c>
      <c r="I52" s="149">
        <f>'ALL PROJECTS MONTHLY REPORT'!I52</f>
        <v>180</v>
      </c>
      <c r="J52" s="149">
        <f>'ALL PROJECTS MONTHLY REPORT'!J52</f>
        <v>180</v>
      </c>
      <c r="K52" s="149">
        <f>'ALL PROJECTS MONTHLY REPORT'!K52</f>
        <v>0</v>
      </c>
      <c r="L52" s="26">
        <f>'ALL PROJECTS MONTHLY REPORT'!L52</f>
        <v>180</v>
      </c>
      <c r="M52" s="149">
        <f>'ALL PROJECTS MONTHLY REPORT'!M52</f>
        <v>0</v>
      </c>
      <c r="N52" s="149">
        <f>'ALL PROJECTS MONTHLY REPORT'!N52</f>
        <v>810</v>
      </c>
      <c r="O52" s="149">
        <f>'ALL PROJECTS MONTHLY REPORT'!O52</f>
        <v>369</v>
      </c>
      <c r="P52" s="27">
        <f>'ALL PROJECTS MONTHLY REPORT'!P52</f>
        <v>1179</v>
      </c>
      <c r="Q52" s="28">
        <f>'ALL PROJECTS MONTHLY REPORT'!Q52</f>
        <v>0.45555555555555555</v>
      </c>
      <c r="R52" s="29">
        <f>'ALL PROJECTS MONTHLY REPORT'!R52</f>
        <v>1175</v>
      </c>
      <c r="S52" s="28">
        <f>'ALL PROJECTS MONTHLY REPORT'!S52</f>
        <v>1</v>
      </c>
      <c r="T52" s="31">
        <f>'ALL PROJECTS MONTHLY REPORT'!T52</f>
        <v>38068</v>
      </c>
      <c r="U52" s="31">
        <f>'ALL PROJECTS MONTHLY REPORT'!U52</f>
        <v>38877</v>
      </c>
      <c r="V52" s="32">
        <f>'ALL PROJECTS MONTHLY REPORT'!V52</f>
        <v>39246</v>
      </c>
      <c r="W52" s="32">
        <f>'ALL PROJECTS MONTHLY REPORT'!W52</f>
        <v>39243</v>
      </c>
      <c r="X52" s="32">
        <f>'ALL PROJECTS MONTHLY REPORT'!X52</f>
        <v>39247</v>
      </c>
      <c r="Y52" s="31">
        <f>'ALL PROJECTS MONTHLY REPORT'!Y52</f>
        <v>0</v>
      </c>
      <c r="Z52" s="150" t="str">
        <f>'ALL PROJECTS MONTHLY REPORT'!Z52</f>
        <v>CFP</v>
      </c>
      <c r="AA52" s="151">
        <f>'ALL PROJECTS MONTHLY REPORT'!AA52</f>
        <v>0</v>
      </c>
      <c r="AB52" s="152">
        <f>'ALL PROJECTS MONTHLY REPORT'!AB52</f>
        <v>14181600</v>
      </c>
      <c r="AC52" s="152">
        <f>'ALL PROJECTS MONTHLY REPORT'!AC52</f>
        <v>1145235.46</v>
      </c>
      <c r="AD52" s="37">
        <f>'ALL PROJECTS MONTHLY REPORT'!AD52</f>
        <v>15326835.460000001</v>
      </c>
      <c r="AE52" s="28">
        <f>'ALL PROJECTS MONTHLY REPORT'!AE52</f>
        <v>8.075502482089468E-2</v>
      </c>
      <c r="AF52" s="37">
        <f>'ALL PROJECTS MONTHLY REPORT'!AF52</f>
        <v>15326835.439999999</v>
      </c>
      <c r="AG52" s="152">
        <f>'ALL PROJECTS MONTHLY REPORT'!AG52</f>
        <v>0</v>
      </c>
      <c r="AH52" s="37">
        <f>'ALL PROJECTS MONTHLY REPORT'!AH52</f>
        <v>15326835.439999999</v>
      </c>
      <c r="AI52" s="39">
        <f>'ALL PROJECTS MONTHLY REPORT'!AI52</f>
        <v>0.99999999869509915</v>
      </c>
      <c r="AJ52" s="40">
        <f>'ALL PROJECTS MONTHLY REPORT'!AJ52</f>
        <v>6.5277777777777777</v>
      </c>
      <c r="AK52" s="39">
        <f>'ALL PROJECTS MONTHLY REPORT'!AK52</f>
        <v>1</v>
      </c>
      <c r="AL52" s="119">
        <f>'ALL PROJECTS MONTHLY REPORT'!AL52</f>
        <v>0</v>
      </c>
      <c r="AM52" s="153" t="str">
        <f>'ALL PROJECTS MONTHLY REPORT'!AM52</f>
        <v>Project Closed</v>
      </c>
      <c r="AN52" s="154" t="str">
        <f>'ALL PROJECTS MONTHLY REPORT'!AN52</f>
        <v xml:space="preserve">Final Acceptance </v>
      </c>
    </row>
    <row r="53" spans="1:40" s="155" customFormat="1" ht="29.4" hidden="1" thickBot="1" x14ac:dyDescent="0.35">
      <c r="A53" s="147">
        <f>'ALL PROJECTS MONTHLY REPORT'!A53</f>
        <v>3083</v>
      </c>
      <c r="B53" s="148" t="str">
        <f>'ALL PROJECTS MONTHLY REPORT'!B53</f>
        <v>Cayey</v>
      </c>
      <c r="C53" s="148" t="str">
        <f>'ALL PROJECTS MONTHLY REPORT'!C53</f>
        <v>Luis Muñoz Morales</v>
      </c>
      <c r="D53" s="148" t="str">
        <f>'ALL PROJECTS MONTHLY REPORT'!D53</f>
        <v>Luz Acevedo</v>
      </c>
      <c r="E53" s="148" t="str">
        <f>'ALL PROJECTS MONTHLY REPORT'!E53</f>
        <v>MJ Consulting</v>
      </c>
      <c r="F53" s="148" t="str">
        <f>'ALL PROJECTS MONTHLY REPORT'!F53</f>
        <v>AVP</v>
      </c>
      <c r="G53" s="148" t="str">
        <f>'ALL PROJECTS MONTHLY REPORT'!G53</f>
        <v>Istra Hernández</v>
      </c>
      <c r="H53" s="148" t="str">
        <f>'ALL PROJECTS MONTHLY REPORT'!H53</f>
        <v>I Melendez</v>
      </c>
      <c r="I53" s="149">
        <f>'ALL PROJECTS MONTHLY REPORT'!I53</f>
        <v>280</v>
      </c>
      <c r="J53" s="149">
        <f>'ALL PROJECTS MONTHLY REPORT'!J53</f>
        <v>280</v>
      </c>
      <c r="K53" s="149">
        <f>'ALL PROJECTS MONTHLY REPORT'!K53</f>
        <v>0</v>
      </c>
      <c r="L53" s="26">
        <f>'ALL PROJECTS MONTHLY REPORT'!L53</f>
        <v>280</v>
      </c>
      <c r="M53" s="149">
        <f>'ALL PROJECTS MONTHLY REPORT'!M53</f>
        <v>0</v>
      </c>
      <c r="N53" s="149">
        <f>'ALL PROJECTS MONTHLY REPORT'!N53</f>
        <v>913</v>
      </c>
      <c r="O53" s="149">
        <f>'ALL PROJECTS MONTHLY REPORT'!O53</f>
        <v>416</v>
      </c>
      <c r="P53" s="27">
        <f>'ALL PROJECTS MONTHLY REPORT'!P53</f>
        <v>1329</v>
      </c>
      <c r="Q53" s="28">
        <f>'ALL PROJECTS MONTHLY REPORT'!Q53</f>
        <v>0.45564074479737132</v>
      </c>
      <c r="R53" s="29">
        <f>'ALL PROJECTS MONTHLY REPORT'!R53</f>
        <v>1342</v>
      </c>
      <c r="S53" s="28">
        <f>'ALL PROJECTS MONTHLY REPORT'!S53</f>
        <v>1</v>
      </c>
      <c r="T53" s="31">
        <f>'ALL PROJECTS MONTHLY REPORT'!T53</f>
        <v>35643</v>
      </c>
      <c r="U53" s="31">
        <f>'ALL PROJECTS MONTHLY REPORT'!U53</f>
        <v>36555</v>
      </c>
      <c r="V53" s="32">
        <f>'ALL PROJECTS MONTHLY REPORT'!V53</f>
        <v>36971</v>
      </c>
      <c r="W53" s="32">
        <f>'ALL PROJECTS MONTHLY REPORT'!W53</f>
        <v>36985</v>
      </c>
      <c r="X53" s="32">
        <f>'ALL PROJECTS MONTHLY REPORT'!X53</f>
        <v>37153</v>
      </c>
      <c r="Y53" s="31">
        <f>'ALL PROJECTS MONTHLY REPORT'!Y53</f>
        <v>0</v>
      </c>
      <c r="Z53" s="150">
        <f>'ALL PROJECTS MONTHLY REPORT'!Z53</f>
        <v>0</v>
      </c>
      <c r="AA53" s="151">
        <f>'ALL PROJECTS MONTHLY REPORT'!AA53</f>
        <v>0</v>
      </c>
      <c r="AB53" s="152">
        <f>'ALL PROJECTS MONTHLY REPORT'!AB53</f>
        <v>12895800</v>
      </c>
      <c r="AC53" s="152">
        <f>'ALL PROJECTS MONTHLY REPORT'!AC53</f>
        <v>452279</v>
      </c>
      <c r="AD53" s="37">
        <f>'ALL PROJECTS MONTHLY REPORT'!AD53</f>
        <v>13348079</v>
      </c>
      <c r="AE53" s="28">
        <f>'ALL PROJECTS MONTHLY REPORT'!AE53</f>
        <v>3.5071806324539774E-2</v>
      </c>
      <c r="AF53" s="37">
        <f>'ALL PROJECTS MONTHLY REPORT'!AF53</f>
        <v>13348079</v>
      </c>
      <c r="AG53" s="152">
        <f>'ALL PROJECTS MONTHLY REPORT'!AG53</f>
        <v>0</v>
      </c>
      <c r="AH53" s="37">
        <f>'ALL PROJECTS MONTHLY REPORT'!AH53</f>
        <v>13348079</v>
      </c>
      <c r="AI53" s="39">
        <f>'ALL PROJECTS MONTHLY REPORT'!AI53</f>
        <v>1</v>
      </c>
      <c r="AJ53" s="40">
        <f>'ALL PROJECTS MONTHLY REPORT'!AJ53</f>
        <v>4.7928571428571427</v>
      </c>
      <c r="AK53" s="39">
        <f>'ALL PROJECTS MONTHLY REPORT'!AK53</f>
        <v>1</v>
      </c>
      <c r="AL53" s="119">
        <f>'ALL PROJECTS MONTHLY REPORT'!AL53</f>
        <v>0</v>
      </c>
      <c r="AM53" s="153" t="str">
        <f>'ALL PROJECTS MONTHLY REPORT'!AM53</f>
        <v>Project Close</v>
      </c>
      <c r="AN53" s="154" t="str">
        <f>'ALL PROJECTS MONTHLY REPORT'!AN53</f>
        <v xml:space="preserve">Final Acceptance </v>
      </c>
    </row>
    <row r="54" spans="1:40" s="155" customFormat="1" ht="29.4" hidden="1" thickBot="1" x14ac:dyDescent="0.35">
      <c r="A54" s="147">
        <f>'ALL PROJECTS MONTHLY REPORT'!A54</f>
        <v>5127</v>
      </c>
      <c r="B54" s="148" t="str">
        <f>'ALL PROJECTS MONTHLY REPORT'!B54</f>
        <v>Cayey</v>
      </c>
      <c r="C54" s="148" t="str">
        <f>'ALL PROJECTS MONTHLY REPORT'!C54</f>
        <v>Jardines de Montellanos</v>
      </c>
      <c r="D54" s="148" t="str">
        <f>'ALL PROJECTS MONTHLY REPORT'!D54</f>
        <v>Rubén Cotto</v>
      </c>
      <c r="E54" s="148" t="str">
        <f>'ALL PROJECTS MONTHLY REPORT'!E54</f>
        <v>Cost Control</v>
      </c>
      <c r="F54" s="148" t="str">
        <f>'ALL PROJECTS MONTHLY REPORT'!F54</f>
        <v>CCC-JV</v>
      </c>
      <c r="G54" s="148" t="str">
        <f>'ALL PROJECTS MONTHLY REPORT'!G54</f>
        <v>Hernández   -    Bauzá</v>
      </c>
      <c r="H54" s="148" t="str">
        <f>'ALL PROJECTS MONTHLY REPORT'!H54</f>
        <v>Constructora I. Meléndez</v>
      </c>
      <c r="I54" s="149">
        <f>'ALL PROJECTS MONTHLY REPORT'!I54</f>
        <v>130</v>
      </c>
      <c r="J54" s="149">
        <f>'ALL PROJECTS MONTHLY REPORT'!J54</f>
        <v>130</v>
      </c>
      <c r="K54" s="149">
        <f>'ALL PROJECTS MONTHLY REPORT'!K54</f>
        <v>0</v>
      </c>
      <c r="L54" s="26">
        <f>'ALL PROJECTS MONTHLY REPORT'!L54</f>
        <v>130</v>
      </c>
      <c r="M54" s="149">
        <f>'ALL PROJECTS MONTHLY REPORT'!M54</f>
        <v>0</v>
      </c>
      <c r="N54" s="149">
        <f>'ALL PROJECTS MONTHLY REPORT'!N54</f>
        <v>836</v>
      </c>
      <c r="O54" s="149">
        <f>'ALL PROJECTS MONTHLY REPORT'!O54</f>
        <v>307</v>
      </c>
      <c r="P54" s="27">
        <f>'ALL PROJECTS MONTHLY REPORT'!P54</f>
        <v>1143</v>
      </c>
      <c r="Q54" s="28">
        <f>'ALL PROJECTS MONTHLY REPORT'!Q54</f>
        <v>0.36722488038277512</v>
      </c>
      <c r="R54" s="29">
        <f>'ALL PROJECTS MONTHLY REPORT'!R54</f>
        <v>1142</v>
      </c>
      <c r="S54" s="28">
        <f>'ALL PROJECTS MONTHLY REPORT'!S54</f>
        <v>1</v>
      </c>
      <c r="T54" s="31">
        <f>'ALL PROJECTS MONTHLY REPORT'!T54</f>
        <v>40086</v>
      </c>
      <c r="U54" s="31">
        <f>'ALL PROJECTS MONTHLY REPORT'!U54</f>
        <v>40921</v>
      </c>
      <c r="V54" s="32">
        <f>'ALL PROJECTS MONTHLY REPORT'!V54</f>
        <v>41228</v>
      </c>
      <c r="W54" s="32">
        <f>'ALL PROJECTS MONTHLY REPORT'!W54</f>
        <v>41228</v>
      </c>
      <c r="X54" s="32">
        <f>'ALL PROJECTS MONTHLY REPORT'!X54</f>
        <v>0</v>
      </c>
      <c r="Y54" s="31">
        <f>'ALL PROJECTS MONTHLY REPORT'!Y54</f>
        <v>0</v>
      </c>
      <c r="Z54" s="150" t="str">
        <f>'ALL PROJECTS MONTHLY REPORT'!Z54</f>
        <v>Tax Credit</v>
      </c>
      <c r="AA54" s="151">
        <f>'ALL PROJECTS MONTHLY REPORT'!AA54</f>
        <v>0</v>
      </c>
      <c r="AB54" s="152">
        <f>'ALL PROJECTS MONTHLY REPORT'!AB54</f>
        <v>17226575.940000001</v>
      </c>
      <c r="AC54" s="152">
        <f>'ALL PROJECTS MONTHLY REPORT'!AC54</f>
        <v>2771225.7</v>
      </c>
      <c r="AD54" s="37">
        <f>'ALL PROJECTS MONTHLY REPORT'!AD54</f>
        <v>19997801.640000001</v>
      </c>
      <c r="AE54" s="28">
        <f>'ALL PROJECTS MONTHLY REPORT'!AE54</f>
        <v>0.16086921217844757</v>
      </c>
      <c r="AF54" s="37">
        <f>'ALL PROJECTS MONTHLY REPORT'!AF54</f>
        <v>19987858.289999999</v>
      </c>
      <c r="AG54" s="152">
        <f>'ALL PROJECTS MONTHLY REPORT'!AG54</f>
        <v>0</v>
      </c>
      <c r="AH54" s="37">
        <f>'ALL PROJECTS MONTHLY REPORT'!AH54</f>
        <v>19987858.289999999</v>
      </c>
      <c r="AI54" s="39">
        <f>'ALL PROJECTS MONTHLY REPORT'!AI54</f>
        <v>0.99950277784633523</v>
      </c>
      <c r="AJ54" s="40">
        <f>'ALL PROJECTS MONTHLY REPORT'!AJ54</f>
        <v>8.7846153846153854</v>
      </c>
      <c r="AK54" s="39">
        <f>'ALL PROJECTS MONTHLY REPORT'!AK54</f>
        <v>1</v>
      </c>
      <c r="AL54" s="119">
        <f>'ALL PROJECTS MONTHLY REPORT'!AL54</f>
        <v>0</v>
      </c>
      <c r="AM54" s="153" t="str">
        <f>'ALL PROJECTS MONTHLY REPORT'!AM54</f>
        <v>Project Closed</v>
      </c>
      <c r="AN54" s="154" t="str">
        <f>'ALL PROJECTS MONTHLY REPORT'!AN54</f>
        <v xml:space="preserve">Final Acceptance </v>
      </c>
    </row>
    <row r="55" spans="1:40" s="155" customFormat="1" ht="43.8" hidden="1" thickBot="1" x14ac:dyDescent="0.35">
      <c r="A55" s="147">
        <f>'ALL PROJECTS MONTHLY REPORT'!A55</f>
        <v>5157</v>
      </c>
      <c r="B55" s="148" t="str">
        <f>'ALL PROJECTS MONTHLY REPORT'!B55</f>
        <v>Cayey</v>
      </c>
      <c r="C55" s="148" t="str">
        <f>'ALL PROJECTS MONTHLY REPORT'!C55</f>
        <v>Brisas de Cayey</v>
      </c>
      <c r="D55" s="148" t="str">
        <f>'ALL PROJECTS MONTHLY REPORT'!D55</f>
        <v>Rubén Cotto</v>
      </c>
      <c r="E55" s="148" t="str">
        <f>'ALL PROJECTS MONTHLY REPORT'!E55</f>
        <v>MJ Consulting</v>
      </c>
      <c r="F55" s="148" t="str">
        <f>'ALL PROJECTS MONTHLY REPORT'!F55</f>
        <v xml:space="preserve">MD
</v>
      </c>
      <c r="G55" s="148" t="str">
        <f>'ALL PROJECTS MONTHLY REPORT'!G55</f>
        <v>Ray Engineers PSC</v>
      </c>
      <c r="H55" s="148" t="str">
        <f>'ALL PROJECTS MONTHLY REPORT'!H55</f>
        <v>Three O. Construction</v>
      </c>
      <c r="I55" s="149">
        <f>'ALL PROJECTS MONTHLY REPORT'!I55</f>
        <v>210</v>
      </c>
      <c r="J55" s="149">
        <f>'ALL PROJECTS MONTHLY REPORT'!J55</f>
        <v>210</v>
      </c>
      <c r="K55" s="149">
        <f>'ALL PROJECTS MONTHLY REPORT'!K55</f>
        <v>0</v>
      </c>
      <c r="L55" s="26">
        <f>'ALL PROJECTS MONTHLY REPORT'!L55</f>
        <v>210</v>
      </c>
      <c r="M55" s="149">
        <f>'ALL PROJECTS MONTHLY REPORT'!M55</f>
        <v>0</v>
      </c>
      <c r="N55" s="149">
        <f>'ALL PROJECTS MONTHLY REPORT'!N55</f>
        <v>1491</v>
      </c>
      <c r="O55" s="149">
        <f>'ALL PROJECTS MONTHLY REPORT'!O55</f>
        <v>1200</v>
      </c>
      <c r="P55" s="27">
        <f>'ALL PROJECTS MONTHLY REPORT'!P55</f>
        <v>2691</v>
      </c>
      <c r="Q55" s="28">
        <f>'ALL PROJECTS MONTHLY REPORT'!Q55</f>
        <v>0.8048289738430584</v>
      </c>
      <c r="R55" s="29">
        <f>'ALL PROJECTS MONTHLY REPORT'!R55</f>
        <v>1887</v>
      </c>
      <c r="S55" s="28">
        <f>'ALL PROJECTS MONTHLY REPORT'!S55</f>
        <v>1</v>
      </c>
      <c r="T55" s="31">
        <f>'ALL PROJECTS MONTHLY REPORT'!T55</f>
        <v>38364</v>
      </c>
      <c r="U55" s="31">
        <f>'ALL PROJECTS MONTHLY REPORT'!U55</f>
        <v>39854</v>
      </c>
      <c r="V55" s="32">
        <f>'ALL PROJECTS MONTHLY REPORT'!V55</f>
        <v>41054</v>
      </c>
      <c r="W55" s="32">
        <f>'ALL PROJECTS MONTHLY REPORT'!W55</f>
        <v>40251</v>
      </c>
      <c r="X55" s="32">
        <f>'ALL PROJECTS MONTHLY REPORT'!X55</f>
        <v>40274</v>
      </c>
      <c r="Y55" s="31">
        <f>'ALL PROJECTS MONTHLY REPORT'!Y55</f>
        <v>0</v>
      </c>
      <c r="Z55" s="150" t="str">
        <f>'ALL PROJECTS MONTHLY REPORT'!Z55</f>
        <v xml:space="preserve">Tax Credit </v>
      </c>
      <c r="AA55" s="151">
        <f>'ALL PROJECTS MONTHLY REPORT'!AA55</f>
        <v>0</v>
      </c>
      <c r="AB55" s="152">
        <f>'ALL PROJECTS MONTHLY REPORT'!AB55</f>
        <v>24696653</v>
      </c>
      <c r="AC55" s="152">
        <f>'ALL PROJECTS MONTHLY REPORT'!AC55</f>
        <v>5611698</v>
      </c>
      <c r="AD55" s="37">
        <f>'ALL PROJECTS MONTHLY REPORT'!AD55</f>
        <v>30308351</v>
      </c>
      <c r="AE55" s="28">
        <f>'ALL PROJECTS MONTHLY REPORT'!AE55</f>
        <v>0.22722504138516258</v>
      </c>
      <c r="AF55" s="37">
        <f>'ALL PROJECTS MONTHLY REPORT'!AF55</f>
        <v>30308351</v>
      </c>
      <c r="AG55" s="152">
        <f>'ALL PROJECTS MONTHLY REPORT'!AG55</f>
        <v>0</v>
      </c>
      <c r="AH55" s="37">
        <f>'ALL PROJECTS MONTHLY REPORT'!AH55</f>
        <v>30308351</v>
      </c>
      <c r="AI55" s="39">
        <f>'ALL PROJECTS MONTHLY REPORT'!AI55</f>
        <v>1</v>
      </c>
      <c r="AJ55" s="40">
        <f>'ALL PROJECTS MONTHLY REPORT'!AJ55</f>
        <v>8.9857142857142858</v>
      </c>
      <c r="AK55" s="39">
        <f>'ALL PROJECTS MONTHLY REPORT'!AK55</f>
        <v>1</v>
      </c>
      <c r="AL55" s="119">
        <f>'ALL PROJECTS MONTHLY REPORT'!AL55</f>
        <v>0</v>
      </c>
      <c r="AM55" s="153" t="str">
        <f>'ALL PROJECTS MONTHLY REPORT'!AM55</f>
        <v>Project Closed</v>
      </c>
      <c r="AN55" s="154" t="str">
        <f>'ALL PROJECTS MONTHLY REPORT'!AN55</f>
        <v xml:space="preserve">Final Acceptance </v>
      </c>
    </row>
    <row r="56" spans="1:40" s="155" customFormat="1" ht="43.8" hidden="1" thickBot="1" x14ac:dyDescent="0.35">
      <c r="A56" s="147">
        <f>'ALL PROJECTS MONTHLY REPORT'!A56</f>
        <v>3040</v>
      </c>
      <c r="B56" s="148" t="str">
        <f>'ALL PROJECTS MONTHLY REPORT'!B56</f>
        <v>Ciales</v>
      </c>
      <c r="C56" s="148" t="str">
        <f>'ALL PROJECTS MONTHLY REPORT'!C56</f>
        <v>Fernando Sierra Berdecía</v>
      </c>
      <c r="D56" s="148" t="str">
        <f>'ALL PROJECTS MONTHLY REPORT'!D56</f>
        <v>José Negrón</v>
      </c>
      <c r="E56" s="148" t="str">
        <f>'ALL PROJECTS MONTHLY REPORT'!E56</f>
        <v>MAS Corporation</v>
      </c>
      <c r="F56" s="148" t="str">
        <f>'ALL PROJECTS MONTHLY REPORT'!F56</f>
        <v xml:space="preserve">LMC
</v>
      </c>
      <c r="G56" s="148" t="str">
        <f>'ALL PROJECTS MONTHLY REPORT'!G56</f>
        <v>Luis Flores &amp; Asociados</v>
      </c>
      <c r="H56" s="148" t="str">
        <f>'ALL PROJECTS MONTHLY REPORT'!H56</f>
        <v>Constructores Gilmar</v>
      </c>
      <c r="I56" s="149">
        <f>'ALL PROJECTS MONTHLY REPORT'!I56</f>
        <v>100</v>
      </c>
      <c r="J56" s="149">
        <f>'ALL PROJECTS MONTHLY REPORT'!J56</f>
        <v>100</v>
      </c>
      <c r="K56" s="149">
        <f>'ALL PROJECTS MONTHLY REPORT'!K56</f>
        <v>0</v>
      </c>
      <c r="L56" s="26">
        <f>'ALL PROJECTS MONTHLY REPORT'!L56</f>
        <v>100</v>
      </c>
      <c r="M56" s="149">
        <f>'ALL PROJECTS MONTHLY REPORT'!M56</f>
        <v>0</v>
      </c>
      <c r="N56" s="149">
        <f>'ALL PROJECTS MONTHLY REPORT'!N56</f>
        <v>780</v>
      </c>
      <c r="O56" s="149">
        <f>'ALL PROJECTS MONTHLY REPORT'!O56</f>
        <v>165</v>
      </c>
      <c r="P56" s="27">
        <f>'ALL PROJECTS MONTHLY REPORT'!P56</f>
        <v>945</v>
      </c>
      <c r="Q56" s="28">
        <f>'ALL PROJECTS MONTHLY REPORT'!Q56</f>
        <v>0.21153846153846154</v>
      </c>
      <c r="R56" s="29">
        <f>'ALL PROJECTS MONTHLY REPORT'!R56</f>
        <v>983</v>
      </c>
      <c r="S56" s="28">
        <f>'ALL PROJECTS MONTHLY REPORT'!S56</f>
        <v>1</v>
      </c>
      <c r="T56" s="31">
        <f>'ALL PROJECTS MONTHLY REPORT'!T56</f>
        <v>37124</v>
      </c>
      <c r="U56" s="31">
        <f>'ALL PROJECTS MONTHLY REPORT'!U56</f>
        <v>37903</v>
      </c>
      <c r="V56" s="32">
        <f>'ALL PROJECTS MONTHLY REPORT'!V56</f>
        <v>38068</v>
      </c>
      <c r="W56" s="32">
        <f>'ALL PROJECTS MONTHLY REPORT'!W56</f>
        <v>38107</v>
      </c>
      <c r="X56" s="32">
        <f>'ALL PROJECTS MONTHLY REPORT'!X56</f>
        <v>38853</v>
      </c>
      <c r="Y56" s="31">
        <f>'ALL PROJECTS MONTHLY REPORT'!Y56</f>
        <v>0</v>
      </c>
      <c r="Z56" s="150">
        <f>'ALL PROJECTS MONTHLY REPORT'!Z56</f>
        <v>0</v>
      </c>
      <c r="AA56" s="151">
        <f>'ALL PROJECTS MONTHLY REPORT'!AA56</f>
        <v>0</v>
      </c>
      <c r="AB56" s="152">
        <f>'ALL PROJECTS MONTHLY REPORT'!AB56</f>
        <v>9285527</v>
      </c>
      <c r="AC56" s="152">
        <f>'ALL PROJECTS MONTHLY REPORT'!AC56</f>
        <v>414901</v>
      </c>
      <c r="AD56" s="37">
        <f>'ALL PROJECTS MONTHLY REPORT'!AD56</f>
        <v>9700428</v>
      </c>
      <c r="AE56" s="28">
        <f>'ALL PROJECTS MONTHLY REPORT'!AE56</f>
        <v>4.4682547366455348E-2</v>
      </c>
      <c r="AF56" s="37">
        <f>'ALL PROJECTS MONTHLY REPORT'!AF56</f>
        <v>9700428</v>
      </c>
      <c r="AG56" s="152">
        <f>'ALL PROJECTS MONTHLY REPORT'!AG56</f>
        <v>0</v>
      </c>
      <c r="AH56" s="37">
        <f>'ALL PROJECTS MONTHLY REPORT'!AH56</f>
        <v>9700428</v>
      </c>
      <c r="AI56" s="39">
        <f>'ALL PROJECTS MONTHLY REPORT'!AI56</f>
        <v>1</v>
      </c>
      <c r="AJ56" s="40">
        <f>'ALL PROJECTS MONTHLY REPORT'!AJ56</f>
        <v>9.83</v>
      </c>
      <c r="AK56" s="39">
        <f>'ALL PROJECTS MONTHLY REPORT'!AK56</f>
        <v>1</v>
      </c>
      <c r="AL56" s="119">
        <f>'ALL PROJECTS MONTHLY REPORT'!AL56</f>
        <v>0</v>
      </c>
      <c r="AM56" s="153" t="str">
        <f>'ALL PROJECTS MONTHLY REPORT'!AM56</f>
        <v>Project Closed</v>
      </c>
      <c r="AN56" s="154" t="str">
        <f>'ALL PROJECTS MONTHLY REPORT'!AN56</f>
        <v xml:space="preserve">Final Acceptance </v>
      </c>
    </row>
    <row r="57" spans="1:40" s="155" customFormat="1" ht="29.4" hidden="1" thickBot="1" x14ac:dyDescent="0.35">
      <c r="A57" s="147">
        <f>'ALL PROJECTS MONTHLY REPORT'!A57</f>
        <v>3041</v>
      </c>
      <c r="B57" s="148" t="str">
        <f>'ALL PROJECTS MONTHLY REPORT'!B57</f>
        <v>Cidra</v>
      </c>
      <c r="C57" s="148" t="str">
        <f>'ALL PROJECTS MONTHLY REPORT'!C57</f>
        <v>Práxedes Santiago</v>
      </c>
      <c r="D57" s="148" t="str">
        <f>'ALL PROJECTS MONTHLY REPORT'!D57</f>
        <v>Rubén Cotto</v>
      </c>
      <c r="E57" s="148" t="str">
        <f>'ALL PROJECTS MONTHLY REPORT'!E57</f>
        <v>MJ Consulting</v>
      </c>
      <c r="F57" s="148" t="str">
        <f>'ALL PROJECTS MONTHLY REPORT'!F57</f>
        <v xml:space="preserve">URS </v>
      </c>
      <c r="G57" s="148" t="str">
        <f>'ALL PROJECTS MONTHLY REPORT'!G57</f>
        <v>Carlos E. Betancourt</v>
      </c>
      <c r="H57" s="148" t="str">
        <f>'ALL PROJECTS MONTHLY REPORT'!H57</f>
        <v>DGM Engineering</v>
      </c>
      <c r="I57" s="149">
        <f>'ALL PROJECTS MONTHLY REPORT'!I57</f>
        <v>124</v>
      </c>
      <c r="J57" s="149">
        <f>'ALL PROJECTS MONTHLY REPORT'!J57</f>
        <v>124</v>
      </c>
      <c r="K57" s="149">
        <f>'ALL PROJECTS MONTHLY REPORT'!K57</f>
        <v>0</v>
      </c>
      <c r="L57" s="26">
        <f>'ALL PROJECTS MONTHLY REPORT'!L57</f>
        <v>124</v>
      </c>
      <c r="M57" s="149">
        <f>'ALL PROJECTS MONTHLY REPORT'!M57</f>
        <v>0</v>
      </c>
      <c r="N57" s="149">
        <f>'ALL PROJECTS MONTHLY REPORT'!N57</f>
        <v>912</v>
      </c>
      <c r="O57" s="149">
        <f>'ALL PROJECTS MONTHLY REPORT'!O57</f>
        <v>901</v>
      </c>
      <c r="P57" s="27">
        <f>'ALL PROJECTS MONTHLY REPORT'!P57</f>
        <v>1813</v>
      </c>
      <c r="Q57" s="28">
        <f>'ALL PROJECTS MONTHLY REPORT'!Q57</f>
        <v>0.98793859649122806</v>
      </c>
      <c r="R57" s="29">
        <f>'ALL PROJECTS MONTHLY REPORT'!R57</f>
        <v>2235</v>
      </c>
      <c r="S57" s="28">
        <f>'ALL PROJECTS MONTHLY REPORT'!S57</f>
        <v>1</v>
      </c>
      <c r="T57" s="31">
        <f>'ALL PROJECTS MONTHLY REPORT'!T57</f>
        <v>38470</v>
      </c>
      <c r="U57" s="31">
        <f>'ALL PROJECTS MONTHLY REPORT'!U57</f>
        <v>39381</v>
      </c>
      <c r="V57" s="32">
        <f>'ALL PROJECTS MONTHLY REPORT'!V57</f>
        <v>40282</v>
      </c>
      <c r="W57" s="32">
        <f>'ALL PROJECTS MONTHLY REPORT'!W57</f>
        <v>40705</v>
      </c>
      <c r="X57" s="32">
        <f>'ALL PROJECTS MONTHLY REPORT'!X57</f>
        <v>40977</v>
      </c>
      <c r="Y57" s="31">
        <f>'ALL PROJECTS MONTHLY REPORT'!Y57</f>
        <v>0</v>
      </c>
      <c r="Z57" s="150" t="str">
        <f>'ALL PROJECTS MONTHLY REPORT'!Z57</f>
        <v>Tax Credit</v>
      </c>
      <c r="AA57" s="151">
        <f>'ALL PROJECTS MONTHLY REPORT'!AA57</f>
        <v>0</v>
      </c>
      <c r="AB57" s="152">
        <f>'ALL PROJECTS MONTHLY REPORT'!AB57</f>
        <v>11616773</v>
      </c>
      <c r="AC57" s="152">
        <f>'ALL PROJECTS MONTHLY REPORT'!AC57</f>
        <v>3604885</v>
      </c>
      <c r="AD57" s="37">
        <f>'ALL PROJECTS MONTHLY REPORT'!AD57</f>
        <v>15221658</v>
      </c>
      <c r="AE57" s="28">
        <f>'ALL PROJECTS MONTHLY REPORT'!AE57</f>
        <v>0.31031724558963147</v>
      </c>
      <c r="AF57" s="37">
        <f>'ALL PROJECTS MONTHLY REPORT'!AF57</f>
        <v>14100168</v>
      </c>
      <c r="AG57" s="152">
        <f>'ALL PROJECTS MONTHLY REPORT'!AG57</f>
        <v>0</v>
      </c>
      <c r="AH57" s="37">
        <f>'ALL PROJECTS MONTHLY REPORT'!AH57</f>
        <v>14100168</v>
      </c>
      <c r="AI57" s="39">
        <f>'ALL PROJECTS MONTHLY REPORT'!AI57</f>
        <v>0.9263227435539545</v>
      </c>
      <c r="AJ57" s="40">
        <f>'ALL PROJECTS MONTHLY REPORT'!AJ57</f>
        <v>18.024193548387096</v>
      </c>
      <c r="AK57" s="39">
        <f>'ALL PROJECTS MONTHLY REPORT'!AK57</f>
        <v>1</v>
      </c>
      <c r="AL57" s="119">
        <f>'ALL PROJECTS MONTHLY REPORT'!AL57</f>
        <v>0</v>
      </c>
      <c r="AM57" s="153" t="str">
        <f>'ALL PROJECTS MONTHLY REPORT'!AM57</f>
        <v>Project Closed</v>
      </c>
      <c r="AN57" s="154" t="str">
        <f>'ALL PROJECTS MONTHLY REPORT'!AN57</f>
        <v xml:space="preserve">Final Acceptance </v>
      </c>
    </row>
    <row r="58" spans="1:40" s="155" customFormat="1" ht="43.8" hidden="1" thickBot="1" x14ac:dyDescent="0.35">
      <c r="A58" s="147">
        <f>'ALL PROJECTS MONTHLY REPORT'!A58</f>
        <v>3043</v>
      </c>
      <c r="B58" s="148" t="str">
        <f>'ALL PROJECTS MONTHLY REPORT'!B58</f>
        <v>Dorado</v>
      </c>
      <c r="C58" s="148" t="str">
        <f>'ALL PROJECTS MONTHLY REPORT'!C58</f>
        <v>El Dorado</v>
      </c>
      <c r="D58" s="148" t="str">
        <f>'ALL PROJECTS MONTHLY REPORT'!D58</f>
        <v>Frank Nieves</v>
      </c>
      <c r="E58" s="148" t="str">
        <f>'ALL PROJECTS MONTHLY REPORT'!E58</f>
        <v>Cost Control Company, Inc.</v>
      </c>
      <c r="F58" s="148" t="str">
        <f>'ALL PROJECTS MONTHLY REPORT'!F58</f>
        <v xml:space="preserve">BMA
</v>
      </c>
      <c r="G58" s="148" t="str">
        <f>'ALL PROJECTS MONTHLY REPORT'!G58</f>
        <v>Guillermety, Ortiz &amp; Asoc.</v>
      </c>
      <c r="H58" s="148" t="str">
        <f>'ALL PROJECTS MONTHLY REPORT'!H58</f>
        <v>Torres &amp; Colón, Inc</v>
      </c>
      <c r="I58" s="149">
        <f>'ALL PROJECTS MONTHLY REPORT'!I58</f>
        <v>37</v>
      </c>
      <c r="J58" s="149">
        <f>'ALL PROJECTS MONTHLY REPORT'!J58</f>
        <v>37</v>
      </c>
      <c r="K58" s="149">
        <f>'ALL PROJECTS MONTHLY REPORT'!K58</f>
        <v>0</v>
      </c>
      <c r="L58" s="26">
        <f>'ALL PROJECTS MONTHLY REPORT'!L58</f>
        <v>37</v>
      </c>
      <c r="M58" s="149">
        <f>'ALL PROJECTS MONTHLY REPORT'!M58</f>
        <v>0</v>
      </c>
      <c r="N58" s="149">
        <f>'ALL PROJECTS MONTHLY REPORT'!N58</f>
        <v>430</v>
      </c>
      <c r="O58" s="149">
        <f>'ALL PROJECTS MONTHLY REPORT'!O58</f>
        <v>180</v>
      </c>
      <c r="P58" s="27">
        <f>'ALL PROJECTS MONTHLY REPORT'!P58</f>
        <v>610</v>
      </c>
      <c r="Q58" s="28">
        <f>'ALL PROJECTS MONTHLY REPORT'!Q58</f>
        <v>0.41860465116279072</v>
      </c>
      <c r="R58" s="29">
        <f>'ALL PROJECTS MONTHLY REPORT'!R58</f>
        <v>666</v>
      </c>
      <c r="S58" s="28">
        <f>'ALL PROJECTS MONTHLY REPORT'!S58</f>
        <v>1</v>
      </c>
      <c r="T58" s="31">
        <f>'ALL PROJECTS MONTHLY REPORT'!T58</f>
        <v>39237</v>
      </c>
      <c r="U58" s="31">
        <f>'ALL PROJECTS MONTHLY REPORT'!U58</f>
        <v>39666</v>
      </c>
      <c r="V58" s="32">
        <f>'ALL PROJECTS MONTHLY REPORT'!V58</f>
        <v>39846</v>
      </c>
      <c r="W58" s="32">
        <f>'ALL PROJECTS MONTHLY REPORT'!W58</f>
        <v>39903</v>
      </c>
      <c r="X58" s="32">
        <f>'ALL PROJECTS MONTHLY REPORT'!X58</f>
        <v>39917</v>
      </c>
      <c r="Y58" s="31">
        <f>'ALL PROJECTS MONTHLY REPORT'!Y58</f>
        <v>0</v>
      </c>
      <c r="Z58" s="150" t="str">
        <f>'ALL PROJECTS MONTHLY REPORT'!Z58</f>
        <v xml:space="preserve">Tax Credit </v>
      </c>
      <c r="AA58" s="151">
        <f>'ALL PROJECTS MONTHLY REPORT'!AA58</f>
        <v>0</v>
      </c>
      <c r="AB58" s="152">
        <f>'ALL PROJECTS MONTHLY REPORT'!AB58</f>
        <v>3991977</v>
      </c>
      <c r="AC58" s="152">
        <f>'ALL PROJECTS MONTHLY REPORT'!AC58</f>
        <v>753900</v>
      </c>
      <c r="AD58" s="37">
        <f>'ALL PROJECTS MONTHLY REPORT'!AD58</f>
        <v>4745877</v>
      </c>
      <c r="AE58" s="28">
        <f>'ALL PROJECTS MONTHLY REPORT'!AE58</f>
        <v>0.18885379349630521</v>
      </c>
      <c r="AF58" s="37">
        <f>'ALL PROJECTS MONTHLY REPORT'!AF58</f>
        <v>4745877</v>
      </c>
      <c r="AG58" s="152">
        <f>'ALL PROJECTS MONTHLY REPORT'!AG58</f>
        <v>0</v>
      </c>
      <c r="AH58" s="37">
        <f>'ALL PROJECTS MONTHLY REPORT'!AH58</f>
        <v>4745877</v>
      </c>
      <c r="AI58" s="39">
        <f>'ALL PROJECTS MONTHLY REPORT'!AI58</f>
        <v>1</v>
      </c>
      <c r="AJ58" s="40">
        <f>'ALL PROJECTS MONTHLY REPORT'!AJ58</f>
        <v>18</v>
      </c>
      <c r="AK58" s="39">
        <f>'ALL PROJECTS MONTHLY REPORT'!AK58</f>
        <v>1</v>
      </c>
      <c r="AL58" s="119">
        <f>'ALL PROJECTS MONTHLY REPORT'!AL58</f>
        <v>0</v>
      </c>
      <c r="AM58" s="153" t="str">
        <f>'ALL PROJECTS MONTHLY REPORT'!AM58</f>
        <v>Project Closed</v>
      </c>
      <c r="AN58" s="154" t="str">
        <f>'ALL PROJECTS MONTHLY REPORT'!AN58</f>
        <v xml:space="preserve">Final Acceptance </v>
      </c>
    </row>
    <row r="59" spans="1:40" s="155" customFormat="1" ht="58.2" hidden="1" thickBot="1" x14ac:dyDescent="0.35">
      <c r="A59" s="147">
        <f>'ALL PROJECTS MONTHLY REPORT'!A59</f>
        <v>3095</v>
      </c>
      <c r="B59" s="148" t="str">
        <f>'ALL PROJECTS MONTHLY REPORT'!B59</f>
        <v>Fajardo</v>
      </c>
      <c r="C59" s="148" t="str">
        <f>'ALL PROJECTS MONTHLY REPORT'!C59</f>
        <v>Pedro Rosario Nieves</v>
      </c>
      <c r="D59" s="148" t="str">
        <f>'ALL PROJECTS MONTHLY REPORT'!D59</f>
        <v>José M. Paris Escalera</v>
      </c>
      <c r="E59" s="148" t="str">
        <f>'ALL PROJECTS MONTHLY REPORT'!E59</f>
        <v>Inn Capital Housing Division Joint Venture</v>
      </c>
      <c r="F59" s="148" t="str">
        <f>'ALL PROJECTS MONTHLY REPORT'!F59</f>
        <v>CMS</v>
      </c>
      <c r="G59" s="148" t="str">
        <f>'ALL PROJECTS MONTHLY REPORT'!G59</f>
        <v>Carlos E. Betancourt</v>
      </c>
      <c r="H59" s="148" t="str">
        <f>'ALL PROJECTS MONTHLY REPORT'!H59</f>
        <v>Nogama Construction</v>
      </c>
      <c r="I59" s="149">
        <f>'ALL PROJECTS MONTHLY REPORT'!I59</f>
        <v>168</v>
      </c>
      <c r="J59" s="149">
        <f>'ALL PROJECTS MONTHLY REPORT'!J59</f>
        <v>168</v>
      </c>
      <c r="K59" s="149">
        <f>'ALL PROJECTS MONTHLY REPORT'!K59</f>
        <v>0</v>
      </c>
      <c r="L59" s="26">
        <f>'ALL PROJECTS MONTHLY REPORT'!L59</f>
        <v>168</v>
      </c>
      <c r="M59" s="149">
        <f>'ALL PROJECTS MONTHLY REPORT'!M59</f>
        <v>0</v>
      </c>
      <c r="N59" s="149">
        <f>'ALL PROJECTS MONTHLY REPORT'!N59</f>
        <v>915</v>
      </c>
      <c r="O59" s="149">
        <f>'ALL PROJECTS MONTHLY REPORT'!O59</f>
        <v>27.5</v>
      </c>
      <c r="P59" s="27">
        <f>'ALL PROJECTS MONTHLY REPORT'!P59</f>
        <v>942.5</v>
      </c>
      <c r="Q59" s="28">
        <f>'ALL PROJECTS MONTHLY REPORT'!Q59</f>
        <v>3.0054644808743168E-2</v>
      </c>
      <c r="R59" s="29">
        <f>'ALL PROJECTS MONTHLY REPORT'!R59</f>
        <v>904</v>
      </c>
      <c r="S59" s="28">
        <f>'ALL PROJECTS MONTHLY REPORT'!S59</f>
        <v>1</v>
      </c>
      <c r="T59" s="31">
        <f>'ALL PROJECTS MONTHLY REPORT'!T59</f>
        <v>39804</v>
      </c>
      <c r="U59" s="31">
        <f>'ALL PROJECTS MONTHLY REPORT'!U59</f>
        <v>40718</v>
      </c>
      <c r="V59" s="32">
        <f>'ALL PROJECTS MONTHLY REPORT'!V59</f>
        <v>40745.5</v>
      </c>
      <c r="W59" s="32">
        <f>'ALL PROJECTS MONTHLY REPORT'!W59</f>
        <v>40708</v>
      </c>
      <c r="X59" s="32">
        <f>'ALL PROJECTS MONTHLY REPORT'!X59</f>
        <v>40792</v>
      </c>
      <c r="Y59" s="31">
        <f>'ALL PROJECTS MONTHLY REPORT'!Y59</f>
        <v>0</v>
      </c>
      <c r="Z59" s="150" t="str">
        <f>'ALL PROJECTS MONTHLY REPORT'!Z59</f>
        <v>Tax Credit</v>
      </c>
      <c r="AA59" s="151">
        <f>'ALL PROJECTS MONTHLY REPORT'!AA59</f>
        <v>0</v>
      </c>
      <c r="AB59" s="152">
        <f>'ALL PROJECTS MONTHLY REPORT'!AB59</f>
        <v>16474000</v>
      </c>
      <c r="AC59" s="152">
        <f>'ALL PROJECTS MONTHLY REPORT'!AC59</f>
        <v>-148386.07</v>
      </c>
      <c r="AD59" s="37">
        <f>'ALL PROJECTS MONTHLY REPORT'!AD59</f>
        <v>16325613.93</v>
      </c>
      <c r="AE59" s="28">
        <f>'ALL PROJECTS MONTHLY REPORT'!AE59</f>
        <v>-9.0072884545344175E-3</v>
      </c>
      <c r="AF59" s="37">
        <f>'ALL PROJECTS MONTHLY REPORT'!AF59</f>
        <v>16325613.93</v>
      </c>
      <c r="AG59" s="152">
        <f>'ALL PROJECTS MONTHLY REPORT'!AG59</f>
        <v>0</v>
      </c>
      <c r="AH59" s="37">
        <f>'ALL PROJECTS MONTHLY REPORT'!AH59</f>
        <v>16325613.93</v>
      </c>
      <c r="AI59" s="39">
        <f>'ALL PROJECTS MONTHLY REPORT'!AI59</f>
        <v>1</v>
      </c>
      <c r="AJ59" s="40">
        <f>'ALL PROJECTS MONTHLY REPORT'!AJ59</f>
        <v>5.3809523809523814</v>
      </c>
      <c r="AK59" s="39">
        <f>'ALL PROJECTS MONTHLY REPORT'!AK59</f>
        <v>1</v>
      </c>
      <c r="AL59" s="119">
        <f>'ALL PROJECTS MONTHLY REPORT'!AL59</f>
        <v>0</v>
      </c>
      <c r="AM59" s="153" t="str">
        <f>'ALL PROJECTS MONTHLY REPORT'!AM59</f>
        <v>Project Closed</v>
      </c>
      <c r="AN59" s="154" t="str">
        <f>'ALL PROJECTS MONTHLY REPORT'!AN59</f>
        <v xml:space="preserve">Final Acceptance </v>
      </c>
    </row>
    <row r="60" spans="1:40" s="155" customFormat="1" ht="29.4" hidden="1" thickBot="1" x14ac:dyDescent="0.35">
      <c r="A60" s="147">
        <f>'ALL PROJECTS MONTHLY REPORT'!A60</f>
        <v>5021</v>
      </c>
      <c r="B60" s="148" t="str">
        <f>'ALL PROJECTS MONTHLY REPORT'!B60</f>
        <v>Fajardo</v>
      </c>
      <c r="C60" s="148" t="str">
        <f>'ALL PROJECTS MONTHLY REPORT'!C60</f>
        <v>Puerto Real</v>
      </c>
      <c r="D60" s="148" t="str">
        <f>'ALL PROJECTS MONTHLY REPORT'!D60</f>
        <v>Germán Acevedo</v>
      </c>
      <c r="E60" s="148" t="str">
        <f>'ALL PROJECTS MONTHLY REPORT'!E60</f>
        <v>A &amp; M</v>
      </c>
      <c r="F60" s="148" t="str">
        <f>'ALL PROJECTS MONTHLY REPORT'!F60</f>
        <v xml:space="preserve">URS 
</v>
      </c>
      <c r="G60" s="148" t="str">
        <f>'ALL PROJECTS MONTHLY REPORT'!G60</f>
        <v>René Vélez Marichal</v>
      </c>
      <c r="H60" s="148" t="str">
        <f>'ALL PROJECTS MONTHLY REPORT'!H60</f>
        <v>Quality Const.</v>
      </c>
      <c r="I60" s="149">
        <f>'ALL PROJECTS MONTHLY REPORT'!I60</f>
        <v>100</v>
      </c>
      <c r="J60" s="149">
        <f>'ALL PROJECTS MONTHLY REPORT'!J60</f>
        <v>100</v>
      </c>
      <c r="K60" s="149">
        <f>'ALL PROJECTS MONTHLY REPORT'!K60</f>
        <v>0</v>
      </c>
      <c r="L60" s="26">
        <f>'ALL PROJECTS MONTHLY REPORT'!L60</f>
        <v>100</v>
      </c>
      <c r="M60" s="149">
        <f>'ALL PROJECTS MONTHLY REPORT'!M60</f>
        <v>0</v>
      </c>
      <c r="N60" s="149">
        <f>'ALL PROJECTS MONTHLY REPORT'!N60</f>
        <v>945</v>
      </c>
      <c r="O60" s="149">
        <f>'ALL PROJECTS MONTHLY REPORT'!O60</f>
        <v>282</v>
      </c>
      <c r="P60" s="27">
        <f>'ALL PROJECTS MONTHLY REPORT'!P60</f>
        <v>1227</v>
      </c>
      <c r="Q60" s="28">
        <f>'ALL PROJECTS MONTHLY REPORT'!Q60</f>
        <v>0.29841269841269841</v>
      </c>
      <c r="R60" s="29">
        <f>'ALL PROJECTS MONTHLY REPORT'!R60</f>
        <v>1124</v>
      </c>
      <c r="S60" s="28">
        <f>'ALL PROJECTS MONTHLY REPORT'!S60</f>
        <v>1</v>
      </c>
      <c r="T60" s="31">
        <f>'ALL PROJECTS MONTHLY REPORT'!T60</f>
        <v>36913</v>
      </c>
      <c r="U60" s="31">
        <f>'ALL PROJECTS MONTHLY REPORT'!U60</f>
        <v>37857</v>
      </c>
      <c r="V60" s="32">
        <f>'ALL PROJECTS MONTHLY REPORT'!V60</f>
        <v>38139</v>
      </c>
      <c r="W60" s="32">
        <f>'ALL PROJECTS MONTHLY REPORT'!W60</f>
        <v>38037</v>
      </c>
      <c r="X60" s="32">
        <f>'ALL PROJECTS MONTHLY REPORT'!X60</f>
        <v>38097</v>
      </c>
      <c r="Y60" s="31">
        <f>'ALL PROJECTS MONTHLY REPORT'!Y60</f>
        <v>0</v>
      </c>
      <c r="Z60" s="150">
        <f>'ALL PROJECTS MONTHLY REPORT'!Z60</f>
        <v>0</v>
      </c>
      <c r="AA60" s="151">
        <f>'ALL PROJECTS MONTHLY REPORT'!AA60</f>
        <v>0</v>
      </c>
      <c r="AB60" s="152">
        <f>'ALL PROJECTS MONTHLY REPORT'!AB60</f>
        <v>8220000</v>
      </c>
      <c r="AC60" s="152">
        <f>'ALL PROJECTS MONTHLY REPORT'!AC60</f>
        <v>910990</v>
      </c>
      <c r="AD60" s="37">
        <f>'ALL PROJECTS MONTHLY REPORT'!AD60</f>
        <v>9130990</v>
      </c>
      <c r="AE60" s="28">
        <f>'ALL PROJECTS MONTHLY REPORT'!AE60</f>
        <v>0.11082603406326035</v>
      </c>
      <c r="AF60" s="37">
        <f>'ALL PROJECTS MONTHLY REPORT'!AF60</f>
        <v>9130990</v>
      </c>
      <c r="AG60" s="152">
        <f>'ALL PROJECTS MONTHLY REPORT'!AG60</f>
        <v>0</v>
      </c>
      <c r="AH60" s="37">
        <f>'ALL PROJECTS MONTHLY REPORT'!AH60</f>
        <v>9130990</v>
      </c>
      <c r="AI60" s="39">
        <f>'ALL PROJECTS MONTHLY REPORT'!AI60</f>
        <v>1</v>
      </c>
      <c r="AJ60" s="40">
        <f>'ALL PROJECTS MONTHLY REPORT'!AJ60</f>
        <v>11.24</v>
      </c>
      <c r="AK60" s="39">
        <f>'ALL PROJECTS MONTHLY REPORT'!AK60</f>
        <v>1</v>
      </c>
      <c r="AL60" s="119">
        <f>'ALL PROJECTS MONTHLY REPORT'!AL60</f>
        <v>0</v>
      </c>
      <c r="AM60" s="153" t="str">
        <f>'ALL PROJECTS MONTHLY REPORT'!AM60</f>
        <v>Project Closed</v>
      </c>
      <c r="AN60" s="154" t="str">
        <f>'ALL PROJECTS MONTHLY REPORT'!AN60</f>
        <v xml:space="preserve">Final Acceptance </v>
      </c>
    </row>
    <row r="61" spans="1:40" s="155" customFormat="1" ht="43.8" hidden="1" thickBot="1" x14ac:dyDescent="0.35">
      <c r="A61" s="147">
        <f>'ALL PROJECTS MONTHLY REPORT'!A61</f>
        <v>5204</v>
      </c>
      <c r="B61" s="148" t="str">
        <f>'ALL PROJECTS MONTHLY REPORT'!B61</f>
        <v>Fajardo</v>
      </c>
      <c r="C61" s="148" t="str">
        <f>'ALL PROJECTS MONTHLY REPORT'!C61</f>
        <v>Valle Puerto Real</v>
      </c>
      <c r="D61" s="148" t="str">
        <f>'ALL PROJECTS MONTHLY REPORT'!D61</f>
        <v>Germán Acevedo</v>
      </c>
      <c r="E61" s="148" t="str">
        <f>'ALL PROJECTS MONTHLY REPORT'!E61</f>
        <v>A &amp; M</v>
      </c>
      <c r="F61" s="148" t="str">
        <f>'ALL PROJECTS MONTHLY REPORT'!F61</f>
        <v xml:space="preserve">URS 
</v>
      </c>
      <c r="G61" s="148" t="str">
        <f>'ALL PROJECTS MONTHLY REPORT'!G61</f>
        <v>Enrique Ruiz &amp; Assoc.</v>
      </c>
      <c r="H61" s="148" t="str">
        <f>'ALL PROJECTS MONTHLY REPORT'!H61</f>
        <v>Quality Const.</v>
      </c>
      <c r="I61" s="149">
        <f>'ALL PROJECTS MONTHLY REPORT'!I61</f>
        <v>75</v>
      </c>
      <c r="J61" s="149">
        <f>'ALL PROJECTS MONTHLY REPORT'!J61</f>
        <v>75</v>
      </c>
      <c r="K61" s="149">
        <f>'ALL PROJECTS MONTHLY REPORT'!K61</f>
        <v>0</v>
      </c>
      <c r="L61" s="26">
        <f>'ALL PROJECTS MONTHLY REPORT'!L61</f>
        <v>75</v>
      </c>
      <c r="M61" s="149">
        <f>'ALL PROJECTS MONTHLY REPORT'!M61</f>
        <v>0</v>
      </c>
      <c r="N61" s="149">
        <f>'ALL PROJECTS MONTHLY REPORT'!N61</f>
        <v>945</v>
      </c>
      <c r="O61" s="149">
        <f>'ALL PROJECTS MONTHLY REPORT'!O61</f>
        <v>181</v>
      </c>
      <c r="P61" s="27">
        <f>'ALL PROJECTS MONTHLY REPORT'!P61</f>
        <v>1126</v>
      </c>
      <c r="Q61" s="28">
        <f>'ALL PROJECTS MONTHLY REPORT'!Q61</f>
        <v>0.19153439153439153</v>
      </c>
      <c r="R61" s="29">
        <f>'ALL PROJECTS MONTHLY REPORT'!R61</f>
        <v>1129</v>
      </c>
      <c r="S61" s="28">
        <f>'ALL PROJECTS MONTHLY REPORT'!S61</f>
        <v>1</v>
      </c>
      <c r="T61" s="31">
        <f>'ALL PROJECTS MONTHLY REPORT'!T61</f>
        <v>36893</v>
      </c>
      <c r="U61" s="31">
        <f>'ALL PROJECTS MONTHLY REPORT'!U61</f>
        <v>37837</v>
      </c>
      <c r="V61" s="32">
        <f>'ALL PROJECTS MONTHLY REPORT'!V61</f>
        <v>38018</v>
      </c>
      <c r="W61" s="32">
        <f>'ALL PROJECTS MONTHLY REPORT'!W61</f>
        <v>38022</v>
      </c>
      <c r="X61" s="32">
        <f>'ALL PROJECTS MONTHLY REPORT'!X61</f>
        <v>38121</v>
      </c>
      <c r="Y61" s="31">
        <f>'ALL PROJECTS MONTHLY REPORT'!Y61</f>
        <v>0</v>
      </c>
      <c r="Z61" s="150">
        <f>'ALL PROJECTS MONTHLY REPORT'!Z61</f>
        <v>0</v>
      </c>
      <c r="AA61" s="151">
        <f>'ALL PROJECTS MONTHLY REPORT'!AA61</f>
        <v>0</v>
      </c>
      <c r="AB61" s="152">
        <f>'ALL PROJECTS MONTHLY REPORT'!AB61</f>
        <v>6316000</v>
      </c>
      <c r="AC61" s="152">
        <f>'ALL PROJECTS MONTHLY REPORT'!AC61</f>
        <v>725553</v>
      </c>
      <c r="AD61" s="37">
        <f>'ALL PROJECTS MONTHLY REPORT'!AD61</f>
        <v>7041553</v>
      </c>
      <c r="AE61" s="28">
        <f>'ALL PROJECTS MONTHLY REPORT'!AE61</f>
        <v>0.11487539582013932</v>
      </c>
      <c r="AF61" s="37">
        <f>'ALL PROJECTS MONTHLY REPORT'!AF61</f>
        <v>7041553</v>
      </c>
      <c r="AG61" s="152">
        <f>'ALL PROJECTS MONTHLY REPORT'!AG61</f>
        <v>0</v>
      </c>
      <c r="AH61" s="37">
        <f>'ALL PROJECTS MONTHLY REPORT'!AH61</f>
        <v>7041553</v>
      </c>
      <c r="AI61" s="39">
        <f>'ALL PROJECTS MONTHLY REPORT'!AI61</f>
        <v>1</v>
      </c>
      <c r="AJ61" s="40">
        <f>'ALL PROJECTS MONTHLY REPORT'!AJ61</f>
        <v>15.053333333333333</v>
      </c>
      <c r="AK61" s="39">
        <f>'ALL PROJECTS MONTHLY REPORT'!AK61</f>
        <v>1</v>
      </c>
      <c r="AL61" s="119">
        <f>'ALL PROJECTS MONTHLY REPORT'!AL61</f>
        <v>0</v>
      </c>
      <c r="AM61" s="153" t="str">
        <f>'ALL PROJECTS MONTHLY REPORT'!AM61</f>
        <v>Project Closed</v>
      </c>
      <c r="AN61" s="154" t="str">
        <f>'ALL PROJECTS MONTHLY REPORT'!AN61</f>
        <v xml:space="preserve">Final Acceptance </v>
      </c>
    </row>
    <row r="62" spans="1:40" s="155" customFormat="1" ht="29.4" hidden="1" thickBot="1" x14ac:dyDescent="0.35">
      <c r="A62" s="147">
        <f>'ALL PROJECTS MONTHLY REPORT'!A62</f>
        <v>5176</v>
      </c>
      <c r="B62" s="148" t="str">
        <f>'ALL PROJECTS MONTHLY REPORT'!B62</f>
        <v>Fajardo</v>
      </c>
      <c r="C62" s="148" t="str">
        <f>'ALL PROJECTS MONTHLY REPORT'!C62</f>
        <v>Santiago Veve Calzada</v>
      </c>
      <c r="D62" s="148" t="str">
        <f>'ALL PROJECTS MONTHLY REPORT'!D62</f>
        <v>Robert H. Cole</v>
      </c>
      <c r="E62" s="148" t="str">
        <f>'ALL PROJECTS MONTHLY REPORT'!E62</f>
        <v>A &amp; M</v>
      </c>
      <c r="F62" s="148" t="str">
        <f>'ALL PROJECTS MONTHLY REPORT'!F62</f>
        <v>BMA</v>
      </c>
      <c r="G62" s="148" t="str">
        <f>'ALL PROJECTS MONTHLY REPORT'!G62</f>
        <v>Ramón W. Costacamps</v>
      </c>
      <c r="H62" s="148" t="str">
        <f>'ALL PROJECTS MONTHLY REPORT'!H62</f>
        <v>Del Valle Group</v>
      </c>
      <c r="I62" s="149">
        <f>'ALL PROJECTS MONTHLY REPORT'!I62</f>
        <v>100</v>
      </c>
      <c r="J62" s="149">
        <f>'ALL PROJECTS MONTHLY REPORT'!J62</f>
        <v>100</v>
      </c>
      <c r="K62" s="149">
        <f>'ALL PROJECTS MONTHLY REPORT'!K62</f>
        <v>0</v>
      </c>
      <c r="L62" s="26">
        <f>'ALL PROJECTS MONTHLY REPORT'!L62</f>
        <v>100</v>
      </c>
      <c r="M62" s="149">
        <f>'ALL PROJECTS MONTHLY REPORT'!M62</f>
        <v>0</v>
      </c>
      <c r="N62" s="149">
        <f>'ALL PROJECTS MONTHLY REPORT'!N62</f>
        <v>730</v>
      </c>
      <c r="O62" s="149">
        <f>'ALL PROJECTS MONTHLY REPORT'!O62</f>
        <v>214</v>
      </c>
      <c r="P62" s="27">
        <f>'ALL PROJECTS MONTHLY REPORT'!P62</f>
        <v>944</v>
      </c>
      <c r="Q62" s="28">
        <f>'ALL PROJECTS MONTHLY REPORT'!Q62</f>
        <v>0.29315068493150687</v>
      </c>
      <c r="R62" s="29">
        <f>'ALL PROJECTS MONTHLY REPORT'!R62</f>
        <v>906</v>
      </c>
      <c r="S62" s="28">
        <f>'ALL PROJECTS MONTHLY REPORT'!S62</f>
        <v>1</v>
      </c>
      <c r="T62" s="31">
        <f>'ALL PROJECTS MONTHLY REPORT'!T62</f>
        <v>38159</v>
      </c>
      <c r="U62" s="31">
        <f>'ALL PROJECTS MONTHLY REPORT'!U62</f>
        <v>38888</v>
      </c>
      <c r="V62" s="32">
        <f>'ALL PROJECTS MONTHLY REPORT'!V62</f>
        <v>39102</v>
      </c>
      <c r="W62" s="32">
        <f>'ALL PROJECTS MONTHLY REPORT'!W62</f>
        <v>39065</v>
      </c>
      <c r="X62" s="32">
        <f>'ALL PROJECTS MONTHLY REPORT'!X62</f>
        <v>39100</v>
      </c>
      <c r="Y62" s="31">
        <f>'ALL PROJECTS MONTHLY REPORT'!Y62</f>
        <v>0</v>
      </c>
      <c r="Z62" s="150">
        <f>'ALL PROJECTS MONTHLY REPORT'!Z62</f>
        <v>0</v>
      </c>
      <c r="AA62" s="151">
        <f>'ALL PROJECTS MONTHLY REPORT'!AA62</f>
        <v>0</v>
      </c>
      <c r="AB62" s="152">
        <f>'ALL PROJECTS MONTHLY REPORT'!AB62</f>
        <v>8559000</v>
      </c>
      <c r="AC62" s="152">
        <f>'ALL PROJECTS MONTHLY REPORT'!AC62</f>
        <v>558385.31999999995</v>
      </c>
      <c r="AD62" s="37">
        <f>'ALL PROJECTS MONTHLY REPORT'!AD62</f>
        <v>9117385.3200000003</v>
      </c>
      <c r="AE62" s="28">
        <f>'ALL PROJECTS MONTHLY REPORT'!AE62</f>
        <v>6.5239551349456706E-2</v>
      </c>
      <c r="AF62" s="37">
        <f>'ALL PROJECTS MONTHLY REPORT'!AF62</f>
        <v>9117385.3200000003</v>
      </c>
      <c r="AG62" s="152">
        <f>'ALL PROJECTS MONTHLY REPORT'!AG62</f>
        <v>0</v>
      </c>
      <c r="AH62" s="37">
        <f>'ALL PROJECTS MONTHLY REPORT'!AH62</f>
        <v>9117385.3200000003</v>
      </c>
      <c r="AI62" s="39">
        <f>'ALL PROJECTS MONTHLY REPORT'!AI62</f>
        <v>1</v>
      </c>
      <c r="AJ62" s="40">
        <f>'ALL PROJECTS MONTHLY REPORT'!AJ62</f>
        <v>9.06</v>
      </c>
      <c r="AK62" s="39">
        <f>'ALL PROJECTS MONTHLY REPORT'!AK62</f>
        <v>1</v>
      </c>
      <c r="AL62" s="119">
        <f>'ALL PROJECTS MONTHLY REPORT'!AL62</f>
        <v>0</v>
      </c>
      <c r="AM62" s="153" t="str">
        <f>'ALL PROJECTS MONTHLY REPORT'!AM62</f>
        <v>Project Closed</v>
      </c>
      <c r="AN62" s="154" t="str">
        <f>'ALL PROJECTS MONTHLY REPORT'!AN62</f>
        <v xml:space="preserve">Final Acceptance </v>
      </c>
    </row>
    <row r="63" spans="1:40" s="155" customFormat="1" ht="58.2" hidden="1" thickBot="1" x14ac:dyDescent="0.35">
      <c r="A63" s="147">
        <f>'ALL PROJECTS MONTHLY REPORT'!A63</f>
        <v>5183</v>
      </c>
      <c r="B63" s="148" t="str">
        <f>'ALL PROJECTS MONTHLY REPORT'!B63</f>
        <v>Guánica</v>
      </c>
      <c r="C63" s="148" t="str">
        <f>'ALL PROJECTS MONTHLY REPORT'!C63</f>
        <v>Jardines de Guánica</v>
      </c>
      <c r="D63" s="148" t="str">
        <f>'ALL PROJECTS MONTHLY REPORT'!D63</f>
        <v>Noefebdo Ramírez</v>
      </c>
      <c r="E63" s="148" t="str">
        <f>'ALL PROJECTS MONTHLY REPORT'!E63</f>
        <v>JA Machuca</v>
      </c>
      <c r="F63" s="148" t="str">
        <f>'ALL PROJECTS MONTHLY REPORT'!F63</f>
        <v>CCC-JV</v>
      </c>
      <c r="G63" s="148" t="str">
        <f>'ALL PROJECTS MONTHLY REPORT'!G63</f>
        <v>Donato Design Development</v>
      </c>
      <c r="H63" s="148" t="str">
        <f>'ALL PROJECTS MONTHLY REPORT'!H63</f>
        <v>RAMA Construction</v>
      </c>
      <c r="I63" s="149">
        <f>'ALL PROJECTS MONTHLY REPORT'!I63</f>
        <v>70</v>
      </c>
      <c r="J63" s="149">
        <f>'ALL PROJECTS MONTHLY REPORT'!J63</f>
        <v>70</v>
      </c>
      <c r="K63" s="149">
        <f>'ALL PROJECTS MONTHLY REPORT'!K63</f>
        <v>0</v>
      </c>
      <c r="L63" s="26">
        <f>'ALL PROJECTS MONTHLY REPORT'!L63</f>
        <v>70</v>
      </c>
      <c r="M63" s="149">
        <f>'ALL PROJECTS MONTHLY REPORT'!M63</f>
        <v>0</v>
      </c>
      <c r="N63" s="149">
        <f>'ALL PROJECTS MONTHLY REPORT'!N63</f>
        <v>732</v>
      </c>
      <c r="O63" s="149">
        <f>'ALL PROJECTS MONTHLY REPORT'!O63</f>
        <v>89</v>
      </c>
      <c r="P63" s="27">
        <f>'ALL PROJECTS MONTHLY REPORT'!P63</f>
        <v>821</v>
      </c>
      <c r="Q63" s="28">
        <f>'ALL PROJECTS MONTHLY REPORT'!Q63</f>
        <v>0.12158469945355191</v>
      </c>
      <c r="R63" s="29">
        <f>'ALL PROJECTS MONTHLY REPORT'!R63</f>
        <v>794</v>
      </c>
      <c r="S63" s="28">
        <f>'ALL PROJECTS MONTHLY REPORT'!S63</f>
        <v>1</v>
      </c>
      <c r="T63" s="31">
        <f>'ALL PROJECTS MONTHLY REPORT'!T63</f>
        <v>40140</v>
      </c>
      <c r="U63" s="31">
        <f>'ALL PROJECTS MONTHLY REPORT'!U63</f>
        <v>40871</v>
      </c>
      <c r="V63" s="32">
        <f>'ALL PROJECTS MONTHLY REPORT'!V63</f>
        <v>40960</v>
      </c>
      <c r="W63" s="32">
        <f>'ALL PROJECTS MONTHLY REPORT'!W63</f>
        <v>40934</v>
      </c>
      <c r="X63" s="32">
        <f>'ALL PROJECTS MONTHLY REPORT'!X63</f>
        <v>40939</v>
      </c>
      <c r="Y63" s="31">
        <f>'ALL PROJECTS MONTHLY REPORT'!Y63</f>
        <v>0</v>
      </c>
      <c r="Z63" s="150" t="str">
        <f>'ALL PROJECTS MONTHLY REPORT'!Z63</f>
        <v>ARRA/CFP</v>
      </c>
      <c r="AA63" s="151">
        <f>'ALL PROJECTS MONTHLY REPORT'!AA63</f>
        <v>0</v>
      </c>
      <c r="AB63" s="152">
        <f>'ALL PROJECTS MONTHLY REPORT'!AB63</f>
        <v>5499000</v>
      </c>
      <c r="AC63" s="152">
        <f>'ALL PROJECTS MONTHLY REPORT'!AC63</f>
        <v>487497.62</v>
      </c>
      <c r="AD63" s="37">
        <f>'ALL PROJECTS MONTHLY REPORT'!AD63</f>
        <v>5986497.6200000001</v>
      </c>
      <c r="AE63" s="28">
        <f>'ALL PROJECTS MONTHLY REPORT'!AE63</f>
        <v>8.8652049463538829E-2</v>
      </c>
      <c r="AF63" s="37">
        <f>'ALL PROJECTS MONTHLY REPORT'!AF63</f>
        <v>5986498</v>
      </c>
      <c r="AG63" s="152">
        <f>'ALL PROJECTS MONTHLY REPORT'!AG63</f>
        <v>0</v>
      </c>
      <c r="AH63" s="37">
        <f>'ALL PROJECTS MONTHLY REPORT'!AH63</f>
        <v>5986498</v>
      </c>
      <c r="AI63" s="39">
        <f>'ALL PROJECTS MONTHLY REPORT'!AI63</f>
        <v>1.0000000634761799</v>
      </c>
      <c r="AJ63" s="40">
        <f>'ALL PROJECTS MONTHLY REPORT'!AJ63</f>
        <v>11.342857142857143</v>
      </c>
      <c r="AK63" s="39">
        <f>'ALL PROJECTS MONTHLY REPORT'!AK63</f>
        <v>1</v>
      </c>
      <c r="AL63" s="119">
        <f>'ALL PROJECTS MONTHLY REPORT'!AL63</f>
        <v>0</v>
      </c>
      <c r="AM63" s="153" t="str">
        <f>'ALL PROJECTS MONTHLY REPORT'!AM63</f>
        <v>Project Closed</v>
      </c>
      <c r="AN63" s="154" t="str">
        <f>'ALL PROJECTS MONTHLY REPORT'!AN63</f>
        <v xml:space="preserve">Final Acceptance </v>
      </c>
    </row>
    <row r="64" spans="1:40" s="155" customFormat="1" ht="58.2" hidden="1" thickBot="1" x14ac:dyDescent="0.35">
      <c r="A64" s="147">
        <f>'ALL PROJECTS MONTHLY REPORT'!A64</f>
        <v>3084</v>
      </c>
      <c r="B64" s="148" t="str">
        <f>'ALL PROJECTS MONTHLY REPORT'!B64</f>
        <v>Guánica</v>
      </c>
      <c r="C64" s="148" t="str">
        <f>'ALL PROJECTS MONTHLY REPORT'!C64</f>
        <v>Luis Muñoz Rivera</v>
      </c>
      <c r="D64" s="148" t="str">
        <f>'ALL PROJECTS MONTHLY REPORT'!D64</f>
        <v>Noefebdo Ramírez</v>
      </c>
      <c r="E64" s="148" t="str">
        <f>'ALL PROJECTS MONTHLY REPORT'!E64</f>
        <v>Cost Control Company, Inc.</v>
      </c>
      <c r="F64" s="148" t="str">
        <f>'ALL PROJECTS MONTHLY REPORT'!F64</f>
        <v>CCC-JV</v>
      </c>
      <c r="G64" s="148" t="str">
        <f>'ALL PROJECTS MONTHLY REPORT'!G64</f>
        <v>Behar &amp; Ybarra Associates, PSC</v>
      </c>
      <c r="H64" s="148" t="str">
        <f>'ALL PROJECTS MONTHLY REPORT'!H64</f>
        <v>F &amp; R Construction Group, Inc.</v>
      </c>
      <c r="I64" s="149">
        <f>'ALL PROJECTS MONTHLY REPORT'!I64</f>
        <v>124</v>
      </c>
      <c r="J64" s="149">
        <f>'ALL PROJECTS MONTHLY REPORT'!J64</f>
        <v>124</v>
      </c>
      <c r="K64" s="149">
        <f>'ALL PROJECTS MONTHLY REPORT'!K64</f>
        <v>0</v>
      </c>
      <c r="L64" s="26">
        <f>'ALL PROJECTS MONTHLY REPORT'!L64</f>
        <v>124</v>
      </c>
      <c r="M64" s="149">
        <f>'ALL PROJECTS MONTHLY REPORT'!M64</f>
        <v>0</v>
      </c>
      <c r="N64" s="149">
        <f>'ALL PROJECTS MONTHLY REPORT'!N64</f>
        <v>485</v>
      </c>
      <c r="O64" s="149">
        <f>'ALL PROJECTS MONTHLY REPORT'!O64</f>
        <v>423</v>
      </c>
      <c r="P64" s="27">
        <f>'ALL PROJECTS MONTHLY REPORT'!P64</f>
        <v>908</v>
      </c>
      <c r="Q64" s="28">
        <f>'ALL PROJECTS MONTHLY REPORT'!Q64</f>
        <v>0.87216494845360826</v>
      </c>
      <c r="R64" s="29">
        <f>'ALL PROJECTS MONTHLY REPORT'!R64</f>
        <v>970</v>
      </c>
      <c r="S64" s="28">
        <f>'ALL PROJECTS MONTHLY REPORT'!S64</f>
        <v>1</v>
      </c>
      <c r="T64" s="31">
        <f>'ALL PROJECTS MONTHLY REPORT'!T64</f>
        <v>40161</v>
      </c>
      <c r="U64" s="31">
        <f>'ALL PROJECTS MONTHLY REPORT'!U64</f>
        <v>40645</v>
      </c>
      <c r="V64" s="32">
        <f>'ALL PROJECTS MONTHLY REPORT'!V64</f>
        <v>41068</v>
      </c>
      <c r="W64" s="32">
        <f>'ALL PROJECTS MONTHLY REPORT'!W64</f>
        <v>41131</v>
      </c>
      <c r="X64" s="32">
        <f>'ALL PROJECTS MONTHLY REPORT'!X64</f>
        <v>41382</v>
      </c>
      <c r="Y64" s="31">
        <f>'ALL PROJECTS MONTHLY REPORT'!Y64</f>
        <v>0</v>
      </c>
      <c r="Z64" s="150" t="str">
        <f>'ALL PROJECTS MONTHLY REPORT'!Z64</f>
        <v xml:space="preserve">Tax Credit </v>
      </c>
      <c r="AA64" s="151">
        <f>'ALL PROJECTS MONTHLY REPORT'!AA64</f>
        <v>0</v>
      </c>
      <c r="AB64" s="152">
        <f>'ALL PROJECTS MONTHLY REPORT'!AB64</f>
        <v>9009000</v>
      </c>
      <c r="AC64" s="152">
        <f>'ALL PROJECTS MONTHLY REPORT'!AC64</f>
        <v>589263.71</v>
      </c>
      <c r="AD64" s="37">
        <f>'ALL PROJECTS MONTHLY REPORT'!AD64</f>
        <v>9598263.7100000009</v>
      </c>
      <c r="AE64" s="28">
        <f>'ALL PROJECTS MONTHLY REPORT'!AE64</f>
        <v>6.540833721833722E-2</v>
      </c>
      <c r="AF64" s="37">
        <f>'ALL PROJECTS MONTHLY REPORT'!AF64</f>
        <v>9590758.2200000007</v>
      </c>
      <c r="AG64" s="152">
        <f>'ALL PROJECTS MONTHLY REPORT'!AG64</f>
        <v>0</v>
      </c>
      <c r="AH64" s="37">
        <f>'ALL PROJECTS MONTHLY REPORT'!AH64</f>
        <v>9590758.2200000007</v>
      </c>
      <c r="AI64" s="39">
        <f>'ALL PROJECTS MONTHLY REPORT'!AI64</f>
        <v>0.99921803669634746</v>
      </c>
      <c r="AJ64" s="40">
        <f>'ALL PROJECTS MONTHLY REPORT'!AJ64</f>
        <v>7.82258064516129</v>
      </c>
      <c r="AK64" s="39">
        <f>'ALL PROJECTS MONTHLY REPORT'!AK64</f>
        <v>1</v>
      </c>
      <c r="AL64" s="119">
        <f>'ALL PROJECTS MONTHLY REPORT'!AL64</f>
        <v>0</v>
      </c>
      <c r="AM64" s="153" t="str">
        <f>'ALL PROJECTS MONTHLY REPORT'!AM64</f>
        <v>Project Closed</v>
      </c>
      <c r="AN64" s="154" t="str">
        <f>'ALL PROJECTS MONTHLY REPORT'!AN64</f>
        <v xml:space="preserve">Final Acceptance </v>
      </c>
    </row>
    <row r="65" spans="1:40" s="155" customFormat="1" ht="43.8" hidden="1" thickBot="1" x14ac:dyDescent="0.35">
      <c r="A65" s="147">
        <f>'ALL PROJECTS MONTHLY REPORT'!A65</f>
        <v>3085</v>
      </c>
      <c r="B65" s="148" t="str">
        <f>'ALL PROJECTS MONTHLY REPORT'!B65</f>
        <v>Guayama</v>
      </c>
      <c r="C65" s="148" t="str">
        <f>'ALL PROJECTS MONTHLY REPORT'!C65</f>
        <v>Luis Palés Matos</v>
      </c>
      <c r="D65" s="148" t="str">
        <f>'ALL PROJECTS MONTHLY REPORT'!D65</f>
        <v>Rubén Cotto</v>
      </c>
      <c r="E65" s="148" t="str">
        <f>'ALL PROJECTS MONTHLY REPORT'!E65</f>
        <v>MJ Consulting</v>
      </c>
      <c r="F65" s="148" t="str">
        <f>'ALL PROJECTS MONTHLY REPORT'!F65</f>
        <v>MD
(Grupo C)</v>
      </c>
      <c r="G65" s="148" t="str">
        <f>'ALL PROJECTS MONTHLY REPORT'!G65</f>
        <v>Guillermety, Ortiz &amp; Asoc.</v>
      </c>
      <c r="H65" s="148" t="str">
        <f>'ALL PROJECTS MONTHLY REPORT'!H65</f>
        <v>Héctor M. Valera Inc.</v>
      </c>
      <c r="I65" s="149">
        <f>'ALL PROJECTS MONTHLY REPORT'!I65</f>
        <v>298</v>
      </c>
      <c r="J65" s="149">
        <f>'ALL PROJECTS MONTHLY REPORT'!J65</f>
        <v>298</v>
      </c>
      <c r="K65" s="149">
        <f>'ALL PROJECTS MONTHLY REPORT'!K65</f>
        <v>0</v>
      </c>
      <c r="L65" s="26">
        <f>'ALL PROJECTS MONTHLY REPORT'!L65</f>
        <v>298</v>
      </c>
      <c r="M65" s="149">
        <f>'ALL PROJECTS MONTHLY REPORT'!M65</f>
        <v>0</v>
      </c>
      <c r="N65" s="149">
        <f>'ALL PROJECTS MONTHLY REPORT'!N65</f>
        <v>1130</v>
      </c>
      <c r="O65" s="149">
        <f>'ALL PROJECTS MONTHLY REPORT'!O65</f>
        <v>0</v>
      </c>
      <c r="P65" s="27">
        <f>'ALL PROJECTS MONTHLY REPORT'!P65</f>
        <v>1130</v>
      </c>
      <c r="Q65" s="28">
        <f>'ALL PROJECTS MONTHLY REPORT'!Q65</f>
        <v>0</v>
      </c>
      <c r="R65" s="29">
        <f>'ALL PROJECTS MONTHLY REPORT'!R65</f>
        <v>1375</v>
      </c>
      <c r="S65" s="28">
        <f>'ALL PROJECTS MONTHLY REPORT'!S65</f>
        <v>1</v>
      </c>
      <c r="T65" s="31">
        <f>'ALL PROJECTS MONTHLY REPORT'!T65</f>
        <v>37340</v>
      </c>
      <c r="U65" s="31">
        <f>'ALL PROJECTS MONTHLY REPORT'!U65</f>
        <v>38469</v>
      </c>
      <c r="V65" s="32">
        <f>'ALL PROJECTS MONTHLY REPORT'!V65</f>
        <v>38469</v>
      </c>
      <c r="W65" s="32">
        <f>'ALL PROJECTS MONTHLY REPORT'!W65</f>
        <v>38715</v>
      </c>
      <c r="X65" s="32">
        <f>'ALL PROJECTS MONTHLY REPORT'!X65</f>
        <v>38720</v>
      </c>
      <c r="Y65" s="31">
        <f>'ALL PROJECTS MONTHLY REPORT'!Y65</f>
        <v>0</v>
      </c>
      <c r="Z65" s="150">
        <f>'ALL PROJECTS MONTHLY REPORT'!Z65</f>
        <v>0</v>
      </c>
      <c r="AA65" s="151">
        <f>'ALL PROJECTS MONTHLY REPORT'!AA65</f>
        <v>0</v>
      </c>
      <c r="AB65" s="152">
        <f>'ALL PROJECTS MONTHLY REPORT'!AB65</f>
        <v>22466000</v>
      </c>
      <c r="AC65" s="152">
        <f>'ALL PROJECTS MONTHLY REPORT'!AC65</f>
        <v>0</v>
      </c>
      <c r="AD65" s="37">
        <f>'ALL PROJECTS MONTHLY REPORT'!AD65</f>
        <v>22466000</v>
      </c>
      <c r="AE65" s="28">
        <f>'ALL PROJECTS MONTHLY REPORT'!AE65</f>
        <v>0</v>
      </c>
      <c r="AF65" s="37">
        <f>'ALL PROJECTS MONTHLY REPORT'!AF65</f>
        <v>22466000</v>
      </c>
      <c r="AG65" s="152">
        <f>'ALL PROJECTS MONTHLY REPORT'!AG65</f>
        <v>0</v>
      </c>
      <c r="AH65" s="37">
        <f>'ALL PROJECTS MONTHLY REPORT'!AH65</f>
        <v>22466000</v>
      </c>
      <c r="AI65" s="39">
        <f>'ALL PROJECTS MONTHLY REPORT'!AI65</f>
        <v>1</v>
      </c>
      <c r="AJ65" s="40">
        <f>'ALL PROJECTS MONTHLY REPORT'!AJ65</f>
        <v>4.6140939597315436</v>
      </c>
      <c r="AK65" s="39">
        <f>'ALL PROJECTS MONTHLY REPORT'!AK65</f>
        <v>1</v>
      </c>
      <c r="AL65" s="119">
        <f>'ALL PROJECTS MONTHLY REPORT'!AL65</f>
        <v>0</v>
      </c>
      <c r="AM65" s="153" t="str">
        <f>'ALL PROJECTS MONTHLY REPORT'!AM65</f>
        <v>Project Closed</v>
      </c>
      <c r="AN65" s="154" t="str">
        <f>'ALL PROJECTS MONTHLY REPORT'!AN65</f>
        <v xml:space="preserve">Final Acceptance </v>
      </c>
    </row>
    <row r="66" spans="1:40" s="155" customFormat="1" ht="29.4" hidden="1" thickBot="1" x14ac:dyDescent="0.35">
      <c r="A66" s="147">
        <f>'ALL PROJECTS MONTHLY REPORT'!A66</f>
        <v>5048</v>
      </c>
      <c r="B66" s="148" t="str">
        <f>'ALL PROJECTS MONTHLY REPORT'!B66</f>
        <v>Guayama</v>
      </c>
      <c r="C66" s="148" t="str">
        <f>'ALL PROJECTS MONTHLY REPORT'!C66</f>
        <v>San Antonio 
Carioca</v>
      </c>
      <c r="D66" s="148" t="str">
        <f>'ALL PROJECTS MONTHLY REPORT'!D66</f>
        <v>Jorge Mercado</v>
      </c>
      <c r="E66" s="148" t="str">
        <f>'ALL PROJECTS MONTHLY REPORT'!E66</f>
        <v>MJ Consulting</v>
      </c>
      <c r="F66" s="148" t="str">
        <f>'ALL PROJECTS MONTHLY REPORT'!F66</f>
        <v>MD 
(Grupo C)</v>
      </c>
      <c r="G66" s="148" t="str">
        <f>'ALL PROJECTS MONTHLY REPORT'!G66</f>
        <v>DDHK</v>
      </c>
      <c r="H66" s="148" t="str">
        <f>'ALL PROJECTS MONTHLY REPORT'!H66</f>
        <v>Constructora I. Melendez</v>
      </c>
      <c r="I66" s="149">
        <f>'ALL PROJECTS MONTHLY REPORT'!I66</f>
        <v>200</v>
      </c>
      <c r="J66" s="149">
        <f>'ALL PROJECTS MONTHLY REPORT'!J66</f>
        <v>200</v>
      </c>
      <c r="K66" s="149">
        <f>'ALL PROJECTS MONTHLY REPORT'!K66</f>
        <v>0</v>
      </c>
      <c r="L66" s="26">
        <f>'ALL PROJECTS MONTHLY REPORT'!L66</f>
        <v>200</v>
      </c>
      <c r="M66" s="149">
        <f>'ALL PROJECTS MONTHLY REPORT'!M66</f>
        <v>0</v>
      </c>
      <c r="N66" s="149">
        <f>'ALL PROJECTS MONTHLY REPORT'!N66</f>
        <v>900</v>
      </c>
      <c r="O66" s="149">
        <f>'ALL PROJECTS MONTHLY REPORT'!O66</f>
        <v>568</v>
      </c>
      <c r="P66" s="27">
        <f>'ALL PROJECTS MONTHLY REPORT'!P66</f>
        <v>1468</v>
      </c>
      <c r="Q66" s="28">
        <f>'ALL PROJECTS MONTHLY REPORT'!Q66</f>
        <v>0.63111111111111107</v>
      </c>
      <c r="R66" s="29">
        <f>'ALL PROJECTS MONTHLY REPORT'!R66</f>
        <v>1537</v>
      </c>
      <c r="S66" s="28">
        <f>'ALL PROJECTS MONTHLY REPORT'!S66</f>
        <v>1</v>
      </c>
      <c r="T66" s="31">
        <f>'ALL PROJECTS MONTHLY REPORT'!T66</f>
        <v>38061</v>
      </c>
      <c r="U66" s="31">
        <f>'ALL PROJECTS MONTHLY REPORT'!U66</f>
        <v>38960</v>
      </c>
      <c r="V66" s="32">
        <f>'ALL PROJECTS MONTHLY REPORT'!V66</f>
        <v>39528</v>
      </c>
      <c r="W66" s="32">
        <f>'ALL PROJECTS MONTHLY REPORT'!W66</f>
        <v>39598</v>
      </c>
      <c r="X66" s="32">
        <f>'ALL PROJECTS MONTHLY REPORT'!X66</f>
        <v>39659</v>
      </c>
      <c r="Y66" s="31">
        <f>'ALL PROJECTS MONTHLY REPORT'!Y66</f>
        <v>0</v>
      </c>
      <c r="Z66" s="150" t="str">
        <f>'ALL PROJECTS MONTHLY REPORT'!Z66</f>
        <v>Tax Credit</v>
      </c>
      <c r="AA66" s="151">
        <f>'ALL PROJECTS MONTHLY REPORT'!AA66</f>
        <v>0</v>
      </c>
      <c r="AB66" s="152">
        <f>'ALL PROJECTS MONTHLY REPORT'!AB66</f>
        <v>18456662</v>
      </c>
      <c r="AC66" s="152">
        <f>'ALL PROJECTS MONTHLY REPORT'!AC66</f>
        <v>1765148</v>
      </c>
      <c r="AD66" s="37">
        <f>'ALL PROJECTS MONTHLY REPORT'!AD66</f>
        <v>20221810</v>
      </c>
      <c r="AE66" s="28">
        <f>'ALL PROJECTS MONTHLY REPORT'!AE66</f>
        <v>9.5637445167495616E-2</v>
      </c>
      <c r="AF66" s="37">
        <f>'ALL PROJECTS MONTHLY REPORT'!AF66</f>
        <v>20221810</v>
      </c>
      <c r="AG66" s="152">
        <f>'ALL PROJECTS MONTHLY REPORT'!AG66</f>
        <v>0</v>
      </c>
      <c r="AH66" s="37">
        <f>'ALL PROJECTS MONTHLY REPORT'!AH66</f>
        <v>20221810</v>
      </c>
      <c r="AI66" s="39">
        <f>'ALL PROJECTS MONTHLY REPORT'!AI66</f>
        <v>1</v>
      </c>
      <c r="AJ66" s="40">
        <f>'ALL PROJECTS MONTHLY REPORT'!AJ66</f>
        <v>7.6849999999999996</v>
      </c>
      <c r="AK66" s="39">
        <f>'ALL PROJECTS MONTHLY REPORT'!AK66</f>
        <v>1</v>
      </c>
      <c r="AL66" s="119">
        <f>'ALL PROJECTS MONTHLY REPORT'!AL66</f>
        <v>0</v>
      </c>
      <c r="AM66" s="153" t="str">
        <f>'ALL PROJECTS MONTHLY REPORT'!AM66</f>
        <v>Project Closed</v>
      </c>
      <c r="AN66" s="154" t="str">
        <f>'ALL PROJECTS MONTHLY REPORT'!AN66</f>
        <v xml:space="preserve">Final Acceptance </v>
      </c>
    </row>
    <row r="67" spans="1:40" s="155" customFormat="1" ht="58.2" hidden="1" thickBot="1" x14ac:dyDescent="0.35">
      <c r="A67" s="147">
        <f>'ALL PROJECTS MONTHLY REPORT'!A67</f>
        <v>5131</v>
      </c>
      <c r="B67" s="148" t="str">
        <f>'ALL PROJECTS MONTHLY REPORT'!B67</f>
        <v>Humacao</v>
      </c>
      <c r="C67" s="148" t="str">
        <f>'ALL PROJECTS MONTHLY REPORT'!C67</f>
        <v>Jardines de Oriente</v>
      </c>
      <c r="D67" s="148" t="str">
        <f>'ALL PROJECTS MONTHLY REPORT'!D67</f>
        <v>José A. González</v>
      </c>
      <c r="E67" s="148" t="str">
        <f>'ALL PROJECTS MONTHLY REPORT'!E67</f>
        <v>Cost Control</v>
      </c>
      <c r="F67" s="148" t="str">
        <f>'ALL PROJECTS MONTHLY REPORT'!F67</f>
        <v>CCC-JV</v>
      </c>
      <c r="G67" s="148" t="str">
        <f>'ALL PROJECTS MONTHLY REPORT'!G67</f>
        <v>GMG Engineering Conslutants PSC</v>
      </c>
      <c r="H67" s="148" t="str">
        <f>'ALL PROJECTS MONTHLY REPORT'!H67</f>
        <v>Ossam Construction</v>
      </c>
      <c r="I67" s="149">
        <f>'ALL PROJECTS MONTHLY REPORT'!I67</f>
        <v>88</v>
      </c>
      <c r="J67" s="149">
        <f>'ALL PROJECTS MONTHLY REPORT'!J67</f>
        <v>88</v>
      </c>
      <c r="K67" s="149">
        <f>'ALL PROJECTS MONTHLY REPORT'!K67</f>
        <v>0</v>
      </c>
      <c r="L67" s="26">
        <f>'ALL PROJECTS MONTHLY REPORT'!L67</f>
        <v>88</v>
      </c>
      <c r="M67" s="149">
        <f>'ALL PROJECTS MONTHLY REPORT'!M67</f>
        <v>0</v>
      </c>
      <c r="N67" s="149">
        <f>'ALL PROJECTS MONTHLY REPORT'!N67</f>
        <v>365</v>
      </c>
      <c r="O67" s="149">
        <f>'ALL PROJECTS MONTHLY REPORT'!O67</f>
        <v>242</v>
      </c>
      <c r="P67" s="27">
        <f>'ALL PROJECTS MONTHLY REPORT'!P67</f>
        <v>607</v>
      </c>
      <c r="Q67" s="28">
        <f>'ALL PROJECTS MONTHLY REPORT'!Q67</f>
        <v>0.66301369863013704</v>
      </c>
      <c r="R67" s="29">
        <f>'ALL PROJECTS MONTHLY REPORT'!R67</f>
        <v>937</v>
      </c>
      <c r="S67" s="28">
        <f>'ALL PROJECTS MONTHLY REPORT'!S67</f>
        <v>1</v>
      </c>
      <c r="T67" s="31">
        <f>'ALL PROJECTS MONTHLY REPORT'!T67</f>
        <v>40329</v>
      </c>
      <c r="U67" s="31">
        <f>'ALL PROJECTS MONTHLY REPORT'!U67</f>
        <v>40693</v>
      </c>
      <c r="V67" s="32">
        <f>'ALL PROJECTS MONTHLY REPORT'!V67</f>
        <v>40935</v>
      </c>
      <c r="W67" s="32">
        <f>'ALL PROJECTS MONTHLY REPORT'!W67</f>
        <v>41266</v>
      </c>
      <c r="X67" s="32">
        <f>'ALL PROJECTS MONTHLY REPORT'!X67</f>
        <v>41110</v>
      </c>
      <c r="Y67" s="31">
        <f>'ALL PROJECTS MONTHLY REPORT'!Y67</f>
        <v>0</v>
      </c>
      <c r="Z67" s="150" t="str">
        <f>'ALL PROJECTS MONTHLY REPORT'!Z67</f>
        <v>Tax Credit</v>
      </c>
      <c r="AA67" s="151">
        <f>'ALL PROJECTS MONTHLY REPORT'!AA67</f>
        <v>0</v>
      </c>
      <c r="AB67" s="152">
        <f>'ALL PROJECTS MONTHLY REPORT'!AB67</f>
        <v>5939925</v>
      </c>
      <c r="AC67" s="152">
        <f>'ALL PROJECTS MONTHLY REPORT'!AC67</f>
        <v>394882.55</v>
      </c>
      <c r="AD67" s="37">
        <f>'ALL PROJECTS MONTHLY REPORT'!AD67</f>
        <v>6334807.5499999998</v>
      </c>
      <c r="AE67" s="28">
        <f>'ALL PROJECTS MONTHLY REPORT'!AE67</f>
        <v>6.6479383157194746E-2</v>
      </c>
      <c r="AF67" s="37">
        <f>'ALL PROJECTS MONTHLY REPORT'!AF67</f>
        <v>6334807.5499999998</v>
      </c>
      <c r="AG67" s="152">
        <f>'ALL PROJECTS MONTHLY REPORT'!AG67</f>
        <v>0</v>
      </c>
      <c r="AH67" s="37">
        <f>'ALL PROJECTS MONTHLY REPORT'!AH67</f>
        <v>6334807.5499999998</v>
      </c>
      <c r="AI67" s="39">
        <f>'ALL PROJECTS MONTHLY REPORT'!AI67</f>
        <v>1</v>
      </c>
      <c r="AJ67" s="40">
        <f>'ALL PROJECTS MONTHLY REPORT'!AJ67</f>
        <v>10.647727272727273</v>
      </c>
      <c r="AK67" s="39">
        <f>'ALL PROJECTS MONTHLY REPORT'!AK67</f>
        <v>1</v>
      </c>
      <c r="AL67" s="119">
        <f>'ALL PROJECTS MONTHLY REPORT'!AL67</f>
        <v>0</v>
      </c>
      <c r="AM67" s="153" t="str">
        <f>'ALL PROJECTS MONTHLY REPORT'!AM67</f>
        <v>Project Closed</v>
      </c>
      <c r="AN67" s="154" t="str">
        <f>'ALL PROJECTS MONTHLY REPORT'!AN67</f>
        <v xml:space="preserve">Final Acceptance </v>
      </c>
    </row>
    <row r="68" spans="1:40" s="155" customFormat="1" ht="29.4" hidden="1" thickBot="1" x14ac:dyDescent="0.35">
      <c r="A68" s="147">
        <f>'ALL PROJECTS MONTHLY REPORT'!A68</f>
        <v>5020</v>
      </c>
      <c r="B68" s="148" t="str">
        <f>'ALL PROJECTS MONTHLY REPORT'!B68</f>
        <v>Humacao</v>
      </c>
      <c r="C68" s="148" t="str">
        <f>'ALL PROJECTS MONTHLY REPORT'!C68</f>
        <v>Pedro J. Palou</v>
      </c>
      <c r="D68" s="148" t="str">
        <f>'ALL PROJECTS MONTHLY REPORT'!D68</f>
        <v>Fco. Palacios</v>
      </c>
      <c r="E68" s="148" t="str">
        <f>'ALL PROJECTS MONTHLY REPORT'!E68</f>
        <v>MJ Consulting</v>
      </c>
      <c r="F68" s="148" t="str">
        <f>'ALL PROJECTS MONTHLY REPORT'!F68</f>
        <v xml:space="preserve">URS 
</v>
      </c>
      <c r="G68" s="148" t="str">
        <f>'ALL PROJECTS MONTHLY REPORT'!G68</f>
        <v>R &amp; del Valle</v>
      </c>
      <c r="H68" s="148" t="str">
        <f>'ALL PROJECTS MONTHLY REPORT'!H68</f>
        <v>R &amp; del Valle</v>
      </c>
      <c r="I68" s="149">
        <f>'ALL PROJECTS MONTHLY REPORT'!I68</f>
        <v>150</v>
      </c>
      <c r="J68" s="149">
        <f>'ALL PROJECTS MONTHLY REPORT'!J68</f>
        <v>150</v>
      </c>
      <c r="K68" s="149">
        <f>'ALL PROJECTS MONTHLY REPORT'!K68</f>
        <v>0</v>
      </c>
      <c r="L68" s="26">
        <f>'ALL PROJECTS MONTHLY REPORT'!L68</f>
        <v>150</v>
      </c>
      <c r="M68" s="149">
        <f>'ALL PROJECTS MONTHLY REPORT'!M68</f>
        <v>0</v>
      </c>
      <c r="N68" s="149">
        <f>'ALL PROJECTS MONTHLY REPORT'!N68</f>
        <v>1095</v>
      </c>
      <c r="O68" s="149">
        <f>'ALL PROJECTS MONTHLY REPORT'!O68</f>
        <v>180</v>
      </c>
      <c r="P68" s="27">
        <f>'ALL PROJECTS MONTHLY REPORT'!P68</f>
        <v>1275</v>
      </c>
      <c r="Q68" s="28">
        <f>'ALL PROJECTS MONTHLY REPORT'!Q68</f>
        <v>0.16438356164383561</v>
      </c>
      <c r="R68" s="29">
        <f>'ALL PROJECTS MONTHLY REPORT'!R68</f>
        <v>1145</v>
      </c>
      <c r="S68" s="28">
        <f>'ALL PROJECTS MONTHLY REPORT'!S68</f>
        <v>1</v>
      </c>
      <c r="T68" s="31">
        <f>'ALL PROJECTS MONTHLY REPORT'!T68</f>
        <v>36430</v>
      </c>
      <c r="U68" s="31">
        <f>'ALL PROJECTS MONTHLY REPORT'!U68</f>
        <v>37524</v>
      </c>
      <c r="V68" s="32">
        <f>'ALL PROJECTS MONTHLY REPORT'!V68</f>
        <v>37704</v>
      </c>
      <c r="W68" s="32">
        <f>'ALL PROJECTS MONTHLY REPORT'!W68</f>
        <v>37575</v>
      </c>
      <c r="X68" s="32">
        <f>'ALL PROJECTS MONTHLY REPORT'!X68</f>
        <v>37610</v>
      </c>
      <c r="Y68" s="31">
        <f>'ALL PROJECTS MONTHLY REPORT'!Y68</f>
        <v>0</v>
      </c>
      <c r="Z68" s="150">
        <f>'ALL PROJECTS MONTHLY REPORT'!Z68</f>
        <v>0</v>
      </c>
      <c r="AA68" s="151">
        <f>'ALL PROJECTS MONTHLY REPORT'!AA68</f>
        <v>0</v>
      </c>
      <c r="AB68" s="152">
        <f>'ALL PROJECTS MONTHLY REPORT'!AB68</f>
        <v>10968000</v>
      </c>
      <c r="AC68" s="152">
        <f>'ALL PROJECTS MONTHLY REPORT'!AC68</f>
        <v>86049</v>
      </c>
      <c r="AD68" s="37">
        <f>'ALL PROJECTS MONTHLY REPORT'!AD68</f>
        <v>11054049</v>
      </c>
      <c r="AE68" s="28">
        <f>'ALL PROJECTS MONTHLY REPORT'!AE68</f>
        <v>7.8454595185995617E-3</v>
      </c>
      <c r="AF68" s="37">
        <f>'ALL PROJECTS MONTHLY REPORT'!AF68</f>
        <v>11054049</v>
      </c>
      <c r="AG68" s="152">
        <f>'ALL PROJECTS MONTHLY REPORT'!AG68</f>
        <v>0</v>
      </c>
      <c r="AH68" s="37">
        <f>'ALL PROJECTS MONTHLY REPORT'!AH68</f>
        <v>11054049</v>
      </c>
      <c r="AI68" s="39">
        <f>'ALL PROJECTS MONTHLY REPORT'!AI68</f>
        <v>1</v>
      </c>
      <c r="AJ68" s="40">
        <f>'ALL PROJECTS MONTHLY REPORT'!AJ68</f>
        <v>7.6333333333333337</v>
      </c>
      <c r="AK68" s="39">
        <f>'ALL PROJECTS MONTHLY REPORT'!AK68</f>
        <v>1</v>
      </c>
      <c r="AL68" s="119">
        <f>'ALL PROJECTS MONTHLY REPORT'!AL68</f>
        <v>0</v>
      </c>
      <c r="AM68" s="153" t="str">
        <f>'ALL PROJECTS MONTHLY REPORT'!AM68</f>
        <v>Project closed.</v>
      </c>
      <c r="AN68" s="154" t="str">
        <f>'ALL PROJECTS MONTHLY REPORT'!AN68</f>
        <v xml:space="preserve">Final Acceptance </v>
      </c>
    </row>
    <row r="69" spans="1:40" s="155" customFormat="1" ht="43.8" hidden="1" thickBot="1" x14ac:dyDescent="0.35">
      <c r="A69" s="147">
        <f>'ALL PROJECTS MONTHLY REPORT'!A69</f>
        <v>3094</v>
      </c>
      <c r="B69" s="148" t="str">
        <f>'ALL PROJECTS MONTHLY REPORT'!B69</f>
        <v>Humacao</v>
      </c>
      <c r="C69" s="148" t="str">
        <f>'ALL PROJECTS MONTHLY REPORT'!C69</f>
        <v>Padre Rivera
(Fase I)</v>
      </c>
      <c r="D69" s="148" t="str">
        <f>'ALL PROJECTS MONTHLY REPORT'!D69</f>
        <v>Germán Acevedo</v>
      </c>
      <c r="E69" s="148" t="str">
        <f>'ALL PROJECTS MONTHLY REPORT'!E69</f>
        <v>MJ Consulting</v>
      </c>
      <c r="F69" s="148" t="str">
        <f>'ALL PROJECTS MONTHLY REPORT'!F69</f>
        <v>BMA</v>
      </c>
      <c r="G69" s="148" t="str">
        <f>'ALL PROJECTS MONTHLY REPORT'!G69</f>
        <v>Yañez, Mayol &amp; Asoc.</v>
      </c>
      <c r="H69" s="148" t="str">
        <f>'ALL PROJECTS MONTHLY REPORT'!H69</f>
        <v>J R Builders</v>
      </c>
      <c r="I69" s="149">
        <f>'ALL PROJECTS MONTHLY REPORT'!I69</f>
        <v>128</v>
      </c>
      <c r="J69" s="149">
        <f>'ALL PROJECTS MONTHLY REPORT'!J69</f>
        <v>128</v>
      </c>
      <c r="K69" s="149">
        <f>'ALL PROJECTS MONTHLY REPORT'!K69</f>
        <v>0</v>
      </c>
      <c r="L69" s="26">
        <f>'ALL PROJECTS MONTHLY REPORT'!L69</f>
        <v>128</v>
      </c>
      <c r="M69" s="149">
        <f>'ALL PROJECTS MONTHLY REPORT'!M69</f>
        <v>0</v>
      </c>
      <c r="N69" s="149">
        <f>'ALL PROJECTS MONTHLY REPORT'!N69</f>
        <v>840</v>
      </c>
      <c r="O69" s="149">
        <f>'ALL PROJECTS MONTHLY REPORT'!O69</f>
        <v>731</v>
      </c>
      <c r="P69" s="27">
        <f>'ALL PROJECTS MONTHLY REPORT'!P69</f>
        <v>1571</v>
      </c>
      <c r="Q69" s="28">
        <f>'ALL PROJECTS MONTHLY REPORT'!Q69</f>
        <v>0.87023809523809526</v>
      </c>
      <c r="R69" s="29">
        <f>'ALL PROJECTS MONTHLY REPORT'!R69</f>
        <v>1548</v>
      </c>
      <c r="S69" s="28">
        <f>'ALL PROJECTS MONTHLY REPORT'!S69</f>
        <v>1</v>
      </c>
      <c r="T69" s="31">
        <f>'ALL PROJECTS MONTHLY REPORT'!T69</f>
        <v>35723</v>
      </c>
      <c r="U69" s="31">
        <f>'ALL PROJECTS MONTHLY REPORT'!U69</f>
        <v>36562</v>
      </c>
      <c r="V69" s="32">
        <f>'ALL PROJECTS MONTHLY REPORT'!V69</f>
        <v>37293</v>
      </c>
      <c r="W69" s="32">
        <f>'ALL PROJECTS MONTHLY REPORT'!W69</f>
        <v>37271</v>
      </c>
      <c r="X69" s="32">
        <f>'ALL PROJECTS MONTHLY REPORT'!X69</f>
        <v>37288</v>
      </c>
      <c r="Y69" s="31">
        <f>'ALL PROJECTS MONTHLY REPORT'!Y69</f>
        <v>0</v>
      </c>
      <c r="Z69" s="150">
        <f>'ALL PROJECTS MONTHLY REPORT'!Z69</f>
        <v>0</v>
      </c>
      <c r="AA69" s="151">
        <f>'ALL PROJECTS MONTHLY REPORT'!AA69</f>
        <v>0</v>
      </c>
      <c r="AB69" s="152">
        <f>'ALL PROJECTS MONTHLY REPORT'!AB69</f>
        <v>6625000</v>
      </c>
      <c r="AC69" s="152">
        <f>'ALL PROJECTS MONTHLY REPORT'!AC69</f>
        <v>386337.2</v>
      </c>
      <c r="AD69" s="37">
        <f>'ALL PROJECTS MONTHLY REPORT'!AD69</f>
        <v>7011337.2000000002</v>
      </c>
      <c r="AE69" s="28">
        <f>'ALL PROJECTS MONTHLY REPORT'!AE69</f>
        <v>5.8315049056603778E-2</v>
      </c>
      <c r="AF69" s="37">
        <f>'ALL PROJECTS MONTHLY REPORT'!AF69</f>
        <v>7011337</v>
      </c>
      <c r="AG69" s="152">
        <f>'ALL PROJECTS MONTHLY REPORT'!AG69</f>
        <v>0</v>
      </c>
      <c r="AH69" s="37">
        <f>'ALL PROJECTS MONTHLY REPORT'!AH69</f>
        <v>7011337</v>
      </c>
      <c r="AI69" s="39">
        <f>'ALL PROJECTS MONTHLY REPORT'!AI69</f>
        <v>0.99999997147477082</v>
      </c>
      <c r="AJ69" s="40">
        <f>'ALL PROJECTS MONTHLY REPORT'!AJ69</f>
        <v>12.09375</v>
      </c>
      <c r="AK69" s="39">
        <f>'ALL PROJECTS MONTHLY REPORT'!AK69</f>
        <v>1</v>
      </c>
      <c r="AL69" s="119">
        <f>'ALL PROJECTS MONTHLY REPORT'!AL69</f>
        <v>0</v>
      </c>
      <c r="AM69" s="153" t="str">
        <f>'ALL PROJECTS MONTHLY REPORT'!AM69</f>
        <v>Project Closed</v>
      </c>
      <c r="AN69" s="154" t="str">
        <f>'ALL PROJECTS MONTHLY REPORT'!AN69</f>
        <v xml:space="preserve">Final Acceptance </v>
      </c>
    </row>
    <row r="70" spans="1:40" s="155" customFormat="1" ht="29.4" hidden="1" thickBot="1" x14ac:dyDescent="0.35">
      <c r="A70" s="147">
        <f>'ALL PROJECTS MONTHLY REPORT'!A70</f>
        <v>3094</v>
      </c>
      <c r="B70" s="148" t="str">
        <f>'ALL PROJECTS MONTHLY REPORT'!B70</f>
        <v>Humacao</v>
      </c>
      <c r="C70" s="148" t="str">
        <f>'ALL PROJECTS MONTHLY REPORT'!C70</f>
        <v>Padre Rivera (Fase II)</v>
      </c>
      <c r="D70" s="148" t="str">
        <f>'ALL PROJECTS MONTHLY REPORT'!D70</f>
        <v>Jorge Mercado</v>
      </c>
      <c r="E70" s="148" t="str">
        <f>'ALL PROJECTS MONTHLY REPORT'!E70</f>
        <v>MJ Consulting</v>
      </c>
      <c r="F70" s="148" t="str">
        <f>'ALL PROJECTS MONTHLY REPORT'!F70</f>
        <v>BMA</v>
      </c>
      <c r="G70" s="148" t="str">
        <f>'ALL PROJECTS MONTHLY REPORT'!G70</f>
        <v>Yañez &amp; Mayol</v>
      </c>
      <c r="H70" s="148" t="str">
        <f>'ALL PROJECTS MONTHLY REPORT'!H70</f>
        <v>Jafer Construction</v>
      </c>
      <c r="I70" s="149">
        <f>'ALL PROJECTS MONTHLY REPORT'!I70</f>
        <v>132</v>
      </c>
      <c r="J70" s="149">
        <f>'ALL PROJECTS MONTHLY REPORT'!J70</f>
        <v>132</v>
      </c>
      <c r="K70" s="149">
        <f>'ALL PROJECTS MONTHLY REPORT'!K70</f>
        <v>0</v>
      </c>
      <c r="L70" s="26">
        <f>'ALL PROJECTS MONTHLY REPORT'!L70</f>
        <v>132</v>
      </c>
      <c r="M70" s="149">
        <f>'ALL PROJECTS MONTHLY REPORT'!M70</f>
        <v>0</v>
      </c>
      <c r="N70" s="149">
        <f>'ALL PROJECTS MONTHLY REPORT'!N70</f>
        <v>790</v>
      </c>
      <c r="O70" s="149">
        <f>'ALL PROJECTS MONTHLY REPORT'!O70</f>
        <v>299</v>
      </c>
      <c r="P70" s="27">
        <f>'ALL PROJECTS MONTHLY REPORT'!P70</f>
        <v>1089</v>
      </c>
      <c r="Q70" s="28">
        <f>'ALL PROJECTS MONTHLY REPORT'!Q70</f>
        <v>0.37848101265822787</v>
      </c>
      <c r="R70" s="29">
        <f>'ALL PROJECTS MONTHLY REPORT'!R70</f>
        <v>861</v>
      </c>
      <c r="S70" s="28">
        <f>'ALL PROJECTS MONTHLY REPORT'!S70</f>
        <v>1</v>
      </c>
      <c r="T70" s="31">
        <f>'ALL PROJECTS MONTHLY REPORT'!T70</f>
        <v>38301</v>
      </c>
      <c r="U70" s="31">
        <f>'ALL PROJECTS MONTHLY REPORT'!U70</f>
        <v>39090</v>
      </c>
      <c r="V70" s="32">
        <f>'ALL PROJECTS MONTHLY REPORT'!V70</f>
        <v>39389</v>
      </c>
      <c r="W70" s="32">
        <f>'ALL PROJECTS MONTHLY REPORT'!W70</f>
        <v>39162</v>
      </c>
      <c r="X70" s="32">
        <f>'ALL PROJECTS MONTHLY REPORT'!X70</f>
        <v>39519</v>
      </c>
      <c r="Y70" s="31">
        <f>'ALL PROJECTS MONTHLY REPORT'!Y70</f>
        <v>0</v>
      </c>
      <c r="Z70" s="150">
        <f>'ALL PROJECTS MONTHLY REPORT'!Z70</f>
        <v>0</v>
      </c>
      <c r="AA70" s="151">
        <f>'ALL PROJECTS MONTHLY REPORT'!AA70</f>
        <v>0</v>
      </c>
      <c r="AB70" s="152">
        <f>'ALL PROJECTS MONTHLY REPORT'!AB70</f>
        <v>10199820</v>
      </c>
      <c r="AC70" s="152">
        <f>'ALL PROJECTS MONTHLY REPORT'!AC70</f>
        <v>1471265</v>
      </c>
      <c r="AD70" s="37">
        <f>'ALL PROJECTS MONTHLY REPORT'!AD70</f>
        <v>11671085</v>
      </c>
      <c r="AE70" s="28">
        <f>'ALL PROJECTS MONTHLY REPORT'!AE70</f>
        <v>0.14424421215276348</v>
      </c>
      <c r="AF70" s="37">
        <f>'ALL PROJECTS MONTHLY REPORT'!AF70</f>
        <v>11237717</v>
      </c>
      <c r="AG70" s="152">
        <f>'ALL PROJECTS MONTHLY REPORT'!AG70</f>
        <v>0</v>
      </c>
      <c r="AH70" s="37">
        <f>'ALL PROJECTS MONTHLY REPORT'!AH70</f>
        <v>11237717</v>
      </c>
      <c r="AI70" s="39">
        <f>'ALL PROJECTS MONTHLY REPORT'!AI70</f>
        <v>0.96286823375890074</v>
      </c>
      <c r="AJ70" s="40">
        <f>'ALL PROJECTS MONTHLY REPORT'!AJ70</f>
        <v>6.5227272727272725</v>
      </c>
      <c r="AK70" s="39">
        <f>'ALL PROJECTS MONTHLY REPORT'!AK70</f>
        <v>1</v>
      </c>
      <c r="AL70" s="119">
        <f>'ALL PROJECTS MONTHLY REPORT'!AL70</f>
        <v>0</v>
      </c>
      <c r="AM70" s="153" t="str">
        <f>'ALL PROJECTS MONTHLY REPORT'!AM70</f>
        <v>Project Closed</v>
      </c>
      <c r="AN70" s="154" t="str">
        <f>'ALL PROJECTS MONTHLY REPORT'!AN70</f>
        <v xml:space="preserve">Final Acceptance </v>
      </c>
    </row>
    <row r="71" spans="1:40" s="155" customFormat="1" ht="29.4" hidden="1" thickBot="1" x14ac:dyDescent="0.35">
      <c r="A71" s="147">
        <f>'ALL PROJECTS MONTHLY REPORT'!A71</f>
        <v>3048</v>
      </c>
      <c r="B71" s="148" t="str">
        <f>'ALL PROJECTS MONTHLY REPORT'!B71</f>
        <v>Jayuya</v>
      </c>
      <c r="C71" s="148" t="str">
        <f>'ALL PROJECTS MONTHLY REPORT'!C71</f>
        <v>La Montaña</v>
      </c>
      <c r="D71" s="148" t="str">
        <f>'ALL PROJECTS MONTHLY REPORT'!D71</f>
        <v>Pedro Vega</v>
      </c>
      <c r="E71" s="148" t="str">
        <f>'ALL PROJECTS MONTHLY REPORT'!E71</f>
        <v>MAS Corporation</v>
      </c>
      <c r="F71" s="148" t="str">
        <f>'ALL PROJECTS MONTHLY REPORT'!F71</f>
        <v xml:space="preserve">URS 
</v>
      </c>
      <c r="G71" s="148" t="str">
        <f>'ALL PROJECTS MONTHLY REPORT'!G71</f>
        <v>OPQ-Pablo Quiñonez</v>
      </c>
      <c r="H71" s="148" t="str">
        <f>'ALL PROJECTS MONTHLY REPORT'!H71</f>
        <v>Orama Const.</v>
      </c>
      <c r="I71" s="149">
        <f>'ALL PROJECTS MONTHLY REPORT'!I71</f>
        <v>100</v>
      </c>
      <c r="J71" s="149">
        <f>'ALL PROJECTS MONTHLY REPORT'!J71</f>
        <v>100</v>
      </c>
      <c r="K71" s="149">
        <f>'ALL PROJECTS MONTHLY REPORT'!K71</f>
        <v>0</v>
      </c>
      <c r="L71" s="26">
        <f>'ALL PROJECTS MONTHLY REPORT'!L71</f>
        <v>100</v>
      </c>
      <c r="M71" s="149">
        <f>'ALL PROJECTS MONTHLY REPORT'!M71</f>
        <v>0</v>
      </c>
      <c r="N71" s="149">
        <f>'ALL PROJECTS MONTHLY REPORT'!N71</f>
        <v>780</v>
      </c>
      <c r="O71" s="149">
        <f>'ALL PROJECTS MONTHLY REPORT'!O71</f>
        <v>128</v>
      </c>
      <c r="P71" s="27">
        <f>'ALL PROJECTS MONTHLY REPORT'!P71</f>
        <v>908</v>
      </c>
      <c r="Q71" s="28">
        <f>'ALL PROJECTS MONTHLY REPORT'!Q71</f>
        <v>0.1641025641025641</v>
      </c>
      <c r="R71" s="29">
        <f>'ALL PROJECTS MONTHLY REPORT'!R71</f>
        <v>1026</v>
      </c>
      <c r="S71" s="28">
        <f>'ALL PROJECTS MONTHLY REPORT'!S71</f>
        <v>1</v>
      </c>
      <c r="T71" s="31">
        <f>'ALL PROJECTS MONTHLY REPORT'!T71</f>
        <v>36822</v>
      </c>
      <c r="U71" s="31">
        <f>'ALL PROJECTS MONTHLY REPORT'!U71</f>
        <v>37601</v>
      </c>
      <c r="V71" s="32">
        <f>'ALL PROJECTS MONTHLY REPORT'!V71</f>
        <v>37729</v>
      </c>
      <c r="W71" s="32">
        <f>'ALL PROJECTS MONTHLY REPORT'!W71</f>
        <v>37848</v>
      </c>
      <c r="X71" s="32">
        <f>'ALL PROJECTS MONTHLY REPORT'!X71</f>
        <v>38103</v>
      </c>
      <c r="Y71" s="31">
        <f>'ALL PROJECTS MONTHLY REPORT'!Y71</f>
        <v>0</v>
      </c>
      <c r="Z71" s="150">
        <f>'ALL PROJECTS MONTHLY REPORT'!Z71</f>
        <v>0</v>
      </c>
      <c r="AA71" s="151">
        <f>'ALL PROJECTS MONTHLY REPORT'!AA71</f>
        <v>0</v>
      </c>
      <c r="AB71" s="152">
        <f>'ALL PROJECTS MONTHLY REPORT'!AB71</f>
        <v>8790000</v>
      </c>
      <c r="AC71" s="152">
        <f>'ALL PROJECTS MONTHLY REPORT'!AC71</f>
        <v>208826</v>
      </c>
      <c r="AD71" s="37">
        <f>'ALL PROJECTS MONTHLY REPORT'!AD71</f>
        <v>8998826</v>
      </c>
      <c r="AE71" s="28">
        <f>'ALL PROJECTS MONTHLY REPORT'!AE71</f>
        <v>2.3757224118316267E-2</v>
      </c>
      <c r="AF71" s="37">
        <f>'ALL PROJECTS MONTHLY REPORT'!AF71</f>
        <v>8998826</v>
      </c>
      <c r="AG71" s="152">
        <f>'ALL PROJECTS MONTHLY REPORT'!AG71</f>
        <v>0</v>
      </c>
      <c r="AH71" s="37">
        <f>'ALL PROJECTS MONTHLY REPORT'!AH71</f>
        <v>8998826</v>
      </c>
      <c r="AI71" s="39">
        <f>'ALL PROJECTS MONTHLY REPORT'!AI71</f>
        <v>1</v>
      </c>
      <c r="AJ71" s="40">
        <f>'ALL PROJECTS MONTHLY REPORT'!AJ71</f>
        <v>10.26</v>
      </c>
      <c r="AK71" s="39">
        <f>'ALL PROJECTS MONTHLY REPORT'!AK71</f>
        <v>1</v>
      </c>
      <c r="AL71" s="119">
        <f>'ALL PROJECTS MONTHLY REPORT'!AL71</f>
        <v>0</v>
      </c>
      <c r="AM71" s="153" t="str">
        <f>'ALL PROJECTS MONTHLY REPORT'!AM71</f>
        <v>Project Closed</v>
      </c>
      <c r="AN71" s="154" t="str">
        <f>'ALL PROJECTS MONTHLY REPORT'!AN71</f>
        <v xml:space="preserve">Final Acceptance </v>
      </c>
    </row>
    <row r="72" spans="1:40" s="155" customFormat="1" ht="29.4" hidden="1" thickBot="1" x14ac:dyDescent="0.35">
      <c r="A72" s="147">
        <f>'ALL PROJECTS MONTHLY REPORT'!A72</f>
        <v>5064</v>
      </c>
      <c r="B72" s="148" t="str">
        <f>'ALL PROJECTS MONTHLY REPORT'!B72</f>
        <v>Juncos</v>
      </c>
      <c r="C72" s="148" t="str">
        <f>'ALL PROJECTS MONTHLY REPORT'!C72</f>
        <v>Colinas de Magnolia</v>
      </c>
      <c r="D72" s="148" t="str">
        <f>'ALL PROJECTS MONTHLY REPORT'!D72</f>
        <v>Iván Blanco</v>
      </c>
      <c r="E72" s="148" t="str">
        <f>'ALL PROJECTS MONTHLY REPORT'!E72</f>
        <v>MJ Consulting</v>
      </c>
      <c r="F72" s="148" t="str">
        <f>'ALL PROJECTS MONTHLY REPORT'!F72</f>
        <v xml:space="preserve">BMA
</v>
      </c>
      <c r="G72" s="148" t="str">
        <f>'ALL PROJECTS MONTHLY REPORT'!G72</f>
        <v>Edison Avilés Deliz</v>
      </c>
      <c r="H72" s="148" t="str">
        <f>'ALL PROJECTS MONTHLY REPORT'!H72</f>
        <v>Quality Construction</v>
      </c>
      <c r="I72" s="149">
        <f>'ALL PROJECTS MONTHLY REPORT'!I72</f>
        <v>148</v>
      </c>
      <c r="J72" s="149">
        <f>'ALL PROJECTS MONTHLY REPORT'!J72</f>
        <v>148</v>
      </c>
      <c r="K72" s="149">
        <f>'ALL PROJECTS MONTHLY REPORT'!K72</f>
        <v>0</v>
      </c>
      <c r="L72" s="26">
        <f>'ALL PROJECTS MONTHLY REPORT'!L72</f>
        <v>148</v>
      </c>
      <c r="M72" s="149">
        <f>'ALL PROJECTS MONTHLY REPORT'!M72</f>
        <v>0</v>
      </c>
      <c r="N72" s="149">
        <f>'ALL PROJECTS MONTHLY REPORT'!N72</f>
        <v>840</v>
      </c>
      <c r="O72" s="149">
        <f>'ALL PROJECTS MONTHLY REPORT'!O72</f>
        <v>614</v>
      </c>
      <c r="P72" s="27">
        <f>'ALL PROJECTS MONTHLY REPORT'!P72</f>
        <v>1454</v>
      </c>
      <c r="Q72" s="28">
        <f>'ALL PROJECTS MONTHLY REPORT'!Q72</f>
        <v>0.73095238095238091</v>
      </c>
      <c r="R72" s="29">
        <f>'ALL PROJECTS MONTHLY REPORT'!R72</f>
        <v>1201</v>
      </c>
      <c r="S72" s="28">
        <f>'ALL PROJECTS MONTHLY REPORT'!S72</f>
        <v>1</v>
      </c>
      <c r="T72" s="31">
        <f>'ALL PROJECTS MONTHLY REPORT'!T72</f>
        <v>38299</v>
      </c>
      <c r="U72" s="31">
        <f>'ALL PROJECTS MONTHLY REPORT'!U72</f>
        <v>39138</v>
      </c>
      <c r="V72" s="32">
        <f>'ALL PROJECTS MONTHLY REPORT'!V72</f>
        <v>39752</v>
      </c>
      <c r="W72" s="32">
        <f>'ALL PROJECTS MONTHLY REPORT'!W72</f>
        <v>39500</v>
      </c>
      <c r="X72" s="32">
        <f>'ALL PROJECTS MONTHLY REPORT'!X72</f>
        <v>39542</v>
      </c>
      <c r="Y72" s="31">
        <f>'ALL PROJECTS MONTHLY REPORT'!Y72</f>
        <v>0</v>
      </c>
      <c r="Z72" s="150" t="str">
        <f>'ALL PROJECTS MONTHLY REPORT'!Z72</f>
        <v>CFP</v>
      </c>
      <c r="AA72" s="151">
        <f>'ALL PROJECTS MONTHLY REPORT'!AA72</f>
        <v>0</v>
      </c>
      <c r="AB72" s="152">
        <f>'ALL PROJECTS MONTHLY REPORT'!AB72</f>
        <v>13860000</v>
      </c>
      <c r="AC72" s="152">
        <f>'ALL PROJECTS MONTHLY REPORT'!AC72</f>
        <v>854562</v>
      </c>
      <c r="AD72" s="37">
        <f>'ALL PROJECTS MONTHLY REPORT'!AD72</f>
        <v>14714562</v>
      </c>
      <c r="AE72" s="28">
        <f>'ALL PROJECTS MONTHLY REPORT'!AE72</f>
        <v>6.1656709956709958E-2</v>
      </c>
      <c r="AF72" s="37">
        <f>'ALL PROJECTS MONTHLY REPORT'!AF72</f>
        <v>14438155</v>
      </c>
      <c r="AG72" s="152">
        <f>'ALL PROJECTS MONTHLY REPORT'!AG72</f>
        <v>0</v>
      </c>
      <c r="AH72" s="37">
        <f>'ALL PROJECTS MONTHLY REPORT'!AH72</f>
        <v>14438155</v>
      </c>
      <c r="AI72" s="39">
        <f>'ALL PROJECTS MONTHLY REPORT'!AI72</f>
        <v>0.98121541096500187</v>
      </c>
      <c r="AJ72" s="40">
        <f>'ALL PROJECTS MONTHLY REPORT'!AJ72</f>
        <v>8.1148648648648649</v>
      </c>
      <c r="AK72" s="39">
        <f>'ALL PROJECTS MONTHLY REPORT'!AK72</f>
        <v>1</v>
      </c>
      <c r="AL72" s="119">
        <f>'ALL PROJECTS MONTHLY REPORT'!AL72</f>
        <v>0</v>
      </c>
      <c r="AM72" s="153" t="str">
        <f>'ALL PROJECTS MONTHLY REPORT'!AM72</f>
        <v>Project Closed</v>
      </c>
      <c r="AN72" s="154" t="str">
        <f>'ALL PROJECTS MONTHLY REPORT'!AN72</f>
        <v xml:space="preserve">Final Acceptance </v>
      </c>
    </row>
    <row r="73" spans="1:40" s="155" customFormat="1" ht="29.4" hidden="1" thickBot="1" x14ac:dyDescent="0.35">
      <c r="A73" s="147">
        <f>'ALL PROJECTS MONTHLY REPORT'!A73</f>
        <v>3093</v>
      </c>
      <c r="B73" s="148" t="str">
        <f>'ALL PROJECTS MONTHLY REPORT'!B73</f>
        <v>Juncos</v>
      </c>
      <c r="C73" s="148" t="str">
        <f>'ALL PROJECTS MONTHLY REPORT'!C73</f>
        <v>Narciso Varona I</v>
      </c>
      <c r="D73" s="148" t="str">
        <f>'ALL PROJECTS MONTHLY REPORT'!D73</f>
        <v>Rubén Cotto</v>
      </c>
      <c r="E73" s="148" t="str">
        <f>'ALL PROJECTS MONTHLY REPORT'!E73</f>
        <v>MJ Consulting</v>
      </c>
      <c r="F73" s="148" t="str">
        <f>'ALL PROJECTS MONTHLY REPORT'!F73</f>
        <v>ISS</v>
      </c>
      <c r="G73" s="148" t="str">
        <f>'ALL PROJECTS MONTHLY REPORT'!G73</f>
        <v>DG3A</v>
      </c>
      <c r="H73" s="148" t="str">
        <f>'ALL PROJECTS MONTHLY REPORT'!H73</f>
        <v>Torres &amp; Colón, Inc</v>
      </c>
      <c r="I73" s="149">
        <f>'ALL PROJECTS MONTHLY REPORT'!I73</f>
        <v>88</v>
      </c>
      <c r="J73" s="149">
        <f>'ALL PROJECTS MONTHLY REPORT'!J73</f>
        <v>88</v>
      </c>
      <c r="K73" s="149">
        <f>'ALL PROJECTS MONTHLY REPORT'!K73</f>
        <v>0</v>
      </c>
      <c r="L73" s="26">
        <f>'ALL PROJECTS MONTHLY REPORT'!L73</f>
        <v>88</v>
      </c>
      <c r="M73" s="149">
        <f>'ALL PROJECTS MONTHLY REPORT'!M73</f>
        <v>0</v>
      </c>
      <c r="N73" s="149">
        <f>'ALL PROJECTS MONTHLY REPORT'!N73</f>
        <v>600</v>
      </c>
      <c r="O73" s="149">
        <f>'ALL PROJECTS MONTHLY REPORT'!O73</f>
        <v>199</v>
      </c>
      <c r="P73" s="27">
        <f>'ALL PROJECTS MONTHLY REPORT'!P73</f>
        <v>799</v>
      </c>
      <c r="Q73" s="28">
        <f>'ALL PROJECTS MONTHLY REPORT'!Q73</f>
        <v>0.33166666666666667</v>
      </c>
      <c r="R73" s="29">
        <f>'ALL PROJECTS MONTHLY REPORT'!R73</f>
        <v>798</v>
      </c>
      <c r="S73" s="28">
        <f>'ALL PROJECTS MONTHLY REPORT'!S73</f>
        <v>1</v>
      </c>
      <c r="T73" s="31">
        <f>'ALL PROJECTS MONTHLY REPORT'!T73</f>
        <v>39962</v>
      </c>
      <c r="U73" s="31">
        <f>'ALL PROJECTS MONTHLY REPORT'!U73</f>
        <v>40561</v>
      </c>
      <c r="V73" s="32">
        <f>'ALL PROJECTS MONTHLY REPORT'!V73</f>
        <v>40760</v>
      </c>
      <c r="W73" s="32">
        <f>'ALL PROJECTS MONTHLY REPORT'!W73</f>
        <v>40760</v>
      </c>
      <c r="X73" s="32">
        <f>'ALL PROJECTS MONTHLY REPORT'!X73</f>
        <v>0</v>
      </c>
      <c r="Y73" s="31">
        <f>'ALL PROJECTS MONTHLY REPORT'!Y73</f>
        <v>0</v>
      </c>
      <c r="Z73" s="150" t="str">
        <f>'ALL PROJECTS MONTHLY REPORT'!Z73</f>
        <v>ARRA/CFP</v>
      </c>
      <c r="AA73" s="151">
        <f>'ALL PROJECTS MONTHLY REPORT'!AA73</f>
        <v>0</v>
      </c>
      <c r="AB73" s="152">
        <f>'ALL PROJECTS MONTHLY REPORT'!AB73</f>
        <v>9879114</v>
      </c>
      <c r="AC73" s="152">
        <f>'ALL PROJECTS MONTHLY REPORT'!AC73</f>
        <v>196304</v>
      </c>
      <c r="AD73" s="37">
        <f>'ALL PROJECTS MONTHLY REPORT'!AD73</f>
        <v>10075418</v>
      </c>
      <c r="AE73" s="28">
        <f>'ALL PROJECTS MONTHLY REPORT'!AE73</f>
        <v>1.9870607829811458E-2</v>
      </c>
      <c r="AF73" s="37">
        <f>'ALL PROJECTS MONTHLY REPORT'!AF73</f>
        <v>10058405.83</v>
      </c>
      <c r="AG73" s="152">
        <f>'ALL PROJECTS MONTHLY REPORT'!AG73</f>
        <v>0</v>
      </c>
      <c r="AH73" s="37">
        <f>'ALL PROJECTS MONTHLY REPORT'!AH73</f>
        <v>10058405.83</v>
      </c>
      <c r="AI73" s="39">
        <f>'ALL PROJECTS MONTHLY REPORT'!AI73</f>
        <v>0.99831151719958422</v>
      </c>
      <c r="AJ73" s="40">
        <f>'ALL PROJECTS MONTHLY REPORT'!AJ73</f>
        <v>9.0681818181818183</v>
      </c>
      <c r="AK73" s="39">
        <f>'ALL PROJECTS MONTHLY REPORT'!AK73</f>
        <v>1</v>
      </c>
      <c r="AL73" s="119">
        <f>'ALL PROJECTS MONTHLY REPORT'!AL73</f>
        <v>0</v>
      </c>
      <c r="AM73" s="153" t="str">
        <f>'ALL PROJECTS MONTHLY REPORT'!AM73</f>
        <v>Project Closed</v>
      </c>
      <c r="AN73" s="154" t="str">
        <f>'ALL PROJECTS MONTHLY REPORT'!AN73</f>
        <v xml:space="preserve">Final Acceptance </v>
      </c>
    </row>
    <row r="74" spans="1:40" s="155" customFormat="1" ht="43.8" hidden="1" thickBot="1" x14ac:dyDescent="0.35">
      <c r="A74" s="147">
        <f>'ALL PROJECTS MONTHLY REPORT'!A74</f>
        <v>5226</v>
      </c>
      <c r="B74" s="148" t="str">
        <f>'ALL PROJECTS MONTHLY REPORT'!B74</f>
        <v>Las Marías</v>
      </c>
      <c r="C74" s="148" t="str">
        <f>'ALL PROJECTS MONTHLY REPORT'!C74</f>
        <v>Jardines de las Marías</v>
      </c>
      <c r="D74" s="148" t="str">
        <f>'ALL PROJECTS MONTHLY REPORT'!D74</f>
        <v>Arturo Acevedo</v>
      </c>
      <c r="E74" s="148" t="str">
        <f>'ALL PROJECTS MONTHLY REPORT'!E74</f>
        <v>NFC</v>
      </c>
      <c r="F74" s="148" t="str">
        <f>'ALL PROJECTS MONTHLY REPORT'!F74</f>
        <v>CMS</v>
      </c>
      <c r="G74" s="148" t="str">
        <f>'ALL PROJECTS MONTHLY REPORT'!G74</f>
        <v>José L. Irizarry &amp; Assoc.</v>
      </c>
      <c r="H74" s="148" t="str">
        <f>'ALL PROJECTS MONTHLY REPORT'!H74</f>
        <v>Lebrón &amp; Assoc.</v>
      </c>
      <c r="I74" s="149">
        <f>'ALL PROJECTS MONTHLY REPORT'!I74</f>
        <v>55</v>
      </c>
      <c r="J74" s="149">
        <f>'ALL PROJECTS MONTHLY REPORT'!J74</f>
        <v>55</v>
      </c>
      <c r="K74" s="149">
        <f>'ALL PROJECTS MONTHLY REPORT'!K74</f>
        <v>0</v>
      </c>
      <c r="L74" s="26">
        <f>'ALL PROJECTS MONTHLY REPORT'!L74</f>
        <v>55</v>
      </c>
      <c r="M74" s="149">
        <f>'ALL PROJECTS MONTHLY REPORT'!M74</f>
        <v>0</v>
      </c>
      <c r="N74" s="149">
        <f>'ALL PROJECTS MONTHLY REPORT'!N74</f>
        <v>730</v>
      </c>
      <c r="O74" s="149">
        <f>'ALL PROJECTS MONTHLY REPORT'!O74</f>
        <v>32</v>
      </c>
      <c r="P74" s="27">
        <f>'ALL PROJECTS MONTHLY REPORT'!P74</f>
        <v>762</v>
      </c>
      <c r="Q74" s="28">
        <f>'ALL PROJECTS MONTHLY REPORT'!Q74</f>
        <v>4.3835616438356165E-2</v>
      </c>
      <c r="R74" s="29">
        <f>'ALL PROJECTS MONTHLY REPORT'!R74</f>
        <v>766</v>
      </c>
      <c r="S74" s="28">
        <f>'ALL PROJECTS MONTHLY REPORT'!S74</f>
        <v>1</v>
      </c>
      <c r="T74" s="31">
        <f>'ALL PROJECTS MONTHLY REPORT'!T74</f>
        <v>36949</v>
      </c>
      <c r="U74" s="31">
        <f>'ALL PROJECTS MONTHLY REPORT'!U74</f>
        <v>37678</v>
      </c>
      <c r="V74" s="32">
        <f>'ALL PROJECTS MONTHLY REPORT'!V74</f>
        <v>37710</v>
      </c>
      <c r="W74" s="32">
        <f>'ALL PROJECTS MONTHLY REPORT'!W74</f>
        <v>37715</v>
      </c>
      <c r="X74" s="32">
        <f>'ALL PROJECTS MONTHLY REPORT'!X74</f>
        <v>37897</v>
      </c>
      <c r="Y74" s="31">
        <f>'ALL PROJECTS MONTHLY REPORT'!Y74</f>
        <v>0</v>
      </c>
      <c r="Z74" s="150">
        <f>'ALL PROJECTS MONTHLY REPORT'!Z74</f>
        <v>0</v>
      </c>
      <c r="AA74" s="151">
        <f>'ALL PROJECTS MONTHLY REPORT'!AA74</f>
        <v>0</v>
      </c>
      <c r="AB74" s="152">
        <f>'ALL PROJECTS MONTHLY REPORT'!AB74</f>
        <v>4156000</v>
      </c>
      <c r="AC74" s="152">
        <f>'ALL PROJECTS MONTHLY REPORT'!AC74</f>
        <v>71269</v>
      </c>
      <c r="AD74" s="37">
        <f>'ALL PROJECTS MONTHLY REPORT'!AD74</f>
        <v>4227269</v>
      </c>
      <c r="AE74" s="28">
        <f>'ALL PROJECTS MONTHLY REPORT'!AE74</f>
        <v>1.7148460057747835E-2</v>
      </c>
      <c r="AF74" s="37">
        <f>'ALL PROJECTS MONTHLY REPORT'!AF74</f>
        <v>4227269</v>
      </c>
      <c r="AG74" s="152">
        <f>'ALL PROJECTS MONTHLY REPORT'!AG74</f>
        <v>0</v>
      </c>
      <c r="AH74" s="37">
        <f>'ALL PROJECTS MONTHLY REPORT'!AH74</f>
        <v>4227269</v>
      </c>
      <c r="AI74" s="39">
        <f>'ALL PROJECTS MONTHLY REPORT'!AI74</f>
        <v>1</v>
      </c>
      <c r="AJ74" s="40">
        <f>'ALL PROJECTS MONTHLY REPORT'!AJ74</f>
        <v>13.927272727272728</v>
      </c>
      <c r="AK74" s="39">
        <f>'ALL PROJECTS MONTHLY REPORT'!AK74</f>
        <v>1</v>
      </c>
      <c r="AL74" s="119">
        <f>'ALL PROJECTS MONTHLY REPORT'!AL74</f>
        <v>0</v>
      </c>
      <c r="AM74" s="153" t="str">
        <f>'ALL PROJECTS MONTHLY REPORT'!AM74</f>
        <v>Project Closed</v>
      </c>
      <c r="AN74" s="154" t="str">
        <f>'ALL PROJECTS MONTHLY REPORT'!AN74</f>
        <v xml:space="preserve">Final Acceptance </v>
      </c>
    </row>
    <row r="75" spans="1:40" s="155" customFormat="1" ht="43.8" hidden="1" thickBot="1" x14ac:dyDescent="0.35">
      <c r="A75" s="147">
        <f>'ALL PROJECTS MONTHLY REPORT'!A75</f>
        <v>5090</v>
      </c>
      <c r="B75" s="148" t="str">
        <f>'ALL PROJECTS MONTHLY REPORT'!B75</f>
        <v>Las Piedras</v>
      </c>
      <c r="C75" s="148" t="str">
        <f>'ALL PROJECTS MONTHLY REPORT'!C75</f>
        <v>Jardines de Judely</v>
      </c>
      <c r="D75" s="148" t="str">
        <f>'ALL PROJECTS MONTHLY REPORT'!D75</f>
        <v>Iván Blanco</v>
      </c>
      <c r="E75" s="148" t="str">
        <f>'ALL PROJECTS MONTHLY REPORT'!E75</f>
        <v>MJ Consulting</v>
      </c>
      <c r="F75" s="148" t="str">
        <f>'ALL PROJECTS MONTHLY REPORT'!F75</f>
        <v xml:space="preserve">URS 
</v>
      </c>
      <c r="G75" s="148" t="str">
        <f>'ALL PROJECTS MONTHLY REPORT'!G75</f>
        <v>René Acosta Ingenieros</v>
      </c>
      <c r="H75" s="148" t="str">
        <f>'ALL PROJECTS MONTHLY REPORT'!H75</f>
        <v>Gilmar Roofing &amp; Painting</v>
      </c>
      <c r="I75" s="149">
        <f>'ALL PROJECTS MONTHLY REPORT'!I75</f>
        <v>32</v>
      </c>
      <c r="J75" s="149">
        <f>'ALL PROJECTS MONTHLY REPORT'!J75</f>
        <v>32</v>
      </c>
      <c r="K75" s="149">
        <f>'ALL PROJECTS MONTHLY REPORT'!K75</f>
        <v>0</v>
      </c>
      <c r="L75" s="26">
        <f>'ALL PROJECTS MONTHLY REPORT'!L75</f>
        <v>32</v>
      </c>
      <c r="M75" s="149">
        <f>'ALL PROJECTS MONTHLY REPORT'!M75</f>
        <v>0</v>
      </c>
      <c r="N75" s="149">
        <f>'ALL PROJECTS MONTHLY REPORT'!N75</f>
        <v>365</v>
      </c>
      <c r="O75" s="149">
        <f>'ALL PROJECTS MONTHLY REPORT'!O75</f>
        <v>118</v>
      </c>
      <c r="P75" s="27">
        <f>'ALL PROJECTS MONTHLY REPORT'!P75</f>
        <v>483</v>
      </c>
      <c r="Q75" s="28">
        <f>'ALL PROJECTS MONTHLY REPORT'!Q75</f>
        <v>0.32328767123287672</v>
      </c>
      <c r="R75" s="29">
        <f>'ALL PROJECTS MONTHLY REPORT'!R75</f>
        <v>555</v>
      </c>
      <c r="S75" s="28">
        <f>'ALL PROJECTS MONTHLY REPORT'!S75</f>
        <v>1</v>
      </c>
      <c r="T75" s="31">
        <f>'ALL PROJECTS MONTHLY REPORT'!T75</f>
        <v>38446</v>
      </c>
      <c r="U75" s="31">
        <f>'ALL PROJECTS MONTHLY REPORT'!U75</f>
        <v>38810</v>
      </c>
      <c r="V75" s="32">
        <f>'ALL PROJECTS MONTHLY REPORT'!V75</f>
        <v>38928</v>
      </c>
      <c r="W75" s="32">
        <f>'ALL PROJECTS MONTHLY REPORT'!W75</f>
        <v>39001</v>
      </c>
      <c r="X75" s="32">
        <f>'ALL PROJECTS MONTHLY REPORT'!X75</f>
        <v>39023</v>
      </c>
      <c r="Y75" s="31">
        <f>'ALL PROJECTS MONTHLY REPORT'!Y75</f>
        <v>0</v>
      </c>
      <c r="Z75" s="150" t="str">
        <f>'ALL PROJECTS MONTHLY REPORT'!Z75</f>
        <v>Tax Credit</v>
      </c>
      <c r="AA75" s="151">
        <f>'ALL PROJECTS MONTHLY REPORT'!AA75</f>
        <v>0</v>
      </c>
      <c r="AB75" s="152">
        <f>'ALL PROJECTS MONTHLY REPORT'!AB75</f>
        <v>3481720</v>
      </c>
      <c r="AC75" s="152">
        <f>'ALL PROJECTS MONTHLY REPORT'!AC75</f>
        <v>109596.22</v>
      </c>
      <c r="AD75" s="37">
        <f>'ALL PROJECTS MONTHLY REPORT'!AD75</f>
        <v>3591316.22</v>
      </c>
      <c r="AE75" s="28">
        <f>'ALL PROJECTS MONTHLY REPORT'!AE75</f>
        <v>3.1477608768080145E-2</v>
      </c>
      <c r="AF75" s="37">
        <f>'ALL PROJECTS MONTHLY REPORT'!AF75</f>
        <v>3573356</v>
      </c>
      <c r="AG75" s="152">
        <f>'ALL PROJECTS MONTHLY REPORT'!AG75</f>
        <v>0</v>
      </c>
      <c r="AH75" s="37">
        <f>'ALL PROJECTS MONTHLY REPORT'!AH75</f>
        <v>3573356</v>
      </c>
      <c r="AI75" s="39">
        <f>'ALL PROJECTS MONTHLY REPORT'!AI75</f>
        <v>0.99499898675032294</v>
      </c>
      <c r="AJ75" s="40">
        <f>'ALL PROJECTS MONTHLY REPORT'!AJ75</f>
        <v>17.34375</v>
      </c>
      <c r="AK75" s="39">
        <f>'ALL PROJECTS MONTHLY REPORT'!AK75</f>
        <v>1</v>
      </c>
      <c r="AL75" s="119">
        <f>'ALL PROJECTS MONTHLY REPORT'!AL75</f>
        <v>0</v>
      </c>
      <c r="AM75" s="153" t="str">
        <f>'ALL PROJECTS MONTHLY REPORT'!AM75</f>
        <v>Project Closed</v>
      </c>
      <c r="AN75" s="154" t="str">
        <f>'ALL PROJECTS MONTHLY REPORT'!AN75</f>
        <v xml:space="preserve">Final Acceptance </v>
      </c>
    </row>
    <row r="76" spans="1:40" s="155" customFormat="1" ht="43.8" hidden="1" thickBot="1" x14ac:dyDescent="0.35">
      <c r="A76" s="147">
        <f>'ALL PROJECTS MONTHLY REPORT'!A76</f>
        <v>5132</v>
      </c>
      <c r="B76" s="148" t="str">
        <f>'ALL PROJECTS MONTHLY REPORT'!B76</f>
        <v>Loíza</v>
      </c>
      <c r="C76" s="148" t="str">
        <f>'ALL PROJECTS MONTHLY REPORT'!C76</f>
        <v>Yuquiyú</v>
      </c>
      <c r="D76" s="148" t="str">
        <f>'ALL PROJECTS MONTHLY REPORT'!D76</f>
        <v>Luz Acevedo</v>
      </c>
      <c r="E76" s="148" t="str">
        <f>'ALL PROJECTS MONTHLY REPORT'!E76</f>
        <v>A &amp; M</v>
      </c>
      <c r="F76" s="148" t="str">
        <f>'ALL PROJECTS MONTHLY REPORT'!F76</f>
        <v>BMA</v>
      </c>
      <c r="G76" s="148" t="str">
        <f>'ALL PROJECTS MONTHLY REPORT'!G76</f>
        <v>Roca, González Villamil</v>
      </c>
      <c r="H76" s="148" t="str">
        <f>'ALL PROJECTS MONTHLY REPORT'!H76</f>
        <v>Del Valle Group</v>
      </c>
      <c r="I76" s="149">
        <f>'ALL PROJECTS MONTHLY REPORT'!I76</f>
        <v>100</v>
      </c>
      <c r="J76" s="149">
        <f>'ALL PROJECTS MONTHLY REPORT'!J76</f>
        <v>100</v>
      </c>
      <c r="K76" s="149">
        <f>'ALL PROJECTS MONTHLY REPORT'!K76</f>
        <v>0</v>
      </c>
      <c r="L76" s="26">
        <f>'ALL PROJECTS MONTHLY REPORT'!L76</f>
        <v>100</v>
      </c>
      <c r="M76" s="149">
        <f>'ALL PROJECTS MONTHLY REPORT'!M76</f>
        <v>0</v>
      </c>
      <c r="N76" s="149">
        <f>'ALL PROJECTS MONTHLY REPORT'!N76</f>
        <v>945</v>
      </c>
      <c r="O76" s="149">
        <f>'ALL PROJECTS MONTHLY REPORT'!O76</f>
        <v>60</v>
      </c>
      <c r="P76" s="27">
        <f>'ALL PROJECTS MONTHLY REPORT'!P76</f>
        <v>1005</v>
      </c>
      <c r="Q76" s="28">
        <f>'ALL PROJECTS MONTHLY REPORT'!Q76</f>
        <v>6.3492063492063489E-2</v>
      </c>
      <c r="R76" s="29">
        <f>'ALL PROJECTS MONTHLY REPORT'!R76</f>
        <v>754</v>
      </c>
      <c r="S76" s="28">
        <f>'ALL PROJECTS MONTHLY REPORT'!S76</f>
        <v>1</v>
      </c>
      <c r="T76" s="31">
        <f>'ALL PROJECTS MONTHLY REPORT'!T76</f>
        <v>36913</v>
      </c>
      <c r="U76" s="31">
        <f>'ALL PROJECTS MONTHLY REPORT'!U76</f>
        <v>37857</v>
      </c>
      <c r="V76" s="32">
        <f>'ALL PROJECTS MONTHLY REPORT'!V76</f>
        <v>37917</v>
      </c>
      <c r="W76" s="32">
        <f>'ALL PROJECTS MONTHLY REPORT'!W76</f>
        <v>37667</v>
      </c>
      <c r="X76" s="32">
        <f>'ALL PROJECTS MONTHLY REPORT'!X76</f>
        <v>37701</v>
      </c>
      <c r="Y76" s="31">
        <f>'ALL PROJECTS MONTHLY REPORT'!Y76</f>
        <v>0</v>
      </c>
      <c r="Z76" s="150">
        <f>'ALL PROJECTS MONTHLY REPORT'!Z76</f>
        <v>0</v>
      </c>
      <c r="AA76" s="151">
        <f>'ALL PROJECTS MONTHLY REPORT'!AA76</f>
        <v>0</v>
      </c>
      <c r="AB76" s="152">
        <f>'ALL PROJECTS MONTHLY REPORT'!AB76</f>
        <v>8644000</v>
      </c>
      <c r="AC76" s="152">
        <f>'ALL PROJECTS MONTHLY REPORT'!AC76</f>
        <v>611853</v>
      </c>
      <c r="AD76" s="37">
        <f>'ALL PROJECTS MONTHLY REPORT'!AD76</f>
        <v>9255853</v>
      </c>
      <c r="AE76" s="28">
        <f>'ALL PROJECTS MONTHLY REPORT'!AE76</f>
        <v>7.0783549282739472E-2</v>
      </c>
      <c r="AF76" s="37">
        <f>'ALL PROJECTS MONTHLY REPORT'!AF76</f>
        <v>9255853.0707835499</v>
      </c>
      <c r="AG76" s="152">
        <f>'ALL PROJECTS MONTHLY REPORT'!AG76</f>
        <v>0</v>
      </c>
      <c r="AH76" s="37">
        <f>'ALL PROJECTS MONTHLY REPORT'!AH76</f>
        <v>9255853.0707835499</v>
      </c>
      <c r="AI76" s="39">
        <f>'ALL PROJECTS MONTHLY REPORT'!AI76</f>
        <v>1.0000000076474367</v>
      </c>
      <c r="AJ76" s="40">
        <f>'ALL PROJECTS MONTHLY REPORT'!AJ76</f>
        <v>7.54</v>
      </c>
      <c r="AK76" s="39">
        <f>'ALL PROJECTS MONTHLY REPORT'!AK76</f>
        <v>1</v>
      </c>
      <c r="AL76" s="119">
        <f>'ALL PROJECTS MONTHLY REPORT'!AL76</f>
        <v>0</v>
      </c>
      <c r="AM76" s="153" t="str">
        <f>'ALL PROJECTS MONTHLY REPORT'!AM76</f>
        <v>Project Closed</v>
      </c>
      <c r="AN76" s="154" t="str">
        <f>'ALL PROJECTS MONTHLY REPORT'!AN76</f>
        <v xml:space="preserve">Final Acceptance </v>
      </c>
    </row>
    <row r="77" spans="1:40" s="155" customFormat="1" ht="58.2" hidden="1" thickBot="1" x14ac:dyDescent="0.35">
      <c r="A77" s="147">
        <f>'ALL PROJECTS MONTHLY REPORT'!A77</f>
        <v>5186</v>
      </c>
      <c r="B77" s="148" t="str">
        <f>'ALL PROJECTS MONTHLY REPORT'!B77</f>
        <v>Luquillo</v>
      </c>
      <c r="C77" s="148" t="str">
        <f>'ALL PROJECTS MONTHLY REPORT'!C77</f>
        <v>Yuquiyú II</v>
      </c>
      <c r="D77" s="148" t="str">
        <f>'ALL PROJECTS MONTHLY REPORT'!D77</f>
        <v>Luz Acevedo</v>
      </c>
      <c r="E77" s="148" t="str">
        <f>'ALL PROJECTS MONTHLY REPORT'!E77</f>
        <v>Inn Capital Housing Division Joint Venture</v>
      </c>
      <c r="F77" s="148" t="str">
        <f>'ALL PROJECTS MONTHLY REPORT'!F77</f>
        <v xml:space="preserve">BMA
</v>
      </c>
      <c r="G77" s="148" t="str">
        <f>'ALL PROJECTS MONTHLY REPORT'!G77</f>
        <v>Enrique Ruiz &amp; Asoc.</v>
      </c>
      <c r="H77" s="148" t="str">
        <f>'ALL PROJECTS MONTHLY REPORT'!H77</f>
        <v>Unique Builders</v>
      </c>
      <c r="I77" s="149">
        <f>'ALL PROJECTS MONTHLY REPORT'!I77</f>
        <v>70</v>
      </c>
      <c r="J77" s="149">
        <f>'ALL PROJECTS MONTHLY REPORT'!J77</f>
        <v>70</v>
      </c>
      <c r="K77" s="149">
        <f>'ALL PROJECTS MONTHLY REPORT'!K77</f>
        <v>0</v>
      </c>
      <c r="L77" s="26">
        <f>'ALL PROJECTS MONTHLY REPORT'!L77</f>
        <v>70</v>
      </c>
      <c r="M77" s="149">
        <f>'ALL PROJECTS MONTHLY REPORT'!M77</f>
        <v>0</v>
      </c>
      <c r="N77" s="149">
        <f>'ALL PROJECTS MONTHLY REPORT'!N77</f>
        <v>730</v>
      </c>
      <c r="O77" s="149">
        <f>'ALL PROJECTS MONTHLY REPORT'!O77</f>
        <v>299</v>
      </c>
      <c r="P77" s="27">
        <f>'ALL PROJECTS MONTHLY REPORT'!P77</f>
        <v>1029</v>
      </c>
      <c r="Q77" s="28">
        <f>'ALL PROJECTS MONTHLY REPORT'!Q77</f>
        <v>0.40958904109589039</v>
      </c>
      <c r="R77" s="29">
        <f>'ALL PROJECTS MONTHLY REPORT'!R77</f>
        <v>1092</v>
      </c>
      <c r="S77" s="28">
        <f>'ALL PROJECTS MONTHLY REPORT'!S77</f>
        <v>1</v>
      </c>
      <c r="T77" s="31">
        <f>'ALL PROJECTS MONTHLY REPORT'!T77</f>
        <v>38763</v>
      </c>
      <c r="U77" s="31">
        <f>'ALL PROJECTS MONTHLY REPORT'!U77</f>
        <v>39492</v>
      </c>
      <c r="V77" s="32">
        <f>'ALL PROJECTS MONTHLY REPORT'!V77</f>
        <v>39791</v>
      </c>
      <c r="W77" s="32">
        <f>'ALL PROJECTS MONTHLY REPORT'!W77</f>
        <v>39855</v>
      </c>
      <c r="X77" s="32">
        <f>'ALL PROJECTS MONTHLY REPORT'!X77</f>
        <v>39973</v>
      </c>
      <c r="Y77" s="31">
        <f>'ALL PROJECTS MONTHLY REPORT'!Y77</f>
        <v>0</v>
      </c>
      <c r="Z77" s="150" t="str">
        <f>'ALL PROJECTS MONTHLY REPORT'!Z77</f>
        <v>Tax Credit</v>
      </c>
      <c r="AA77" s="151">
        <f>'ALL PROJECTS MONTHLY REPORT'!AA77</f>
        <v>0</v>
      </c>
      <c r="AB77" s="152">
        <f>'ALL PROJECTS MONTHLY REPORT'!AB77</f>
        <v>6964727</v>
      </c>
      <c r="AC77" s="152">
        <f>'ALL PROJECTS MONTHLY REPORT'!AC77</f>
        <v>157419</v>
      </c>
      <c r="AD77" s="37">
        <f>'ALL PROJECTS MONTHLY REPORT'!AD77</f>
        <v>7122146</v>
      </c>
      <c r="AE77" s="28">
        <f>'ALL PROJECTS MONTHLY REPORT'!AE77</f>
        <v>2.2602321670325342E-2</v>
      </c>
      <c r="AF77" s="37">
        <f>'ALL PROJECTS MONTHLY REPORT'!AF77</f>
        <v>6424134.9100000001</v>
      </c>
      <c r="AG77" s="152">
        <f>'ALL PROJECTS MONTHLY REPORT'!AG77</f>
        <v>0</v>
      </c>
      <c r="AH77" s="37">
        <f>'ALL PROJECTS MONTHLY REPORT'!AH77</f>
        <v>6424134.9100000001</v>
      </c>
      <c r="AI77" s="39">
        <f>'ALL PROJECTS MONTHLY REPORT'!AI77</f>
        <v>0.90199427391687848</v>
      </c>
      <c r="AJ77" s="40">
        <f>'ALL PROJECTS MONTHLY REPORT'!AJ77</f>
        <v>15.6</v>
      </c>
      <c r="AK77" s="39">
        <f>'ALL PROJECTS MONTHLY REPORT'!AK77</f>
        <v>1</v>
      </c>
      <c r="AL77" s="119">
        <f>'ALL PROJECTS MONTHLY REPORT'!AL77</f>
        <v>0</v>
      </c>
      <c r="AM77" s="153" t="str">
        <f>'ALL PROJECTS MONTHLY REPORT'!AM77</f>
        <v>Project Closed</v>
      </c>
      <c r="AN77" s="154" t="str">
        <f>'ALL PROJECTS MONTHLY REPORT'!AN77</f>
        <v xml:space="preserve">Final Acceptance </v>
      </c>
    </row>
    <row r="78" spans="1:40" s="155" customFormat="1" ht="43.8" hidden="1" thickBot="1" x14ac:dyDescent="0.35">
      <c r="A78" s="147">
        <f>'ALL PROJECTS MONTHLY REPORT'!A78</f>
        <v>3056</v>
      </c>
      <c r="B78" s="148" t="str">
        <f>'ALL PROJECTS MONTHLY REPORT'!B78</f>
        <v xml:space="preserve">Maricao </v>
      </c>
      <c r="C78" s="148" t="str">
        <f>'ALL PROJECTS MONTHLY REPORT'!C78</f>
        <v>Juan Ferrer</v>
      </c>
      <c r="D78" s="148" t="str">
        <f>'ALL PROJECTS MONTHLY REPORT'!D78</f>
        <v>Noefebdo Ramírez</v>
      </c>
      <c r="E78" s="148" t="str">
        <f>'ALL PROJECTS MONTHLY REPORT'!E78</f>
        <v>J. A. Machuca</v>
      </c>
      <c r="F78" s="148" t="str">
        <f>'ALL PROJECTS MONTHLY REPORT'!F78</f>
        <v>NFC</v>
      </c>
      <c r="G78" s="148" t="str">
        <f>'ALL PROJECTS MONTHLY REPORT'!G78</f>
        <v>René Batista &amp; Assoc.</v>
      </c>
      <c r="H78" s="148" t="str">
        <f>'ALL PROJECTS MONTHLY REPORT'!H78</f>
        <v>Comas &amp; Comas</v>
      </c>
      <c r="I78" s="149">
        <f>'ALL PROJECTS MONTHLY REPORT'!I78</f>
        <v>30</v>
      </c>
      <c r="J78" s="149">
        <f>'ALL PROJECTS MONTHLY REPORT'!J78</f>
        <v>30</v>
      </c>
      <c r="K78" s="149">
        <f>'ALL PROJECTS MONTHLY REPORT'!K78</f>
        <v>0</v>
      </c>
      <c r="L78" s="26">
        <f>'ALL PROJECTS MONTHLY REPORT'!L78</f>
        <v>30</v>
      </c>
      <c r="M78" s="149">
        <f>'ALL PROJECTS MONTHLY REPORT'!M78</f>
        <v>0</v>
      </c>
      <c r="N78" s="149">
        <f>'ALL PROJECTS MONTHLY REPORT'!N78</f>
        <v>420</v>
      </c>
      <c r="O78" s="149">
        <f>'ALL PROJECTS MONTHLY REPORT'!O78</f>
        <v>251</v>
      </c>
      <c r="P78" s="27">
        <f>'ALL PROJECTS MONTHLY REPORT'!P78</f>
        <v>671</v>
      </c>
      <c r="Q78" s="28">
        <f>'ALL PROJECTS MONTHLY REPORT'!Q78</f>
        <v>0.59761904761904761</v>
      </c>
      <c r="R78" s="29">
        <f>'ALL PROJECTS MONTHLY REPORT'!R78</f>
        <v>610</v>
      </c>
      <c r="S78" s="28">
        <f>'ALL PROJECTS MONTHLY REPORT'!S78</f>
        <v>1</v>
      </c>
      <c r="T78" s="31">
        <f>'ALL PROJECTS MONTHLY REPORT'!T78</f>
        <v>36740</v>
      </c>
      <c r="U78" s="31">
        <f>'ALL PROJECTS MONTHLY REPORT'!U78</f>
        <v>37159</v>
      </c>
      <c r="V78" s="32">
        <f>'ALL PROJECTS MONTHLY REPORT'!V78</f>
        <v>37410</v>
      </c>
      <c r="W78" s="32">
        <f>'ALL PROJECTS MONTHLY REPORT'!W78</f>
        <v>37350</v>
      </c>
      <c r="X78" s="32">
        <f>'ALL PROJECTS MONTHLY REPORT'!X78</f>
        <v>37376</v>
      </c>
      <c r="Y78" s="31">
        <f>'ALL PROJECTS MONTHLY REPORT'!Y78</f>
        <v>0</v>
      </c>
      <c r="Z78" s="150">
        <f>'ALL PROJECTS MONTHLY REPORT'!Z78</f>
        <v>0</v>
      </c>
      <c r="AA78" s="151">
        <f>'ALL PROJECTS MONTHLY REPORT'!AA78</f>
        <v>0</v>
      </c>
      <c r="AB78" s="152">
        <f>'ALL PROJECTS MONTHLY REPORT'!AB78</f>
        <v>2210000</v>
      </c>
      <c r="AC78" s="152">
        <f>'ALL PROJECTS MONTHLY REPORT'!AC78</f>
        <v>178940</v>
      </c>
      <c r="AD78" s="37">
        <f>'ALL PROJECTS MONTHLY REPORT'!AD78</f>
        <v>2388940</v>
      </c>
      <c r="AE78" s="28">
        <f>'ALL PROJECTS MONTHLY REPORT'!AE78</f>
        <v>8.09683257918552E-2</v>
      </c>
      <c r="AF78" s="37">
        <f>'ALL PROJECTS MONTHLY REPORT'!AF78</f>
        <v>2388940</v>
      </c>
      <c r="AG78" s="152">
        <f>'ALL PROJECTS MONTHLY REPORT'!AG78</f>
        <v>0</v>
      </c>
      <c r="AH78" s="37">
        <f>'ALL PROJECTS MONTHLY REPORT'!AH78</f>
        <v>2388940</v>
      </c>
      <c r="AI78" s="39">
        <f>'ALL PROJECTS MONTHLY REPORT'!AI78</f>
        <v>1</v>
      </c>
      <c r="AJ78" s="40">
        <f>'ALL PROJECTS MONTHLY REPORT'!AJ78</f>
        <v>20.333333333333332</v>
      </c>
      <c r="AK78" s="39">
        <f>'ALL PROJECTS MONTHLY REPORT'!AK78</f>
        <v>1</v>
      </c>
      <c r="AL78" s="119">
        <f>'ALL PROJECTS MONTHLY REPORT'!AL78</f>
        <v>0</v>
      </c>
      <c r="AM78" s="153" t="str">
        <f>'ALL PROJECTS MONTHLY REPORT'!AM78</f>
        <v>Project Closed</v>
      </c>
      <c r="AN78" s="154" t="str">
        <f>'ALL PROJECTS MONTHLY REPORT'!AN78</f>
        <v xml:space="preserve">Final Acceptance </v>
      </c>
    </row>
    <row r="79" spans="1:40" s="155" customFormat="1" ht="58.2" hidden="1" thickBot="1" x14ac:dyDescent="0.35">
      <c r="A79" s="147">
        <f>'ALL PROJECTS MONTHLY REPORT'!A79</f>
        <v>3057</v>
      </c>
      <c r="B79" s="148" t="str">
        <f>'ALL PROJECTS MONTHLY REPORT'!B79</f>
        <v>Maunabo</v>
      </c>
      <c r="C79" s="148" t="str">
        <f>'ALL PROJECTS MONTHLY REPORT'!C79</f>
        <v>Carmen Vda. Martorell (take over agreement)</v>
      </c>
      <c r="D79" s="148" t="str">
        <f>'ALL PROJECTS MONTHLY REPORT'!D79</f>
        <v>Rubén Cotto</v>
      </c>
      <c r="E79" s="148" t="str">
        <f>'ALL PROJECTS MONTHLY REPORT'!E79</f>
        <v>AVP</v>
      </c>
      <c r="F79" s="148" t="str">
        <f>'ALL PROJECTS MONTHLY REPORT'!F79</f>
        <v>AVP</v>
      </c>
      <c r="G79" s="148" t="str">
        <f>'ALL PROJECTS MONTHLY REPORT'!G79</f>
        <v>Rene Batista</v>
      </c>
      <c r="H79" s="148" t="str">
        <f>'ALL PROJECTS MONTHLY REPORT'!H79</f>
        <v xml:space="preserve">American Intl. </v>
      </c>
      <c r="I79" s="149">
        <f>'ALL PROJECTS MONTHLY REPORT'!I79</f>
        <v>50</v>
      </c>
      <c r="J79" s="149">
        <f>'ALL PROJECTS MONTHLY REPORT'!J79</f>
        <v>50</v>
      </c>
      <c r="K79" s="149">
        <f>'ALL PROJECTS MONTHLY REPORT'!K79</f>
        <v>0</v>
      </c>
      <c r="L79" s="26">
        <f>'ALL PROJECTS MONTHLY REPORT'!L79</f>
        <v>50</v>
      </c>
      <c r="M79" s="149">
        <f>'ALL PROJECTS MONTHLY REPORT'!M79</f>
        <v>0</v>
      </c>
      <c r="N79" s="149">
        <f>'ALL PROJECTS MONTHLY REPORT'!N79</f>
        <v>375</v>
      </c>
      <c r="O79" s="149">
        <f>'ALL PROJECTS MONTHLY REPORT'!O79</f>
        <v>327</v>
      </c>
      <c r="P79" s="27">
        <f>'ALL PROJECTS MONTHLY REPORT'!P79</f>
        <v>702</v>
      </c>
      <c r="Q79" s="28">
        <f>'ALL PROJECTS MONTHLY REPORT'!Q79</f>
        <v>0.872</v>
      </c>
      <c r="R79" s="29">
        <f>'ALL PROJECTS MONTHLY REPORT'!R79</f>
        <v>703</v>
      </c>
      <c r="S79" s="28">
        <f>'ALL PROJECTS MONTHLY REPORT'!S79</f>
        <v>1</v>
      </c>
      <c r="T79" s="31">
        <f>'ALL PROJECTS MONTHLY REPORT'!T79</f>
        <v>36756</v>
      </c>
      <c r="U79" s="31">
        <f>'ALL PROJECTS MONTHLY REPORT'!U79</f>
        <v>37130</v>
      </c>
      <c r="V79" s="32">
        <f>'ALL PROJECTS MONTHLY REPORT'!V79</f>
        <v>37457</v>
      </c>
      <c r="W79" s="32">
        <f>'ALL PROJECTS MONTHLY REPORT'!W79</f>
        <v>37459</v>
      </c>
      <c r="X79" s="32">
        <f>'ALL PROJECTS MONTHLY REPORT'!X79</f>
        <v>38505</v>
      </c>
      <c r="Y79" s="31">
        <f>'ALL PROJECTS MONTHLY REPORT'!Y79</f>
        <v>0</v>
      </c>
      <c r="Z79" s="150">
        <f>'ALL PROJECTS MONTHLY REPORT'!Z79</f>
        <v>0</v>
      </c>
      <c r="AA79" s="151">
        <f>'ALL PROJECTS MONTHLY REPORT'!AA79</f>
        <v>0</v>
      </c>
      <c r="AB79" s="152">
        <f>'ALL PROJECTS MONTHLY REPORT'!AB79</f>
        <v>1308221</v>
      </c>
      <c r="AC79" s="152">
        <f>'ALL PROJECTS MONTHLY REPORT'!AC79</f>
        <v>116706</v>
      </c>
      <c r="AD79" s="37">
        <f>'ALL PROJECTS MONTHLY REPORT'!AD79</f>
        <v>1424927</v>
      </c>
      <c r="AE79" s="28">
        <f>'ALL PROJECTS MONTHLY REPORT'!AE79</f>
        <v>8.9209697749845024E-2</v>
      </c>
      <c r="AF79" s="37">
        <f>'ALL PROJECTS MONTHLY REPORT'!AF79</f>
        <v>1424927</v>
      </c>
      <c r="AG79" s="152">
        <f>'ALL PROJECTS MONTHLY REPORT'!AG79</f>
        <v>0</v>
      </c>
      <c r="AH79" s="37">
        <f>'ALL PROJECTS MONTHLY REPORT'!AH79</f>
        <v>1424927</v>
      </c>
      <c r="AI79" s="39">
        <f>'ALL PROJECTS MONTHLY REPORT'!AI79</f>
        <v>1</v>
      </c>
      <c r="AJ79" s="40">
        <f>'ALL PROJECTS MONTHLY REPORT'!AJ79</f>
        <v>14.06</v>
      </c>
      <c r="AK79" s="39">
        <f>'ALL PROJECTS MONTHLY REPORT'!AK79</f>
        <v>1</v>
      </c>
      <c r="AL79" s="119">
        <f>'ALL PROJECTS MONTHLY REPORT'!AL79</f>
        <v>0</v>
      </c>
      <c r="AM79" s="153" t="str">
        <f>'ALL PROJECTS MONTHLY REPORT'!AM79</f>
        <v>Project Closed</v>
      </c>
      <c r="AN79" s="154" t="str">
        <f>'ALL PROJECTS MONTHLY REPORT'!AN79</f>
        <v xml:space="preserve">Final Acceptance </v>
      </c>
    </row>
    <row r="80" spans="1:40" s="155" customFormat="1" ht="43.8" hidden="1" thickBot="1" x14ac:dyDescent="0.35">
      <c r="A80" s="147">
        <f>'ALL PROJECTS MONTHLY REPORT'!A80</f>
        <v>5126</v>
      </c>
      <c r="B80" s="148" t="str">
        <f>'ALL PROJECTS MONTHLY REPORT'!B80</f>
        <v>Maunabo</v>
      </c>
      <c r="C80" s="148" t="str">
        <f>'ALL PROJECTS MONTHLY REPORT'!C80</f>
        <v>Villa Navarro</v>
      </c>
      <c r="D80" s="148" t="str">
        <f>'ALL PROJECTS MONTHLY REPORT'!D80</f>
        <v>Rubén Cotto</v>
      </c>
      <c r="E80" s="148" t="str">
        <f>'ALL PROJECTS MONTHLY REPORT'!E80</f>
        <v>MJ Consulting</v>
      </c>
      <c r="F80" s="148" t="str">
        <f>'ALL PROJECTS MONTHLY REPORT'!F80</f>
        <v xml:space="preserve">MD </v>
      </c>
      <c r="G80" s="148" t="str">
        <f>'ALL PROJECTS MONTHLY REPORT'!G80</f>
        <v>José L. Irizarry &amp; Assoc.</v>
      </c>
      <c r="H80" s="148" t="str">
        <f>'ALL PROJECTS MONTHLY REPORT'!H80</f>
        <v>Inversiones OLPERI</v>
      </c>
      <c r="I80" s="149">
        <f>'ALL PROJECTS MONTHLY REPORT'!I80</f>
        <v>101</v>
      </c>
      <c r="J80" s="149">
        <f>'ALL PROJECTS MONTHLY REPORT'!J80</f>
        <v>101</v>
      </c>
      <c r="K80" s="149">
        <f>'ALL PROJECTS MONTHLY REPORT'!K80</f>
        <v>0</v>
      </c>
      <c r="L80" s="26">
        <f>'ALL PROJECTS MONTHLY REPORT'!L80</f>
        <v>101</v>
      </c>
      <c r="M80" s="149">
        <f>'ALL PROJECTS MONTHLY REPORT'!M80</f>
        <v>0</v>
      </c>
      <c r="N80" s="149">
        <f>'ALL PROJECTS MONTHLY REPORT'!N80</f>
        <v>907</v>
      </c>
      <c r="O80" s="149">
        <f>'ALL PROJECTS MONTHLY REPORT'!O80</f>
        <v>335</v>
      </c>
      <c r="P80" s="27">
        <f>'ALL PROJECTS MONTHLY REPORT'!P80</f>
        <v>1242</v>
      </c>
      <c r="Q80" s="28">
        <f>'ALL PROJECTS MONTHLY REPORT'!Q80</f>
        <v>0.36934950385887544</v>
      </c>
      <c r="R80" s="29">
        <f>'ALL PROJECTS MONTHLY REPORT'!R80</f>
        <v>1241</v>
      </c>
      <c r="S80" s="28">
        <f>'ALL PROJECTS MONTHLY REPORT'!S80</f>
        <v>1</v>
      </c>
      <c r="T80" s="31">
        <f>'ALL PROJECTS MONTHLY REPORT'!T80</f>
        <v>36549</v>
      </c>
      <c r="U80" s="31">
        <f>'ALL PROJECTS MONTHLY REPORT'!U80</f>
        <v>37455</v>
      </c>
      <c r="V80" s="32">
        <f>'ALL PROJECTS MONTHLY REPORT'!V80</f>
        <v>37790</v>
      </c>
      <c r="W80" s="32">
        <f>'ALL PROJECTS MONTHLY REPORT'!W80</f>
        <v>37790</v>
      </c>
      <c r="X80" s="32">
        <f>'ALL PROJECTS MONTHLY REPORT'!X80</f>
        <v>37790</v>
      </c>
      <c r="Y80" s="31">
        <f>'ALL PROJECTS MONTHLY REPORT'!Y80</f>
        <v>0</v>
      </c>
      <c r="Z80" s="150">
        <f>'ALL PROJECTS MONTHLY REPORT'!Z80</f>
        <v>0</v>
      </c>
      <c r="AA80" s="151">
        <f>'ALL PROJECTS MONTHLY REPORT'!AA80</f>
        <v>0</v>
      </c>
      <c r="AB80" s="152">
        <f>'ALL PROJECTS MONTHLY REPORT'!AB80</f>
        <v>6745000</v>
      </c>
      <c r="AC80" s="152">
        <f>'ALL PROJECTS MONTHLY REPORT'!AC80</f>
        <v>238239</v>
      </c>
      <c r="AD80" s="37">
        <f>'ALL PROJECTS MONTHLY REPORT'!AD80</f>
        <v>6983239</v>
      </c>
      <c r="AE80" s="28">
        <f>'ALL PROJECTS MONTHLY REPORT'!AE80</f>
        <v>3.5320830244625651E-2</v>
      </c>
      <c r="AF80" s="37">
        <f>'ALL PROJECTS MONTHLY REPORT'!AF80</f>
        <v>6983239</v>
      </c>
      <c r="AG80" s="152">
        <f>'ALL PROJECTS MONTHLY REPORT'!AG80</f>
        <v>0</v>
      </c>
      <c r="AH80" s="37">
        <f>'ALL PROJECTS MONTHLY REPORT'!AH80</f>
        <v>6983239</v>
      </c>
      <c r="AI80" s="39">
        <f>'ALL PROJECTS MONTHLY REPORT'!AI80</f>
        <v>1</v>
      </c>
      <c r="AJ80" s="40">
        <f>'ALL PROJECTS MONTHLY REPORT'!AJ80</f>
        <v>12.287128712871286</v>
      </c>
      <c r="AK80" s="39">
        <f>'ALL PROJECTS MONTHLY REPORT'!AK80</f>
        <v>1</v>
      </c>
      <c r="AL80" s="119">
        <f>'ALL PROJECTS MONTHLY REPORT'!AL80</f>
        <v>0</v>
      </c>
      <c r="AM80" s="153" t="str">
        <f>'ALL PROJECTS MONTHLY REPORT'!AM80</f>
        <v>Project Closed</v>
      </c>
      <c r="AN80" s="154" t="str">
        <f>'ALL PROJECTS MONTHLY REPORT'!AN80</f>
        <v xml:space="preserve">Final Acceptance </v>
      </c>
    </row>
    <row r="81" spans="1:40" s="155" customFormat="1" ht="58.2" hidden="1" thickBot="1" x14ac:dyDescent="0.35">
      <c r="A81" s="147">
        <f>'ALL PROJECTS MONTHLY REPORT'!A81</f>
        <v>5012</v>
      </c>
      <c r="B81" s="148" t="str">
        <f>'ALL PROJECTS MONTHLY REPORT'!B81</f>
        <v>Mayagüez</v>
      </c>
      <c r="C81" s="148" t="str">
        <f>'ALL PROJECTS MONTHLY REPORT'!C81</f>
        <v>Ext. Sábalos Gardens</v>
      </c>
      <c r="D81" s="148" t="str">
        <f>'ALL PROJECTS MONTHLY REPORT'!D81</f>
        <v>Noefebdo Ramírez</v>
      </c>
      <c r="E81" s="148" t="str">
        <f>'ALL PROJECTS MONTHLY REPORT'!E81</f>
        <v>Inn Capital Housing Division Joint Venture</v>
      </c>
      <c r="F81" s="148" t="str">
        <f>'ALL PROJECTS MONTHLY REPORT'!F81</f>
        <v xml:space="preserve">URS Caribe / AVP
</v>
      </c>
      <c r="G81" s="148" t="str">
        <f>'ALL PROJECTS MONTHLY REPORT'!G81</f>
        <v>Joint Venture</v>
      </c>
      <c r="H81" s="148" t="str">
        <f>'ALL PROJECTS MONTHLY REPORT'!H81</f>
        <v>Venegas Construction</v>
      </c>
      <c r="I81" s="149">
        <f>'ALL PROJECTS MONTHLY REPORT'!I81</f>
        <v>300</v>
      </c>
      <c r="J81" s="149">
        <f>'ALL PROJECTS MONTHLY REPORT'!J81</f>
        <v>300</v>
      </c>
      <c r="K81" s="149">
        <f>'ALL PROJECTS MONTHLY REPORT'!K81</f>
        <v>0</v>
      </c>
      <c r="L81" s="26">
        <f>'ALL PROJECTS MONTHLY REPORT'!L81</f>
        <v>300</v>
      </c>
      <c r="M81" s="149">
        <f>'ALL PROJECTS MONTHLY REPORT'!M81</f>
        <v>0</v>
      </c>
      <c r="N81" s="149">
        <f>'ALL PROJECTS MONTHLY REPORT'!N81</f>
        <v>1281</v>
      </c>
      <c r="O81" s="149">
        <f>'ALL PROJECTS MONTHLY REPORT'!O81</f>
        <v>690</v>
      </c>
      <c r="P81" s="27">
        <f>'ALL PROJECTS MONTHLY REPORT'!P81</f>
        <v>1971</v>
      </c>
      <c r="Q81" s="28">
        <f>'ALL PROJECTS MONTHLY REPORT'!Q81</f>
        <v>0.53864168618266983</v>
      </c>
      <c r="R81" s="29">
        <f>'ALL PROJECTS MONTHLY REPORT'!R81</f>
        <v>1963</v>
      </c>
      <c r="S81" s="28">
        <f>'ALL PROJECTS MONTHLY REPORT'!S81</f>
        <v>1</v>
      </c>
      <c r="T81" s="31">
        <f>'ALL PROJECTS MONTHLY REPORT'!T81</f>
        <v>38488</v>
      </c>
      <c r="U81" s="31">
        <f>'ALL PROJECTS MONTHLY REPORT'!U81</f>
        <v>39768</v>
      </c>
      <c r="V81" s="32">
        <f>'ALL PROJECTS MONTHLY REPORT'!V81</f>
        <v>40458</v>
      </c>
      <c r="W81" s="32">
        <f>'ALL PROJECTS MONTHLY REPORT'!W81</f>
        <v>40451</v>
      </c>
      <c r="X81" s="32">
        <f>'ALL PROJECTS MONTHLY REPORT'!X81</f>
        <v>40662</v>
      </c>
      <c r="Y81" s="31">
        <f>'ALL PROJECTS MONTHLY REPORT'!Y81</f>
        <v>0</v>
      </c>
      <c r="Z81" s="150" t="str">
        <f>'ALL PROJECTS MONTHLY REPORT'!Z81</f>
        <v>Tax Credit 908-2008</v>
      </c>
      <c r="AA81" s="151">
        <f>'ALL PROJECTS MONTHLY REPORT'!AA81</f>
        <v>0</v>
      </c>
      <c r="AB81" s="152">
        <f>'ALL PROJECTS MONTHLY REPORT'!AB81</f>
        <v>28259000</v>
      </c>
      <c r="AC81" s="152">
        <f>'ALL PROJECTS MONTHLY REPORT'!AC81</f>
        <v>14189.7</v>
      </c>
      <c r="AD81" s="37">
        <f>'ALL PROJECTS MONTHLY REPORT'!AD81</f>
        <v>28273189.699999999</v>
      </c>
      <c r="AE81" s="28">
        <f>'ALL PROJECTS MONTHLY REPORT'!AE81</f>
        <v>5.0213029477334662E-4</v>
      </c>
      <c r="AF81" s="37">
        <f>'ALL PROJECTS MONTHLY REPORT'!AF81</f>
        <v>29677970</v>
      </c>
      <c r="AG81" s="152">
        <f>'ALL PROJECTS MONTHLY REPORT'!AG81</f>
        <v>0</v>
      </c>
      <c r="AH81" s="37">
        <f>'ALL PROJECTS MONTHLY REPORT'!AH81</f>
        <v>29677970</v>
      </c>
      <c r="AI81" s="39">
        <f>'ALL PROJECTS MONTHLY REPORT'!AI81</f>
        <v>1.0496859503616602</v>
      </c>
      <c r="AJ81" s="40">
        <f>'ALL PROJECTS MONTHLY REPORT'!AJ81</f>
        <v>6.543333333333333</v>
      </c>
      <c r="AK81" s="39">
        <f>'ALL PROJECTS MONTHLY REPORT'!AK81</f>
        <v>1</v>
      </c>
      <c r="AL81" s="119">
        <f>'ALL PROJECTS MONTHLY REPORT'!AL81</f>
        <v>0</v>
      </c>
      <c r="AM81" s="153" t="str">
        <f>'ALL PROJECTS MONTHLY REPORT'!AM81</f>
        <v>Project Closed</v>
      </c>
      <c r="AN81" s="154" t="str">
        <f>'ALL PROJECTS MONTHLY REPORT'!AN81</f>
        <v xml:space="preserve">Final Acceptance </v>
      </c>
    </row>
    <row r="82" spans="1:40" s="155" customFormat="1" ht="43.8" hidden="1" thickBot="1" x14ac:dyDescent="0.35">
      <c r="A82" s="147">
        <f>'ALL PROJECTS MONTHLY REPORT'!A82</f>
        <v>4004</v>
      </c>
      <c r="B82" s="148" t="str">
        <f>'ALL PROJECTS MONTHLY REPORT'!B82</f>
        <v>Mayagüez</v>
      </c>
      <c r="C82" s="148" t="str">
        <f>'ALL PROJECTS MONTHLY REPORT'!C82</f>
        <v>Sábalos Gdns.</v>
      </c>
      <c r="D82" s="148" t="str">
        <f>'ALL PROJECTS MONTHLY REPORT'!D82</f>
        <v>Arturo Acevedo</v>
      </c>
      <c r="E82" s="148" t="str">
        <f>'ALL PROJECTS MONTHLY REPORT'!E82</f>
        <v>Zeta</v>
      </c>
      <c r="F82" s="148" t="str">
        <f>'ALL PROJECTS MONTHLY REPORT'!F82</f>
        <v>CMS</v>
      </c>
      <c r="G82" s="148" t="str">
        <f>'ALL PROJECTS MONTHLY REPORT'!G82</f>
        <v>Héctor Rodríguez Amezquita</v>
      </c>
      <c r="H82" s="148" t="str">
        <f>'ALL PROJECTS MONTHLY REPORT'!H82</f>
        <v>Caribe Tecno</v>
      </c>
      <c r="I82" s="149">
        <f>'ALL PROJECTS MONTHLY REPORT'!I82</f>
        <v>140</v>
      </c>
      <c r="J82" s="149">
        <f>'ALL PROJECTS MONTHLY REPORT'!J82</f>
        <v>140</v>
      </c>
      <c r="K82" s="149">
        <f>'ALL PROJECTS MONTHLY REPORT'!K82</f>
        <v>0</v>
      </c>
      <c r="L82" s="26">
        <f>'ALL PROJECTS MONTHLY REPORT'!L82</f>
        <v>140</v>
      </c>
      <c r="M82" s="149">
        <f>'ALL PROJECTS MONTHLY REPORT'!M82</f>
        <v>0</v>
      </c>
      <c r="N82" s="149">
        <f>'ALL PROJECTS MONTHLY REPORT'!N82</f>
        <v>881</v>
      </c>
      <c r="O82" s="149">
        <f>'ALL PROJECTS MONTHLY REPORT'!O82</f>
        <v>24</v>
      </c>
      <c r="P82" s="27">
        <f>'ALL PROJECTS MONTHLY REPORT'!P82</f>
        <v>905</v>
      </c>
      <c r="Q82" s="28">
        <f>'ALL PROJECTS MONTHLY REPORT'!Q82</f>
        <v>2.7241770715096481E-2</v>
      </c>
      <c r="R82" s="29">
        <f>'ALL PROJECTS MONTHLY REPORT'!R82</f>
        <v>900</v>
      </c>
      <c r="S82" s="28">
        <f>'ALL PROJECTS MONTHLY REPORT'!S82</f>
        <v>1</v>
      </c>
      <c r="T82" s="31">
        <f>'ALL PROJECTS MONTHLY REPORT'!T82</f>
        <v>36479</v>
      </c>
      <c r="U82" s="31">
        <f>'ALL PROJECTS MONTHLY REPORT'!U82</f>
        <v>37359</v>
      </c>
      <c r="V82" s="32">
        <f>'ALL PROJECTS MONTHLY REPORT'!V82</f>
        <v>37383</v>
      </c>
      <c r="W82" s="32">
        <f>'ALL PROJECTS MONTHLY REPORT'!W82</f>
        <v>37379</v>
      </c>
      <c r="X82" s="32">
        <f>'ALL PROJECTS MONTHLY REPORT'!X82</f>
        <v>37566</v>
      </c>
      <c r="Y82" s="31">
        <f>'ALL PROJECTS MONTHLY REPORT'!Y82</f>
        <v>0</v>
      </c>
      <c r="Z82" s="150">
        <f>'ALL PROJECTS MONTHLY REPORT'!Z82</f>
        <v>0</v>
      </c>
      <c r="AA82" s="151">
        <f>'ALL PROJECTS MONTHLY REPORT'!AA82</f>
        <v>0</v>
      </c>
      <c r="AB82" s="152">
        <f>'ALL PROJECTS MONTHLY REPORT'!AB82</f>
        <v>11790000</v>
      </c>
      <c r="AC82" s="152">
        <f>'ALL PROJECTS MONTHLY REPORT'!AC82</f>
        <v>-294361.74</v>
      </c>
      <c r="AD82" s="37">
        <f>'ALL PROJECTS MONTHLY REPORT'!AD82</f>
        <v>11495638.26</v>
      </c>
      <c r="AE82" s="28">
        <f>'ALL PROJECTS MONTHLY REPORT'!AE82</f>
        <v>-2.4967068702290075E-2</v>
      </c>
      <c r="AF82" s="37">
        <f>'ALL PROJECTS MONTHLY REPORT'!AF82</f>
        <v>11495638</v>
      </c>
      <c r="AG82" s="152">
        <f>'ALL PROJECTS MONTHLY REPORT'!AG82</f>
        <v>0</v>
      </c>
      <c r="AH82" s="37">
        <f>'ALL PROJECTS MONTHLY REPORT'!AH82</f>
        <v>11495638</v>
      </c>
      <c r="AI82" s="39">
        <f>'ALL PROJECTS MONTHLY REPORT'!AI82</f>
        <v>0.99999997738272606</v>
      </c>
      <c r="AJ82" s="40">
        <f>'ALL PROJECTS MONTHLY REPORT'!AJ82</f>
        <v>6.4285714285714288</v>
      </c>
      <c r="AK82" s="39">
        <f>'ALL PROJECTS MONTHLY REPORT'!AK82</f>
        <v>1</v>
      </c>
      <c r="AL82" s="119">
        <f>'ALL PROJECTS MONTHLY REPORT'!AL82</f>
        <v>0</v>
      </c>
      <c r="AM82" s="153" t="str">
        <f>'ALL PROJECTS MONTHLY REPORT'!AM82</f>
        <v>Project Closed</v>
      </c>
      <c r="AN82" s="154" t="str">
        <f>'ALL PROJECTS MONTHLY REPORT'!AN82</f>
        <v xml:space="preserve">Final Acceptance </v>
      </c>
    </row>
    <row r="83" spans="1:40" s="155" customFormat="1" ht="29.4" hidden="1" thickBot="1" x14ac:dyDescent="0.35">
      <c r="A83" s="147">
        <f>'ALL PROJECTS MONTHLY REPORT'!A83</f>
        <v>4006</v>
      </c>
      <c r="B83" s="148" t="str">
        <f>'ALL PROJECTS MONTHLY REPORT'!B83</f>
        <v>Mayagüez</v>
      </c>
      <c r="C83" s="148" t="str">
        <f>'ALL PROJECTS MONTHLY REPORT'!C83</f>
        <v>Cuesta las Piedras</v>
      </c>
      <c r="D83" s="148" t="str">
        <f>'ALL PROJECTS MONTHLY REPORT'!D83</f>
        <v>Arturo Acevedo</v>
      </c>
      <c r="E83" s="148" t="str">
        <f>'ALL PROJECTS MONTHLY REPORT'!E83</f>
        <v>Zeta</v>
      </c>
      <c r="F83" s="148" t="str">
        <f>'ALL PROJECTS MONTHLY REPORT'!F83</f>
        <v>CMS</v>
      </c>
      <c r="G83" s="148" t="str">
        <f>'ALL PROJECTS MONTHLY REPORT'!G83</f>
        <v>García Cabot</v>
      </c>
      <c r="H83" s="148" t="str">
        <f>'ALL PROJECTS MONTHLY REPORT'!H83</f>
        <v>RC Enginering</v>
      </c>
      <c r="I83" s="149">
        <f>'ALL PROJECTS MONTHLY REPORT'!I83</f>
        <v>142</v>
      </c>
      <c r="J83" s="149">
        <f>'ALL PROJECTS MONTHLY REPORT'!J83</f>
        <v>142</v>
      </c>
      <c r="K83" s="149">
        <f>'ALL PROJECTS MONTHLY REPORT'!K83</f>
        <v>0</v>
      </c>
      <c r="L83" s="26">
        <f>'ALL PROJECTS MONTHLY REPORT'!L83</f>
        <v>142</v>
      </c>
      <c r="M83" s="149">
        <f>'ALL PROJECTS MONTHLY REPORT'!M83</f>
        <v>0</v>
      </c>
      <c r="N83" s="149">
        <f>'ALL PROJECTS MONTHLY REPORT'!N83</f>
        <v>1093</v>
      </c>
      <c r="O83" s="149">
        <f>'ALL PROJECTS MONTHLY REPORT'!O83</f>
        <v>0</v>
      </c>
      <c r="P83" s="27">
        <f>'ALL PROJECTS MONTHLY REPORT'!P83</f>
        <v>1093</v>
      </c>
      <c r="Q83" s="28">
        <f>'ALL PROJECTS MONTHLY REPORT'!Q83</f>
        <v>0</v>
      </c>
      <c r="R83" s="29">
        <f>'ALL PROJECTS MONTHLY REPORT'!R83</f>
        <v>907</v>
      </c>
      <c r="S83" s="28">
        <f>'ALL PROJECTS MONTHLY REPORT'!S83</f>
        <v>1</v>
      </c>
      <c r="T83" s="31">
        <f>'ALL PROJECTS MONTHLY REPORT'!T83</f>
        <v>36566</v>
      </c>
      <c r="U83" s="31">
        <f>'ALL PROJECTS MONTHLY REPORT'!U83</f>
        <v>37658</v>
      </c>
      <c r="V83" s="32">
        <f>'ALL PROJECTS MONTHLY REPORT'!V83</f>
        <v>37658</v>
      </c>
      <c r="W83" s="32">
        <f>'ALL PROJECTS MONTHLY REPORT'!W83</f>
        <v>37473</v>
      </c>
      <c r="X83" s="32">
        <f>'ALL PROJECTS MONTHLY REPORT'!X83</f>
        <v>37581</v>
      </c>
      <c r="Y83" s="31">
        <f>'ALL PROJECTS MONTHLY REPORT'!Y83</f>
        <v>0</v>
      </c>
      <c r="Z83" s="150">
        <f>'ALL PROJECTS MONTHLY REPORT'!Z83</f>
        <v>0</v>
      </c>
      <c r="AA83" s="151">
        <f>'ALL PROJECTS MONTHLY REPORT'!AA83</f>
        <v>0</v>
      </c>
      <c r="AB83" s="152">
        <f>'ALL PROJECTS MONTHLY REPORT'!AB83</f>
        <v>10673000</v>
      </c>
      <c r="AC83" s="152">
        <f>'ALL PROJECTS MONTHLY REPORT'!AC83</f>
        <v>158657</v>
      </c>
      <c r="AD83" s="37">
        <f>'ALL PROJECTS MONTHLY REPORT'!AD83</f>
        <v>10831657</v>
      </c>
      <c r="AE83" s="28">
        <f>'ALL PROJECTS MONTHLY REPORT'!AE83</f>
        <v>1.4865267497423404E-2</v>
      </c>
      <c r="AF83" s="37">
        <f>'ALL PROJECTS MONTHLY REPORT'!AF83</f>
        <v>10831657</v>
      </c>
      <c r="AG83" s="152">
        <f>'ALL PROJECTS MONTHLY REPORT'!AG83</f>
        <v>0</v>
      </c>
      <c r="AH83" s="37">
        <f>'ALL PROJECTS MONTHLY REPORT'!AH83</f>
        <v>10831657</v>
      </c>
      <c r="AI83" s="39">
        <f>'ALL PROJECTS MONTHLY REPORT'!AI83</f>
        <v>1</v>
      </c>
      <c r="AJ83" s="40">
        <f>'ALL PROJECTS MONTHLY REPORT'!AJ83</f>
        <v>6.387323943661972</v>
      </c>
      <c r="AK83" s="39">
        <f>'ALL PROJECTS MONTHLY REPORT'!AK83</f>
        <v>1</v>
      </c>
      <c r="AL83" s="119">
        <f>'ALL PROJECTS MONTHLY REPORT'!AL83</f>
        <v>0</v>
      </c>
      <c r="AM83" s="153" t="str">
        <f>'ALL PROJECTS MONTHLY REPORT'!AM83</f>
        <v>Se aprobó el "close out".  Contratista no cobró el total del contrato debido a ajustes deductivos recomendados por el "Program Manager"C.M. Services.</v>
      </c>
      <c r="AN83" s="154" t="str">
        <f>'ALL PROJECTS MONTHLY REPORT'!AN83</f>
        <v xml:space="preserve">Final Acceptance </v>
      </c>
    </row>
    <row r="84" spans="1:40" s="155" customFormat="1" ht="29.4" hidden="1" thickBot="1" x14ac:dyDescent="0.35">
      <c r="A84" s="147">
        <f>'ALL PROJECTS MONTHLY REPORT'!A84</f>
        <v>4008</v>
      </c>
      <c r="B84" s="148" t="str">
        <f>'ALL PROJECTS MONTHLY REPORT'!B84</f>
        <v>Mayagüez</v>
      </c>
      <c r="C84" s="148" t="str">
        <f>'ALL PROJECTS MONTHLY REPORT'!C84</f>
        <v>Yagüez</v>
      </c>
      <c r="D84" s="148" t="str">
        <f>'ALL PROJECTS MONTHLY REPORT'!D84</f>
        <v>Arturo Acevedo</v>
      </c>
      <c r="E84" s="148" t="str">
        <f>'ALL PROJECTS MONTHLY REPORT'!E84</f>
        <v>ZETA</v>
      </c>
      <c r="F84" s="148" t="str">
        <f>'ALL PROJECTS MONTHLY REPORT'!F84</f>
        <v>CMS</v>
      </c>
      <c r="G84" s="148" t="str">
        <f>'ALL PROJECTS MONTHLY REPORT'!G84</f>
        <v>GDA Ing. Consultores</v>
      </c>
      <c r="H84" s="148" t="str">
        <f>'ALL PROJECTS MONTHLY REPORT'!H84</f>
        <v>NLL Construction</v>
      </c>
      <c r="I84" s="149">
        <f>'ALL PROJECTS MONTHLY REPORT'!I84</f>
        <v>200</v>
      </c>
      <c r="J84" s="149">
        <f>'ALL PROJECTS MONTHLY REPORT'!J84</f>
        <v>200</v>
      </c>
      <c r="K84" s="149">
        <f>'ALL PROJECTS MONTHLY REPORT'!K84</f>
        <v>0</v>
      </c>
      <c r="L84" s="26">
        <f>'ALL PROJECTS MONTHLY REPORT'!L84</f>
        <v>200</v>
      </c>
      <c r="M84" s="149">
        <f>'ALL PROJECTS MONTHLY REPORT'!M84</f>
        <v>0</v>
      </c>
      <c r="N84" s="149">
        <f>'ALL PROJECTS MONTHLY REPORT'!N84</f>
        <v>1399</v>
      </c>
      <c r="O84" s="149">
        <f>'ALL PROJECTS MONTHLY REPORT'!O84</f>
        <v>0</v>
      </c>
      <c r="P84" s="27">
        <f>'ALL PROJECTS MONTHLY REPORT'!P84</f>
        <v>1399</v>
      </c>
      <c r="Q84" s="28">
        <f>'ALL PROJECTS MONTHLY REPORT'!Q84</f>
        <v>0</v>
      </c>
      <c r="R84" s="29">
        <f>'ALL PROJECTS MONTHLY REPORT'!R84</f>
        <v>1177</v>
      </c>
      <c r="S84" s="28">
        <f>'ALL PROJECTS MONTHLY REPORT'!S84</f>
        <v>1</v>
      </c>
      <c r="T84" s="31">
        <f>'ALL PROJECTS MONTHLY REPORT'!T84</f>
        <v>36668</v>
      </c>
      <c r="U84" s="31">
        <f>'ALL PROJECTS MONTHLY REPORT'!U84</f>
        <v>38066</v>
      </c>
      <c r="V84" s="32">
        <f>'ALL PROJECTS MONTHLY REPORT'!V84</f>
        <v>38066</v>
      </c>
      <c r="W84" s="32">
        <f>'ALL PROJECTS MONTHLY REPORT'!W84</f>
        <v>37845</v>
      </c>
      <c r="X84" s="32">
        <f>'ALL PROJECTS MONTHLY REPORT'!X84</f>
        <v>37900</v>
      </c>
      <c r="Y84" s="31">
        <f>'ALL PROJECTS MONTHLY REPORT'!Y84</f>
        <v>0</v>
      </c>
      <c r="Z84" s="150">
        <f>'ALL PROJECTS MONTHLY REPORT'!Z84</f>
        <v>0</v>
      </c>
      <c r="AA84" s="151">
        <f>'ALL PROJECTS MONTHLY REPORT'!AA84</f>
        <v>0</v>
      </c>
      <c r="AB84" s="152">
        <f>'ALL PROJECTS MONTHLY REPORT'!AB84</f>
        <v>16799671</v>
      </c>
      <c r="AC84" s="152">
        <f>'ALL PROJECTS MONTHLY REPORT'!AC84</f>
        <v>-872594</v>
      </c>
      <c r="AD84" s="37">
        <f>'ALL PROJECTS MONTHLY REPORT'!AD84</f>
        <v>15927077</v>
      </c>
      <c r="AE84" s="28">
        <f>'ALL PROJECTS MONTHLY REPORT'!AE84</f>
        <v>-5.1941136228203517E-2</v>
      </c>
      <c r="AF84" s="37">
        <f>'ALL PROJECTS MONTHLY REPORT'!AF84</f>
        <v>15927077</v>
      </c>
      <c r="AG84" s="152">
        <f>'ALL PROJECTS MONTHLY REPORT'!AG84</f>
        <v>0</v>
      </c>
      <c r="AH84" s="37">
        <f>'ALL PROJECTS MONTHLY REPORT'!AH84</f>
        <v>15927077</v>
      </c>
      <c r="AI84" s="39">
        <f>'ALL PROJECTS MONTHLY REPORT'!AI84</f>
        <v>1</v>
      </c>
      <c r="AJ84" s="40">
        <f>'ALL PROJECTS MONTHLY REPORT'!AJ84</f>
        <v>5.8849999999999998</v>
      </c>
      <c r="AK84" s="39">
        <f>'ALL PROJECTS MONTHLY REPORT'!AK84</f>
        <v>1</v>
      </c>
      <c r="AL84" s="119">
        <f>'ALL PROJECTS MONTHLY REPORT'!AL84</f>
        <v>0</v>
      </c>
      <c r="AM84" s="153" t="str">
        <f>'ALL PROJECTS MONTHLY REPORT'!AM84</f>
        <v>Project Closed</v>
      </c>
      <c r="AN84" s="154" t="str">
        <f>'ALL PROJECTS MONTHLY REPORT'!AN84</f>
        <v xml:space="preserve">Final Acceptance </v>
      </c>
    </row>
    <row r="85" spans="1:40" s="155" customFormat="1" ht="29.4" hidden="1" thickBot="1" x14ac:dyDescent="0.35">
      <c r="A85" s="147">
        <f>'ALL PROJECTS MONTHLY REPORT'!A85</f>
        <v>4005</v>
      </c>
      <c r="B85" s="148" t="str">
        <f>'ALL PROJECTS MONTHLY REPORT'!B85</f>
        <v>Mayagüez</v>
      </c>
      <c r="C85" s="148" t="str">
        <f>'ALL PROJECTS MONTHLY REPORT'!C85</f>
        <v>Marini Farm</v>
      </c>
      <c r="D85" s="148" t="str">
        <f>'ALL PROJECTS MONTHLY REPORT'!D85</f>
        <v>Frank Nieves</v>
      </c>
      <c r="E85" s="148" t="str">
        <f>'ALL PROJECTS MONTHLY REPORT'!E85</f>
        <v>Zeta</v>
      </c>
      <c r="F85" s="148" t="str">
        <f>'ALL PROJECTS MONTHLY REPORT'!F85</f>
        <v>BMA</v>
      </c>
      <c r="G85" s="148" t="str">
        <f>'ALL PROJECTS MONTHLY REPORT'!G85</f>
        <v>CSA
Architects</v>
      </c>
      <c r="H85" s="148" t="str">
        <f>'ALL PROJECTS MONTHLY REPORT'!H85</f>
        <v>Empresas Toledo</v>
      </c>
      <c r="I85" s="149">
        <f>'ALL PROJECTS MONTHLY REPORT'!I85</f>
        <v>100</v>
      </c>
      <c r="J85" s="149">
        <f>'ALL PROJECTS MONTHLY REPORT'!J85</f>
        <v>100</v>
      </c>
      <c r="K85" s="149">
        <f>'ALL PROJECTS MONTHLY REPORT'!K85</f>
        <v>0</v>
      </c>
      <c r="L85" s="26">
        <f>'ALL PROJECTS MONTHLY REPORT'!L85</f>
        <v>100</v>
      </c>
      <c r="M85" s="149">
        <f>'ALL PROJECTS MONTHLY REPORT'!M85</f>
        <v>0</v>
      </c>
      <c r="N85" s="149">
        <f>'ALL PROJECTS MONTHLY REPORT'!N85</f>
        <v>218</v>
      </c>
      <c r="O85" s="149">
        <f>'ALL PROJECTS MONTHLY REPORT'!O85</f>
        <v>50</v>
      </c>
      <c r="P85" s="27">
        <f>'ALL PROJECTS MONTHLY REPORT'!P85</f>
        <v>268</v>
      </c>
      <c r="Q85" s="28">
        <f>'ALL PROJECTS MONTHLY REPORT'!Q85</f>
        <v>0.22935779816513763</v>
      </c>
      <c r="R85" s="29">
        <f>'ALL PROJECTS MONTHLY REPORT'!R85</f>
        <v>247</v>
      </c>
      <c r="S85" s="28">
        <f>'ALL PROJECTS MONTHLY REPORT'!S85</f>
        <v>1</v>
      </c>
      <c r="T85" s="31">
        <f>'ALL PROJECTS MONTHLY REPORT'!T85</f>
        <v>38119</v>
      </c>
      <c r="U85" s="31">
        <f>'ALL PROJECTS MONTHLY REPORT'!U85</f>
        <v>38336</v>
      </c>
      <c r="V85" s="32">
        <f>'ALL PROJECTS MONTHLY REPORT'!V85</f>
        <v>38386</v>
      </c>
      <c r="W85" s="32">
        <f>'ALL PROJECTS MONTHLY REPORT'!W85</f>
        <v>38366</v>
      </c>
      <c r="X85" s="32">
        <f>'ALL PROJECTS MONTHLY REPORT'!X85</f>
        <v>38602</v>
      </c>
      <c r="Y85" s="31">
        <f>'ALL PROJECTS MONTHLY REPORT'!Y85</f>
        <v>0</v>
      </c>
      <c r="Z85" s="150">
        <f>'ALL PROJECTS MONTHLY REPORT'!Z85</f>
        <v>0</v>
      </c>
      <c r="AA85" s="151">
        <f>'ALL PROJECTS MONTHLY REPORT'!AA85</f>
        <v>0</v>
      </c>
      <c r="AB85" s="152">
        <f>'ALL PROJECTS MONTHLY REPORT'!AB85</f>
        <v>845900</v>
      </c>
      <c r="AC85" s="152">
        <f>'ALL PROJECTS MONTHLY REPORT'!AC85</f>
        <v>30508</v>
      </c>
      <c r="AD85" s="37">
        <f>'ALL PROJECTS MONTHLY REPORT'!AD85</f>
        <v>876408</v>
      </c>
      <c r="AE85" s="28">
        <f>'ALL PROJECTS MONTHLY REPORT'!AE85</f>
        <v>3.6065728809551958E-2</v>
      </c>
      <c r="AF85" s="37">
        <f>'ALL PROJECTS MONTHLY REPORT'!AF85</f>
        <v>876408</v>
      </c>
      <c r="AG85" s="152">
        <f>'ALL PROJECTS MONTHLY REPORT'!AG85</f>
        <v>0</v>
      </c>
      <c r="AH85" s="37">
        <f>'ALL PROJECTS MONTHLY REPORT'!AH85</f>
        <v>876408</v>
      </c>
      <c r="AI85" s="39">
        <f>'ALL PROJECTS MONTHLY REPORT'!AI85</f>
        <v>1</v>
      </c>
      <c r="AJ85" s="40">
        <f>'ALL PROJECTS MONTHLY REPORT'!AJ85</f>
        <v>2.4700000000000002</v>
      </c>
      <c r="AK85" s="39">
        <f>'ALL PROJECTS MONTHLY REPORT'!AK85</f>
        <v>1</v>
      </c>
      <c r="AL85" s="119">
        <f>'ALL PROJECTS MONTHLY REPORT'!AL85</f>
        <v>0</v>
      </c>
      <c r="AM85" s="153" t="str">
        <f>'ALL PROJECTS MONTHLY REPORT'!AM85</f>
        <v>Project Closed</v>
      </c>
      <c r="AN85" s="154" t="str">
        <f>'ALL PROJECTS MONTHLY REPORT'!AN85</f>
        <v xml:space="preserve">Final Acceptance </v>
      </c>
    </row>
    <row r="86" spans="1:40" s="155" customFormat="1" ht="43.8" hidden="1" thickBot="1" x14ac:dyDescent="0.35">
      <c r="A86" s="147">
        <f>'ALL PROJECTS MONTHLY REPORT'!A86</f>
        <v>5005</v>
      </c>
      <c r="B86" s="148" t="str">
        <f>'ALL PROJECTS MONTHLY REPORT'!B86</f>
        <v>Mayagüez</v>
      </c>
      <c r="C86" s="148" t="str">
        <f>'ALL PROJECTS MONTHLY REPORT'!C86</f>
        <v>Mar y Sol</v>
      </c>
      <c r="D86" s="148" t="str">
        <f>'ALL PROJECTS MONTHLY REPORT'!D86</f>
        <v>Noefebdo Ramírez</v>
      </c>
      <c r="E86" s="148" t="str">
        <f>'ALL PROJECTS MONTHLY REPORT'!E86</f>
        <v>Zeta</v>
      </c>
      <c r="F86" s="148" t="str">
        <f>'ALL PROJECTS MONTHLY REPORT'!F86</f>
        <v>CMS</v>
      </c>
      <c r="G86" s="148" t="str">
        <f>'ALL PROJECTS MONTHLY REPORT'!G86</f>
        <v>Arq. Amadeo Pino</v>
      </c>
      <c r="H86" s="148" t="str">
        <f>'ALL PROJECTS MONTHLY REPORT'!H86</f>
        <v>RC Enginering</v>
      </c>
      <c r="I86" s="149">
        <f>'ALL PROJECTS MONTHLY REPORT'!I86</f>
        <v>124</v>
      </c>
      <c r="J86" s="149">
        <f>'ALL PROJECTS MONTHLY REPORT'!J86</f>
        <v>124</v>
      </c>
      <c r="K86" s="149">
        <f>'ALL PROJECTS MONTHLY REPORT'!K86</f>
        <v>0</v>
      </c>
      <c r="L86" s="26">
        <f>'ALL PROJECTS MONTHLY REPORT'!L86</f>
        <v>124</v>
      </c>
      <c r="M86" s="149">
        <f>'ALL PROJECTS MONTHLY REPORT'!M86</f>
        <v>0</v>
      </c>
      <c r="N86" s="149">
        <f>'ALL PROJECTS MONTHLY REPORT'!N86</f>
        <v>1055</v>
      </c>
      <c r="O86" s="149">
        <f>'ALL PROJECTS MONTHLY REPORT'!O86</f>
        <v>14</v>
      </c>
      <c r="P86" s="27">
        <f>'ALL PROJECTS MONTHLY REPORT'!P86</f>
        <v>1069</v>
      </c>
      <c r="Q86" s="28">
        <f>'ALL PROJECTS MONTHLY REPORT'!Q86</f>
        <v>1.3270142180094787E-2</v>
      </c>
      <c r="R86" s="29">
        <f>'ALL PROJECTS MONTHLY REPORT'!R86</f>
        <v>1068</v>
      </c>
      <c r="S86" s="28">
        <f>'ALL PROJECTS MONTHLY REPORT'!S86</f>
        <v>1</v>
      </c>
      <c r="T86" s="31">
        <f>'ALL PROJECTS MONTHLY REPORT'!T86</f>
        <v>36913</v>
      </c>
      <c r="U86" s="31">
        <f>'ALL PROJECTS MONTHLY REPORT'!U86</f>
        <v>37967</v>
      </c>
      <c r="V86" s="32">
        <f>'ALL PROJECTS MONTHLY REPORT'!V86</f>
        <v>37981</v>
      </c>
      <c r="W86" s="32">
        <f>'ALL PROJECTS MONTHLY REPORT'!W86</f>
        <v>37981</v>
      </c>
      <c r="X86" s="32">
        <f>'ALL PROJECTS MONTHLY REPORT'!X86</f>
        <v>38133</v>
      </c>
      <c r="Y86" s="31">
        <f>'ALL PROJECTS MONTHLY REPORT'!Y86</f>
        <v>0</v>
      </c>
      <c r="Z86" s="150">
        <f>'ALL PROJECTS MONTHLY REPORT'!Z86</f>
        <v>0</v>
      </c>
      <c r="AA86" s="151">
        <f>'ALL PROJECTS MONTHLY REPORT'!AA86</f>
        <v>0</v>
      </c>
      <c r="AB86" s="152">
        <f>'ALL PROJECTS MONTHLY REPORT'!AB86</f>
        <v>10513000</v>
      </c>
      <c r="AC86" s="152">
        <f>'ALL PROJECTS MONTHLY REPORT'!AC86</f>
        <v>269417</v>
      </c>
      <c r="AD86" s="37">
        <f>'ALL PROJECTS MONTHLY REPORT'!AD86</f>
        <v>10782417</v>
      </c>
      <c r="AE86" s="28">
        <f>'ALL PROJECTS MONTHLY REPORT'!AE86</f>
        <v>2.5627033196994199E-2</v>
      </c>
      <c r="AF86" s="37">
        <f>'ALL PROJECTS MONTHLY REPORT'!AF86</f>
        <v>10782417</v>
      </c>
      <c r="AG86" s="152">
        <f>'ALL PROJECTS MONTHLY REPORT'!AG86</f>
        <v>0</v>
      </c>
      <c r="AH86" s="37">
        <f>'ALL PROJECTS MONTHLY REPORT'!AH86</f>
        <v>10782417</v>
      </c>
      <c r="AI86" s="39">
        <f>'ALL PROJECTS MONTHLY REPORT'!AI86</f>
        <v>1</v>
      </c>
      <c r="AJ86" s="40">
        <f>'ALL PROJECTS MONTHLY REPORT'!AJ86</f>
        <v>8.612903225806452</v>
      </c>
      <c r="AK86" s="39">
        <f>'ALL PROJECTS MONTHLY REPORT'!AK86</f>
        <v>1</v>
      </c>
      <c r="AL86" s="119">
        <f>'ALL PROJECTS MONTHLY REPORT'!AL86</f>
        <v>0</v>
      </c>
      <c r="AM86" s="153" t="str">
        <f>'ALL PROJECTS MONTHLY REPORT'!AM86</f>
        <v>Project Closed</v>
      </c>
      <c r="AN86" s="154" t="str">
        <f>'ALL PROJECTS MONTHLY REPORT'!AN86</f>
        <v xml:space="preserve">Final Acceptance </v>
      </c>
    </row>
    <row r="87" spans="1:40" s="155" customFormat="1" ht="29.4" hidden="1" thickBot="1" x14ac:dyDescent="0.35">
      <c r="A87" s="147">
        <f>'ALL PROJECTS MONTHLY REPORT'!A87</f>
        <v>5133</v>
      </c>
      <c r="B87" s="148" t="str">
        <f>'ALL PROJECTS MONTHLY REPORT'!B87</f>
        <v>Naguabo</v>
      </c>
      <c r="C87" s="148" t="str">
        <f>'ALL PROJECTS MONTHLY REPORT'!C87</f>
        <v>Villas del Río</v>
      </c>
      <c r="D87" s="148" t="str">
        <f>'ALL PROJECTS MONTHLY REPORT'!D87</f>
        <v>Félix Ortiz</v>
      </c>
      <c r="E87" s="148" t="str">
        <f>'ALL PROJECTS MONTHLY REPORT'!E87</f>
        <v>MJ Consulting</v>
      </c>
      <c r="F87" s="148" t="str">
        <f>'ALL PROJECTS MONTHLY REPORT'!F87</f>
        <v xml:space="preserve">MD
</v>
      </c>
      <c r="G87" s="148" t="str">
        <f>'ALL PROJECTS MONTHLY REPORT'!G87</f>
        <v>N/A</v>
      </c>
      <c r="H87" s="148" t="str">
        <f>'ALL PROJECTS MONTHLY REPORT'!H87</f>
        <v>DGM Engineering</v>
      </c>
      <c r="I87" s="149">
        <f>'ALL PROJECTS MONTHLY REPORT'!I87</f>
        <v>100</v>
      </c>
      <c r="J87" s="149">
        <f>'ALL PROJECTS MONTHLY REPORT'!J87</f>
        <v>100</v>
      </c>
      <c r="K87" s="149">
        <f>'ALL PROJECTS MONTHLY REPORT'!K87</f>
        <v>0</v>
      </c>
      <c r="L87" s="26">
        <f>'ALL PROJECTS MONTHLY REPORT'!L87</f>
        <v>100</v>
      </c>
      <c r="M87" s="149">
        <f>'ALL PROJECTS MONTHLY REPORT'!M87</f>
        <v>0</v>
      </c>
      <c r="N87" s="149">
        <f>'ALL PROJECTS MONTHLY REPORT'!N87</f>
        <v>730</v>
      </c>
      <c r="O87" s="149">
        <f>'ALL PROJECTS MONTHLY REPORT'!O87</f>
        <v>906</v>
      </c>
      <c r="P87" s="27">
        <f>'ALL PROJECTS MONTHLY REPORT'!P87</f>
        <v>1636</v>
      </c>
      <c r="Q87" s="28">
        <f>'ALL PROJECTS MONTHLY REPORT'!Q87</f>
        <v>1.2410958904109588</v>
      </c>
      <c r="R87" s="29">
        <f>'ALL PROJECTS MONTHLY REPORT'!R87</f>
        <v>1640</v>
      </c>
      <c r="S87" s="28">
        <f>'ALL PROJECTS MONTHLY REPORT'!S87</f>
        <v>1</v>
      </c>
      <c r="T87" s="31">
        <f>'ALL PROJECTS MONTHLY REPORT'!T87</f>
        <v>38763</v>
      </c>
      <c r="U87" s="31">
        <f>'ALL PROJECTS MONTHLY REPORT'!U87</f>
        <v>39492</v>
      </c>
      <c r="V87" s="32">
        <f>'ALL PROJECTS MONTHLY REPORT'!V87</f>
        <v>40398</v>
      </c>
      <c r="W87" s="32">
        <f>'ALL PROJECTS MONTHLY REPORT'!W87</f>
        <v>40403</v>
      </c>
      <c r="X87" s="32">
        <f>'ALL PROJECTS MONTHLY REPORT'!X87</f>
        <v>40721</v>
      </c>
      <c r="Y87" s="31">
        <f>'ALL PROJECTS MONTHLY REPORT'!Y87</f>
        <v>0</v>
      </c>
      <c r="Z87" s="150" t="str">
        <f>'ALL PROJECTS MONTHLY REPORT'!Z87</f>
        <v>Tax Credit</v>
      </c>
      <c r="AA87" s="151">
        <f>'ALL PROJECTS MONTHLY REPORT'!AA87</f>
        <v>0</v>
      </c>
      <c r="AB87" s="152">
        <f>'ALL PROJECTS MONTHLY REPORT'!AB87</f>
        <v>11008930</v>
      </c>
      <c r="AC87" s="152">
        <f>'ALL PROJECTS MONTHLY REPORT'!AC87</f>
        <v>1560851</v>
      </c>
      <c r="AD87" s="37">
        <f>'ALL PROJECTS MONTHLY REPORT'!AD87</f>
        <v>12569781</v>
      </c>
      <c r="AE87" s="28">
        <f>'ALL PROJECTS MONTHLY REPORT'!AE87</f>
        <v>0.14178044551105329</v>
      </c>
      <c r="AF87" s="37">
        <f>'ALL PROJECTS MONTHLY REPORT'!AF87</f>
        <v>12120952</v>
      </c>
      <c r="AG87" s="152">
        <f>'ALL PROJECTS MONTHLY REPORT'!AG87</f>
        <v>0</v>
      </c>
      <c r="AH87" s="37">
        <f>'ALL PROJECTS MONTHLY REPORT'!AH87</f>
        <v>12120952</v>
      </c>
      <c r="AI87" s="39">
        <f>'ALL PROJECTS MONTHLY REPORT'!AI87</f>
        <v>0.96429301353778563</v>
      </c>
      <c r="AJ87" s="40">
        <f>'ALL PROJECTS MONTHLY REPORT'!AJ87</f>
        <v>16.399999999999999</v>
      </c>
      <c r="AK87" s="39">
        <f>'ALL PROJECTS MONTHLY REPORT'!AK87</f>
        <v>1</v>
      </c>
      <c r="AL87" s="119">
        <f>'ALL PROJECTS MONTHLY REPORT'!AL87</f>
        <v>0</v>
      </c>
      <c r="AM87" s="153" t="str">
        <f>'ALL PROJECTS MONTHLY REPORT'!AM87</f>
        <v>Project Closed</v>
      </c>
      <c r="AN87" s="154" t="str">
        <f>'ALL PROJECTS MONTHLY REPORT'!AN87</f>
        <v xml:space="preserve">Final Acceptance </v>
      </c>
    </row>
    <row r="88" spans="1:40" s="155" customFormat="1" ht="43.8" hidden="1" thickBot="1" x14ac:dyDescent="0.35">
      <c r="A88" s="147">
        <f>'ALL PROJECTS MONTHLY REPORT'!A88</f>
        <v>3063</v>
      </c>
      <c r="B88" s="148" t="str">
        <f>'ALL PROJECTS MONTHLY REPORT'!B88</f>
        <v>Peñuela</v>
      </c>
      <c r="C88" s="148" t="str">
        <f>'ALL PROJECTS MONTHLY REPORT'!C88</f>
        <v>Los Flamboyanes</v>
      </c>
      <c r="D88" s="148" t="str">
        <f>'ALL PROJECTS MONTHLY REPORT'!D88</f>
        <v>Noefebdo Ramírez</v>
      </c>
      <c r="E88" s="148" t="str">
        <f>'ALL PROJECTS MONTHLY REPORT'!E88</f>
        <v>J.A. Machuca</v>
      </c>
      <c r="F88" s="148" t="str">
        <f>'ALL PROJECTS MONTHLY REPORT'!F88</f>
        <v xml:space="preserve">MD </v>
      </c>
      <c r="G88" s="148" t="str">
        <f>'ALL PROJECTS MONTHLY REPORT'!G88</f>
        <v>Fuertes, La Font &amp; Asoc.</v>
      </c>
      <c r="H88" s="148" t="str">
        <f>'ALL PROJECTS MONTHLY REPORT'!H88</f>
        <v>St. Paul Surety</v>
      </c>
      <c r="I88" s="149">
        <f>'ALL PROJECTS MONTHLY REPORT'!I88</f>
        <v>24</v>
      </c>
      <c r="J88" s="149">
        <f>'ALL PROJECTS MONTHLY REPORT'!J88</f>
        <v>24</v>
      </c>
      <c r="K88" s="149">
        <f>'ALL PROJECTS MONTHLY REPORT'!K88</f>
        <v>0</v>
      </c>
      <c r="L88" s="26">
        <f>'ALL PROJECTS MONTHLY REPORT'!L88</f>
        <v>24</v>
      </c>
      <c r="M88" s="149">
        <f>'ALL PROJECTS MONTHLY REPORT'!M88</f>
        <v>0</v>
      </c>
      <c r="N88" s="149">
        <f>'ALL PROJECTS MONTHLY REPORT'!N88</f>
        <v>345</v>
      </c>
      <c r="O88" s="149">
        <f>'ALL PROJECTS MONTHLY REPORT'!O88</f>
        <v>502</v>
      </c>
      <c r="P88" s="27">
        <f>'ALL PROJECTS MONTHLY REPORT'!P88</f>
        <v>847</v>
      </c>
      <c r="Q88" s="28">
        <f>'ALL PROJECTS MONTHLY REPORT'!Q88</f>
        <v>1.4550724637681158</v>
      </c>
      <c r="R88" s="29">
        <f>'ALL PROJECTS MONTHLY REPORT'!R88</f>
        <v>845</v>
      </c>
      <c r="S88" s="28">
        <f>'ALL PROJECTS MONTHLY REPORT'!S88</f>
        <v>1</v>
      </c>
      <c r="T88" s="31">
        <f>'ALL PROJECTS MONTHLY REPORT'!T88</f>
        <v>37726</v>
      </c>
      <c r="U88" s="31">
        <f>'ALL PROJECTS MONTHLY REPORT'!U88</f>
        <v>38070</v>
      </c>
      <c r="V88" s="32">
        <f>'ALL PROJECTS MONTHLY REPORT'!V88</f>
        <v>38572</v>
      </c>
      <c r="W88" s="32">
        <f>'ALL PROJECTS MONTHLY REPORT'!W88</f>
        <v>38571</v>
      </c>
      <c r="X88" s="32">
        <f>'ALL PROJECTS MONTHLY REPORT'!X88</f>
        <v>38621</v>
      </c>
      <c r="Y88" s="31">
        <f>'ALL PROJECTS MONTHLY REPORT'!Y88</f>
        <v>0</v>
      </c>
      <c r="Z88" s="150">
        <f>'ALL PROJECTS MONTHLY REPORT'!Z88</f>
        <v>0</v>
      </c>
      <c r="AA88" s="151">
        <f>'ALL PROJECTS MONTHLY REPORT'!AA88</f>
        <v>0</v>
      </c>
      <c r="AB88" s="152">
        <f>'ALL PROJECTS MONTHLY REPORT'!AB88</f>
        <v>1235996</v>
      </c>
      <c r="AC88" s="152">
        <f>'ALL PROJECTS MONTHLY REPORT'!AC88</f>
        <v>568973</v>
      </c>
      <c r="AD88" s="37">
        <f>'ALL PROJECTS MONTHLY REPORT'!AD88</f>
        <v>1804969</v>
      </c>
      <c r="AE88" s="28">
        <f>'ALL PROJECTS MONTHLY REPORT'!AE88</f>
        <v>0.46033563215414935</v>
      </c>
      <c r="AF88" s="37">
        <f>'ALL PROJECTS MONTHLY REPORT'!AF88</f>
        <v>1804969</v>
      </c>
      <c r="AG88" s="152">
        <f>'ALL PROJECTS MONTHLY REPORT'!AG88</f>
        <v>0</v>
      </c>
      <c r="AH88" s="37">
        <f>'ALL PROJECTS MONTHLY REPORT'!AH88</f>
        <v>1804969</v>
      </c>
      <c r="AI88" s="39">
        <f>'ALL PROJECTS MONTHLY REPORT'!AI88</f>
        <v>1</v>
      </c>
      <c r="AJ88" s="40">
        <f>'ALL PROJECTS MONTHLY REPORT'!AJ88</f>
        <v>35.208333333333336</v>
      </c>
      <c r="AK88" s="39">
        <f>'ALL PROJECTS MONTHLY REPORT'!AK88</f>
        <v>1</v>
      </c>
      <c r="AL88" s="119">
        <f>'ALL PROJECTS MONTHLY REPORT'!AL88</f>
        <v>0</v>
      </c>
      <c r="AM88" s="153" t="str">
        <f>'ALL PROJECTS MONTHLY REPORT'!AM88</f>
        <v>Project Closed</v>
      </c>
      <c r="AN88" s="154" t="str">
        <f>'ALL PROJECTS MONTHLY REPORT'!AN88</f>
        <v xml:space="preserve">Final Acceptance </v>
      </c>
    </row>
    <row r="89" spans="1:40" s="155" customFormat="1" ht="43.8" hidden="1" thickBot="1" x14ac:dyDescent="0.35">
      <c r="A89" s="147">
        <f>'ALL PROJECTS MONTHLY REPORT'!A89</f>
        <v>1014</v>
      </c>
      <c r="B89" s="148" t="str">
        <f>'ALL PROJECTS MONTHLY REPORT'!B89</f>
        <v>Ponce</v>
      </c>
      <c r="C89" s="148" t="str">
        <f>'ALL PROJECTS MONTHLY REPORT'!C89</f>
        <v>Aristides Chavier</v>
      </c>
      <c r="D89" s="148" t="str">
        <f>'ALL PROJECTS MONTHLY REPORT'!D89</f>
        <v>Noefebdo Ramírez</v>
      </c>
      <c r="E89" s="148" t="str">
        <f>'ALL PROJECTS MONTHLY REPORT'!E89</f>
        <v>MJ Consulting</v>
      </c>
      <c r="F89" s="148" t="str">
        <f>'ALL PROJECTS MONTHLY REPORT'!F89</f>
        <v xml:space="preserve">CCC Joint Venture
</v>
      </c>
      <c r="G89" s="148" t="str">
        <f>'ALL PROJECTS MONTHLY REPORT'!G89</f>
        <v>Unipro</v>
      </c>
      <c r="H89" s="148" t="str">
        <f>'ALL PROJECTS MONTHLY REPORT'!H89</f>
        <v>Del Valle Group</v>
      </c>
      <c r="I89" s="149">
        <f>'ALL PROJECTS MONTHLY REPORT'!I89</f>
        <v>480</v>
      </c>
      <c r="J89" s="149">
        <f>'ALL PROJECTS MONTHLY REPORT'!J89</f>
        <v>480</v>
      </c>
      <c r="K89" s="149">
        <f>'ALL PROJECTS MONTHLY REPORT'!K89</f>
        <v>0</v>
      </c>
      <c r="L89" s="26">
        <f>'ALL PROJECTS MONTHLY REPORT'!L89</f>
        <v>480</v>
      </c>
      <c r="M89" s="149">
        <f>'ALL PROJECTS MONTHLY REPORT'!M89</f>
        <v>0</v>
      </c>
      <c r="N89" s="149">
        <f>'ALL PROJECTS MONTHLY REPORT'!N89</f>
        <v>1464</v>
      </c>
      <c r="O89" s="149">
        <f>'ALL PROJECTS MONTHLY REPORT'!O89</f>
        <v>552</v>
      </c>
      <c r="P89" s="27">
        <f>'ALL PROJECTS MONTHLY REPORT'!P89</f>
        <v>2016</v>
      </c>
      <c r="Q89" s="28">
        <f>'ALL PROJECTS MONTHLY REPORT'!Q89</f>
        <v>0.37704918032786883</v>
      </c>
      <c r="R89" s="29">
        <f>'ALL PROJECTS MONTHLY REPORT'!R89</f>
        <v>2003</v>
      </c>
      <c r="S89" s="28">
        <f>'ALL PROJECTS MONTHLY REPORT'!S89</f>
        <v>1</v>
      </c>
      <c r="T89" s="31">
        <f>'ALL PROJECTS MONTHLY REPORT'!T89</f>
        <v>38565</v>
      </c>
      <c r="U89" s="31">
        <f>'ALL PROJECTS MONTHLY REPORT'!U89</f>
        <v>40028</v>
      </c>
      <c r="V89" s="32">
        <f>'ALL PROJECTS MONTHLY REPORT'!V89</f>
        <v>40580</v>
      </c>
      <c r="W89" s="32">
        <f>'ALL PROJECTS MONTHLY REPORT'!W89</f>
        <v>40568</v>
      </c>
      <c r="X89" s="32">
        <f>'ALL PROJECTS MONTHLY REPORT'!X89</f>
        <v>40771</v>
      </c>
      <c r="Y89" s="31">
        <f>'ALL PROJECTS MONTHLY REPORT'!Y89</f>
        <v>0</v>
      </c>
      <c r="Z89" s="150" t="str">
        <f>'ALL PROJECTS MONTHLY REPORT'!Z89</f>
        <v>Tax Credit 908-2008</v>
      </c>
      <c r="AA89" s="151">
        <f>'ALL PROJECTS MONTHLY REPORT'!AA89</f>
        <v>0</v>
      </c>
      <c r="AB89" s="152">
        <f>'ALL PROJECTS MONTHLY REPORT'!AB89</f>
        <v>43792000</v>
      </c>
      <c r="AC89" s="152">
        <f>'ALL PROJECTS MONTHLY REPORT'!AC89</f>
        <v>2045988.7</v>
      </c>
      <c r="AD89" s="37">
        <f>'ALL PROJECTS MONTHLY REPORT'!AD89</f>
        <v>45837988.700000003</v>
      </c>
      <c r="AE89" s="28">
        <f>'ALL PROJECTS MONTHLY REPORT'!AE89</f>
        <v>4.672060421994885E-2</v>
      </c>
      <c r="AF89" s="37">
        <f>'ALL PROJECTS MONTHLY REPORT'!AF89</f>
        <v>45837989</v>
      </c>
      <c r="AG89" s="152">
        <f>'ALL PROJECTS MONTHLY REPORT'!AG89</f>
        <v>0</v>
      </c>
      <c r="AH89" s="37">
        <f>'ALL PROJECTS MONTHLY REPORT'!AH89</f>
        <v>45837989</v>
      </c>
      <c r="AI89" s="39">
        <f>'ALL PROJECTS MONTHLY REPORT'!AI89</f>
        <v>1.0000000065447898</v>
      </c>
      <c r="AJ89" s="40">
        <f>'ALL PROJECTS MONTHLY REPORT'!AJ89</f>
        <v>4.1729166666666666</v>
      </c>
      <c r="AK89" s="39">
        <f>'ALL PROJECTS MONTHLY REPORT'!AK89</f>
        <v>1</v>
      </c>
      <c r="AL89" s="119">
        <f>'ALL PROJECTS MONTHLY REPORT'!AL89</f>
        <v>0</v>
      </c>
      <c r="AM89" s="153" t="str">
        <f>'ALL PROJECTS MONTHLY REPORT'!AM89</f>
        <v>Project Closed</v>
      </c>
      <c r="AN89" s="154" t="str">
        <f>'ALL PROJECTS MONTHLY REPORT'!AN89</f>
        <v xml:space="preserve">Final Acceptance </v>
      </c>
    </row>
    <row r="90" spans="1:40" s="155" customFormat="1" ht="29.4" hidden="1" thickBot="1" x14ac:dyDescent="0.35">
      <c r="A90" s="147">
        <f>'ALL PROJECTS MONTHLY REPORT'!A90</f>
        <v>5088</v>
      </c>
      <c r="B90" s="148" t="str">
        <f>'ALL PROJECTS MONTHLY REPORT'!B90</f>
        <v>Ponce</v>
      </c>
      <c r="C90" s="148" t="str">
        <f>'ALL PROJECTS MONTHLY REPORT'!C90</f>
        <v>Lirios del Sur</v>
      </c>
      <c r="D90" s="148" t="str">
        <f>'ALL PROJECTS MONTHLY REPORT'!D90</f>
        <v>Arturo Acevedo</v>
      </c>
      <c r="E90" s="148" t="str">
        <f>'ALL PROJECTS MONTHLY REPORT'!E90</f>
        <v>J.A. Machuca</v>
      </c>
      <c r="F90" s="148" t="str">
        <f>'ALL PROJECTS MONTHLY REPORT'!F90</f>
        <v>CMS</v>
      </c>
      <c r="G90" s="148" t="str">
        <f>'ALL PROJECTS MONTHLY REPORT'!G90</f>
        <v>CSA Architects</v>
      </c>
      <c r="H90" s="148" t="str">
        <f>'ALL PROJECTS MONTHLY REPORT'!H90</f>
        <v>Omega Engineering</v>
      </c>
      <c r="I90" s="149">
        <f>'ALL PROJECTS MONTHLY REPORT'!I90</f>
        <v>238</v>
      </c>
      <c r="J90" s="149">
        <f>'ALL PROJECTS MONTHLY REPORT'!J90</f>
        <v>238</v>
      </c>
      <c r="K90" s="149">
        <f>'ALL PROJECTS MONTHLY REPORT'!K90</f>
        <v>0</v>
      </c>
      <c r="L90" s="26">
        <f>'ALL PROJECTS MONTHLY REPORT'!L90</f>
        <v>238</v>
      </c>
      <c r="M90" s="149">
        <f>'ALL PROJECTS MONTHLY REPORT'!M90</f>
        <v>0</v>
      </c>
      <c r="N90" s="149">
        <f>'ALL PROJECTS MONTHLY REPORT'!N90</f>
        <v>730</v>
      </c>
      <c r="O90" s="149">
        <f>'ALL PROJECTS MONTHLY REPORT'!O90</f>
        <v>340</v>
      </c>
      <c r="P90" s="27">
        <f>'ALL PROJECTS MONTHLY REPORT'!P90</f>
        <v>1070</v>
      </c>
      <c r="Q90" s="28">
        <f>'ALL PROJECTS MONTHLY REPORT'!Q90</f>
        <v>0.46575342465753422</v>
      </c>
      <c r="R90" s="29">
        <f>'ALL PROJECTS MONTHLY REPORT'!R90</f>
        <v>1083</v>
      </c>
      <c r="S90" s="28">
        <f>'ALL PROJECTS MONTHLY REPORT'!S90</f>
        <v>1</v>
      </c>
      <c r="T90" s="31">
        <f>'ALL PROJECTS MONTHLY REPORT'!T90</f>
        <v>37664</v>
      </c>
      <c r="U90" s="31">
        <f>'ALL PROJECTS MONTHLY REPORT'!U90</f>
        <v>38393</v>
      </c>
      <c r="V90" s="32">
        <f>'ALL PROJECTS MONTHLY REPORT'!V90</f>
        <v>38733</v>
      </c>
      <c r="W90" s="32">
        <f>'ALL PROJECTS MONTHLY REPORT'!W90</f>
        <v>38747</v>
      </c>
      <c r="X90" s="32">
        <f>'ALL PROJECTS MONTHLY REPORT'!X90</f>
        <v>38819</v>
      </c>
      <c r="Y90" s="31">
        <f>'ALL PROJECTS MONTHLY REPORT'!Y90</f>
        <v>0</v>
      </c>
      <c r="Z90" s="150">
        <f>'ALL PROJECTS MONTHLY REPORT'!Z90</f>
        <v>0</v>
      </c>
      <c r="AA90" s="151">
        <f>'ALL PROJECTS MONTHLY REPORT'!AA90</f>
        <v>0</v>
      </c>
      <c r="AB90" s="152">
        <f>'ALL PROJECTS MONTHLY REPORT'!AB90</f>
        <v>18140000</v>
      </c>
      <c r="AC90" s="152">
        <f>'ALL PROJECTS MONTHLY REPORT'!AC90</f>
        <v>570661</v>
      </c>
      <c r="AD90" s="37">
        <f>'ALL PROJECTS MONTHLY REPORT'!AD90</f>
        <v>18710661</v>
      </c>
      <c r="AE90" s="28">
        <f>'ALL PROJECTS MONTHLY REPORT'!AE90</f>
        <v>3.1458710033076077E-2</v>
      </c>
      <c r="AF90" s="37">
        <f>'ALL PROJECTS MONTHLY REPORT'!AF90</f>
        <v>18710661</v>
      </c>
      <c r="AG90" s="152">
        <f>'ALL PROJECTS MONTHLY REPORT'!AG90</f>
        <v>0</v>
      </c>
      <c r="AH90" s="37">
        <f>'ALL PROJECTS MONTHLY REPORT'!AH90</f>
        <v>18710661</v>
      </c>
      <c r="AI90" s="39">
        <f>'ALL PROJECTS MONTHLY REPORT'!AI90</f>
        <v>1</v>
      </c>
      <c r="AJ90" s="40">
        <f>'ALL PROJECTS MONTHLY REPORT'!AJ90</f>
        <v>4.5504201680672267</v>
      </c>
      <c r="AK90" s="39">
        <f>'ALL PROJECTS MONTHLY REPORT'!AK90</f>
        <v>1</v>
      </c>
      <c r="AL90" s="119">
        <f>'ALL PROJECTS MONTHLY REPORT'!AL90</f>
        <v>0</v>
      </c>
      <c r="AM90" s="153" t="str">
        <f>'ALL PROJECTS MONTHLY REPORT'!AM90</f>
        <v>Project Closed</v>
      </c>
      <c r="AN90" s="154" t="str">
        <f>'ALL PROJECTS MONTHLY REPORT'!AN90</f>
        <v xml:space="preserve">Final Acceptance </v>
      </c>
    </row>
    <row r="91" spans="1:40" s="155" customFormat="1" ht="58.2" hidden="1" thickBot="1" x14ac:dyDescent="0.35">
      <c r="A91" s="147">
        <f>'ALL PROJECTS MONTHLY REPORT'!A91</f>
        <v>1001</v>
      </c>
      <c r="B91" s="148" t="str">
        <f>'ALL PROJECTS MONTHLY REPORT'!B91</f>
        <v>Ponce</v>
      </c>
      <c r="C91" s="148" t="str">
        <f>'ALL PROJECTS MONTHLY REPORT'!C91</f>
        <v>Ponce de León                        ( Take Over Agreement)
Fase I</v>
      </c>
      <c r="D91" s="148" t="str">
        <f>'ALL PROJECTS MONTHLY REPORT'!D91</f>
        <v>José González</v>
      </c>
      <c r="E91" s="148" t="str">
        <f>'ALL PROJECTS MONTHLY REPORT'!E91</f>
        <v>J. A. Machuca</v>
      </c>
      <c r="F91" s="148" t="str">
        <f>'ALL PROJECTS MONTHLY REPORT'!F91</f>
        <v xml:space="preserve">MD </v>
      </c>
      <c r="G91" s="148" t="str">
        <f>'ALL PROJECTS MONTHLY REPORT'!G91</f>
        <v xml:space="preserve">Interplan </v>
      </c>
      <c r="H91" s="148" t="str">
        <f>'ALL PROJECTS MONTHLY REPORT'!H91</f>
        <v xml:space="preserve">American Intl. </v>
      </c>
      <c r="I91" s="149">
        <f>'ALL PROJECTS MONTHLY REPORT'!I91</f>
        <v>168</v>
      </c>
      <c r="J91" s="149">
        <f>'ALL PROJECTS MONTHLY REPORT'!J91</f>
        <v>168</v>
      </c>
      <c r="K91" s="149">
        <f>'ALL PROJECTS MONTHLY REPORT'!K91</f>
        <v>0</v>
      </c>
      <c r="L91" s="26">
        <f>'ALL PROJECTS MONTHLY REPORT'!L91</f>
        <v>168</v>
      </c>
      <c r="M91" s="149">
        <f>'ALL PROJECTS MONTHLY REPORT'!M91</f>
        <v>0</v>
      </c>
      <c r="N91" s="149">
        <f>'ALL PROJECTS MONTHLY REPORT'!N91</f>
        <v>732</v>
      </c>
      <c r="O91" s="149">
        <f>'ALL PROJECTS MONTHLY REPORT'!O91</f>
        <v>171</v>
      </c>
      <c r="P91" s="27">
        <f>'ALL PROJECTS MONTHLY REPORT'!P91</f>
        <v>903</v>
      </c>
      <c r="Q91" s="28">
        <f>'ALL PROJECTS MONTHLY REPORT'!Q91</f>
        <v>0.23360655737704919</v>
      </c>
      <c r="R91" s="29">
        <f>'ALL PROJECTS MONTHLY REPORT'!R91</f>
        <v>862</v>
      </c>
      <c r="S91" s="28">
        <f>'ALL PROJECTS MONTHLY REPORT'!S91</f>
        <v>1</v>
      </c>
      <c r="T91" s="31">
        <f>'ALL PROJECTS MONTHLY REPORT'!T91</f>
        <v>36766</v>
      </c>
      <c r="U91" s="31">
        <f>'ALL PROJECTS MONTHLY REPORT'!U91</f>
        <v>37497</v>
      </c>
      <c r="V91" s="32">
        <f>'ALL PROJECTS MONTHLY REPORT'!V91</f>
        <v>37668</v>
      </c>
      <c r="W91" s="32">
        <f>'ALL PROJECTS MONTHLY REPORT'!W91</f>
        <v>37628</v>
      </c>
      <c r="X91" s="32">
        <f>'ALL PROJECTS MONTHLY REPORT'!X91</f>
        <v>37651</v>
      </c>
      <c r="Y91" s="31">
        <f>'ALL PROJECTS MONTHLY REPORT'!Y91</f>
        <v>0</v>
      </c>
      <c r="Z91" s="150">
        <f>'ALL PROJECTS MONTHLY REPORT'!Z91</f>
        <v>0</v>
      </c>
      <c r="AA91" s="151">
        <f>'ALL PROJECTS MONTHLY REPORT'!AA91</f>
        <v>0</v>
      </c>
      <c r="AB91" s="152">
        <f>'ALL PROJECTS MONTHLY REPORT'!AB91</f>
        <v>10990000</v>
      </c>
      <c r="AC91" s="152">
        <f>'ALL PROJECTS MONTHLY REPORT'!AC91</f>
        <v>512271</v>
      </c>
      <c r="AD91" s="37">
        <f>'ALL PROJECTS MONTHLY REPORT'!AD91</f>
        <v>11502271</v>
      </c>
      <c r="AE91" s="28">
        <f>'ALL PROJECTS MONTHLY REPORT'!AE91</f>
        <v>4.6612465878070976E-2</v>
      </c>
      <c r="AF91" s="37">
        <f>'ALL PROJECTS MONTHLY REPORT'!AF91</f>
        <v>11447321.140000001</v>
      </c>
      <c r="AG91" s="152">
        <f>'ALL PROJECTS MONTHLY REPORT'!AG91</f>
        <v>0</v>
      </c>
      <c r="AH91" s="37">
        <f>'ALL PROJECTS MONTHLY REPORT'!AH91</f>
        <v>11447321.140000001</v>
      </c>
      <c r="AI91" s="39">
        <f>'ALL PROJECTS MONTHLY REPORT'!AI91</f>
        <v>0.9952226947182865</v>
      </c>
      <c r="AJ91" s="40">
        <f>'ALL PROJECTS MONTHLY REPORT'!AJ91</f>
        <v>5.1309523809523814</v>
      </c>
      <c r="AK91" s="39">
        <f>'ALL PROJECTS MONTHLY REPORT'!AK91</f>
        <v>1</v>
      </c>
      <c r="AL91" s="119">
        <f>'ALL PROJECTS MONTHLY REPORT'!AL91</f>
        <v>0</v>
      </c>
      <c r="AM91" s="153" t="str">
        <f>'ALL PROJECTS MONTHLY REPORT'!AM91</f>
        <v>Project Closed</v>
      </c>
      <c r="AN91" s="154" t="str">
        <f>'ALL PROJECTS MONTHLY REPORT'!AN91</f>
        <v xml:space="preserve">Final Acceptance </v>
      </c>
    </row>
    <row r="92" spans="1:40" s="155" customFormat="1" ht="29.4" hidden="1" thickBot="1" x14ac:dyDescent="0.35">
      <c r="A92" s="147">
        <f>'ALL PROJECTS MONTHLY REPORT'!A92</f>
        <v>1001</v>
      </c>
      <c r="B92" s="148" t="str">
        <f>'ALL PROJECTS MONTHLY REPORT'!B92</f>
        <v>Ponce</v>
      </c>
      <c r="C92" s="148" t="str">
        <f>'ALL PROJECTS MONTHLY REPORT'!C92</f>
        <v>Ponce de León        (Fase II)</v>
      </c>
      <c r="D92" s="148" t="str">
        <f>'ALL PROJECTS MONTHLY REPORT'!D92</f>
        <v>Noefebdo Ramírez</v>
      </c>
      <c r="E92" s="148" t="str">
        <f>'ALL PROJECTS MONTHLY REPORT'!E92</f>
        <v>MJ Consulting</v>
      </c>
      <c r="F92" s="148" t="str">
        <f>'ALL PROJECTS MONTHLY REPORT'!F92</f>
        <v xml:space="preserve">BMA
</v>
      </c>
      <c r="G92" s="148" t="str">
        <f>'ALL PROJECTS MONTHLY REPORT'!G92</f>
        <v>Interplan</v>
      </c>
      <c r="H92" s="148" t="str">
        <f>'ALL PROJECTS MONTHLY REPORT'!H92</f>
        <v>Constructora I. Meléndez</v>
      </c>
      <c r="I92" s="149">
        <f>'ALL PROJECTS MONTHLY REPORT'!I92</f>
        <v>132</v>
      </c>
      <c r="J92" s="149">
        <f>'ALL PROJECTS MONTHLY REPORT'!J92</f>
        <v>132</v>
      </c>
      <c r="K92" s="149">
        <f>'ALL PROJECTS MONTHLY REPORT'!K92</f>
        <v>0</v>
      </c>
      <c r="L92" s="26">
        <f>'ALL PROJECTS MONTHLY REPORT'!L92</f>
        <v>132</v>
      </c>
      <c r="M92" s="149">
        <f>'ALL PROJECTS MONTHLY REPORT'!M92</f>
        <v>0</v>
      </c>
      <c r="N92" s="149">
        <f>'ALL PROJECTS MONTHLY REPORT'!N92</f>
        <v>730</v>
      </c>
      <c r="O92" s="149">
        <f>'ALL PROJECTS MONTHLY REPORT'!O92</f>
        <v>748</v>
      </c>
      <c r="P92" s="27">
        <f>'ALL PROJECTS MONTHLY REPORT'!P92</f>
        <v>1478</v>
      </c>
      <c r="Q92" s="28">
        <f>'ALL PROJECTS MONTHLY REPORT'!Q92</f>
        <v>1.0246575342465754</v>
      </c>
      <c r="R92" s="29">
        <f>'ALL PROJECTS MONTHLY REPORT'!R92</f>
        <v>1442</v>
      </c>
      <c r="S92" s="28">
        <f>'ALL PROJECTS MONTHLY REPORT'!S92</f>
        <v>1</v>
      </c>
      <c r="T92" s="31">
        <f>'ALL PROJECTS MONTHLY REPORT'!T92</f>
        <v>38362</v>
      </c>
      <c r="U92" s="31">
        <f>'ALL PROJECTS MONTHLY REPORT'!U92</f>
        <v>39091</v>
      </c>
      <c r="V92" s="32">
        <f>'ALL PROJECTS MONTHLY REPORT'!V92</f>
        <v>39839</v>
      </c>
      <c r="W92" s="32">
        <f>'ALL PROJECTS MONTHLY REPORT'!W92</f>
        <v>39804</v>
      </c>
      <c r="X92" s="32">
        <f>'ALL PROJECTS MONTHLY REPORT'!X92</f>
        <v>39903</v>
      </c>
      <c r="Y92" s="31">
        <f>'ALL PROJECTS MONTHLY REPORT'!Y92</f>
        <v>0</v>
      </c>
      <c r="Z92" s="150" t="str">
        <f>'ALL PROJECTS MONTHLY REPORT'!Z92</f>
        <v>Tax Credit 908-2008</v>
      </c>
      <c r="AA92" s="151">
        <f>'ALL PROJECTS MONTHLY REPORT'!AA92</f>
        <v>0</v>
      </c>
      <c r="AB92" s="152">
        <f>'ALL PROJECTS MONTHLY REPORT'!AB92</f>
        <v>13680284</v>
      </c>
      <c r="AC92" s="152">
        <f>'ALL PROJECTS MONTHLY REPORT'!AC92</f>
        <v>787807</v>
      </c>
      <c r="AD92" s="37">
        <f>'ALL PROJECTS MONTHLY REPORT'!AD92</f>
        <v>14468091</v>
      </c>
      <c r="AE92" s="28">
        <f>'ALL PROJECTS MONTHLY REPORT'!AE92</f>
        <v>5.758703547382496E-2</v>
      </c>
      <c r="AF92" s="37">
        <f>'ALL PROJECTS MONTHLY REPORT'!AF92</f>
        <v>14448030</v>
      </c>
      <c r="AG92" s="152">
        <f>'ALL PROJECTS MONTHLY REPORT'!AG92</f>
        <v>0</v>
      </c>
      <c r="AH92" s="37">
        <f>'ALL PROJECTS MONTHLY REPORT'!AH92</f>
        <v>14448030</v>
      </c>
      <c r="AI92" s="39">
        <f>'ALL PROJECTS MONTHLY REPORT'!AI92</f>
        <v>0.99861343144717574</v>
      </c>
      <c r="AJ92" s="40">
        <f>'ALL PROJECTS MONTHLY REPORT'!AJ92</f>
        <v>10.924242424242424</v>
      </c>
      <c r="AK92" s="39">
        <f>'ALL PROJECTS MONTHLY REPORT'!AK92</f>
        <v>1</v>
      </c>
      <c r="AL92" s="119">
        <f>'ALL PROJECTS MONTHLY REPORT'!AL92</f>
        <v>0</v>
      </c>
      <c r="AM92" s="153" t="str">
        <f>'ALL PROJECTS MONTHLY REPORT'!AM92</f>
        <v>Project Closed</v>
      </c>
      <c r="AN92" s="154" t="str">
        <f>'ALL PROJECTS MONTHLY REPORT'!AN92</f>
        <v xml:space="preserve">Final Acceptance </v>
      </c>
    </row>
    <row r="93" spans="1:40" s="155" customFormat="1" ht="43.8" hidden="1" thickBot="1" x14ac:dyDescent="0.35">
      <c r="A93" s="147">
        <f>'ALL PROJECTS MONTHLY REPORT'!A93</f>
        <v>1002</v>
      </c>
      <c r="B93" s="148" t="str">
        <f>'ALL PROJECTS MONTHLY REPORT'!B93</f>
        <v>Ponce</v>
      </c>
      <c r="C93" s="148" t="str">
        <f>'ALL PROJECTS MONTHLY REPORT'!C93</f>
        <v xml:space="preserve">Santiago Iglesias     (Fase I) </v>
      </c>
      <c r="D93" s="148" t="str">
        <f>'ALL PROJECTS MONTHLY REPORT'!D93</f>
        <v>Noefebdo Ramírez</v>
      </c>
      <c r="E93" s="148" t="str">
        <f>'ALL PROJECTS MONTHLY REPORT'!E93</f>
        <v>Zeta</v>
      </c>
      <c r="F93" s="148" t="str">
        <f>'ALL PROJECTS MONTHLY REPORT'!F93</f>
        <v>CMS</v>
      </c>
      <c r="G93" s="148" t="str">
        <f>'ALL PROJECTS MONTHLY REPORT'!G93</f>
        <v>CSA</v>
      </c>
      <c r="H93" s="148" t="str">
        <f>'ALL PROJECTS MONTHLY REPORT'!H93</f>
        <v>Ferrovial &amp; Agroman</v>
      </c>
      <c r="I93" s="149">
        <f>'ALL PROJECTS MONTHLY REPORT'!I93</f>
        <v>160</v>
      </c>
      <c r="J93" s="149">
        <f>'ALL PROJECTS MONTHLY REPORT'!J93</f>
        <v>160</v>
      </c>
      <c r="K93" s="149">
        <f>'ALL PROJECTS MONTHLY REPORT'!K93</f>
        <v>0</v>
      </c>
      <c r="L93" s="26">
        <f>'ALL PROJECTS MONTHLY REPORT'!L93</f>
        <v>160</v>
      </c>
      <c r="M93" s="149">
        <f>'ALL PROJECTS MONTHLY REPORT'!M93</f>
        <v>0</v>
      </c>
      <c r="N93" s="149">
        <f>'ALL PROJECTS MONTHLY REPORT'!N93</f>
        <v>487</v>
      </c>
      <c r="O93" s="149">
        <f>'ALL PROJECTS MONTHLY REPORT'!O93</f>
        <v>505</v>
      </c>
      <c r="P93" s="27">
        <f>'ALL PROJECTS MONTHLY REPORT'!P93</f>
        <v>992</v>
      </c>
      <c r="Q93" s="28">
        <f>'ALL PROJECTS MONTHLY REPORT'!Q93</f>
        <v>1.0369609856262834</v>
      </c>
      <c r="R93" s="29">
        <f>'ALL PROJECTS MONTHLY REPORT'!R93</f>
        <v>1791</v>
      </c>
      <c r="S93" s="28">
        <f>'ALL PROJECTS MONTHLY REPORT'!S93</f>
        <v>1</v>
      </c>
      <c r="T93" s="31">
        <f>'ALL PROJECTS MONTHLY REPORT'!T93</f>
        <v>35731</v>
      </c>
      <c r="U93" s="31">
        <f>'ALL PROJECTS MONTHLY REPORT'!U93</f>
        <v>36217</v>
      </c>
      <c r="V93" s="32">
        <f>'ALL PROJECTS MONTHLY REPORT'!V93</f>
        <v>36722</v>
      </c>
      <c r="W93" s="32">
        <f>'ALL PROJECTS MONTHLY REPORT'!W93</f>
        <v>37522</v>
      </c>
      <c r="X93" s="32">
        <f>'ALL PROJECTS MONTHLY REPORT'!X93</f>
        <v>37562</v>
      </c>
      <c r="Y93" s="31">
        <f>'ALL PROJECTS MONTHLY REPORT'!Y93</f>
        <v>0</v>
      </c>
      <c r="Z93" s="150">
        <f>'ALL PROJECTS MONTHLY REPORT'!Z93</f>
        <v>0</v>
      </c>
      <c r="AA93" s="151">
        <f>'ALL PROJECTS MONTHLY REPORT'!AA93</f>
        <v>0</v>
      </c>
      <c r="AB93" s="152">
        <f>'ALL PROJECTS MONTHLY REPORT'!AB93</f>
        <v>9445984</v>
      </c>
      <c r="AC93" s="152">
        <f>'ALL PROJECTS MONTHLY REPORT'!AC93</f>
        <v>580020</v>
      </c>
      <c r="AD93" s="37">
        <f>'ALL PROJECTS MONTHLY REPORT'!AD93</f>
        <v>10026004</v>
      </c>
      <c r="AE93" s="28">
        <f>'ALL PROJECTS MONTHLY REPORT'!AE93</f>
        <v>6.1403872799276393E-2</v>
      </c>
      <c r="AF93" s="37">
        <f>'ALL PROJECTS MONTHLY REPORT'!AF93</f>
        <v>9993950</v>
      </c>
      <c r="AG93" s="152">
        <f>'ALL PROJECTS MONTHLY REPORT'!AG93</f>
        <v>0</v>
      </c>
      <c r="AH93" s="37">
        <f>'ALL PROJECTS MONTHLY REPORT'!AH93</f>
        <v>9993950</v>
      </c>
      <c r="AI93" s="39">
        <f>'ALL PROJECTS MONTHLY REPORT'!AI93</f>
        <v>0.99680291370320617</v>
      </c>
      <c r="AJ93" s="40">
        <f>'ALL PROJECTS MONTHLY REPORT'!AJ93</f>
        <v>11.19375</v>
      </c>
      <c r="AK93" s="39">
        <f>'ALL PROJECTS MONTHLY REPORT'!AK93</f>
        <v>1</v>
      </c>
      <c r="AL93" s="119">
        <f>'ALL PROJECTS MONTHLY REPORT'!AL93</f>
        <v>0</v>
      </c>
      <c r="AM93" s="153" t="str">
        <f>'ALL PROJECTS MONTHLY REPORT'!AM93</f>
        <v>Project Closed</v>
      </c>
      <c r="AN93" s="154" t="str">
        <f>'ALL PROJECTS MONTHLY REPORT'!AN93</f>
        <v xml:space="preserve">Final Acceptance </v>
      </c>
    </row>
    <row r="94" spans="1:40" s="155" customFormat="1" ht="29.4" hidden="1" thickBot="1" x14ac:dyDescent="0.35">
      <c r="A94" s="147">
        <f>'ALL PROJECTS MONTHLY REPORT'!A94</f>
        <v>1016</v>
      </c>
      <c r="B94" s="148" t="str">
        <f>'ALL PROJECTS MONTHLY REPORT'!B94</f>
        <v>Ponce</v>
      </c>
      <c r="C94" s="148" t="str">
        <f>'ALL PROJECTS MONTHLY REPORT'!C94</f>
        <v>Rafael López Nussa</v>
      </c>
      <c r="D94" s="148" t="str">
        <f>'ALL PROJECTS MONTHLY REPORT'!D94</f>
        <v>Noefebdo Ramírez</v>
      </c>
      <c r="E94" s="148" t="str">
        <f>'ALL PROJECTS MONTHLY REPORT'!E94</f>
        <v>MJ Consulting</v>
      </c>
      <c r="F94" s="148" t="str">
        <f>'ALL PROJECTS MONTHLY REPORT'!F94</f>
        <v xml:space="preserve">BMA
</v>
      </c>
      <c r="G94" s="148" t="str">
        <f>'ALL PROJECTS MONTHLY REPORT'!G94</f>
        <v>URS Caribe</v>
      </c>
      <c r="H94" s="148" t="str">
        <f>'ALL PROJECTS MONTHLY REPORT'!H94</f>
        <v>Del Valle Group</v>
      </c>
      <c r="I94" s="149">
        <f>'ALL PROJECTS MONTHLY REPORT'!I94</f>
        <v>404</v>
      </c>
      <c r="J94" s="149">
        <f>'ALL PROJECTS MONTHLY REPORT'!J94</f>
        <v>404</v>
      </c>
      <c r="K94" s="149">
        <f>'ALL PROJECTS MONTHLY REPORT'!K94</f>
        <v>0</v>
      </c>
      <c r="L94" s="26">
        <f>'ALL PROJECTS MONTHLY REPORT'!L94</f>
        <v>404</v>
      </c>
      <c r="M94" s="149">
        <f>'ALL PROJECTS MONTHLY REPORT'!M94</f>
        <v>0</v>
      </c>
      <c r="N94" s="149">
        <f>'ALL PROJECTS MONTHLY REPORT'!N94</f>
        <v>1464</v>
      </c>
      <c r="O94" s="149">
        <f>'ALL PROJECTS MONTHLY REPORT'!O94</f>
        <v>369</v>
      </c>
      <c r="P94" s="27">
        <f>'ALL PROJECTS MONTHLY REPORT'!P94</f>
        <v>1833</v>
      </c>
      <c r="Q94" s="28">
        <f>'ALL PROJECTS MONTHLY REPORT'!Q94</f>
        <v>0.25204918032786883</v>
      </c>
      <c r="R94" s="29">
        <f>'ALL PROJECTS MONTHLY REPORT'!R94</f>
        <v>1832</v>
      </c>
      <c r="S94" s="28">
        <f>'ALL PROJECTS MONTHLY REPORT'!S94</f>
        <v>1</v>
      </c>
      <c r="T94" s="31">
        <f>'ALL PROJECTS MONTHLY REPORT'!T94</f>
        <v>38285</v>
      </c>
      <c r="U94" s="31">
        <f>'ALL PROJECTS MONTHLY REPORT'!U94</f>
        <v>39748</v>
      </c>
      <c r="V94" s="32">
        <f>'ALL PROJECTS MONTHLY REPORT'!V94</f>
        <v>40117</v>
      </c>
      <c r="W94" s="32">
        <f>'ALL PROJECTS MONTHLY REPORT'!W94</f>
        <v>40117</v>
      </c>
      <c r="X94" s="32">
        <f>'ALL PROJECTS MONTHLY REPORT'!X94</f>
        <v>40345</v>
      </c>
      <c r="Y94" s="31">
        <f>'ALL PROJECTS MONTHLY REPORT'!Y94</f>
        <v>0</v>
      </c>
      <c r="Z94" s="150" t="str">
        <f>'ALL PROJECTS MONTHLY REPORT'!Z94</f>
        <v>Tax Credit 908-2008</v>
      </c>
      <c r="AA94" s="151">
        <f>'ALL PROJECTS MONTHLY REPORT'!AA94</f>
        <v>0</v>
      </c>
      <c r="AB94" s="152">
        <f>'ALL PROJECTS MONTHLY REPORT'!AB94</f>
        <v>38744000</v>
      </c>
      <c r="AC94" s="152">
        <f>'ALL PROJECTS MONTHLY REPORT'!AC94</f>
        <v>738951.13</v>
      </c>
      <c r="AD94" s="37">
        <f>'ALL PROJECTS MONTHLY REPORT'!AD94</f>
        <v>39482951.130000003</v>
      </c>
      <c r="AE94" s="28">
        <f>'ALL PROJECTS MONTHLY REPORT'!AE94</f>
        <v>1.907265976667355E-2</v>
      </c>
      <c r="AF94" s="37">
        <f>'ALL PROJECTS MONTHLY REPORT'!AF94</f>
        <v>39482951.130000003</v>
      </c>
      <c r="AG94" s="152">
        <f>'ALL PROJECTS MONTHLY REPORT'!AG94</f>
        <v>0</v>
      </c>
      <c r="AH94" s="37">
        <f>'ALL PROJECTS MONTHLY REPORT'!AH94</f>
        <v>39482951.130000003</v>
      </c>
      <c r="AI94" s="39">
        <f>'ALL PROJECTS MONTHLY REPORT'!AI94</f>
        <v>1</v>
      </c>
      <c r="AJ94" s="40">
        <f>'ALL PROJECTS MONTHLY REPORT'!AJ94</f>
        <v>4.5346534653465342</v>
      </c>
      <c r="AK94" s="39">
        <f>'ALL PROJECTS MONTHLY REPORT'!AK94</f>
        <v>1</v>
      </c>
      <c r="AL94" s="119">
        <f>'ALL PROJECTS MONTHLY REPORT'!AL94</f>
        <v>0</v>
      </c>
      <c r="AM94" s="153" t="str">
        <f>'ALL PROJECTS MONTHLY REPORT'!AM94</f>
        <v>Project Closed</v>
      </c>
      <c r="AN94" s="154" t="str">
        <f>'ALL PROJECTS MONTHLY REPORT'!AN94</f>
        <v xml:space="preserve">Final Acceptance </v>
      </c>
    </row>
    <row r="95" spans="1:40" s="155" customFormat="1" ht="29.4" hidden="1" thickBot="1" x14ac:dyDescent="0.35">
      <c r="A95" s="147">
        <f>'ALL PROJECTS MONTHLY REPORT'!A95</f>
        <v>1003</v>
      </c>
      <c r="B95" s="148" t="str">
        <f>'ALL PROJECTS MONTHLY REPORT'!B95</f>
        <v>Ponce</v>
      </c>
      <c r="C95" s="148" t="str">
        <f>'ALL PROJECTS MONTHLY REPORT'!C95</f>
        <v>Caribe</v>
      </c>
      <c r="D95" s="148" t="str">
        <f>'ALL PROJECTS MONTHLY REPORT'!D95</f>
        <v>Rubén Cotto</v>
      </c>
      <c r="E95" s="148" t="str">
        <f>'ALL PROJECTS MONTHLY REPORT'!E95</f>
        <v>J.A. Machuca</v>
      </c>
      <c r="F95" s="148" t="str">
        <f>'ALL PROJECTS MONTHLY REPORT'!F95</f>
        <v xml:space="preserve">MD </v>
      </c>
      <c r="G95" s="148" t="str">
        <f>'ALL PROJECTS MONTHLY REPORT'!G95</f>
        <v>Lombardo
Pérez</v>
      </c>
      <c r="H95" s="148" t="str">
        <f>'ALL PROJECTS MONTHLY REPORT'!H95</f>
        <v>Caribe General
Constructors</v>
      </c>
      <c r="I95" s="149">
        <f>'ALL PROJECTS MONTHLY REPORT'!I95</f>
        <v>116</v>
      </c>
      <c r="J95" s="149">
        <f>'ALL PROJECTS MONTHLY REPORT'!J95</f>
        <v>116</v>
      </c>
      <c r="K95" s="149">
        <f>'ALL PROJECTS MONTHLY REPORT'!K95</f>
        <v>0</v>
      </c>
      <c r="L95" s="26">
        <f>'ALL PROJECTS MONTHLY REPORT'!L95</f>
        <v>116</v>
      </c>
      <c r="M95" s="149">
        <f>'ALL PROJECTS MONTHLY REPORT'!M95</f>
        <v>0</v>
      </c>
      <c r="N95" s="149">
        <f>'ALL PROJECTS MONTHLY REPORT'!N95</f>
        <v>720</v>
      </c>
      <c r="O95" s="149">
        <f>'ALL PROJECTS MONTHLY REPORT'!O95</f>
        <v>358.4</v>
      </c>
      <c r="P95" s="27">
        <f>'ALL PROJECTS MONTHLY REPORT'!P95</f>
        <v>1078.4000000000001</v>
      </c>
      <c r="Q95" s="28">
        <f>'ALL PROJECTS MONTHLY REPORT'!Q95</f>
        <v>0.49777777777777776</v>
      </c>
      <c r="R95" s="29">
        <f>'ALL PROJECTS MONTHLY REPORT'!R95</f>
        <v>1192</v>
      </c>
      <c r="S95" s="28">
        <f>'ALL PROJECTS MONTHLY REPORT'!S95</f>
        <v>1</v>
      </c>
      <c r="T95" s="31">
        <f>'ALL PROJECTS MONTHLY REPORT'!T95</f>
        <v>37591</v>
      </c>
      <c r="U95" s="31">
        <f>'ALL PROJECTS MONTHLY REPORT'!U95</f>
        <v>38310</v>
      </c>
      <c r="V95" s="32">
        <f>'ALL PROJECTS MONTHLY REPORT'!V95</f>
        <v>38668.400000000001</v>
      </c>
      <c r="W95" s="32">
        <f>'ALL PROJECTS MONTHLY REPORT'!W95</f>
        <v>38783</v>
      </c>
      <c r="X95" s="32">
        <f>'ALL PROJECTS MONTHLY REPORT'!X95</f>
        <v>38875</v>
      </c>
      <c r="Y95" s="31">
        <f>'ALL PROJECTS MONTHLY REPORT'!Y95</f>
        <v>0</v>
      </c>
      <c r="Z95" s="150">
        <f>'ALL PROJECTS MONTHLY REPORT'!Z95</f>
        <v>0</v>
      </c>
      <c r="AA95" s="151">
        <f>'ALL PROJECTS MONTHLY REPORT'!AA95</f>
        <v>0</v>
      </c>
      <c r="AB95" s="152">
        <f>'ALL PROJECTS MONTHLY REPORT'!AB95</f>
        <v>11468000</v>
      </c>
      <c r="AC95" s="152">
        <f>'ALL PROJECTS MONTHLY REPORT'!AC95</f>
        <v>1539402.23</v>
      </c>
      <c r="AD95" s="37">
        <f>'ALL PROJECTS MONTHLY REPORT'!AD95</f>
        <v>13007402.23</v>
      </c>
      <c r="AE95" s="28">
        <f>'ALL PROJECTS MONTHLY REPORT'!AE95</f>
        <v>0.13423458580397629</v>
      </c>
      <c r="AF95" s="37">
        <f>'ALL PROJECTS MONTHLY REPORT'!AF95</f>
        <v>13007402</v>
      </c>
      <c r="AG95" s="152">
        <f>'ALL PROJECTS MONTHLY REPORT'!AG95</f>
        <v>0</v>
      </c>
      <c r="AH95" s="37">
        <f>'ALL PROJECTS MONTHLY REPORT'!AH95</f>
        <v>13007402</v>
      </c>
      <c r="AI95" s="39">
        <f>'ALL PROJECTS MONTHLY REPORT'!AI95</f>
        <v>0.99999998231776055</v>
      </c>
      <c r="AJ95" s="40">
        <f>'ALL PROJECTS MONTHLY REPORT'!AJ95</f>
        <v>10.275862068965518</v>
      </c>
      <c r="AK95" s="39">
        <f>'ALL PROJECTS MONTHLY REPORT'!AK95</f>
        <v>1</v>
      </c>
      <c r="AL95" s="119">
        <f>'ALL PROJECTS MONTHLY REPORT'!AL95</f>
        <v>0</v>
      </c>
      <c r="AM95" s="153" t="str">
        <f>'ALL PROJECTS MONTHLY REPORT'!AM95</f>
        <v>Project Closed</v>
      </c>
      <c r="AN95" s="154" t="str">
        <f>'ALL PROJECTS MONTHLY REPORT'!AN95</f>
        <v xml:space="preserve">Final Acceptance </v>
      </c>
    </row>
    <row r="96" spans="1:40" s="155" customFormat="1" ht="43.8" hidden="1" thickBot="1" x14ac:dyDescent="0.35">
      <c r="A96" s="147">
        <f>'ALL PROJECTS MONTHLY REPORT'!A96</f>
        <v>5022</v>
      </c>
      <c r="B96" s="148" t="str">
        <f>'ALL PROJECTS MONTHLY REPORT'!B96</f>
        <v>Ponce</v>
      </c>
      <c r="C96" s="148" t="str">
        <f>'ALL PROJECTS MONTHLY REPORT'!C96</f>
        <v>La Ceiba</v>
      </c>
      <c r="D96" s="148" t="str">
        <f>'ALL PROJECTS MONTHLY REPORT'!D96</f>
        <v>Rubén Cotto</v>
      </c>
      <c r="E96" s="148" t="str">
        <f>'ALL PROJECTS MONTHLY REPORT'!E96</f>
        <v>MJ Consulting</v>
      </c>
      <c r="F96" s="148" t="str">
        <f>'ALL PROJECTS MONTHLY REPORT'!F96</f>
        <v xml:space="preserve">BMA
</v>
      </c>
      <c r="G96" s="148" t="str">
        <f>'ALL PROJECTS MONTHLY REPORT'!G96</f>
        <v>Ray Engineers PSC</v>
      </c>
      <c r="H96" s="148" t="str">
        <f>'ALL PROJECTS MONTHLY REPORT'!H96</f>
        <v>Jafer Construction</v>
      </c>
      <c r="I96" s="149">
        <f>'ALL PROJECTS MONTHLY REPORT'!I96</f>
        <v>300</v>
      </c>
      <c r="J96" s="149">
        <f>'ALL PROJECTS MONTHLY REPORT'!J96</f>
        <v>300</v>
      </c>
      <c r="K96" s="149">
        <f>'ALL PROJECTS MONTHLY REPORT'!K96</f>
        <v>0</v>
      </c>
      <c r="L96" s="26">
        <f>'ALL PROJECTS MONTHLY REPORT'!L96</f>
        <v>300</v>
      </c>
      <c r="M96" s="149">
        <f>'ALL PROJECTS MONTHLY REPORT'!M96</f>
        <v>0</v>
      </c>
      <c r="N96" s="149">
        <f>'ALL PROJECTS MONTHLY REPORT'!N96</f>
        <v>1281</v>
      </c>
      <c r="O96" s="149">
        <f>'ALL PROJECTS MONTHLY REPORT'!O96</f>
        <v>283</v>
      </c>
      <c r="P96" s="27">
        <f>'ALL PROJECTS MONTHLY REPORT'!P96</f>
        <v>1564</v>
      </c>
      <c r="Q96" s="28">
        <f>'ALL PROJECTS MONTHLY REPORT'!Q96</f>
        <v>0.22092115534738485</v>
      </c>
      <c r="R96" s="29">
        <f>'ALL PROJECTS MONTHLY REPORT'!R96</f>
        <v>1514</v>
      </c>
      <c r="S96" s="28">
        <f>'ALL PROJECTS MONTHLY REPORT'!S96</f>
        <v>1</v>
      </c>
      <c r="T96" s="31">
        <f>'ALL PROJECTS MONTHLY REPORT'!T96</f>
        <v>38271</v>
      </c>
      <c r="U96" s="31">
        <f>'ALL PROJECTS MONTHLY REPORT'!U96</f>
        <v>39551</v>
      </c>
      <c r="V96" s="32">
        <f>'ALL PROJECTS MONTHLY REPORT'!V96</f>
        <v>39834</v>
      </c>
      <c r="W96" s="32">
        <f>'ALL PROJECTS MONTHLY REPORT'!W96</f>
        <v>39785</v>
      </c>
      <c r="X96" s="32">
        <f>'ALL PROJECTS MONTHLY REPORT'!X96</f>
        <v>39843</v>
      </c>
      <c r="Y96" s="31">
        <f>'ALL PROJECTS MONTHLY REPORT'!Y96</f>
        <v>0</v>
      </c>
      <c r="Z96" s="150" t="str">
        <f>'ALL PROJECTS MONTHLY REPORT'!Z96</f>
        <v xml:space="preserve">Tax Credit </v>
      </c>
      <c r="AA96" s="151">
        <f>'ALL PROJECTS MONTHLY REPORT'!AA96</f>
        <v>0</v>
      </c>
      <c r="AB96" s="152">
        <f>'ALL PROJECTS MONTHLY REPORT'!AB96</f>
        <v>29600820</v>
      </c>
      <c r="AC96" s="152">
        <f>'ALL PROJECTS MONTHLY REPORT'!AC96</f>
        <v>1001464.9100000001</v>
      </c>
      <c r="AD96" s="37">
        <f>'ALL PROJECTS MONTHLY REPORT'!AD96</f>
        <v>30602284.91</v>
      </c>
      <c r="AE96" s="28">
        <f>'ALL PROJECTS MONTHLY REPORT'!AE96</f>
        <v>3.3832336739320061E-2</v>
      </c>
      <c r="AF96" s="37">
        <f>'ALL PROJECTS MONTHLY REPORT'!AF96</f>
        <v>30602284.91</v>
      </c>
      <c r="AG96" s="152">
        <f>'ALL PROJECTS MONTHLY REPORT'!AG96</f>
        <v>0</v>
      </c>
      <c r="AH96" s="37">
        <f>'ALL PROJECTS MONTHLY REPORT'!AH96</f>
        <v>30602284.91</v>
      </c>
      <c r="AI96" s="39">
        <f>'ALL PROJECTS MONTHLY REPORT'!AI96</f>
        <v>1</v>
      </c>
      <c r="AJ96" s="40">
        <f>'ALL PROJECTS MONTHLY REPORT'!AJ96</f>
        <v>5.0466666666666669</v>
      </c>
      <c r="AK96" s="39">
        <f>'ALL PROJECTS MONTHLY REPORT'!AK96</f>
        <v>1</v>
      </c>
      <c r="AL96" s="119">
        <f>'ALL PROJECTS MONTHLY REPORT'!AL96</f>
        <v>0</v>
      </c>
      <c r="AM96" s="153" t="str">
        <f>'ALL PROJECTS MONTHLY REPORT'!AM96</f>
        <v>Project Closed</v>
      </c>
      <c r="AN96" s="154" t="str">
        <f>'ALL PROJECTS MONTHLY REPORT'!AN96</f>
        <v xml:space="preserve">Final Acceptance </v>
      </c>
    </row>
    <row r="97" spans="1:40" s="155" customFormat="1" ht="58.2" hidden="1" thickBot="1" x14ac:dyDescent="0.35">
      <c r="A97" s="147">
        <f>'ALL PROJECTS MONTHLY REPORT'!A97</f>
        <v>5095</v>
      </c>
      <c r="B97" s="148" t="str">
        <f>'ALL PROJECTS MONTHLY REPORT'!B97</f>
        <v>Ponce</v>
      </c>
      <c r="C97" s="148" t="str">
        <f>'ALL PROJECTS MONTHLY REPORT'!C97</f>
        <v>Las Terrazas</v>
      </c>
      <c r="D97" s="148" t="str">
        <f>'ALL PROJECTS MONTHLY REPORT'!D97</f>
        <v>Rubén Cotto</v>
      </c>
      <c r="E97" s="148" t="str">
        <f>'ALL PROJECTS MONTHLY REPORT'!E97</f>
        <v>AVP</v>
      </c>
      <c r="F97" s="148" t="str">
        <f>'ALL PROJECTS MONTHLY REPORT'!F97</f>
        <v>ISS Corp.</v>
      </c>
      <c r="G97" s="148" t="str">
        <f>'ALL PROJECTS MONTHLY REPORT'!G97</f>
        <v>Méndez, Brunner, Badillo &amp; Associates</v>
      </c>
      <c r="H97" s="148" t="str">
        <f>'ALL PROJECTS MONTHLY REPORT'!H97</f>
        <v>Homeca Recycling Center Co., Inc.</v>
      </c>
      <c r="I97" s="149">
        <f>'ALL PROJECTS MONTHLY REPORT'!I97</f>
        <v>100</v>
      </c>
      <c r="J97" s="149">
        <f>'ALL PROJECTS MONTHLY REPORT'!J97</f>
        <v>100</v>
      </c>
      <c r="K97" s="149">
        <f>'ALL PROJECTS MONTHLY REPORT'!K97</f>
        <v>0</v>
      </c>
      <c r="L97" s="26">
        <f>'ALL PROJECTS MONTHLY REPORT'!L97</f>
        <v>100</v>
      </c>
      <c r="M97" s="149">
        <f>'ALL PROJECTS MONTHLY REPORT'!M97</f>
        <v>0</v>
      </c>
      <c r="N97" s="149">
        <f>'ALL PROJECTS MONTHLY REPORT'!N97</f>
        <v>365</v>
      </c>
      <c r="O97" s="149">
        <f>'ALL PROJECTS MONTHLY REPORT'!O97</f>
        <v>0</v>
      </c>
      <c r="P97" s="27">
        <f>'ALL PROJECTS MONTHLY REPORT'!P97</f>
        <v>365</v>
      </c>
      <c r="Q97" s="28">
        <f>'ALL PROJECTS MONTHLY REPORT'!Q97</f>
        <v>0</v>
      </c>
      <c r="R97" s="29">
        <f>'ALL PROJECTS MONTHLY REPORT'!R97</f>
        <v>344</v>
      </c>
      <c r="S97" s="28">
        <f>'ALL PROJECTS MONTHLY REPORT'!S97</f>
        <v>1</v>
      </c>
      <c r="T97" s="31">
        <f>'ALL PROJECTS MONTHLY REPORT'!T97</f>
        <v>40022</v>
      </c>
      <c r="U97" s="31">
        <f>'ALL PROJECTS MONTHLY REPORT'!U97</f>
        <v>40386</v>
      </c>
      <c r="V97" s="32">
        <f>'ALL PROJECTS MONTHLY REPORT'!V97</f>
        <v>40386</v>
      </c>
      <c r="W97" s="32">
        <f>'ALL PROJECTS MONTHLY REPORT'!W97</f>
        <v>40366</v>
      </c>
      <c r="X97" s="32">
        <f>'ALL PROJECTS MONTHLY REPORT'!X97</f>
        <v>40386</v>
      </c>
      <c r="Y97" s="31">
        <f>'ALL PROJECTS MONTHLY REPORT'!Y97</f>
        <v>0</v>
      </c>
      <c r="Z97" s="150" t="str">
        <f>'ALL PROJECTS MONTHLY REPORT'!Z97</f>
        <v>Mixed Fund</v>
      </c>
      <c r="AA97" s="151">
        <f>'ALL PROJECTS MONTHLY REPORT'!AA97</f>
        <v>0</v>
      </c>
      <c r="AB97" s="152">
        <f>'ALL PROJECTS MONTHLY REPORT'!AB97</f>
        <v>1085000</v>
      </c>
      <c r="AC97" s="152">
        <f>'ALL PROJECTS MONTHLY REPORT'!AC97</f>
        <v>0</v>
      </c>
      <c r="AD97" s="37">
        <f>'ALL PROJECTS MONTHLY REPORT'!AD97</f>
        <v>1085000</v>
      </c>
      <c r="AE97" s="28">
        <f>'ALL PROJECTS MONTHLY REPORT'!AE97</f>
        <v>0</v>
      </c>
      <c r="AF97" s="37">
        <f>'ALL PROJECTS MONTHLY REPORT'!AF97</f>
        <v>918124.83</v>
      </c>
      <c r="AG97" s="152">
        <f>'ALL PROJECTS MONTHLY REPORT'!AG97</f>
        <v>0</v>
      </c>
      <c r="AH97" s="37">
        <f>'ALL PROJECTS MONTHLY REPORT'!AH97</f>
        <v>918124.83</v>
      </c>
      <c r="AI97" s="39">
        <f>'ALL PROJECTS MONTHLY REPORT'!AI97</f>
        <v>0.84619800000000001</v>
      </c>
      <c r="AJ97" s="40">
        <f>'ALL PROJECTS MONTHLY REPORT'!AJ97</f>
        <v>3.44</v>
      </c>
      <c r="AK97" s="39">
        <f>'ALL PROJECTS MONTHLY REPORT'!AK97</f>
        <v>1</v>
      </c>
      <c r="AL97" s="119">
        <f>'ALL PROJECTS MONTHLY REPORT'!AL97</f>
        <v>0</v>
      </c>
      <c r="AM97" s="153" t="str">
        <f>'ALL PROJECTS MONTHLY REPORT'!AM97</f>
        <v>Se entregaron los documentos de cierre, pero aun le falta por cobrar al contratista la Cert # 8 - Parcial (10/Agosto/10) $ 36,954.06 y Cert.#10 - Retenido Final (22/Oct/10) $108,500.00, para un Totasl de $145,454.06, mas reclamacion de intereses por pago tardio. Alega el contratista que le han informado de finanzas que los fondos estan congelados, pero no le han explicado razon.</v>
      </c>
      <c r="AN97" s="154" t="str">
        <f>'ALL PROJECTS MONTHLY REPORT'!AN97</f>
        <v xml:space="preserve">Final Acceptance </v>
      </c>
    </row>
    <row r="98" spans="1:40" s="155" customFormat="1" ht="29.4" hidden="1" thickBot="1" x14ac:dyDescent="0.35">
      <c r="A98" s="147">
        <f>'ALL PROJECTS MONTHLY REPORT'!A98</f>
        <v>1002</v>
      </c>
      <c r="B98" s="148" t="str">
        <f>'ALL PROJECTS MONTHLY REPORT'!B98</f>
        <v>Ponce</v>
      </c>
      <c r="C98" s="148" t="str">
        <f>'ALL PROJECTS MONTHLY REPORT'!C98</f>
        <v>Santiago Iglesias (Fase II)</v>
      </c>
      <c r="D98" s="148" t="str">
        <f>'ALL PROJECTS MONTHLY REPORT'!D98</f>
        <v>Noefebdo Ramírez</v>
      </c>
      <c r="E98" s="148" t="str">
        <f>'ALL PROJECTS MONTHLY REPORT'!E98</f>
        <v>Individual Management</v>
      </c>
      <c r="F98" s="148" t="str">
        <f>'ALL PROJECTS MONTHLY REPORT'!F98</f>
        <v>Klassik Builders</v>
      </c>
      <c r="G98" s="148" t="str">
        <f>'ALL PROJECTS MONTHLY REPORT'!G98</f>
        <v>CSA</v>
      </c>
      <c r="H98" s="148" t="str">
        <f>'ALL PROJECTS MONTHLY REPORT'!H98</f>
        <v>Jafer Construction</v>
      </c>
      <c r="I98" s="149">
        <f>'ALL PROJECTS MONTHLY REPORT'!I98</f>
        <v>120</v>
      </c>
      <c r="J98" s="149">
        <f>'ALL PROJECTS MONTHLY REPORT'!J98</f>
        <v>120</v>
      </c>
      <c r="K98" s="149">
        <f>'ALL PROJECTS MONTHLY REPORT'!K98</f>
        <v>0</v>
      </c>
      <c r="L98" s="26">
        <f>'ALL PROJECTS MONTHLY REPORT'!L98</f>
        <v>120</v>
      </c>
      <c r="M98" s="149">
        <f>'ALL PROJECTS MONTHLY REPORT'!M98</f>
        <v>0</v>
      </c>
      <c r="N98" s="149">
        <f>'ALL PROJECTS MONTHLY REPORT'!N98</f>
        <v>790</v>
      </c>
      <c r="O98" s="149">
        <f>'ALL PROJECTS MONTHLY REPORT'!O98</f>
        <v>66</v>
      </c>
      <c r="P98" s="27">
        <f>'ALL PROJECTS MONTHLY REPORT'!P98</f>
        <v>856</v>
      </c>
      <c r="Q98" s="28">
        <f>'ALL PROJECTS MONTHLY REPORT'!Q98</f>
        <v>8.3544303797468356E-2</v>
      </c>
      <c r="R98" s="29">
        <f>'ALL PROJECTS MONTHLY REPORT'!R98</f>
        <v>855</v>
      </c>
      <c r="S98" s="28">
        <f>'ALL PROJECTS MONTHLY REPORT'!S98</f>
        <v>1</v>
      </c>
      <c r="T98" s="31">
        <f>'ALL PROJECTS MONTHLY REPORT'!T98</f>
        <v>39979</v>
      </c>
      <c r="U98" s="31">
        <f>'ALL PROJECTS MONTHLY REPORT'!U98</f>
        <v>40768</v>
      </c>
      <c r="V98" s="32">
        <f>'ALL PROJECTS MONTHLY REPORT'!V98</f>
        <v>40834</v>
      </c>
      <c r="W98" s="32">
        <f>'ALL PROJECTS MONTHLY REPORT'!W98</f>
        <v>40834</v>
      </c>
      <c r="X98" s="32">
        <f>'ALL PROJECTS MONTHLY REPORT'!X98</f>
        <v>40934</v>
      </c>
      <c r="Y98" s="31">
        <f>'ALL PROJECTS MONTHLY REPORT'!Y98</f>
        <v>0</v>
      </c>
      <c r="Z98" s="150" t="str">
        <f>'ALL PROJECTS MONTHLY REPORT'!Z98</f>
        <v>ARRA</v>
      </c>
      <c r="AA98" s="151">
        <f>'ALL PROJECTS MONTHLY REPORT'!AA98</f>
        <v>0</v>
      </c>
      <c r="AB98" s="152">
        <f>'ALL PROJECTS MONTHLY REPORT'!AB98</f>
        <v>14498820</v>
      </c>
      <c r="AC98" s="152">
        <f>'ALL PROJECTS MONTHLY REPORT'!AC98</f>
        <v>637269.47</v>
      </c>
      <c r="AD98" s="37">
        <f>'ALL PROJECTS MONTHLY REPORT'!AD98</f>
        <v>15136089.470000001</v>
      </c>
      <c r="AE98" s="28">
        <f>'ALL PROJECTS MONTHLY REPORT'!AE98</f>
        <v>4.3953195501427011E-2</v>
      </c>
      <c r="AF98" s="37">
        <f>'ALL PROJECTS MONTHLY REPORT'!AF98</f>
        <v>15136089.470000001</v>
      </c>
      <c r="AG98" s="152">
        <f>'ALL PROJECTS MONTHLY REPORT'!AG98</f>
        <v>0</v>
      </c>
      <c r="AH98" s="37">
        <f>'ALL PROJECTS MONTHLY REPORT'!AH98</f>
        <v>15136089.470000001</v>
      </c>
      <c r="AI98" s="39">
        <f>'ALL PROJECTS MONTHLY REPORT'!AI98</f>
        <v>1</v>
      </c>
      <c r="AJ98" s="40">
        <f>'ALL PROJECTS MONTHLY REPORT'!AJ98</f>
        <v>7.125</v>
      </c>
      <c r="AK98" s="39">
        <f>'ALL PROJECTS MONTHLY REPORT'!AK98</f>
        <v>1</v>
      </c>
      <c r="AL98" s="119">
        <f>'ALL PROJECTS MONTHLY REPORT'!AL98</f>
        <v>0</v>
      </c>
      <c r="AM98" s="153" t="str">
        <f>'ALL PROJECTS MONTHLY REPORT'!AM98</f>
        <v>Project Closed</v>
      </c>
      <c r="AN98" s="154" t="str">
        <f>'ALL PROJECTS MONTHLY REPORT'!AN98</f>
        <v xml:space="preserve">Final Acceptance </v>
      </c>
    </row>
    <row r="99" spans="1:40" s="155" customFormat="1" ht="43.8" hidden="1" thickBot="1" x14ac:dyDescent="0.35">
      <c r="A99" s="147">
        <f>'ALL PROJECTS MONTHLY REPORT'!A99</f>
        <v>3066</v>
      </c>
      <c r="B99" s="148" t="str">
        <f>'ALL PROJECTS MONTHLY REPORT'!B99</f>
        <v>Río Grande</v>
      </c>
      <c r="C99" s="148" t="str">
        <f>'ALL PROJECTS MONTHLY REPORT'!C99</f>
        <v>José H. Ramírez</v>
      </c>
      <c r="D99" s="148" t="str">
        <f>'ALL PROJECTS MONTHLY REPORT'!D99</f>
        <v>Luz Acevedo</v>
      </c>
      <c r="E99" s="148" t="str">
        <f>'ALL PROJECTS MONTHLY REPORT'!E99</f>
        <v>A &amp; M</v>
      </c>
      <c r="F99" s="148" t="str">
        <f>'ALL PROJECTS MONTHLY REPORT'!F99</f>
        <v xml:space="preserve">AVP / ORAM </v>
      </c>
      <c r="G99" s="148" t="str">
        <f>'ALL PROJECTS MONTHLY REPORT'!G99</f>
        <v>Raúl Feliciano &amp; Asoc.</v>
      </c>
      <c r="H99" s="148" t="str">
        <f>'ALL PROJECTS MONTHLY REPORT'!H99</f>
        <v>J R Builders</v>
      </c>
      <c r="I99" s="149">
        <f>'ALL PROJECTS MONTHLY REPORT'!I99</f>
        <v>80</v>
      </c>
      <c r="J99" s="149">
        <f>'ALL PROJECTS MONTHLY REPORT'!J99</f>
        <v>80</v>
      </c>
      <c r="K99" s="149">
        <f>'ALL PROJECTS MONTHLY REPORT'!K99</f>
        <v>0</v>
      </c>
      <c r="L99" s="26">
        <f>'ALL PROJECTS MONTHLY REPORT'!L99</f>
        <v>80</v>
      </c>
      <c r="M99" s="149">
        <f>'ALL PROJECTS MONTHLY REPORT'!M99</f>
        <v>0</v>
      </c>
      <c r="N99" s="149">
        <f>'ALL PROJECTS MONTHLY REPORT'!N99</f>
        <v>540</v>
      </c>
      <c r="O99" s="149">
        <f>'ALL PROJECTS MONTHLY REPORT'!O99</f>
        <v>317</v>
      </c>
      <c r="P99" s="27">
        <f>'ALL PROJECTS MONTHLY REPORT'!P99</f>
        <v>857</v>
      </c>
      <c r="Q99" s="28">
        <f>'ALL PROJECTS MONTHLY REPORT'!Q99</f>
        <v>0.58703703703703702</v>
      </c>
      <c r="R99" s="29">
        <f>'ALL PROJECTS MONTHLY REPORT'!R99</f>
        <v>853</v>
      </c>
      <c r="S99" s="28">
        <f>'ALL PROJECTS MONTHLY REPORT'!S99</f>
        <v>1</v>
      </c>
      <c r="T99" s="31">
        <f>'ALL PROJECTS MONTHLY REPORT'!T99</f>
        <v>36614</v>
      </c>
      <c r="U99" s="31">
        <f>'ALL PROJECTS MONTHLY REPORT'!U99</f>
        <v>37153</v>
      </c>
      <c r="V99" s="32">
        <f>'ALL PROJECTS MONTHLY REPORT'!V99</f>
        <v>37470</v>
      </c>
      <c r="W99" s="32">
        <f>'ALL PROJECTS MONTHLY REPORT'!W99</f>
        <v>37467</v>
      </c>
      <c r="X99" s="32">
        <f>'ALL PROJECTS MONTHLY REPORT'!X99</f>
        <v>37575</v>
      </c>
      <c r="Y99" s="31">
        <f>'ALL PROJECTS MONTHLY REPORT'!Y99</f>
        <v>0</v>
      </c>
      <c r="Z99" s="150">
        <f>'ALL PROJECTS MONTHLY REPORT'!Z99</f>
        <v>0</v>
      </c>
      <c r="AA99" s="151">
        <f>'ALL PROJECTS MONTHLY REPORT'!AA99</f>
        <v>0</v>
      </c>
      <c r="AB99" s="152">
        <f>'ALL PROJECTS MONTHLY REPORT'!AB99</f>
        <v>3404949</v>
      </c>
      <c r="AC99" s="152">
        <f>'ALL PROJECTS MONTHLY REPORT'!AC99</f>
        <v>226802</v>
      </c>
      <c r="AD99" s="37">
        <f>'ALL PROJECTS MONTHLY REPORT'!AD99</f>
        <v>3631751</v>
      </c>
      <c r="AE99" s="28">
        <f>'ALL PROJECTS MONTHLY REPORT'!AE99</f>
        <v>6.6609514562479502E-2</v>
      </c>
      <c r="AF99" s="37">
        <f>'ALL PROJECTS MONTHLY REPORT'!AF99</f>
        <v>3631751</v>
      </c>
      <c r="AG99" s="152">
        <f>'ALL PROJECTS MONTHLY REPORT'!AG99</f>
        <v>0</v>
      </c>
      <c r="AH99" s="37">
        <f>'ALL PROJECTS MONTHLY REPORT'!AH99</f>
        <v>3631751</v>
      </c>
      <c r="AI99" s="39">
        <f>'ALL PROJECTS MONTHLY REPORT'!AI99</f>
        <v>1</v>
      </c>
      <c r="AJ99" s="40">
        <f>'ALL PROJECTS MONTHLY REPORT'!AJ99</f>
        <v>10.6625</v>
      </c>
      <c r="AK99" s="39">
        <f>'ALL PROJECTS MONTHLY REPORT'!AK99</f>
        <v>1</v>
      </c>
      <c r="AL99" s="119">
        <f>'ALL PROJECTS MONTHLY REPORT'!AL99</f>
        <v>0</v>
      </c>
      <c r="AM99" s="153" t="str">
        <f>'ALL PROJECTS MONTHLY REPORT'!AM99</f>
        <v>Project Closed</v>
      </c>
      <c r="AN99" s="154" t="str">
        <f>'ALL PROJECTS MONTHLY REPORT'!AN99</f>
        <v xml:space="preserve">Final Acceptance </v>
      </c>
    </row>
    <row r="100" spans="1:40" s="155" customFormat="1" ht="29.4" hidden="1" thickBot="1" x14ac:dyDescent="0.35">
      <c r="A100" s="147">
        <f>'ALL PROJECTS MONTHLY REPORT'!A100</f>
        <v>5145</v>
      </c>
      <c r="B100" s="148" t="str">
        <f>'ALL PROJECTS MONTHLY REPORT'!B100</f>
        <v>San Germán</v>
      </c>
      <c r="C100" s="148" t="str">
        <f>'ALL PROJECTS MONTHLY REPORT'!C100</f>
        <v>Manuel F. Rossy</v>
      </c>
      <c r="D100" s="148" t="str">
        <f>'ALL PROJECTS MONTHLY REPORT'!D100</f>
        <v>Frank Nieves</v>
      </c>
      <c r="E100" s="148" t="str">
        <f>'ALL PROJECTS MONTHLY REPORT'!E100</f>
        <v>Municipio de San Germán</v>
      </c>
      <c r="F100" s="148" t="str">
        <f>'ALL PROJECTS MONTHLY REPORT'!F100</f>
        <v xml:space="preserve">MD
</v>
      </c>
      <c r="G100" s="148" t="str">
        <f>'ALL PROJECTS MONTHLY REPORT'!G100</f>
        <v>Unipro</v>
      </c>
      <c r="H100" s="148" t="str">
        <f>'ALL PROJECTS MONTHLY REPORT'!H100</f>
        <v>Cap Con Inc.</v>
      </c>
      <c r="I100" s="149">
        <f>'ALL PROJECTS MONTHLY REPORT'!I100</f>
        <v>101</v>
      </c>
      <c r="J100" s="149">
        <f>'ALL PROJECTS MONTHLY REPORT'!J100</f>
        <v>101</v>
      </c>
      <c r="K100" s="149">
        <f>'ALL PROJECTS MONTHLY REPORT'!K100</f>
        <v>0</v>
      </c>
      <c r="L100" s="26">
        <f>'ALL PROJECTS MONTHLY REPORT'!L100</f>
        <v>101</v>
      </c>
      <c r="M100" s="149">
        <f>'ALL PROJECTS MONTHLY REPORT'!M100</f>
        <v>0</v>
      </c>
      <c r="N100" s="149">
        <f>'ALL PROJECTS MONTHLY REPORT'!N100</f>
        <v>732</v>
      </c>
      <c r="O100" s="149">
        <f>'ALL PROJECTS MONTHLY REPORT'!O100</f>
        <v>84</v>
      </c>
      <c r="P100" s="27">
        <f>'ALL PROJECTS MONTHLY REPORT'!P100</f>
        <v>816</v>
      </c>
      <c r="Q100" s="28">
        <f>'ALL PROJECTS MONTHLY REPORT'!Q100</f>
        <v>0.11475409836065574</v>
      </c>
      <c r="R100" s="29">
        <f>'ALL PROJECTS MONTHLY REPORT'!R100</f>
        <v>815</v>
      </c>
      <c r="S100" s="28">
        <f>'ALL PROJECTS MONTHLY REPORT'!S100</f>
        <v>1</v>
      </c>
      <c r="T100" s="31">
        <f>'ALL PROJECTS MONTHLY REPORT'!T100</f>
        <v>39986</v>
      </c>
      <c r="U100" s="31">
        <f>'ALL PROJECTS MONTHLY REPORT'!U100</f>
        <v>40717</v>
      </c>
      <c r="V100" s="32">
        <f>'ALL PROJECTS MONTHLY REPORT'!V100</f>
        <v>40801</v>
      </c>
      <c r="W100" s="32">
        <f>'ALL PROJECTS MONTHLY REPORT'!W100</f>
        <v>40801</v>
      </c>
      <c r="X100" s="32">
        <f>'ALL PROJECTS MONTHLY REPORT'!X100</f>
        <v>40908</v>
      </c>
      <c r="Y100" s="31">
        <f>'ALL PROJECTS MONTHLY REPORT'!Y100</f>
        <v>0</v>
      </c>
      <c r="Z100" s="150" t="str">
        <f>'ALL PROJECTS MONTHLY REPORT'!Z100</f>
        <v>CFP/ARRA</v>
      </c>
      <c r="AA100" s="151">
        <f>'ALL PROJECTS MONTHLY REPORT'!AA100</f>
        <v>0</v>
      </c>
      <c r="AB100" s="152">
        <f>'ALL PROJECTS MONTHLY REPORT'!AB100</f>
        <v>10316000</v>
      </c>
      <c r="AC100" s="152">
        <f>'ALL PROJECTS MONTHLY REPORT'!AC100</f>
        <v>610969.80000000005</v>
      </c>
      <c r="AD100" s="37">
        <f>'ALL PROJECTS MONTHLY REPORT'!AD100</f>
        <v>10926969.800000001</v>
      </c>
      <c r="AE100" s="28">
        <f>'ALL PROJECTS MONTHLY REPORT'!AE100</f>
        <v>5.9225455602946883E-2</v>
      </c>
      <c r="AF100" s="37">
        <f>'ALL PROJECTS MONTHLY REPORT'!AF100</f>
        <v>10908277</v>
      </c>
      <c r="AG100" s="152">
        <f>'ALL PROJECTS MONTHLY REPORT'!AG100</f>
        <v>0</v>
      </c>
      <c r="AH100" s="37">
        <f>'ALL PROJECTS MONTHLY REPORT'!AH100</f>
        <v>10908277</v>
      </c>
      <c r="AI100" s="39">
        <f>'ALL PROJECTS MONTHLY REPORT'!AI100</f>
        <v>0.99828929700162616</v>
      </c>
      <c r="AJ100" s="40">
        <f>'ALL PROJECTS MONTHLY REPORT'!AJ100</f>
        <v>8.0693069306930685</v>
      </c>
      <c r="AK100" s="39">
        <f>'ALL PROJECTS MONTHLY REPORT'!AK100</f>
        <v>1</v>
      </c>
      <c r="AL100" s="119">
        <f>'ALL PROJECTS MONTHLY REPORT'!AL100</f>
        <v>0</v>
      </c>
      <c r="AM100" s="153" t="str">
        <f>'ALL PROJECTS MONTHLY REPORT'!AM100</f>
        <v>Project Closed</v>
      </c>
      <c r="AN100" s="154" t="str">
        <f>'ALL PROJECTS MONTHLY REPORT'!AN100</f>
        <v xml:space="preserve">Final Acceptance </v>
      </c>
    </row>
    <row r="101" spans="1:40" s="155" customFormat="1" ht="43.8" hidden="1" thickBot="1" x14ac:dyDescent="0.35">
      <c r="A101" s="147">
        <f>'ALL PROJECTS MONTHLY REPORT'!A101</f>
        <v>5035</v>
      </c>
      <c r="B101" s="148" t="str">
        <f>'ALL PROJECTS MONTHLY REPORT'!B101</f>
        <v>San Juan</v>
      </c>
      <c r="C101" s="148" t="str">
        <f>'ALL PROJECTS MONTHLY REPORT'!C101</f>
        <v>Villa Esperanza</v>
      </c>
      <c r="D101" s="148" t="str">
        <f>'ALL PROJECTS MONTHLY REPORT'!D101</f>
        <v>Luz Acevedo</v>
      </c>
      <c r="E101" s="148">
        <f>'ALL PROJECTS MONTHLY REPORT'!E101</f>
        <v>0</v>
      </c>
      <c r="F101" s="148" t="str">
        <f>'ALL PROJECTS MONTHLY REPORT'!F101</f>
        <v xml:space="preserve">LMC
</v>
      </c>
      <c r="G101" s="148" t="str">
        <f>'ALL PROJECTS MONTHLY REPORT'!G101</f>
        <v>Guillermety, Ortiz &amp; Asoc.</v>
      </c>
      <c r="H101" s="148" t="str">
        <f>'ALL PROJECTS MONTHLY REPORT'!H101</f>
        <v>Del Valle Group</v>
      </c>
      <c r="I101" s="149">
        <f>'ALL PROJECTS MONTHLY REPORT'!I101</f>
        <v>300</v>
      </c>
      <c r="J101" s="149">
        <f>'ALL PROJECTS MONTHLY REPORT'!J101</f>
        <v>300</v>
      </c>
      <c r="K101" s="149">
        <f>'ALL PROJECTS MONTHLY REPORT'!K101</f>
        <v>0</v>
      </c>
      <c r="L101" s="26">
        <f>'ALL PROJECTS MONTHLY REPORT'!L101</f>
        <v>300</v>
      </c>
      <c r="M101" s="149">
        <f>'ALL PROJECTS MONTHLY REPORT'!M101</f>
        <v>0</v>
      </c>
      <c r="N101" s="149">
        <f>'ALL PROJECTS MONTHLY REPORT'!N101</f>
        <v>1130</v>
      </c>
      <c r="O101" s="149">
        <f>'ALL PROJECTS MONTHLY REPORT'!O101</f>
        <v>233</v>
      </c>
      <c r="P101" s="27">
        <f>'ALL PROJECTS MONTHLY REPORT'!P101</f>
        <v>1363</v>
      </c>
      <c r="Q101" s="28">
        <f>'ALL PROJECTS MONTHLY REPORT'!Q101</f>
        <v>0.20619469026548673</v>
      </c>
      <c r="R101" s="29">
        <f>'ALL PROJECTS MONTHLY REPORT'!R101</f>
        <v>1323</v>
      </c>
      <c r="S101" s="28">
        <f>'ALL PROJECTS MONTHLY REPORT'!S101</f>
        <v>1</v>
      </c>
      <c r="T101" s="31">
        <f>'ALL PROJECTS MONTHLY REPORT'!T101</f>
        <v>37790</v>
      </c>
      <c r="U101" s="31">
        <f>'ALL PROJECTS MONTHLY REPORT'!U101</f>
        <v>38919</v>
      </c>
      <c r="V101" s="32">
        <f>'ALL PROJECTS MONTHLY REPORT'!V101</f>
        <v>39152</v>
      </c>
      <c r="W101" s="32">
        <f>'ALL PROJECTS MONTHLY REPORT'!W101</f>
        <v>39113</v>
      </c>
      <c r="X101" s="32">
        <f>'ALL PROJECTS MONTHLY REPORT'!X101</f>
        <v>39171</v>
      </c>
      <c r="Y101" s="31">
        <f>'ALL PROJECTS MONTHLY REPORT'!Y101</f>
        <v>0</v>
      </c>
      <c r="Z101" s="150" t="str">
        <f>'ALL PROJECTS MONTHLY REPORT'!Z101</f>
        <v>CFP</v>
      </c>
      <c r="AA101" s="151">
        <f>'ALL PROJECTS MONTHLY REPORT'!AA101</f>
        <v>0</v>
      </c>
      <c r="AB101" s="152">
        <f>'ALL PROJECTS MONTHLY REPORT'!AB101</f>
        <v>19819000</v>
      </c>
      <c r="AC101" s="152">
        <f>'ALL PROJECTS MONTHLY REPORT'!AC101</f>
        <v>1078350.46</v>
      </c>
      <c r="AD101" s="37">
        <f>'ALL PROJECTS MONTHLY REPORT'!AD101</f>
        <v>20897350.460000001</v>
      </c>
      <c r="AE101" s="28">
        <f>'ALL PROJECTS MONTHLY REPORT'!AE101</f>
        <v>5.4409932892678738E-2</v>
      </c>
      <c r="AF101" s="37">
        <f>'ALL PROJECTS MONTHLY REPORT'!AF101</f>
        <v>20897350.460000001</v>
      </c>
      <c r="AG101" s="152">
        <f>'ALL PROJECTS MONTHLY REPORT'!AG101</f>
        <v>0</v>
      </c>
      <c r="AH101" s="37">
        <f>'ALL PROJECTS MONTHLY REPORT'!AH101</f>
        <v>20897350.460000001</v>
      </c>
      <c r="AI101" s="39">
        <f>'ALL PROJECTS MONTHLY REPORT'!AI101</f>
        <v>1</v>
      </c>
      <c r="AJ101" s="40">
        <f>'ALL PROJECTS MONTHLY REPORT'!AJ101</f>
        <v>4.41</v>
      </c>
      <c r="AK101" s="39">
        <f>'ALL PROJECTS MONTHLY REPORT'!AK101</f>
        <v>1</v>
      </c>
      <c r="AL101" s="119">
        <f>'ALL PROJECTS MONTHLY REPORT'!AL101</f>
        <v>0</v>
      </c>
      <c r="AM101" s="153" t="str">
        <f>'ALL PROJECTS MONTHLY REPORT'!AM101</f>
        <v>Project Closed</v>
      </c>
      <c r="AN101" s="154" t="str">
        <f>'ALL PROJECTS MONTHLY REPORT'!AN101</f>
        <v xml:space="preserve">Final Acceptance </v>
      </c>
    </row>
    <row r="102" spans="1:40" s="155" customFormat="1" ht="43.8" hidden="1" thickBot="1" x14ac:dyDescent="0.35">
      <c r="A102" s="147">
        <f>'ALL PROJECTS MONTHLY REPORT'!A102</f>
        <v>5077</v>
      </c>
      <c r="B102" s="148" t="str">
        <f>'ALL PROJECTS MONTHLY REPORT'!B102</f>
        <v>San Juan</v>
      </c>
      <c r="C102" s="148" t="str">
        <f>'ALL PROJECTS MONTHLY REPORT'!C102</f>
        <v>La Rosa</v>
      </c>
      <c r="D102" s="148" t="str">
        <f>'ALL PROJECTS MONTHLY REPORT'!D102</f>
        <v>Jorge Mercado</v>
      </c>
      <c r="E102" s="148" t="str">
        <f>'ALL PROJECTS MONTHLY REPORT'!E102</f>
        <v>AUTO ADM.</v>
      </c>
      <c r="F102" s="148" t="str">
        <f>'ALL PROJECTS MONTHLY REPORT'!F102</f>
        <v xml:space="preserve">LMC
</v>
      </c>
      <c r="G102" s="148" t="str">
        <f>'ALL PROJECTS MONTHLY REPORT'!G102</f>
        <v>García Joglar &amp; Arq.</v>
      </c>
      <c r="H102" s="148" t="str">
        <f>'ALL PROJECTS MONTHLY REPORT'!H102</f>
        <v>DGM Engineers</v>
      </c>
      <c r="I102" s="149">
        <f>'ALL PROJECTS MONTHLY REPORT'!I102</f>
        <v>52</v>
      </c>
      <c r="J102" s="149">
        <f>'ALL PROJECTS MONTHLY REPORT'!J102</f>
        <v>52</v>
      </c>
      <c r="K102" s="149">
        <f>'ALL PROJECTS MONTHLY REPORT'!K102</f>
        <v>0</v>
      </c>
      <c r="L102" s="26">
        <f>'ALL PROJECTS MONTHLY REPORT'!L102</f>
        <v>52</v>
      </c>
      <c r="M102" s="149">
        <f>'ALL PROJECTS MONTHLY REPORT'!M102</f>
        <v>0</v>
      </c>
      <c r="N102" s="149">
        <f>'ALL PROJECTS MONTHLY REPORT'!N102</f>
        <v>730</v>
      </c>
      <c r="O102" s="149">
        <f>'ALL PROJECTS MONTHLY REPORT'!O102</f>
        <v>270</v>
      </c>
      <c r="P102" s="27">
        <f>'ALL PROJECTS MONTHLY REPORT'!P102</f>
        <v>1000</v>
      </c>
      <c r="Q102" s="28">
        <f>'ALL PROJECTS MONTHLY REPORT'!Q102</f>
        <v>0.36986301369863012</v>
      </c>
      <c r="R102" s="29">
        <f>'ALL PROJECTS MONTHLY REPORT'!R102</f>
        <v>984</v>
      </c>
      <c r="S102" s="28">
        <f>'ALL PROJECTS MONTHLY REPORT'!S102</f>
        <v>1</v>
      </c>
      <c r="T102" s="31">
        <f>'ALL PROJECTS MONTHLY REPORT'!T102</f>
        <v>36801</v>
      </c>
      <c r="U102" s="31">
        <f>'ALL PROJECTS MONTHLY REPORT'!U102</f>
        <v>37530</v>
      </c>
      <c r="V102" s="32">
        <f>'ALL PROJECTS MONTHLY REPORT'!V102</f>
        <v>37800</v>
      </c>
      <c r="W102" s="32">
        <f>'ALL PROJECTS MONTHLY REPORT'!W102</f>
        <v>37785</v>
      </c>
      <c r="X102" s="32">
        <f>'ALL PROJECTS MONTHLY REPORT'!X102</f>
        <v>38187</v>
      </c>
      <c r="Y102" s="31">
        <f>'ALL PROJECTS MONTHLY REPORT'!Y102</f>
        <v>0</v>
      </c>
      <c r="Z102" s="150">
        <f>'ALL PROJECTS MONTHLY REPORT'!Z102</f>
        <v>0</v>
      </c>
      <c r="AA102" s="151">
        <f>'ALL PROJECTS MONTHLY REPORT'!AA102</f>
        <v>0</v>
      </c>
      <c r="AB102" s="152">
        <f>'ALL PROJECTS MONTHLY REPORT'!AB102</f>
        <v>4491000</v>
      </c>
      <c r="AC102" s="152">
        <f>'ALL PROJECTS MONTHLY REPORT'!AC102</f>
        <v>510039</v>
      </c>
      <c r="AD102" s="37">
        <f>'ALL PROJECTS MONTHLY REPORT'!AD102</f>
        <v>5001039</v>
      </c>
      <c r="AE102" s="28">
        <f>'ALL PROJECTS MONTHLY REPORT'!AE102</f>
        <v>0.1135691382765531</v>
      </c>
      <c r="AF102" s="37">
        <f>'ALL PROJECTS MONTHLY REPORT'!AF102</f>
        <v>5001039</v>
      </c>
      <c r="AG102" s="152">
        <f>'ALL PROJECTS MONTHLY REPORT'!AG102</f>
        <v>0</v>
      </c>
      <c r="AH102" s="37">
        <f>'ALL PROJECTS MONTHLY REPORT'!AH102</f>
        <v>5001039</v>
      </c>
      <c r="AI102" s="39">
        <f>'ALL PROJECTS MONTHLY REPORT'!AI102</f>
        <v>1</v>
      </c>
      <c r="AJ102" s="40">
        <f>'ALL PROJECTS MONTHLY REPORT'!AJ102</f>
        <v>18.923076923076923</v>
      </c>
      <c r="AK102" s="39">
        <f>'ALL PROJECTS MONTHLY REPORT'!AK102</f>
        <v>1</v>
      </c>
      <c r="AL102" s="119">
        <f>'ALL PROJECTS MONTHLY REPORT'!AL102</f>
        <v>0</v>
      </c>
      <c r="AM102" s="153" t="str">
        <f>'ALL PROJECTS MONTHLY REPORT'!AM102</f>
        <v>Project Closed</v>
      </c>
      <c r="AN102" s="154" t="str">
        <f>'ALL PROJECTS MONTHLY REPORT'!AN102</f>
        <v xml:space="preserve">Final Acceptance </v>
      </c>
    </row>
    <row r="103" spans="1:40" s="155" customFormat="1" ht="43.8" hidden="1" thickBot="1" x14ac:dyDescent="0.35">
      <c r="A103" s="147">
        <f>'ALL PROJECTS MONTHLY REPORT'!A103</f>
        <v>5026</v>
      </c>
      <c r="B103" s="148" t="str">
        <f>'ALL PROJECTS MONTHLY REPORT'!B103</f>
        <v>San Juan</v>
      </c>
      <c r="C103" s="148" t="str">
        <f>'ALL PROJECTS MONTHLY REPORT'!C103</f>
        <v>Los Lirios</v>
      </c>
      <c r="D103" s="148" t="str">
        <f>'ALL PROJECTS MONTHLY REPORT'!D103</f>
        <v>Frank Nieves</v>
      </c>
      <c r="E103" s="148" t="str">
        <f>'ALL PROJECTS MONTHLY REPORT'!E103</f>
        <v xml:space="preserve">A &amp; M </v>
      </c>
      <c r="F103" s="148" t="str">
        <f>'ALL PROJECTS MONTHLY REPORT'!F103</f>
        <v xml:space="preserve">CCC Joint Venture
</v>
      </c>
      <c r="G103" s="148" t="str">
        <f>'ALL PROJECTS MONTHLY REPORT'!G103</f>
        <v>DG3A</v>
      </c>
      <c r="H103" s="148" t="str">
        <f>'ALL PROJECTS MONTHLY REPORT'!H103</f>
        <v>Builders Associates, LLC</v>
      </c>
      <c r="I103" s="149">
        <f>'ALL PROJECTS MONTHLY REPORT'!I103</f>
        <v>150</v>
      </c>
      <c r="J103" s="149">
        <f>'ALL PROJECTS MONTHLY REPORT'!J103</f>
        <v>150</v>
      </c>
      <c r="K103" s="149">
        <f>'ALL PROJECTS MONTHLY REPORT'!K103</f>
        <v>0</v>
      </c>
      <c r="L103" s="26">
        <f>'ALL PROJECTS MONTHLY REPORT'!L103</f>
        <v>150</v>
      </c>
      <c r="M103" s="149">
        <f>'ALL PROJECTS MONTHLY REPORT'!M103</f>
        <v>0</v>
      </c>
      <c r="N103" s="149">
        <f>'ALL PROJECTS MONTHLY REPORT'!N103</f>
        <v>854</v>
      </c>
      <c r="O103" s="149">
        <f>'ALL PROJECTS MONTHLY REPORT'!O103</f>
        <v>275</v>
      </c>
      <c r="P103" s="27">
        <f>'ALL PROJECTS MONTHLY REPORT'!P103</f>
        <v>1129</v>
      </c>
      <c r="Q103" s="28">
        <f>'ALL PROJECTS MONTHLY REPORT'!Q103</f>
        <v>0.32201405152224827</v>
      </c>
      <c r="R103" s="29">
        <f>'ALL PROJECTS MONTHLY REPORT'!R103</f>
        <v>1142</v>
      </c>
      <c r="S103" s="28">
        <f>'ALL PROJECTS MONTHLY REPORT'!S103</f>
        <v>1</v>
      </c>
      <c r="T103" s="31">
        <f>'ALL PROJECTS MONTHLY REPORT'!T103</f>
        <v>40129</v>
      </c>
      <c r="U103" s="31">
        <f>'ALL PROJECTS MONTHLY REPORT'!U103</f>
        <v>40982</v>
      </c>
      <c r="V103" s="32">
        <f>'ALL PROJECTS MONTHLY REPORT'!V103</f>
        <v>41257</v>
      </c>
      <c r="W103" s="32">
        <f>'ALL PROJECTS MONTHLY REPORT'!W103</f>
        <v>41271</v>
      </c>
      <c r="X103" s="32">
        <f>'ALL PROJECTS MONTHLY REPORT'!X103</f>
        <v>41383</v>
      </c>
      <c r="Y103" s="31">
        <f>'ALL PROJECTS MONTHLY REPORT'!Y103</f>
        <v>0</v>
      </c>
      <c r="Z103" s="150" t="str">
        <f>'ALL PROJECTS MONTHLY REPORT'!Z103</f>
        <v>ARRA/CFP</v>
      </c>
      <c r="AA103" s="151">
        <f>'ALL PROJECTS MONTHLY REPORT'!AA103</f>
        <v>0</v>
      </c>
      <c r="AB103" s="152">
        <f>'ALL PROJECTS MONTHLY REPORT'!AB103</f>
        <v>15075000</v>
      </c>
      <c r="AC103" s="152">
        <f>'ALL PROJECTS MONTHLY REPORT'!AC103</f>
        <v>523404.07</v>
      </c>
      <c r="AD103" s="37">
        <f>'ALL PROJECTS MONTHLY REPORT'!AD103</f>
        <v>15598404.07</v>
      </c>
      <c r="AE103" s="28">
        <f>'ALL PROJECTS MONTHLY REPORT'!AE103</f>
        <v>3.4720004643449418E-2</v>
      </c>
      <c r="AF103" s="37">
        <f>'ALL PROJECTS MONTHLY REPORT'!AF103</f>
        <v>15598404.07</v>
      </c>
      <c r="AG103" s="152">
        <f>'ALL PROJECTS MONTHLY REPORT'!AG103</f>
        <v>0</v>
      </c>
      <c r="AH103" s="37">
        <f>'ALL PROJECTS MONTHLY REPORT'!AH103</f>
        <v>15598404.07</v>
      </c>
      <c r="AI103" s="39">
        <f>'ALL PROJECTS MONTHLY REPORT'!AI103</f>
        <v>1</v>
      </c>
      <c r="AJ103" s="40">
        <f>'ALL PROJECTS MONTHLY REPORT'!AJ103</f>
        <v>7.6133333333333333</v>
      </c>
      <c r="AK103" s="39">
        <f>'ALL PROJECTS MONTHLY REPORT'!AK103</f>
        <v>1</v>
      </c>
      <c r="AL103" s="119">
        <f>'ALL PROJECTS MONTHLY REPORT'!AL103</f>
        <v>0</v>
      </c>
      <c r="AM103" s="153" t="str">
        <f>'ALL PROJECTS MONTHLY REPORT'!AM103</f>
        <v>The Contractor submitted a claim for extended overhead by amount of $989,402.32</v>
      </c>
      <c r="AN103" s="154" t="str">
        <f>'ALL PROJECTS MONTHLY REPORT'!AN103</f>
        <v xml:space="preserve">Final Acceptance </v>
      </c>
    </row>
    <row r="104" spans="1:40" s="155" customFormat="1" ht="29.4" hidden="1" thickBot="1" x14ac:dyDescent="0.35">
      <c r="A104" s="147">
        <f>'ALL PROJECTS MONTHLY REPORT'!A104</f>
        <v>5099</v>
      </c>
      <c r="B104" s="148" t="str">
        <f>'ALL PROJECTS MONTHLY REPORT'!B104</f>
        <v>San Juan</v>
      </c>
      <c r="C104" s="148" t="str">
        <f>'ALL PROJECTS MONTHLY REPORT'!C104</f>
        <v>El Prado</v>
      </c>
      <c r="D104" s="148" t="str">
        <f>'ALL PROJECTS MONTHLY REPORT'!D104</f>
        <v>José González</v>
      </c>
      <c r="E104" s="148" t="str">
        <f>'ALL PROJECTS MONTHLY REPORT'!E104</f>
        <v>Cost Control</v>
      </c>
      <c r="F104" s="148" t="str">
        <f>'ALL PROJECTS MONTHLY REPORT'!F104</f>
        <v>BMA</v>
      </c>
      <c r="G104" s="148" t="str">
        <f>'ALL PROJECTS MONTHLY REPORT'!G104</f>
        <v>Ray Architects</v>
      </c>
      <c r="H104" s="148" t="str">
        <f>'ALL PROJECTS MONTHLY REPORT'!H104</f>
        <v>Del Valle Group</v>
      </c>
      <c r="I104" s="149">
        <f>'ALL PROJECTS MONTHLY REPORT'!I104</f>
        <v>220</v>
      </c>
      <c r="J104" s="149">
        <f>'ALL PROJECTS MONTHLY REPORT'!J104</f>
        <v>220</v>
      </c>
      <c r="K104" s="149">
        <f>'ALL PROJECTS MONTHLY REPORT'!K104</f>
        <v>0</v>
      </c>
      <c r="L104" s="26">
        <f>'ALL PROJECTS MONTHLY REPORT'!L104</f>
        <v>220</v>
      </c>
      <c r="M104" s="149">
        <f>'ALL PROJECTS MONTHLY REPORT'!M104</f>
        <v>0</v>
      </c>
      <c r="N104" s="149">
        <f>'ALL PROJECTS MONTHLY REPORT'!N104</f>
        <v>1260</v>
      </c>
      <c r="O104" s="149">
        <f>'ALL PROJECTS MONTHLY REPORT'!O104</f>
        <v>78</v>
      </c>
      <c r="P104" s="27">
        <f>'ALL PROJECTS MONTHLY REPORT'!P104</f>
        <v>1338</v>
      </c>
      <c r="Q104" s="28">
        <f>'ALL PROJECTS MONTHLY REPORT'!Q104</f>
        <v>6.1904761904761907E-2</v>
      </c>
      <c r="R104" s="29">
        <f>'ALL PROJECTS MONTHLY REPORT'!R104</f>
        <v>1202</v>
      </c>
      <c r="S104" s="28">
        <f>'ALL PROJECTS MONTHLY REPORT'!S104</f>
        <v>1</v>
      </c>
      <c r="T104" s="31">
        <f>'ALL PROJECTS MONTHLY REPORT'!T104</f>
        <v>36784</v>
      </c>
      <c r="U104" s="31">
        <f>'ALL PROJECTS MONTHLY REPORT'!U104</f>
        <v>38043</v>
      </c>
      <c r="V104" s="32">
        <f>'ALL PROJECTS MONTHLY REPORT'!V104</f>
        <v>38121</v>
      </c>
      <c r="W104" s="32">
        <f>'ALL PROJECTS MONTHLY REPORT'!W104</f>
        <v>37986</v>
      </c>
      <c r="X104" s="32">
        <f>'ALL PROJECTS MONTHLY REPORT'!X104</f>
        <v>38014</v>
      </c>
      <c r="Y104" s="31">
        <f>'ALL PROJECTS MONTHLY REPORT'!Y104</f>
        <v>0</v>
      </c>
      <c r="Z104" s="150" t="str">
        <f>'ALL PROJECTS MONTHLY REPORT'!Z104</f>
        <v>CFP</v>
      </c>
      <c r="AA104" s="151">
        <f>'ALL PROJECTS MONTHLY REPORT'!AA104</f>
        <v>0</v>
      </c>
      <c r="AB104" s="152">
        <f>'ALL PROJECTS MONTHLY REPORT'!AB104</f>
        <v>15715000</v>
      </c>
      <c r="AC104" s="152">
        <f>'ALL PROJECTS MONTHLY REPORT'!AC104</f>
        <v>1037001</v>
      </c>
      <c r="AD104" s="37">
        <f>'ALL PROJECTS MONTHLY REPORT'!AD104</f>
        <v>16752001</v>
      </c>
      <c r="AE104" s="28">
        <f>'ALL PROJECTS MONTHLY REPORT'!AE104</f>
        <v>6.5987973273942097E-2</v>
      </c>
      <c r="AF104" s="37">
        <f>'ALL PROJECTS MONTHLY REPORT'!AF104</f>
        <v>16752001</v>
      </c>
      <c r="AG104" s="152">
        <f>'ALL PROJECTS MONTHLY REPORT'!AG104</f>
        <v>0</v>
      </c>
      <c r="AH104" s="37">
        <f>'ALL PROJECTS MONTHLY REPORT'!AH104</f>
        <v>16752001</v>
      </c>
      <c r="AI104" s="39">
        <f>'ALL PROJECTS MONTHLY REPORT'!AI104</f>
        <v>1</v>
      </c>
      <c r="AJ104" s="40">
        <f>'ALL PROJECTS MONTHLY REPORT'!AJ104</f>
        <v>5.4636363636363638</v>
      </c>
      <c r="AK104" s="39">
        <f>'ALL PROJECTS MONTHLY REPORT'!AK104</f>
        <v>1</v>
      </c>
      <c r="AL104" s="119">
        <f>'ALL PROJECTS MONTHLY REPORT'!AL104</f>
        <v>0</v>
      </c>
      <c r="AM104" s="153" t="str">
        <f>'ALL PROJECTS MONTHLY REPORT'!AM104</f>
        <v>Project Closed</v>
      </c>
      <c r="AN104" s="154" t="str">
        <f>'ALL PROJECTS MONTHLY REPORT'!AN104</f>
        <v xml:space="preserve">Final Acceptance </v>
      </c>
    </row>
    <row r="105" spans="1:40" s="155" customFormat="1" ht="58.2" hidden="1" thickBot="1" x14ac:dyDescent="0.35">
      <c r="A105" s="147">
        <f>'ALL PROJECTS MONTHLY REPORT'!A105</f>
        <v>5192</v>
      </c>
      <c r="B105" s="148" t="str">
        <f>'ALL PROJECTS MONTHLY REPORT'!B105</f>
        <v>San Juan</v>
      </c>
      <c r="C105" s="148" t="str">
        <f>'ALL PROJECTS MONTHLY REPORT'!C105</f>
        <v>Antigua Via</v>
      </c>
      <c r="D105" s="148" t="str">
        <f>'ALL PROJECTS MONTHLY REPORT'!D105</f>
        <v>José González</v>
      </c>
      <c r="E105" s="148" t="str">
        <f>'ALL PROJECTS MONTHLY REPORT'!E105</f>
        <v>MAS Corporation</v>
      </c>
      <c r="F105" s="148" t="str">
        <f>'ALL PROJECTS MONTHLY REPORT'!F105</f>
        <v>BMA</v>
      </c>
      <c r="G105" s="148" t="str">
        <f>'ALL PROJECTS MONTHLY REPORT'!G105</f>
        <v>Rodríguez &amp; del Valle (Design &amp; Build)</v>
      </c>
      <c r="H105" s="148" t="str">
        <f>'ALL PROJECTS MONTHLY REPORT'!H105</f>
        <v>Rodríguez &amp; del Valle</v>
      </c>
      <c r="I105" s="149">
        <f>'ALL PROJECTS MONTHLY REPORT'!I105</f>
        <v>200</v>
      </c>
      <c r="J105" s="149">
        <f>'ALL PROJECTS MONTHLY REPORT'!J105</f>
        <v>200</v>
      </c>
      <c r="K105" s="149">
        <f>'ALL PROJECTS MONTHLY REPORT'!K105</f>
        <v>0</v>
      </c>
      <c r="L105" s="26">
        <f>'ALL PROJECTS MONTHLY REPORT'!L105</f>
        <v>200</v>
      </c>
      <c r="M105" s="149">
        <f>'ALL PROJECTS MONTHLY REPORT'!M105</f>
        <v>0</v>
      </c>
      <c r="N105" s="149">
        <f>'ALL PROJECTS MONTHLY REPORT'!N105</f>
        <v>882</v>
      </c>
      <c r="O105" s="149">
        <f>'ALL PROJECTS MONTHLY REPORT'!O105</f>
        <v>147</v>
      </c>
      <c r="P105" s="27">
        <f>'ALL PROJECTS MONTHLY REPORT'!P105</f>
        <v>1029</v>
      </c>
      <c r="Q105" s="28">
        <f>'ALL PROJECTS MONTHLY REPORT'!Q105</f>
        <v>0.16666666666666666</v>
      </c>
      <c r="R105" s="29">
        <f>'ALL PROJECTS MONTHLY REPORT'!R105</f>
        <v>1338</v>
      </c>
      <c r="S105" s="28">
        <f>'ALL PROJECTS MONTHLY REPORT'!S105</f>
        <v>1</v>
      </c>
      <c r="T105" s="31">
        <f>'ALL PROJECTS MONTHLY REPORT'!T105</f>
        <v>36535</v>
      </c>
      <c r="U105" s="31">
        <f>'ALL PROJECTS MONTHLY REPORT'!U105</f>
        <v>37416</v>
      </c>
      <c r="V105" s="32">
        <f>'ALL PROJECTS MONTHLY REPORT'!V105</f>
        <v>37563</v>
      </c>
      <c r="W105" s="32">
        <f>'ALL PROJECTS MONTHLY REPORT'!W105</f>
        <v>37873</v>
      </c>
      <c r="X105" s="32">
        <f>'ALL PROJECTS MONTHLY REPORT'!X105</f>
        <v>37873</v>
      </c>
      <c r="Y105" s="31">
        <f>'ALL PROJECTS MONTHLY REPORT'!Y105</f>
        <v>0</v>
      </c>
      <c r="Z105" s="150" t="str">
        <f>'ALL PROJECTS MONTHLY REPORT'!Z105</f>
        <v>CFP</v>
      </c>
      <c r="AA105" s="151">
        <f>'ALL PROJECTS MONTHLY REPORT'!AA105</f>
        <v>0</v>
      </c>
      <c r="AB105" s="152">
        <f>'ALL PROJECTS MONTHLY REPORT'!AB105</f>
        <v>13397000</v>
      </c>
      <c r="AC105" s="152">
        <f>'ALL PROJECTS MONTHLY REPORT'!AC105</f>
        <v>211211</v>
      </c>
      <c r="AD105" s="37">
        <f>'ALL PROJECTS MONTHLY REPORT'!AD105</f>
        <v>13608211</v>
      </c>
      <c r="AE105" s="28">
        <f>'ALL PROJECTS MONTHLY REPORT'!AE105</f>
        <v>1.5765544524893631E-2</v>
      </c>
      <c r="AF105" s="37">
        <f>'ALL PROJECTS MONTHLY REPORT'!AF105</f>
        <v>13608211</v>
      </c>
      <c r="AG105" s="152">
        <f>'ALL PROJECTS MONTHLY REPORT'!AG105</f>
        <v>0</v>
      </c>
      <c r="AH105" s="37">
        <f>'ALL PROJECTS MONTHLY REPORT'!AH105</f>
        <v>13608211</v>
      </c>
      <c r="AI105" s="39">
        <f>'ALL PROJECTS MONTHLY REPORT'!AI105</f>
        <v>1</v>
      </c>
      <c r="AJ105" s="40">
        <f>'ALL PROJECTS MONTHLY REPORT'!AJ105</f>
        <v>6.69</v>
      </c>
      <c r="AK105" s="39">
        <f>'ALL PROJECTS MONTHLY REPORT'!AK105</f>
        <v>1</v>
      </c>
      <c r="AL105" s="119">
        <f>'ALL PROJECTS MONTHLY REPORT'!AL105</f>
        <v>0</v>
      </c>
      <c r="AM105" s="153" t="str">
        <f>'ALL PROJECTS MONTHLY REPORT'!AM105</f>
        <v>Project Closed</v>
      </c>
      <c r="AN105" s="154" t="str">
        <f>'ALL PROJECTS MONTHLY REPORT'!AN105</f>
        <v xml:space="preserve">Final Acceptance </v>
      </c>
    </row>
    <row r="106" spans="1:40" s="155" customFormat="1" ht="43.8" hidden="1" thickBot="1" x14ac:dyDescent="0.35">
      <c r="A106" s="147">
        <f>'ALL PROJECTS MONTHLY REPORT'!A106</f>
        <v>2010</v>
      </c>
      <c r="B106" s="148" t="str">
        <f>'ALL PROJECTS MONTHLY REPORT'!B106</f>
        <v>San Juan</v>
      </c>
      <c r="C106" s="148" t="str">
        <f>'ALL PROJECTS MONTHLY REPORT'!C106</f>
        <v>Vista Hermosa II (Fase II)</v>
      </c>
      <c r="D106" s="148" t="str">
        <f>'ALL PROJECTS MONTHLY REPORT'!D106</f>
        <v>José Negrón</v>
      </c>
      <c r="E106" s="148" t="str">
        <f>'ALL PROJECTS MONTHLY REPORT'!E106</f>
        <v>MAS Corporation</v>
      </c>
      <c r="F106" s="148" t="str">
        <f>'ALL PROJECTS MONTHLY REPORT'!F106</f>
        <v>AVP / Jorge L. Robert</v>
      </c>
      <c r="G106" s="148" t="str">
        <f>'ALL PROJECTS MONTHLY REPORT'!G106</f>
        <v>Guillermety, Ortiz &amp; Asoc.</v>
      </c>
      <c r="H106" s="148" t="str">
        <f>'ALL PROJECTS MONTHLY REPORT'!H106</f>
        <v>Urban Builders</v>
      </c>
      <c r="I106" s="149">
        <f>'ALL PROJECTS MONTHLY REPORT'!I106</f>
        <v>476</v>
      </c>
      <c r="J106" s="149">
        <f>'ALL PROJECTS MONTHLY REPORT'!J106</f>
        <v>476</v>
      </c>
      <c r="K106" s="149">
        <f>'ALL PROJECTS MONTHLY REPORT'!K106</f>
        <v>0</v>
      </c>
      <c r="L106" s="26">
        <f>'ALL PROJECTS MONTHLY REPORT'!L106</f>
        <v>476</v>
      </c>
      <c r="M106" s="149">
        <f>'ALL PROJECTS MONTHLY REPORT'!M106</f>
        <v>0</v>
      </c>
      <c r="N106" s="149">
        <f>'ALL PROJECTS MONTHLY REPORT'!N106</f>
        <v>1216</v>
      </c>
      <c r="O106" s="149">
        <f>'ALL PROJECTS MONTHLY REPORT'!O106</f>
        <v>590</v>
      </c>
      <c r="P106" s="27">
        <f>'ALL PROJECTS MONTHLY REPORT'!P106</f>
        <v>1806</v>
      </c>
      <c r="Q106" s="28">
        <f>'ALL PROJECTS MONTHLY REPORT'!Q106</f>
        <v>0.48519736842105265</v>
      </c>
      <c r="R106" s="29">
        <f>'ALL PROJECTS MONTHLY REPORT'!R106</f>
        <v>1442</v>
      </c>
      <c r="S106" s="28">
        <f>'ALL PROJECTS MONTHLY REPORT'!S106</f>
        <v>1</v>
      </c>
      <c r="T106" s="31">
        <f>'ALL PROJECTS MONTHLY REPORT'!T106</f>
        <v>35527</v>
      </c>
      <c r="U106" s="31">
        <f>'ALL PROJECTS MONTHLY REPORT'!U106</f>
        <v>36742</v>
      </c>
      <c r="V106" s="32">
        <f>'ALL PROJECTS MONTHLY REPORT'!V106</f>
        <v>37332</v>
      </c>
      <c r="W106" s="32">
        <f>'ALL PROJECTS MONTHLY REPORT'!W106</f>
        <v>36969</v>
      </c>
      <c r="X106" s="32">
        <f>'ALL PROJECTS MONTHLY REPORT'!X106</f>
        <v>37238</v>
      </c>
      <c r="Y106" s="31">
        <f>'ALL PROJECTS MONTHLY REPORT'!Y106</f>
        <v>0</v>
      </c>
      <c r="Z106" s="150">
        <f>'ALL PROJECTS MONTHLY REPORT'!Z106</f>
        <v>0</v>
      </c>
      <c r="AA106" s="151">
        <f>'ALL PROJECTS MONTHLY REPORT'!AA106</f>
        <v>0</v>
      </c>
      <c r="AB106" s="152">
        <f>'ALL PROJECTS MONTHLY REPORT'!AB106</f>
        <v>17900000</v>
      </c>
      <c r="AC106" s="152">
        <f>'ALL PROJECTS MONTHLY REPORT'!AC106</f>
        <v>1037096.5</v>
      </c>
      <c r="AD106" s="37">
        <f>'ALL PROJECTS MONTHLY REPORT'!AD106</f>
        <v>18937096.5</v>
      </c>
      <c r="AE106" s="28">
        <f>'ALL PROJECTS MONTHLY REPORT'!AE106</f>
        <v>5.7938351955307263E-2</v>
      </c>
      <c r="AF106" s="37">
        <f>'ALL PROJECTS MONTHLY REPORT'!AF106</f>
        <v>18371767.140000001</v>
      </c>
      <c r="AG106" s="152">
        <f>'ALL PROJECTS MONTHLY REPORT'!AG106</f>
        <v>0</v>
      </c>
      <c r="AH106" s="37">
        <f>'ALL PROJECTS MONTHLY REPORT'!AH106</f>
        <v>18371767.140000001</v>
      </c>
      <c r="AI106" s="39">
        <f>'ALL PROJECTS MONTHLY REPORT'!AI106</f>
        <v>0.97014698847840797</v>
      </c>
      <c r="AJ106" s="40">
        <f>'ALL PROJECTS MONTHLY REPORT'!AJ106</f>
        <v>3.0294117647058822</v>
      </c>
      <c r="AK106" s="39">
        <f>'ALL PROJECTS MONTHLY REPORT'!AK106</f>
        <v>1</v>
      </c>
      <c r="AL106" s="119">
        <f>'ALL PROJECTS MONTHLY REPORT'!AL106</f>
        <v>0</v>
      </c>
      <c r="AM106" s="153" t="str">
        <f>'ALL PROJECTS MONTHLY REPORT'!AM106</f>
        <v>Project Closed</v>
      </c>
      <c r="AN106" s="154" t="str">
        <f>'ALL PROJECTS MONTHLY REPORT'!AN106</f>
        <v xml:space="preserve">Final Acceptance </v>
      </c>
    </row>
    <row r="107" spans="1:40" s="155" customFormat="1" ht="29.4" hidden="1" thickBot="1" x14ac:dyDescent="0.35">
      <c r="A107" s="147">
        <f>'ALL PROJECTS MONTHLY REPORT'!A107</f>
        <v>5031</v>
      </c>
      <c r="B107" s="148" t="str">
        <f>'ALL PROJECTS MONTHLY REPORT'!B107</f>
        <v>San Juan</v>
      </c>
      <c r="C107" s="148" t="str">
        <f>'ALL PROJECTS MONTHLY REPORT'!C107</f>
        <v>Jardines de Campo Rico</v>
      </c>
      <c r="D107" s="148" t="str">
        <f>'ALL PROJECTS MONTHLY REPORT'!D107</f>
        <v>José Negrón</v>
      </c>
      <c r="E107" s="148" t="str">
        <f>'ALL PROJECTS MONTHLY REPORT'!E107</f>
        <v>Cost Control</v>
      </c>
      <c r="F107" s="148" t="str">
        <f>'ALL PROJECTS MONTHLY REPORT'!F107</f>
        <v>CMS</v>
      </c>
      <c r="G107" s="148" t="str">
        <f>'ALL PROJECTS MONTHLY REPORT'!G107</f>
        <v>DG3A</v>
      </c>
      <c r="H107" s="148" t="str">
        <f>'ALL PROJECTS MONTHLY REPORT'!H107</f>
        <v>North Connstruction</v>
      </c>
      <c r="I107" s="149">
        <f>'ALL PROJECTS MONTHLY REPORT'!I107</f>
        <v>196</v>
      </c>
      <c r="J107" s="149">
        <f>'ALL PROJECTS MONTHLY REPORT'!J107</f>
        <v>196</v>
      </c>
      <c r="K107" s="149">
        <f>'ALL PROJECTS MONTHLY REPORT'!K107</f>
        <v>0</v>
      </c>
      <c r="L107" s="26">
        <f>'ALL PROJECTS MONTHLY REPORT'!L107</f>
        <v>196</v>
      </c>
      <c r="M107" s="149">
        <f>'ALL PROJECTS MONTHLY REPORT'!M107</f>
        <v>0</v>
      </c>
      <c r="N107" s="149">
        <f>'ALL PROJECTS MONTHLY REPORT'!N107</f>
        <v>750</v>
      </c>
      <c r="O107" s="149">
        <f>'ALL PROJECTS MONTHLY REPORT'!O107</f>
        <v>263</v>
      </c>
      <c r="P107" s="27">
        <f>'ALL PROJECTS MONTHLY REPORT'!P107</f>
        <v>1013</v>
      </c>
      <c r="Q107" s="28">
        <f>'ALL PROJECTS MONTHLY REPORT'!Q107</f>
        <v>0.35066666666666668</v>
      </c>
      <c r="R107" s="29">
        <f>'ALL PROJECTS MONTHLY REPORT'!R107</f>
        <v>1012</v>
      </c>
      <c r="S107" s="28">
        <f>'ALL PROJECTS MONTHLY REPORT'!S107</f>
        <v>1</v>
      </c>
      <c r="T107" s="31">
        <f>'ALL PROJECTS MONTHLY REPORT'!T107</f>
        <v>38747</v>
      </c>
      <c r="U107" s="31">
        <f>'ALL PROJECTS MONTHLY REPORT'!U107</f>
        <v>39496</v>
      </c>
      <c r="V107" s="32">
        <f>'ALL PROJECTS MONTHLY REPORT'!V107</f>
        <v>39759</v>
      </c>
      <c r="W107" s="32">
        <f>'ALL PROJECTS MONTHLY REPORT'!W107</f>
        <v>39759</v>
      </c>
      <c r="X107" s="32">
        <f>'ALL PROJECTS MONTHLY REPORT'!X107</f>
        <v>39786</v>
      </c>
      <c r="Y107" s="31">
        <f>'ALL PROJECTS MONTHLY REPORT'!Y107</f>
        <v>0</v>
      </c>
      <c r="Z107" s="150" t="str">
        <f>'ALL PROJECTS MONTHLY REPORT'!Z107</f>
        <v>Tax Credit</v>
      </c>
      <c r="AA107" s="151">
        <f>'ALL PROJECTS MONTHLY REPORT'!AA107</f>
        <v>0</v>
      </c>
      <c r="AB107" s="152">
        <f>'ALL PROJECTS MONTHLY REPORT'!AB107</f>
        <v>19483000</v>
      </c>
      <c r="AC107" s="152">
        <f>'ALL PROJECTS MONTHLY REPORT'!AC107</f>
        <v>17564</v>
      </c>
      <c r="AD107" s="37">
        <f>'ALL PROJECTS MONTHLY REPORT'!AD107</f>
        <v>19500564</v>
      </c>
      <c r="AE107" s="28">
        <f>'ALL PROJECTS MONTHLY REPORT'!AE107</f>
        <v>9.0150387517322795E-4</v>
      </c>
      <c r="AF107" s="37">
        <f>'ALL PROJECTS MONTHLY REPORT'!AF107</f>
        <v>19500564</v>
      </c>
      <c r="AG107" s="152">
        <f>'ALL PROJECTS MONTHLY REPORT'!AG107</f>
        <v>0</v>
      </c>
      <c r="AH107" s="37">
        <f>'ALL PROJECTS MONTHLY REPORT'!AH107</f>
        <v>19500564</v>
      </c>
      <c r="AI107" s="39">
        <f>'ALL PROJECTS MONTHLY REPORT'!AI107</f>
        <v>1</v>
      </c>
      <c r="AJ107" s="40">
        <f>'ALL PROJECTS MONTHLY REPORT'!AJ107</f>
        <v>5.1632653061224492</v>
      </c>
      <c r="AK107" s="39">
        <f>'ALL PROJECTS MONTHLY REPORT'!AK107</f>
        <v>1</v>
      </c>
      <c r="AL107" s="119">
        <f>'ALL PROJECTS MONTHLY REPORT'!AL107</f>
        <v>0</v>
      </c>
      <c r="AM107" s="153" t="str">
        <f>'ALL PROJECTS MONTHLY REPORT'!AM107</f>
        <v>Project Closed</v>
      </c>
      <c r="AN107" s="154" t="str">
        <f>'ALL PROJECTS MONTHLY REPORT'!AN107</f>
        <v xml:space="preserve">Final Acceptance </v>
      </c>
    </row>
    <row r="108" spans="1:40" s="155" customFormat="1" ht="29.4" hidden="1" thickBot="1" x14ac:dyDescent="0.35">
      <c r="A108" s="147">
        <f>'ALL PROJECTS MONTHLY REPORT'!A108</f>
        <v>5143</v>
      </c>
      <c r="B108" s="148" t="str">
        <f>'ALL PROJECTS MONTHLY REPORT'!B108</f>
        <v>San Juan</v>
      </c>
      <c r="C108" s="148" t="str">
        <f>'ALL PROJECTS MONTHLY REPORT'!C108</f>
        <v>Monte Park</v>
      </c>
      <c r="D108" s="148" t="str">
        <f>'ALL PROJECTS MONTHLY REPORT'!D108</f>
        <v>José Negrón</v>
      </c>
      <c r="E108" s="148" t="str">
        <f>'ALL PROJECTS MONTHLY REPORT'!E108</f>
        <v>Housing Promoters</v>
      </c>
      <c r="F108" s="148" t="str">
        <f>'ALL PROJECTS MONTHLY REPORT'!F108</f>
        <v>AVP / SAGA</v>
      </c>
      <c r="G108" s="148" t="str">
        <f>'ALL PROJECTS MONTHLY REPORT'!G108</f>
        <v>Molinary</v>
      </c>
      <c r="H108" s="148" t="str">
        <f>'ALL PROJECTS MONTHLY REPORT'!H108</f>
        <v>Fernández &amp; Gutiérrez</v>
      </c>
      <c r="I108" s="149">
        <f>'ALL PROJECTS MONTHLY REPORT'!I108</f>
        <v>224</v>
      </c>
      <c r="J108" s="149">
        <f>'ALL PROJECTS MONTHLY REPORT'!J108</f>
        <v>224</v>
      </c>
      <c r="K108" s="149">
        <f>'ALL PROJECTS MONTHLY REPORT'!K108</f>
        <v>0</v>
      </c>
      <c r="L108" s="26">
        <f>'ALL PROJECTS MONTHLY REPORT'!L108</f>
        <v>224</v>
      </c>
      <c r="M108" s="149">
        <f>'ALL PROJECTS MONTHLY REPORT'!M108</f>
        <v>0</v>
      </c>
      <c r="N108" s="149">
        <f>'ALL PROJECTS MONTHLY REPORT'!N108</f>
        <v>874</v>
      </c>
      <c r="O108" s="149">
        <f>'ALL PROJECTS MONTHLY REPORT'!O108</f>
        <v>345</v>
      </c>
      <c r="P108" s="27">
        <f>'ALL PROJECTS MONTHLY REPORT'!P108</f>
        <v>1219</v>
      </c>
      <c r="Q108" s="28">
        <f>'ALL PROJECTS MONTHLY REPORT'!Q108</f>
        <v>0.39473684210526316</v>
      </c>
      <c r="R108" s="29">
        <f>'ALL PROJECTS MONTHLY REPORT'!R108</f>
        <v>1517</v>
      </c>
      <c r="S108" s="28">
        <f>'ALL PROJECTS MONTHLY REPORT'!S108</f>
        <v>1</v>
      </c>
      <c r="T108" s="31">
        <f>'ALL PROJECTS MONTHLY REPORT'!T108</f>
        <v>35370</v>
      </c>
      <c r="U108" s="31">
        <f>'ALL PROJECTS MONTHLY REPORT'!U108</f>
        <v>36243</v>
      </c>
      <c r="V108" s="32">
        <f>'ALL PROJECTS MONTHLY REPORT'!V108</f>
        <v>36588</v>
      </c>
      <c r="W108" s="32">
        <f>'ALL PROJECTS MONTHLY REPORT'!W108</f>
        <v>36887</v>
      </c>
      <c r="X108" s="32">
        <f>'ALL PROJECTS MONTHLY REPORT'!X108</f>
        <v>36959</v>
      </c>
      <c r="Y108" s="31">
        <f>'ALL PROJECTS MONTHLY REPORT'!Y108</f>
        <v>0</v>
      </c>
      <c r="Z108" s="150">
        <f>'ALL PROJECTS MONTHLY REPORT'!Z108</f>
        <v>0</v>
      </c>
      <c r="AA108" s="151">
        <f>'ALL PROJECTS MONTHLY REPORT'!AA108</f>
        <v>0</v>
      </c>
      <c r="AB108" s="152">
        <f>'ALL PROJECTS MONTHLY REPORT'!AB108</f>
        <v>10585212</v>
      </c>
      <c r="AC108" s="152">
        <f>'ALL PROJECTS MONTHLY REPORT'!AC108</f>
        <v>350973</v>
      </c>
      <c r="AD108" s="37">
        <f>'ALL PROJECTS MONTHLY REPORT'!AD108</f>
        <v>10936185</v>
      </c>
      <c r="AE108" s="28">
        <f>'ALL PROJECTS MONTHLY REPORT'!AE108</f>
        <v>3.3156917405149748E-2</v>
      </c>
      <c r="AF108" s="37">
        <f>'ALL PROJECTS MONTHLY REPORT'!AF108</f>
        <v>10936185</v>
      </c>
      <c r="AG108" s="152">
        <f>'ALL PROJECTS MONTHLY REPORT'!AG108</f>
        <v>0</v>
      </c>
      <c r="AH108" s="37">
        <f>'ALL PROJECTS MONTHLY REPORT'!AH108</f>
        <v>10936185</v>
      </c>
      <c r="AI108" s="39">
        <f>'ALL PROJECTS MONTHLY REPORT'!AI108</f>
        <v>1</v>
      </c>
      <c r="AJ108" s="40">
        <f>'ALL PROJECTS MONTHLY REPORT'!AJ108</f>
        <v>6.7723214285714288</v>
      </c>
      <c r="AK108" s="39">
        <f>'ALL PROJECTS MONTHLY REPORT'!AK108</f>
        <v>1</v>
      </c>
      <c r="AL108" s="119">
        <f>'ALL PROJECTS MONTHLY REPORT'!AL108</f>
        <v>0</v>
      </c>
      <c r="AM108" s="153" t="str">
        <f>'ALL PROJECTS MONTHLY REPORT'!AM108</f>
        <v>Project Closed</v>
      </c>
      <c r="AN108" s="154" t="str">
        <f>'ALL PROJECTS MONTHLY REPORT'!AN108</f>
        <v xml:space="preserve">Final Acceptance </v>
      </c>
    </row>
    <row r="109" spans="1:40" s="155" customFormat="1" ht="43.8" hidden="1" thickBot="1" x14ac:dyDescent="0.35">
      <c r="A109" s="147">
        <f>'ALL PROJECTS MONTHLY REPORT'!A109</f>
        <v>5017</v>
      </c>
      <c r="B109" s="148" t="str">
        <f>'ALL PROJECTS MONTHLY REPORT'!B109</f>
        <v>San Juan</v>
      </c>
      <c r="C109" s="148" t="str">
        <f>'ALL PROJECTS MONTHLY REPORT'!C109</f>
        <v>San Martín</v>
      </c>
      <c r="D109" s="148" t="str">
        <f>'ALL PROJECTS MONTHLY REPORT'!D109</f>
        <v>Luis Rodríguez</v>
      </c>
      <c r="E109" s="148" t="str">
        <f>'ALL PROJECTS MONTHLY REPORT'!E109</f>
        <v>Housing Promoters</v>
      </c>
      <c r="F109" s="148" t="str">
        <f>'ALL PROJECTS MONTHLY REPORT'!F109</f>
        <v xml:space="preserve">LMC
</v>
      </c>
      <c r="G109" s="148" t="str">
        <f>'ALL PROJECTS MONTHLY REPORT'!G109</f>
        <v>Enrique Ruiz &amp; Assoc.</v>
      </c>
      <c r="H109" s="148" t="str">
        <f>'ALL PROJECTS MONTHLY REPORT'!H109</f>
        <v>Del Valle Group</v>
      </c>
      <c r="I109" s="149">
        <f>'ALL PROJECTS MONTHLY REPORT'!I109</f>
        <v>300</v>
      </c>
      <c r="J109" s="149">
        <f>'ALL PROJECTS MONTHLY REPORT'!J109</f>
        <v>300</v>
      </c>
      <c r="K109" s="149">
        <f>'ALL PROJECTS MONTHLY REPORT'!K109</f>
        <v>0</v>
      </c>
      <c r="L109" s="26">
        <f>'ALL PROJECTS MONTHLY REPORT'!L109</f>
        <v>300</v>
      </c>
      <c r="M109" s="149">
        <f>'ALL PROJECTS MONTHLY REPORT'!M109</f>
        <v>0</v>
      </c>
      <c r="N109" s="149">
        <f>'ALL PROJECTS MONTHLY REPORT'!N109</f>
        <v>1095</v>
      </c>
      <c r="O109" s="149">
        <f>'ALL PROJECTS MONTHLY REPORT'!O109</f>
        <v>353</v>
      </c>
      <c r="P109" s="27">
        <f>'ALL PROJECTS MONTHLY REPORT'!P109</f>
        <v>1448</v>
      </c>
      <c r="Q109" s="28">
        <f>'ALL PROJECTS MONTHLY REPORT'!Q109</f>
        <v>0.32237442922374432</v>
      </c>
      <c r="R109" s="29">
        <f>'ALL PROJECTS MONTHLY REPORT'!R109</f>
        <v>1631</v>
      </c>
      <c r="S109" s="28">
        <f>'ALL PROJECTS MONTHLY REPORT'!S109</f>
        <v>1</v>
      </c>
      <c r="T109" s="31">
        <f>'ALL PROJECTS MONTHLY REPORT'!T109</f>
        <v>37755</v>
      </c>
      <c r="U109" s="31">
        <f>'ALL PROJECTS MONTHLY REPORT'!U109</f>
        <v>38849</v>
      </c>
      <c r="V109" s="32">
        <f>'ALL PROJECTS MONTHLY REPORT'!V109</f>
        <v>39202</v>
      </c>
      <c r="W109" s="32">
        <f>'ALL PROJECTS MONTHLY REPORT'!W109</f>
        <v>39386</v>
      </c>
      <c r="X109" s="32">
        <f>'ALL PROJECTS MONTHLY REPORT'!X109</f>
        <v>39477</v>
      </c>
      <c r="Y109" s="31">
        <f>'ALL PROJECTS MONTHLY REPORT'!Y109</f>
        <v>0</v>
      </c>
      <c r="Z109" s="150">
        <f>'ALL PROJECTS MONTHLY REPORT'!Z109</f>
        <v>0</v>
      </c>
      <c r="AA109" s="151">
        <f>'ALL PROJECTS MONTHLY REPORT'!AA109</f>
        <v>0</v>
      </c>
      <c r="AB109" s="152">
        <f>'ALL PROJECTS MONTHLY REPORT'!AB109</f>
        <v>19703000</v>
      </c>
      <c r="AC109" s="152">
        <f>'ALL PROJECTS MONTHLY REPORT'!AC109</f>
        <v>845652.15</v>
      </c>
      <c r="AD109" s="37">
        <f>'ALL PROJECTS MONTHLY REPORT'!AD109</f>
        <v>20548652.149999999</v>
      </c>
      <c r="AE109" s="28">
        <f>'ALL PROJECTS MONTHLY REPORT'!AE109</f>
        <v>4.2919969040247682E-2</v>
      </c>
      <c r="AF109" s="37">
        <f>'ALL PROJECTS MONTHLY REPORT'!AF109</f>
        <v>20180652.149999999</v>
      </c>
      <c r="AG109" s="152">
        <f>'ALL PROJECTS MONTHLY REPORT'!AG109</f>
        <v>0</v>
      </c>
      <c r="AH109" s="37">
        <f>'ALL PROJECTS MONTHLY REPORT'!AH109</f>
        <v>20180652.149999999</v>
      </c>
      <c r="AI109" s="39">
        <f>'ALL PROJECTS MONTHLY REPORT'!AI109</f>
        <v>0.98209128280951508</v>
      </c>
      <c r="AJ109" s="40">
        <f>'ALL PROJECTS MONTHLY REPORT'!AJ109</f>
        <v>5.4366666666666665</v>
      </c>
      <c r="AK109" s="39">
        <f>'ALL PROJECTS MONTHLY REPORT'!AK109</f>
        <v>1</v>
      </c>
      <c r="AL109" s="119">
        <f>'ALL PROJECTS MONTHLY REPORT'!AL109</f>
        <v>0</v>
      </c>
      <c r="AM109" s="153" t="str">
        <f>'ALL PROJECTS MONTHLY REPORT'!AM109</f>
        <v>Project Closed</v>
      </c>
      <c r="AN109" s="154" t="str">
        <f>'ALL PROJECTS MONTHLY REPORT'!AN109</f>
        <v xml:space="preserve">Final Acceptance </v>
      </c>
    </row>
    <row r="110" spans="1:40" s="155" customFormat="1" ht="29.4" hidden="1" thickBot="1" x14ac:dyDescent="0.35">
      <c r="A110" s="147">
        <f>'ALL PROJECTS MONTHLY REPORT'!A110</f>
        <v>5023</v>
      </c>
      <c r="B110" s="148" t="str">
        <f>'ALL PROJECTS MONTHLY REPORT'!B110</f>
        <v>San Juan</v>
      </c>
      <c r="C110" s="148" t="str">
        <f>'ALL PROJECTS MONTHLY REPORT'!C110</f>
        <v xml:space="preserve">San Fernando </v>
      </c>
      <c r="D110" s="148" t="str">
        <f>'ALL PROJECTS MONTHLY REPORT'!D110</f>
        <v>Luis Rodríguez</v>
      </c>
      <c r="E110" s="148" t="str">
        <f>'ALL PROJECTS MONTHLY REPORT'!E110</f>
        <v>Cost Control Company, Inc.</v>
      </c>
      <c r="F110" s="148" t="str">
        <f>'ALL PROJECTS MONTHLY REPORT'!F110</f>
        <v xml:space="preserve">LMC
</v>
      </c>
      <c r="G110" s="148" t="str">
        <f>'ALL PROJECTS MONTHLY REPORT'!G110</f>
        <v>DDHK</v>
      </c>
      <c r="H110" s="148" t="str">
        <f>'ALL PROJECTS MONTHLY REPORT'!H110</f>
        <v>Del Valle Group</v>
      </c>
      <c r="I110" s="149">
        <f>'ALL PROJECTS MONTHLY REPORT'!I110</f>
        <v>334</v>
      </c>
      <c r="J110" s="149">
        <f>'ALL PROJECTS MONTHLY REPORT'!J110</f>
        <v>334</v>
      </c>
      <c r="K110" s="149">
        <f>'ALL PROJECTS MONTHLY REPORT'!K110</f>
        <v>0</v>
      </c>
      <c r="L110" s="26">
        <f>'ALL PROJECTS MONTHLY REPORT'!L110</f>
        <v>334</v>
      </c>
      <c r="M110" s="149">
        <f>'ALL PROJECTS MONTHLY REPORT'!M110</f>
        <v>0</v>
      </c>
      <c r="N110" s="149">
        <f>'ALL PROJECTS MONTHLY REPORT'!N110</f>
        <v>1190</v>
      </c>
      <c r="O110" s="149">
        <f>'ALL PROJECTS MONTHLY REPORT'!O110</f>
        <v>807</v>
      </c>
      <c r="P110" s="27">
        <f>'ALL PROJECTS MONTHLY REPORT'!P110</f>
        <v>1997</v>
      </c>
      <c r="Q110" s="28">
        <f>'ALL PROJECTS MONTHLY REPORT'!Q110</f>
        <v>0.67815126050420171</v>
      </c>
      <c r="R110" s="29">
        <f>'ALL PROJECTS MONTHLY REPORT'!R110</f>
        <v>1965</v>
      </c>
      <c r="S110" s="28">
        <f>'ALL PROJECTS MONTHLY REPORT'!S110</f>
        <v>1</v>
      </c>
      <c r="T110" s="31">
        <f>'ALL PROJECTS MONTHLY REPORT'!T110</f>
        <v>38331</v>
      </c>
      <c r="U110" s="31">
        <f>'ALL PROJECTS MONTHLY REPORT'!U110</f>
        <v>39520</v>
      </c>
      <c r="V110" s="32">
        <f>'ALL PROJECTS MONTHLY REPORT'!V110</f>
        <v>40327</v>
      </c>
      <c r="W110" s="32">
        <f>'ALL PROJECTS MONTHLY REPORT'!W110</f>
        <v>40296</v>
      </c>
      <c r="X110" s="32">
        <f>'ALL PROJECTS MONTHLY REPORT'!X110</f>
        <v>40466</v>
      </c>
      <c r="Y110" s="31">
        <f>'ALL PROJECTS MONTHLY REPORT'!Y110</f>
        <v>0</v>
      </c>
      <c r="Z110" s="150" t="str">
        <f>'ALL PROJECTS MONTHLY REPORT'!Z110</f>
        <v xml:space="preserve">Tax Credit </v>
      </c>
      <c r="AA110" s="151">
        <f>'ALL PROJECTS MONTHLY REPORT'!AA110</f>
        <v>0</v>
      </c>
      <c r="AB110" s="152">
        <f>'ALL PROJECTS MONTHLY REPORT'!AB110</f>
        <v>32133000</v>
      </c>
      <c r="AC110" s="152">
        <f>'ALL PROJECTS MONTHLY REPORT'!AC110</f>
        <v>1051432.05</v>
      </c>
      <c r="AD110" s="37">
        <f>'ALL PROJECTS MONTHLY REPORT'!AD110</f>
        <v>33184432.050000001</v>
      </c>
      <c r="AE110" s="28">
        <f>'ALL PROJECTS MONTHLY REPORT'!AE110</f>
        <v>3.2721253851181027E-2</v>
      </c>
      <c r="AF110" s="37">
        <f>'ALL PROJECTS MONTHLY REPORT'!AF110</f>
        <v>33163350.989999998</v>
      </c>
      <c r="AG110" s="152">
        <f>'ALL PROJECTS MONTHLY REPORT'!AG110</f>
        <v>0</v>
      </c>
      <c r="AH110" s="37">
        <f>'ALL PROJECTS MONTHLY REPORT'!AH110</f>
        <v>33163350.989999998</v>
      </c>
      <c r="AI110" s="39">
        <f>'ALL PROJECTS MONTHLY REPORT'!AI110</f>
        <v>0.99936473042635654</v>
      </c>
      <c r="AJ110" s="40">
        <f>'ALL PROJECTS MONTHLY REPORT'!AJ110</f>
        <v>5.8832335329341321</v>
      </c>
      <c r="AK110" s="39">
        <f>'ALL PROJECTS MONTHLY REPORT'!AK110</f>
        <v>1</v>
      </c>
      <c r="AL110" s="119">
        <f>'ALL PROJECTS MONTHLY REPORT'!AL110</f>
        <v>0</v>
      </c>
      <c r="AM110" s="153" t="str">
        <f>'ALL PROJECTS MONTHLY REPORT'!AM110</f>
        <v>Project Closed</v>
      </c>
      <c r="AN110" s="154" t="str">
        <f>'ALL PROJECTS MONTHLY REPORT'!AN110</f>
        <v xml:space="preserve">Final Acceptance </v>
      </c>
    </row>
    <row r="111" spans="1:40" s="155" customFormat="1" ht="29.4" hidden="1" thickBot="1" x14ac:dyDescent="0.35">
      <c r="A111" s="147">
        <f>'ALL PROJECTS MONTHLY REPORT'!A111</f>
        <v>5135</v>
      </c>
      <c r="B111" s="148" t="str">
        <f>'ALL PROJECTS MONTHLY REPORT'!B111</f>
        <v>San Juan</v>
      </c>
      <c r="C111" s="148" t="str">
        <f>'ALL PROJECTS MONTHLY REPORT'!C111</f>
        <v>Las Dalias</v>
      </c>
      <c r="D111" s="148" t="str">
        <f>'ALL PROJECTS MONTHLY REPORT'!D111</f>
        <v>Luis Rodríguez</v>
      </c>
      <c r="E111" s="148" t="str">
        <f>'ALL PROJECTS MONTHLY REPORT'!E111</f>
        <v>Housing Promoters</v>
      </c>
      <c r="F111" s="148" t="str">
        <f>'ALL PROJECTS MONTHLY REPORT'!F111</f>
        <v>CMS</v>
      </c>
      <c r="G111" s="148" t="str">
        <f>'ALL PROJECTS MONTHLY REPORT'!G111</f>
        <v>CSA Architects</v>
      </c>
      <c r="H111" s="148" t="str">
        <f>'ALL PROJECTS MONTHLY REPORT'!H111</f>
        <v xml:space="preserve">Del Valle Group </v>
      </c>
      <c r="I111" s="149">
        <f>'ALL PROJECTS MONTHLY REPORT'!I111</f>
        <v>240</v>
      </c>
      <c r="J111" s="149">
        <f>'ALL PROJECTS MONTHLY REPORT'!J111</f>
        <v>240</v>
      </c>
      <c r="K111" s="149">
        <f>'ALL PROJECTS MONTHLY REPORT'!K111</f>
        <v>0</v>
      </c>
      <c r="L111" s="26">
        <f>'ALL PROJECTS MONTHLY REPORT'!L111</f>
        <v>240</v>
      </c>
      <c r="M111" s="149">
        <f>'ALL PROJECTS MONTHLY REPORT'!M111</f>
        <v>0</v>
      </c>
      <c r="N111" s="149">
        <f>'ALL PROJECTS MONTHLY REPORT'!N111</f>
        <v>1195</v>
      </c>
      <c r="O111" s="149">
        <f>'ALL PROJECTS MONTHLY REPORT'!O111</f>
        <v>271</v>
      </c>
      <c r="P111" s="27">
        <f>'ALL PROJECTS MONTHLY REPORT'!P111</f>
        <v>1466</v>
      </c>
      <c r="Q111" s="28">
        <f>'ALL PROJECTS MONTHLY REPORT'!Q111</f>
        <v>0.22677824267782426</v>
      </c>
      <c r="R111" s="29">
        <f>'ALL PROJECTS MONTHLY REPORT'!R111</f>
        <v>1458</v>
      </c>
      <c r="S111" s="28">
        <f>'ALL PROJECTS MONTHLY REPORT'!S111</f>
        <v>1</v>
      </c>
      <c r="T111" s="31">
        <f>'ALL PROJECTS MONTHLY REPORT'!T111</f>
        <v>38042</v>
      </c>
      <c r="U111" s="31">
        <f>'ALL PROJECTS MONTHLY REPORT'!U111</f>
        <v>39236</v>
      </c>
      <c r="V111" s="32">
        <f>'ALL PROJECTS MONTHLY REPORT'!V111</f>
        <v>39507</v>
      </c>
      <c r="W111" s="32">
        <f>'ALL PROJECTS MONTHLY REPORT'!W111</f>
        <v>39500</v>
      </c>
      <c r="X111" s="32">
        <f>'ALL PROJECTS MONTHLY REPORT'!X111</f>
        <v>39560</v>
      </c>
      <c r="Y111" s="31">
        <f>'ALL PROJECTS MONTHLY REPORT'!Y111</f>
        <v>0</v>
      </c>
      <c r="Z111" s="150" t="str">
        <f>'ALL PROJECTS MONTHLY REPORT'!Z111</f>
        <v>Tax Credit 908-2008</v>
      </c>
      <c r="AA111" s="151">
        <f>'ALL PROJECTS MONTHLY REPORT'!AA111</f>
        <v>0</v>
      </c>
      <c r="AB111" s="152">
        <f>'ALL PROJECTS MONTHLY REPORT'!AB111</f>
        <v>22437872.18</v>
      </c>
      <c r="AC111" s="152">
        <f>'ALL PROJECTS MONTHLY REPORT'!AC111</f>
        <v>818872.18</v>
      </c>
      <c r="AD111" s="37">
        <f>'ALL PROJECTS MONTHLY REPORT'!AD111</f>
        <v>23256744.359999999</v>
      </c>
      <c r="AE111" s="28">
        <f>'ALL PROJECTS MONTHLY REPORT'!AE111</f>
        <v>3.6495090685555377E-2</v>
      </c>
      <c r="AF111" s="37">
        <f>'ALL PROJECTS MONTHLY REPORT'!AF111</f>
        <v>23256744.359999999</v>
      </c>
      <c r="AG111" s="152">
        <f>'ALL PROJECTS MONTHLY REPORT'!AG111</f>
        <v>0</v>
      </c>
      <c r="AH111" s="37">
        <f>'ALL PROJECTS MONTHLY REPORT'!AH111</f>
        <v>23256744.359999999</v>
      </c>
      <c r="AI111" s="39">
        <f>'ALL PROJECTS MONTHLY REPORT'!AI111</f>
        <v>1</v>
      </c>
      <c r="AJ111" s="40">
        <f>'ALL PROJECTS MONTHLY REPORT'!AJ111</f>
        <v>6.0750000000000002</v>
      </c>
      <c r="AK111" s="39">
        <f>'ALL PROJECTS MONTHLY REPORT'!AK111</f>
        <v>1</v>
      </c>
      <c r="AL111" s="119">
        <f>'ALL PROJECTS MONTHLY REPORT'!AL111</f>
        <v>0</v>
      </c>
      <c r="AM111" s="153" t="str">
        <f>'ALL PROJECTS MONTHLY REPORT'!AM111</f>
        <v>Project Closed</v>
      </c>
      <c r="AN111" s="154" t="str">
        <f>'ALL PROJECTS MONTHLY REPORT'!AN111</f>
        <v xml:space="preserve">Final Acceptance </v>
      </c>
    </row>
    <row r="112" spans="1:40" s="155" customFormat="1" ht="29.4" hidden="1" thickBot="1" x14ac:dyDescent="0.35">
      <c r="A112" s="147">
        <f>'ALL PROJECTS MONTHLY REPORT'!A112</f>
        <v>5161</v>
      </c>
      <c r="B112" s="148" t="str">
        <f>'ALL PROJECTS MONTHLY REPORT'!B112</f>
        <v>San Juan</v>
      </c>
      <c r="C112" s="148" t="str">
        <f>'ALL PROJECTS MONTHLY REPORT'!C112</f>
        <v>El Manatial</v>
      </c>
      <c r="D112" s="148" t="str">
        <f>'ALL PROJECTS MONTHLY REPORT'!D112</f>
        <v>Luis Rodríguez</v>
      </c>
      <c r="E112" s="148" t="str">
        <f>'ALL PROJECTS MONTHLY REPORT'!E112</f>
        <v>MAS Corporation</v>
      </c>
      <c r="F112" s="148" t="str">
        <f>'ALL PROJECTS MONTHLY REPORT'!F112</f>
        <v>CMS</v>
      </c>
      <c r="G112" s="148" t="str">
        <f>'ALL PROJECTS MONTHLY REPORT'!G112</f>
        <v>Behar-Ybarra</v>
      </c>
      <c r="H112" s="148" t="str">
        <f>'ALL PROJECTS MONTHLY REPORT'!H112</f>
        <v>Del Valle Group</v>
      </c>
      <c r="I112" s="149">
        <f>'ALL PROJECTS MONTHLY REPORT'!I112</f>
        <v>200</v>
      </c>
      <c r="J112" s="149">
        <f>'ALL PROJECTS MONTHLY REPORT'!J112</f>
        <v>200</v>
      </c>
      <c r="K112" s="149">
        <f>'ALL PROJECTS MONTHLY REPORT'!K112</f>
        <v>0</v>
      </c>
      <c r="L112" s="26">
        <f>'ALL PROJECTS MONTHLY REPORT'!L112</f>
        <v>200</v>
      </c>
      <c r="M112" s="149">
        <f>'ALL PROJECTS MONTHLY REPORT'!M112</f>
        <v>0</v>
      </c>
      <c r="N112" s="149">
        <f>'ALL PROJECTS MONTHLY REPORT'!N112</f>
        <v>890</v>
      </c>
      <c r="O112" s="149">
        <f>'ALL PROJECTS MONTHLY REPORT'!O112</f>
        <v>345</v>
      </c>
      <c r="P112" s="27">
        <f>'ALL PROJECTS MONTHLY REPORT'!P112</f>
        <v>1235</v>
      </c>
      <c r="Q112" s="28">
        <f>'ALL PROJECTS MONTHLY REPORT'!Q112</f>
        <v>0.38764044943820225</v>
      </c>
      <c r="R112" s="29">
        <f>'ALL PROJECTS MONTHLY REPORT'!R112</f>
        <v>1234</v>
      </c>
      <c r="S112" s="28">
        <f>'ALL PROJECTS MONTHLY REPORT'!S112</f>
        <v>1</v>
      </c>
      <c r="T112" s="31">
        <f>'ALL PROJECTS MONTHLY REPORT'!T112</f>
        <v>38012</v>
      </c>
      <c r="U112" s="31">
        <f>'ALL PROJECTS MONTHLY REPORT'!U112</f>
        <v>38901</v>
      </c>
      <c r="V112" s="32">
        <f>'ALL PROJECTS MONTHLY REPORT'!V112</f>
        <v>39246</v>
      </c>
      <c r="W112" s="32">
        <f>'ALL PROJECTS MONTHLY REPORT'!W112</f>
        <v>39246</v>
      </c>
      <c r="X112" s="32">
        <f>'ALL PROJECTS MONTHLY REPORT'!X112</f>
        <v>39587</v>
      </c>
      <c r="Y112" s="31">
        <f>'ALL PROJECTS MONTHLY REPORT'!Y112</f>
        <v>0</v>
      </c>
      <c r="Z112" s="150">
        <f>'ALL PROJECTS MONTHLY REPORT'!Z112</f>
        <v>0</v>
      </c>
      <c r="AA112" s="151">
        <f>'ALL PROJECTS MONTHLY REPORT'!AA112</f>
        <v>0</v>
      </c>
      <c r="AB112" s="152">
        <f>'ALL PROJECTS MONTHLY REPORT'!AB112</f>
        <v>12929000</v>
      </c>
      <c r="AC112" s="152">
        <f>'ALL PROJECTS MONTHLY REPORT'!AC112</f>
        <v>1024355.41</v>
      </c>
      <c r="AD112" s="37">
        <f>'ALL PROJECTS MONTHLY REPORT'!AD112</f>
        <v>13953355.41</v>
      </c>
      <c r="AE112" s="28">
        <f>'ALL PROJECTS MONTHLY REPORT'!AE112</f>
        <v>7.9229283780648155E-2</v>
      </c>
      <c r="AF112" s="37">
        <f>'ALL PROJECTS MONTHLY REPORT'!AF112</f>
        <v>13953355.41</v>
      </c>
      <c r="AG112" s="152">
        <f>'ALL PROJECTS MONTHLY REPORT'!AG112</f>
        <v>0</v>
      </c>
      <c r="AH112" s="37">
        <f>'ALL PROJECTS MONTHLY REPORT'!AH112</f>
        <v>13953355.41</v>
      </c>
      <c r="AI112" s="39">
        <f>'ALL PROJECTS MONTHLY REPORT'!AI112</f>
        <v>1</v>
      </c>
      <c r="AJ112" s="40">
        <f>'ALL PROJECTS MONTHLY REPORT'!AJ112</f>
        <v>6.17</v>
      </c>
      <c r="AK112" s="39">
        <f>'ALL PROJECTS MONTHLY REPORT'!AK112</f>
        <v>1</v>
      </c>
      <c r="AL112" s="119">
        <f>'ALL PROJECTS MONTHLY REPORT'!AL112</f>
        <v>0</v>
      </c>
      <c r="AM112" s="153" t="str">
        <f>'ALL PROJECTS MONTHLY REPORT'!AM112</f>
        <v>Project Closed</v>
      </c>
      <c r="AN112" s="154" t="str">
        <f>'ALL PROJECTS MONTHLY REPORT'!AN112</f>
        <v xml:space="preserve">Final Acceptance </v>
      </c>
    </row>
    <row r="113" spans="1:40" s="155" customFormat="1" ht="29.4" hidden="1" thickBot="1" x14ac:dyDescent="0.35">
      <c r="A113" s="147">
        <f>'ALL PROJECTS MONTHLY REPORT'!A113</f>
        <v>5080</v>
      </c>
      <c r="B113" s="148" t="str">
        <f>'ALL PROJECTS MONTHLY REPORT'!B113</f>
        <v>San Juan</v>
      </c>
      <c r="C113" s="148" t="str">
        <f>'ALL PROJECTS MONTHLY REPORT'!C113</f>
        <v>Jardines de Cupey</v>
      </c>
      <c r="D113" s="148" t="str">
        <f>'ALL PROJECTS MONTHLY REPORT'!D113</f>
        <v>Félix Ortiz</v>
      </c>
      <c r="E113" s="148" t="str">
        <f>'ALL PROJECTS MONTHLY REPORT'!E113</f>
        <v>Cost Control Company, Inc.</v>
      </c>
      <c r="F113" s="148" t="str">
        <f>'ALL PROJECTS MONTHLY REPORT'!F113</f>
        <v xml:space="preserve">URS Caribe
</v>
      </c>
      <c r="G113" s="148" t="str">
        <f>'ALL PROJECTS MONTHLY REPORT'!G113</f>
        <v>Gautier &amp; de Torres</v>
      </c>
      <c r="H113" s="148" t="str">
        <f>'ALL PROJECTS MONTHLY REPORT'!H113</f>
        <v>Ferrovial 
Agroman</v>
      </c>
      <c r="I113" s="149">
        <f>'ALL PROJECTS MONTHLY REPORT'!I113</f>
        <v>308</v>
      </c>
      <c r="J113" s="149">
        <f>'ALL PROJECTS MONTHLY REPORT'!J113</f>
        <v>308</v>
      </c>
      <c r="K113" s="149">
        <f>'ALL PROJECTS MONTHLY REPORT'!K113</f>
        <v>0</v>
      </c>
      <c r="L113" s="26">
        <f>'ALL PROJECTS MONTHLY REPORT'!L113</f>
        <v>308</v>
      </c>
      <c r="M113" s="149">
        <f>'ALL PROJECTS MONTHLY REPORT'!M113</f>
        <v>0</v>
      </c>
      <c r="N113" s="149">
        <f>'ALL PROJECTS MONTHLY REPORT'!N113</f>
        <v>1095</v>
      </c>
      <c r="O113" s="149">
        <f>'ALL PROJECTS MONTHLY REPORT'!O113</f>
        <v>628</v>
      </c>
      <c r="P113" s="27">
        <f>'ALL PROJECTS MONTHLY REPORT'!P113</f>
        <v>1723</v>
      </c>
      <c r="Q113" s="28">
        <f>'ALL PROJECTS MONTHLY REPORT'!Q113</f>
        <v>0.57351598173515983</v>
      </c>
      <c r="R113" s="29">
        <f>'ALL PROJECTS MONTHLY REPORT'!R113</f>
        <v>1660</v>
      </c>
      <c r="S113" s="28">
        <f>'ALL PROJECTS MONTHLY REPORT'!S113</f>
        <v>1</v>
      </c>
      <c r="T113" s="31">
        <f>'ALL PROJECTS MONTHLY REPORT'!T113</f>
        <v>38763</v>
      </c>
      <c r="U113" s="31">
        <f>'ALL PROJECTS MONTHLY REPORT'!U113</f>
        <v>39857</v>
      </c>
      <c r="V113" s="32">
        <f>'ALL PROJECTS MONTHLY REPORT'!V113</f>
        <v>40485</v>
      </c>
      <c r="W113" s="32">
        <f>'ALL PROJECTS MONTHLY REPORT'!W113</f>
        <v>40423</v>
      </c>
      <c r="X113" s="32">
        <f>'ALL PROJECTS MONTHLY REPORT'!X113</f>
        <v>40777</v>
      </c>
      <c r="Y113" s="31">
        <f>'ALL PROJECTS MONTHLY REPORT'!Y113</f>
        <v>0</v>
      </c>
      <c r="Z113" s="150" t="str">
        <f>'ALL PROJECTS MONTHLY REPORT'!Z113</f>
        <v>Tax Credit</v>
      </c>
      <c r="AA113" s="151">
        <f>'ALL PROJECTS MONTHLY REPORT'!AA113</f>
        <v>0</v>
      </c>
      <c r="AB113" s="152">
        <f>'ALL PROJECTS MONTHLY REPORT'!AB113</f>
        <v>33630461</v>
      </c>
      <c r="AC113" s="152">
        <f>'ALL PROJECTS MONTHLY REPORT'!AC113</f>
        <v>1042731.4</v>
      </c>
      <c r="AD113" s="37">
        <f>'ALL PROJECTS MONTHLY REPORT'!AD113</f>
        <v>34673192.399999999</v>
      </c>
      <c r="AE113" s="28">
        <f>'ALL PROJECTS MONTHLY REPORT'!AE113</f>
        <v>3.1005563676334974E-2</v>
      </c>
      <c r="AF113" s="37">
        <f>'ALL PROJECTS MONTHLY REPORT'!AF113</f>
        <v>34673192.399999999</v>
      </c>
      <c r="AG113" s="152">
        <f>'ALL PROJECTS MONTHLY REPORT'!AG113</f>
        <v>0</v>
      </c>
      <c r="AH113" s="37">
        <f>'ALL PROJECTS MONTHLY REPORT'!AH113</f>
        <v>34673192.399999999</v>
      </c>
      <c r="AI113" s="39">
        <f>'ALL PROJECTS MONTHLY REPORT'!AI113</f>
        <v>1</v>
      </c>
      <c r="AJ113" s="40">
        <f>'ALL PROJECTS MONTHLY REPORT'!AJ113</f>
        <v>5.3896103896103895</v>
      </c>
      <c r="AK113" s="39">
        <f>'ALL PROJECTS MONTHLY REPORT'!AK113</f>
        <v>1</v>
      </c>
      <c r="AL113" s="119">
        <f>'ALL PROJECTS MONTHLY REPORT'!AL113</f>
        <v>0</v>
      </c>
      <c r="AM113" s="153" t="str">
        <f>'ALL PROJECTS MONTHLY REPORT'!AM113</f>
        <v>Project Closed</v>
      </c>
      <c r="AN113" s="154" t="str">
        <f>'ALL PROJECTS MONTHLY REPORT'!AN113</f>
        <v xml:space="preserve">Final Acceptance </v>
      </c>
    </row>
    <row r="114" spans="1:40" s="155" customFormat="1" ht="58.2" hidden="1" thickBot="1" x14ac:dyDescent="0.35">
      <c r="A114" s="147">
        <f>'ALL PROJECTS MONTHLY REPORT'!A114</f>
        <v>5040</v>
      </c>
      <c r="B114" s="148" t="str">
        <f>'ALL PROJECTS MONTHLY REPORT'!B114</f>
        <v>San Juan</v>
      </c>
      <c r="C114" s="148" t="str">
        <f>'ALL PROJECTS MONTHLY REPORT'!C114</f>
        <v>Jardines de Sellés Fase I                        (Take over agreement)</v>
      </c>
      <c r="D114" s="148" t="str">
        <f>'ALL PROJECTS MONTHLY REPORT'!D114</f>
        <v>Luz Acevedo</v>
      </c>
      <c r="E114" s="148">
        <f>'ALL PROJECTS MONTHLY REPORT'!E114</f>
        <v>0</v>
      </c>
      <c r="F114" s="148" t="str">
        <f>'ALL PROJECTS MONTHLY REPORT'!F114</f>
        <v xml:space="preserve">BMA
</v>
      </c>
      <c r="G114" s="148" t="str">
        <f>'ALL PROJECTS MONTHLY REPORT'!G114</f>
        <v>URS Dames &amp; Moore</v>
      </c>
      <c r="H114" s="148" t="str">
        <f>'ALL PROJECTS MONTHLY REPORT'!H114</f>
        <v>Urban Builders (St. Paul Surety)</v>
      </c>
      <c r="I114" s="149">
        <f>'ALL PROJECTS MONTHLY REPORT'!I114</f>
        <v>184</v>
      </c>
      <c r="J114" s="149">
        <f>'ALL PROJECTS MONTHLY REPORT'!J114</f>
        <v>184</v>
      </c>
      <c r="K114" s="149">
        <f>'ALL PROJECTS MONTHLY REPORT'!K114</f>
        <v>0</v>
      </c>
      <c r="L114" s="26">
        <f>'ALL PROJECTS MONTHLY REPORT'!L114</f>
        <v>184</v>
      </c>
      <c r="M114" s="149">
        <f>'ALL PROJECTS MONTHLY REPORT'!M114</f>
        <v>0</v>
      </c>
      <c r="N114" s="149">
        <f>'ALL PROJECTS MONTHLY REPORT'!N114</f>
        <v>90</v>
      </c>
      <c r="O114" s="149">
        <f>'ALL PROJECTS MONTHLY REPORT'!O114</f>
        <v>0</v>
      </c>
      <c r="P114" s="27">
        <f>'ALL PROJECTS MONTHLY REPORT'!P114</f>
        <v>90</v>
      </c>
      <c r="Q114" s="28">
        <f>'ALL PROJECTS MONTHLY REPORT'!Q114</f>
        <v>0</v>
      </c>
      <c r="R114" s="29">
        <f>'ALL PROJECTS MONTHLY REPORT'!R114</f>
        <v>114</v>
      </c>
      <c r="S114" s="28">
        <f>'ALL PROJECTS MONTHLY REPORT'!S114</f>
        <v>1</v>
      </c>
      <c r="T114" s="31">
        <f>'ALL PROJECTS MONTHLY REPORT'!T114</f>
        <v>37853</v>
      </c>
      <c r="U114" s="31">
        <f>'ALL PROJECTS MONTHLY REPORT'!U114</f>
        <v>37942</v>
      </c>
      <c r="V114" s="32">
        <f>'ALL PROJECTS MONTHLY REPORT'!V114</f>
        <v>37942</v>
      </c>
      <c r="W114" s="32">
        <f>'ALL PROJECTS MONTHLY REPORT'!W114</f>
        <v>37967</v>
      </c>
      <c r="X114" s="32">
        <f>'ALL PROJECTS MONTHLY REPORT'!X114</f>
        <v>38034</v>
      </c>
      <c r="Y114" s="31">
        <f>'ALL PROJECTS MONTHLY REPORT'!Y114</f>
        <v>0</v>
      </c>
      <c r="Z114" s="150" t="str">
        <f>'ALL PROJECTS MONTHLY REPORT'!Z114</f>
        <v>CFP</v>
      </c>
      <c r="AA114" s="151">
        <f>'ALL PROJECTS MONTHLY REPORT'!AA114</f>
        <v>0</v>
      </c>
      <c r="AB114" s="152">
        <f>'ALL PROJECTS MONTHLY REPORT'!AB114</f>
        <v>9975000</v>
      </c>
      <c r="AC114" s="152">
        <f>'ALL PROJECTS MONTHLY REPORT'!AC114</f>
        <v>231719</v>
      </c>
      <c r="AD114" s="37">
        <f>'ALL PROJECTS MONTHLY REPORT'!AD114</f>
        <v>10206719</v>
      </c>
      <c r="AE114" s="28">
        <f>'ALL PROJECTS MONTHLY REPORT'!AE114</f>
        <v>2.322997493734336E-2</v>
      </c>
      <c r="AF114" s="37">
        <f>'ALL PROJECTS MONTHLY REPORT'!AF114</f>
        <v>10206719</v>
      </c>
      <c r="AG114" s="152">
        <f>'ALL PROJECTS MONTHLY REPORT'!AG114</f>
        <v>0</v>
      </c>
      <c r="AH114" s="37">
        <f>'ALL PROJECTS MONTHLY REPORT'!AH114</f>
        <v>10206719</v>
      </c>
      <c r="AI114" s="39">
        <f>'ALL PROJECTS MONTHLY REPORT'!AI114</f>
        <v>1</v>
      </c>
      <c r="AJ114" s="40">
        <f>'ALL PROJECTS MONTHLY REPORT'!AJ114</f>
        <v>0.61956521739130432</v>
      </c>
      <c r="AK114" s="39">
        <f>'ALL PROJECTS MONTHLY REPORT'!AK114</f>
        <v>1</v>
      </c>
      <c r="AL114" s="119">
        <f>'ALL PROJECTS MONTHLY REPORT'!AL114</f>
        <v>0</v>
      </c>
      <c r="AM114" s="153" t="str">
        <f>'ALL PROJECTS MONTHLY REPORT'!AM114</f>
        <v>Project Closed</v>
      </c>
      <c r="AN114" s="154" t="str">
        <f>'ALL PROJECTS MONTHLY REPORT'!AN114</f>
        <v xml:space="preserve">Final Acceptance </v>
      </c>
    </row>
    <row r="115" spans="1:40" s="155" customFormat="1" ht="29.4" hidden="1" thickBot="1" x14ac:dyDescent="0.35">
      <c r="A115" s="147">
        <f>'ALL PROJECTS MONTHLY REPORT'!A115</f>
        <v>5040</v>
      </c>
      <c r="B115" s="148" t="str">
        <f>'ALL PROJECTS MONTHLY REPORT'!B115</f>
        <v>San Juan</v>
      </c>
      <c r="C115" s="148" t="str">
        <f>'ALL PROJECTS MONTHLY REPORT'!C115</f>
        <v>Jardines de Sellés (Fase II)</v>
      </c>
      <c r="D115" s="148" t="str">
        <f>'ALL PROJECTS MONTHLY REPORT'!D115</f>
        <v>Luz Acevedo</v>
      </c>
      <c r="E115" s="148" t="str">
        <f>'ALL PROJECTS MONTHLY REPORT'!E115</f>
        <v>Housing Promoters</v>
      </c>
      <c r="F115" s="148" t="str">
        <f>'ALL PROJECTS MONTHLY REPORT'!F115</f>
        <v>BMA</v>
      </c>
      <c r="G115" s="148" t="str">
        <f>'ALL PROJECTS MONTHLY REPORT'!G115</f>
        <v>URS Caribe</v>
      </c>
      <c r="H115" s="148" t="str">
        <f>'ALL PROJECTS MONTHLY REPORT'!H115</f>
        <v>Rodríguez &amp; del Valle</v>
      </c>
      <c r="I115" s="149">
        <f>'ALL PROJECTS MONTHLY REPORT'!I115</f>
        <v>216</v>
      </c>
      <c r="J115" s="149">
        <f>'ALL PROJECTS MONTHLY REPORT'!J115</f>
        <v>216</v>
      </c>
      <c r="K115" s="149">
        <f>'ALL PROJECTS MONTHLY REPORT'!K115</f>
        <v>0</v>
      </c>
      <c r="L115" s="26">
        <f>'ALL PROJECTS MONTHLY REPORT'!L115</f>
        <v>216</v>
      </c>
      <c r="M115" s="149">
        <f>'ALL PROJECTS MONTHLY REPORT'!M115</f>
        <v>0</v>
      </c>
      <c r="N115" s="149">
        <f>'ALL PROJECTS MONTHLY REPORT'!N115</f>
        <v>1095</v>
      </c>
      <c r="O115" s="149">
        <f>'ALL PROJECTS MONTHLY REPORT'!O115</f>
        <v>320</v>
      </c>
      <c r="P115" s="27">
        <f>'ALL PROJECTS MONTHLY REPORT'!P115</f>
        <v>1415</v>
      </c>
      <c r="Q115" s="28">
        <f>'ALL PROJECTS MONTHLY REPORT'!Q115</f>
        <v>0.29223744292237441</v>
      </c>
      <c r="R115" s="29">
        <f>'ALL PROJECTS MONTHLY REPORT'!R115</f>
        <v>1415</v>
      </c>
      <c r="S115" s="28">
        <f>'ALL PROJECTS MONTHLY REPORT'!S115</f>
        <v>1</v>
      </c>
      <c r="T115" s="31">
        <f>'ALL PROJECTS MONTHLY REPORT'!T115</f>
        <v>37424</v>
      </c>
      <c r="U115" s="31">
        <f>'ALL PROJECTS MONTHLY REPORT'!U115</f>
        <v>38518</v>
      </c>
      <c r="V115" s="32">
        <f>'ALL PROJECTS MONTHLY REPORT'!V115</f>
        <v>38838</v>
      </c>
      <c r="W115" s="32">
        <f>'ALL PROJECTS MONTHLY REPORT'!W115</f>
        <v>38839</v>
      </c>
      <c r="X115" s="32">
        <f>'ALL PROJECTS MONTHLY REPORT'!X115</f>
        <v>39229</v>
      </c>
      <c r="Y115" s="31">
        <f>'ALL PROJECTS MONTHLY REPORT'!Y115</f>
        <v>0</v>
      </c>
      <c r="Z115" s="150">
        <f>'ALL PROJECTS MONTHLY REPORT'!Z115</f>
        <v>0</v>
      </c>
      <c r="AA115" s="151">
        <f>'ALL PROJECTS MONTHLY REPORT'!AA115</f>
        <v>0</v>
      </c>
      <c r="AB115" s="152">
        <f>'ALL PROJECTS MONTHLY REPORT'!AB115</f>
        <v>15268000</v>
      </c>
      <c r="AC115" s="152">
        <f>'ALL PROJECTS MONTHLY REPORT'!AC115</f>
        <v>968748</v>
      </c>
      <c r="AD115" s="37">
        <f>'ALL PROJECTS MONTHLY REPORT'!AD115</f>
        <v>16236748</v>
      </c>
      <c r="AE115" s="28">
        <f>'ALL PROJECTS MONTHLY REPORT'!AE115</f>
        <v>6.3449567723342939E-2</v>
      </c>
      <c r="AF115" s="37">
        <f>'ALL PROJECTS MONTHLY REPORT'!AF115</f>
        <v>16236748</v>
      </c>
      <c r="AG115" s="152">
        <f>'ALL PROJECTS MONTHLY REPORT'!AG115</f>
        <v>0</v>
      </c>
      <c r="AH115" s="37">
        <f>'ALL PROJECTS MONTHLY REPORT'!AH115</f>
        <v>16236748</v>
      </c>
      <c r="AI115" s="39">
        <f>'ALL PROJECTS MONTHLY REPORT'!AI115</f>
        <v>1</v>
      </c>
      <c r="AJ115" s="40">
        <f>'ALL PROJECTS MONTHLY REPORT'!AJ115</f>
        <v>6.5509259259259256</v>
      </c>
      <c r="AK115" s="39">
        <f>'ALL PROJECTS MONTHLY REPORT'!AK115</f>
        <v>1</v>
      </c>
      <c r="AL115" s="119">
        <f>'ALL PROJECTS MONTHLY REPORT'!AL115</f>
        <v>0</v>
      </c>
      <c r="AM115" s="153" t="str">
        <f>'ALL PROJECTS MONTHLY REPORT'!AM115</f>
        <v>Project Closed</v>
      </c>
      <c r="AN115" s="154" t="str">
        <f>'ALL PROJECTS MONTHLY REPORT'!AN115</f>
        <v xml:space="preserve">Final Acceptance </v>
      </c>
    </row>
    <row r="116" spans="1:40" s="155" customFormat="1" ht="29.4" hidden="1" thickBot="1" x14ac:dyDescent="0.35">
      <c r="A116" s="147" t="str">
        <f>'ALL PROJECTS MONTHLY REPORT'!A116</f>
        <v>5015-5140</v>
      </c>
      <c r="B116" s="148" t="str">
        <f>'ALL PROJECTS MONTHLY REPORT'!B116</f>
        <v>San Juan</v>
      </c>
      <c r="C116" s="148" t="str">
        <f>'ALL PROJECTS MONTHLY REPORT'!C116</f>
        <v>Las Gladiolas I &amp; II</v>
      </c>
      <c r="D116" s="148" t="str">
        <f>'ALL PROJECTS MONTHLY REPORT'!D116</f>
        <v>Félix Ortiz</v>
      </c>
      <c r="E116" s="148" t="str">
        <f>'ALL PROJECTS MONTHLY REPORT'!E116</f>
        <v>MAS Corp.</v>
      </c>
      <c r="F116" s="148" t="str">
        <f>'ALL PROJECTS MONTHLY REPORT'!F116</f>
        <v>CCC-JV</v>
      </c>
      <c r="G116" s="148" t="str">
        <f>'ALL PROJECTS MONTHLY REPORT'!G116</f>
        <v>Méndez-Brunner</v>
      </c>
      <c r="H116" s="148" t="str">
        <f>'ALL PROJECTS MONTHLY REPORT'!H116</f>
        <v>Del Valle Group</v>
      </c>
      <c r="I116" s="149">
        <f>'ALL PROJECTS MONTHLY REPORT'!I116</f>
        <v>676</v>
      </c>
      <c r="J116" s="149">
        <f>'ALL PROJECTS MONTHLY REPORT'!J116</f>
        <v>676</v>
      </c>
      <c r="K116" s="149">
        <f>'ALL PROJECTS MONTHLY REPORT'!K116</f>
        <v>0</v>
      </c>
      <c r="L116" s="26">
        <f>'ALL PROJECTS MONTHLY REPORT'!L116</f>
        <v>676</v>
      </c>
      <c r="M116" s="149">
        <f>'ALL PROJECTS MONTHLY REPORT'!M116</f>
        <v>0</v>
      </c>
      <c r="N116" s="149">
        <f>'ALL PROJECTS MONTHLY REPORT'!N116</f>
        <v>365</v>
      </c>
      <c r="O116" s="149">
        <f>'ALL PROJECTS MONTHLY REPORT'!O116</f>
        <v>77</v>
      </c>
      <c r="P116" s="27">
        <f>'ALL PROJECTS MONTHLY REPORT'!P116</f>
        <v>442</v>
      </c>
      <c r="Q116" s="28">
        <f>'ALL PROJECTS MONTHLY REPORT'!Q116</f>
        <v>0.21095890410958903</v>
      </c>
      <c r="R116" s="29">
        <f>'ALL PROJECTS MONTHLY REPORT'!R116</f>
        <v>449</v>
      </c>
      <c r="S116" s="28">
        <f>'ALL PROJECTS MONTHLY REPORT'!S116</f>
        <v>1</v>
      </c>
      <c r="T116" s="31">
        <f>'ALL PROJECTS MONTHLY REPORT'!T116</f>
        <v>40644</v>
      </c>
      <c r="U116" s="31">
        <f>'ALL PROJECTS MONTHLY REPORT'!U116</f>
        <v>41008</v>
      </c>
      <c r="V116" s="32">
        <f>'ALL PROJECTS MONTHLY REPORT'!V116</f>
        <v>41085</v>
      </c>
      <c r="W116" s="32">
        <f>'ALL PROJECTS MONTHLY REPORT'!W116</f>
        <v>41093</v>
      </c>
      <c r="X116" s="32">
        <f>'ALL PROJECTS MONTHLY REPORT'!X116</f>
        <v>41313</v>
      </c>
      <c r="Y116" s="31">
        <f>'ALL PROJECTS MONTHLY REPORT'!Y116</f>
        <v>0</v>
      </c>
      <c r="Z116" s="150" t="str">
        <f>'ALL PROJECTS MONTHLY REPORT'!Z116</f>
        <v>CFP</v>
      </c>
      <c r="AA116" s="151">
        <f>'ALL PROJECTS MONTHLY REPORT'!AA116</f>
        <v>0</v>
      </c>
      <c r="AB116" s="152">
        <f>'ALL PROJECTS MONTHLY REPORT'!AB116</f>
        <v>2932000</v>
      </c>
      <c r="AC116" s="152">
        <f>'ALL PROJECTS MONTHLY REPORT'!AC116</f>
        <v>129200.55</v>
      </c>
      <c r="AD116" s="37">
        <f>'ALL PROJECTS MONTHLY REPORT'!AD116</f>
        <v>3061200.55</v>
      </c>
      <c r="AE116" s="28">
        <f>'ALL PROJECTS MONTHLY REPORT'!AE116</f>
        <v>4.4065671896316508E-2</v>
      </c>
      <c r="AF116" s="37">
        <f>'ALL PROJECTS MONTHLY REPORT'!AF116</f>
        <v>3061200.55</v>
      </c>
      <c r="AG116" s="152">
        <f>'ALL PROJECTS MONTHLY REPORT'!AG116</f>
        <v>0</v>
      </c>
      <c r="AH116" s="37">
        <f>'ALL PROJECTS MONTHLY REPORT'!AH116</f>
        <v>3061200.55</v>
      </c>
      <c r="AI116" s="39">
        <f>'ALL PROJECTS MONTHLY REPORT'!AI116</f>
        <v>1</v>
      </c>
      <c r="AJ116" s="40">
        <f>'ALL PROJECTS MONTHLY REPORT'!AJ116</f>
        <v>0.66420118343195267</v>
      </c>
      <c r="AK116" s="39">
        <f>'ALL PROJECTS MONTHLY REPORT'!AK116</f>
        <v>1</v>
      </c>
      <c r="AL116" s="119">
        <f>'ALL PROJECTS MONTHLY REPORT'!AL116</f>
        <v>0</v>
      </c>
      <c r="AM116" s="153" t="str">
        <f>'ALL PROJECTS MONTHLY REPORT'!AM116</f>
        <v>Pending Close Out</v>
      </c>
      <c r="AN116" s="154" t="str">
        <f>'ALL PROJECTS MONTHLY REPORT'!AN116</f>
        <v xml:space="preserve">Final Acceptance </v>
      </c>
    </row>
    <row r="117" spans="1:40" s="155" customFormat="1" ht="43.8" hidden="1" thickBot="1" x14ac:dyDescent="0.35">
      <c r="A117" s="147">
        <f>'ALL PROJECTS MONTHLY REPORT'!A117</f>
        <v>2003</v>
      </c>
      <c r="B117" s="148" t="str">
        <f>'ALL PROJECTS MONTHLY REPORT'!B117</f>
        <v>San Juan</v>
      </c>
      <c r="C117" s="148" t="str">
        <f>'ALL PROJECTS MONTHLY REPORT'!C117</f>
        <v>Puerta de Tierra</v>
      </c>
      <c r="D117" s="148" t="str">
        <f>'ALL PROJECTS MONTHLY REPORT'!D117</f>
        <v>Pedro Vega</v>
      </c>
      <c r="E117" s="148" t="str">
        <f>'ALL PROJECTS MONTHLY REPORT'!E117</f>
        <v>Cost Control Company, Inc.</v>
      </c>
      <c r="F117" s="148" t="str">
        <f>'ALL PROJECTS MONTHLY REPORT'!F117</f>
        <v xml:space="preserve">LMC
</v>
      </c>
      <c r="G117" s="148" t="str">
        <f>'ALL PROJECTS MONTHLY REPORT'!G117</f>
        <v>Guillermety, Ortiz &amp; Asoc.</v>
      </c>
      <c r="H117" s="148" t="str">
        <f>'ALL PROJECTS MONTHLY REPORT'!H117</f>
        <v>Homeca Recycling 2007-0498A</v>
      </c>
      <c r="I117" s="149">
        <f>'ALL PROJECTS MONTHLY REPORT'!I117</f>
        <v>148</v>
      </c>
      <c r="J117" s="149">
        <f>'ALL PROJECTS MONTHLY REPORT'!J117</f>
        <v>148</v>
      </c>
      <c r="K117" s="149">
        <f>'ALL PROJECTS MONTHLY REPORT'!K117</f>
        <v>0</v>
      </c>
      <c r="L117" s="26">
        <f>'ALL PROJECTS MONTHLY REPORT'!L117</f>
        <v>148</v>
      </c>
      <c r="M117" s="149">
        <f>'ALL PROJECTS MONTHLY REPORT'!M117</f>
        <v>0</v>
      </c>
      <c r="N117" s="149">
        <f>'ALL PROJECTS MONTHLY REPORT'!N117</f>
        <v>150</v>
      </c>
      <c r="O117" s="149">
        <f>'ALL PROJECTS MONTHLY REPORT'!O117</f>
        <v>300</v>
      </c>
      <c r="P117" s="27">
        <f>'ALL PROJECTS MONTHLY REPORT'!P117</f>
        <v>450</v>
      </c>
      <c r="Q117" s="28">
        <f>'ALL PROJECTS MONTHLY REPORT'!Q117</f>
        <v>2</v>
      </c>
      <c r="R117" s="29">
        <f>'ALL PROJECTS MONTHLY REPORT'!R117</f>
        <v>543</v>
      </c>
      <c r="S117" s="28">
        <f>'ALL PROJECTS MONTHLY REPORT'!S117</f>
        <v>1</v>
      </c>
      <c r="T117" s="31">
        <f>'ALL PROJECTS MONTHLY REPORT'!T117</f>
        <v>39163</v>
      </c>
      <c r="U117" s="31">
        <f>'ALL PROJECTS MONTHLY REPORT'!U117</f>
        <v>39312</v>
      </c>
      <c r="V117" s="32">
        <f>'ALL PROJECTS MONTHLY REPORT'!V117</f>
        <v>39612</v>
      </c>
      <c r="W117" s="32">
        <f>'ALL PROJECTS MONTHLY REPORT'!W117</f>
        <v>39706</v>
      </c>
      <c r="X117" s="32">
        <f>'ALL PROJECTS MONTHLY REPORT'!X117</f>
        <v>0</v>
      </c>
      <c r="Y117" s="31">
        <f>'ALL PROJECTS MONTHLY REPORT'!Y117</f>
        <v>0</v>
      </c>
      <c r="Z117" s="150" t="str">
        <f>'ALL PROJECTS MONTHLY REPORT'!Z117</f>
        <v>CFP</v>
      </c>
      <c r="AA117" s="151">
        <f>'ALL PROJECTS MONTHLY REPORT'!AA117</f>
        <v>0</v>
      </c>
      <c r="AB117" s="152">
        <f>'ALL PROJECTS MONTHLY REPORT'!AB117</f>
        <v>678000</v>
      </c>
      <c r="AC117" s="152">
        <f>'ALL PROJECTS MONTHLY REPORT'!AC117</f>
        <v>152491.82</v>
      </c>
      <c r="AD117" s="37">
        <f>'ALL PROJECTS MONTHLY REPORT'!AD117</f>
        <v>830491.82000000007</v>
      </c>
      <c r="AE117" s="28">
        <f>'ALL PROJECTS MONTHLY REPORT'!AE117</f>
        <v>0.22491418879056049</v>
      </c>
      <c r="AF117" s="37">
        <f>'ALL PROJECTS MONTHLY REPORT'!AF117</f>
        <v>830492</v>
      </c>
      <c r="AG117" s="152">
        <f>'ALL PROJECTS MONTHLY REPORT'!AG117</f>
        <v>0</v>
      </c>
      <c r="AH117" s="37">
        <f>'ALL PROJECTS MONTHLY REPORT'!AH117</f>
        <v>830492</v>
      </c>
      <c r="AI117" s="39">
        <f>'ALL PROJECTS MONTHLY REPORT'!AI117</f>
        <v>1.0000002167390403</v>
      </c>
      <c r="AJ117" s="40">
        <f>'ALL PROJECTS MONTHLY REPORT'!AJ117</f>
        <v>3.6689189189189189</v>
      </c>
      <c r="AK117" s="39">
        <f>'ALL PROJECTS MONTHLY REPORT'!AK117</f>
        <v>1</v>
      </c>
      <c r="AL117" s="119">
        <f>'ALL PROJECTS MONTHLY REPORT'!AL117</f>
        <v>0</v>
      </c>
      <c r="AM117" s="153" t="str">
        <f>'ALL PROJECTS MONTHLY REPORT'!AM117</f>
        <v>Project Closed</v>
      </c>
      <c r="AN117" s="154" t="str">
        <f>'ALL PROJECTS MONTHLY REPORT'!AN117</f>
        <v xml:space="preserve">Final Acceptance </v>
      </c>
    </row>
    <row r="118" spans="1:40" s="155" customFormat="1" ht="43.8" hidden="1" thickBot="1" x14ac:dyDescent="0.35">
      <c r="A118" s="147">
        <f>'ALL PROJECTS MONTHLY REPORT'!A118</f>
        <v>2003</v>
      </c>
      <c r="B118" s="148" t="str">
        <f>'ALL PROJECTS MONTHLY REPORT'!B118</f>
        <v>San Juan</v>
      </c>
      <c r="C118" s="148" t="str">
        <f>'ALL PROJECTS MONTHLY REPORT'!C118</f>
        <v>New Puerta de Tierra</v>
      </c>
      <c r="D118" s="148" t="str">
        <f>'ALL PROJECTS MONTHLY REPORT'!D118</f>
        <v>Pedro Vega</v>
      </c>
      <c r="E118" s="148" t="str">
        <f>'ALL PROJECTS MONTHLY REPORT'!E118</f>
        <v>Cost Control Company, Inc.</v>
      </c>
      <c r="F118" s="148" t="str">
        <f>'ALL PROJECTS MONTHLY REPORT'!F118</f>
        <v xml:space="preserve">LMC
</v>
      </c>
      <c r="G118" s="148" t="str">
        <f>'ALL PROJECTS MONTHLY REPORT'!G118</f>
        <v>Guillermety, Ortiz &amp; Asoc.</v>
      </c>
      <c r="H118" s="148" t="str">
        <f>'ALL PROJECTS MONTHLY REPORT'!H118</f>
        <v>Cué &amp; López Construction, Inc</v>
      </c>
      <c r="I118" s="149">
        <f>'ALL PROJECTS MONTHLY REPORT'!I118</f>
        <v>85</v>
      </c>
      <c r="J118" s="149">
        <f>'ALL PROJECTS MONTHLY REPORT'!J118</f>
        <v>85</v>
      </c>
      <c r="K118" s="149">
        <f>'ALL PROJECTS MONTHLY REPORT'!K118</f>
        <v>0</v>
      </c>
      <c r="L118" s="26">
        <f>'ALL PROJECTS MONTHLY REPORT'!L118</f>
        <v>85</v>
      </c>
      <c r="M118" s="149">
        <f>'ALL PROJECTS MONTHLY REPORT'!M118</f>
        <v>0</v>
      </c>
      <c r="N118" s="149">
        <f>'ALL PROJECTS MONTHLY REPORT'!N118</f>
        <v>900</v>
      </c>
      <c r="O118" s="149">
        <f>'ALL PROJECTS MONTHLY REPORT'!O118</f>
        <v>20</v>
      </c>
      <c r="P118" s="27">
        <f>'ALL PROJECTS MONTHLY REPORT'!P118</f>
        <v>920</v>
      </c>
      <c r="Q118" s="28">
        <f>'ALL PROJECTS MONTHLY REPORT'!Q118</f>
        <v>2.2222222222222223E-2</v>
      </c>
      <c r="R118" s="29">
        <f>'ALL PROJECTS MONTHLY REPORT'!R118</f>
        <v>823</v>
      </c>
      <c r="S118" s="28">
        <f>'ALL PROJECTS MONTHLY REPORT'!S118</f>
        <v>1</v>
      </c>
      <c r="T118" s="31">
        <f>'ALL PROJECTS MONTHLY REPORT'!T118</f>
        <v>39762</v>
      </c>
      <c r="U118" s="31">
        <f>'ALL PROJECTS MONTHLY REPORT'!U118</f>
        <v>40661</v>
      </c>
      <c r="V118" s="32">
        <f>'ALL PROJECTS MONTHLY REPORT'!V118</f>
        <v>40681</v>
      </c>
      <c r="W118" s="32">
        <f>'ALL PROJECTS MONTHLY REPORT'!W118</f>
        <v>40585</v>
      </c>
      <c r="X118" s="32">
        <f>'ALL PROJECTS MONTHLY REPORT'!X118</f>
        <v>40680</v>
      </c>
      <c r="Y118" s="31">
        <f>'ALL PROJECTS MONTHLY REPORT'!Y118</f>
        <v>0</v>
      </c>
      <c r="Z118" s="150" t="str">
        <f>'ALL PROJECTS MONTHLY REPORT'!Z118</f>
        <v>CFP/Línea de Crédito</v>
      </c>
      <c r="AA118" s="151">
        <f>'ALL PROJECTS MONTHLY REPORT'!AA118</f>
        <v>0</v>
      </c>
      <c r="AB118" s="152">
        <f>'ALL PROJECTS MONTHLY REPORT'!AB118</f>
        <v>16770000</v>
      </c>
      <c r="AC118" s="152">
        <f>'ALL PROJECTS MONTHLY REPORT'!AC118</f>
        <v>813871.99</v>
      </c>
      <c r="AD118" s="37">
        <f>'ALL PROJECTS MONTHLY REPORT'!AD118</f>
        <v>17583871.989999998</v>
      </c>
      <c r="AE118" s="28">
        <f>'ALL PROJECTS MONTHLY REPORT'!AE118</f>
        <v>4.8531424567680378E-2</v>
      </c>
      <c r="AF118" s="37">
        <f>'ALL PROJECTS MONTHLY REPORT'!AF118</f>
        <v>17583871.989999998</v>
      </c>
      <c r="AG118" s="152">
        <f>'ALL PROJECTS MONTHLY REPORT'!AG118</f>
        <v>0</v>
      </c>
      <c r="AH118" s="37">
        <f>'ALL PROJECTS MONTHLY REPORT'!AH118</f>
        <v>17583871.989999998</v>
      </c>
      <c r="AI118" s="39">
        <f>'ALL PROJECTS MONTHLY REPORT'!AI118</f>
        <v>1</v>
      </c>
      <c r="AJ118" s="40">
        <f>'ALL PROJECTS MONTHLY REPORT'!AJ118</f>
        <v>9.6823529411764699</v>
      </c>
      <c r="AK118" s="39">
        <f>'ALL PROJECTS MONTHLY REPORT'!AK118</f>
        <v>1</v>
      </c>
      <c r="AL118" s="119">
        <f>'ALL PROJECTS MONTHLY REPORT'!AL118</f>
        <v>0</v>
      </c>
      <c r="AM118" s="153" t="str">
        <f>'ALL PROJECTS MONTHLY REPORT'!AM118</f>
        <v>Project Closed</v>
      </c>
      <c r="AN118" s="154" t="str">
        <f>'ALL PROJECTS MONTHLY REPORT'!AN118</f>
        <v xml:space="preserve">Final Acceptance </v>
      </c>
    </row>
    <row r="119" spans="1:40" s="155" customFormat="1" ht="43.8" hidden="1" thickBot="1" x14ac:dyDescent="0.35">
      <c r="A119" s="147">
        <f>'ALL PROJECTS MONTHLY REPORT'!A119</f>
        <v>2004</v>
      </c>
      <c r="B119" s="148" t="str">
        <f>'ALL PROJECTS MONTHLY REPORT'!B119</f>
        <v>San Juan</v>
      </c>
      <c r="C119" s="148" t="str">
        <f>'ALL PROJECTS MONTHLY REPORT'!C119</f>
        <v>San Agustín</v>
      </c>
      <c r="D119" s="148" t="str">
        <f>'ALL PROJECTS MONTHLY REPORT'!D119</f>
        <v>José M. Paris Escalera</v>
      </c>
      <c r="E119" s="148" t="str">
        <f>'ALL PROJECTS MONTHLY REPORT'!E119</f>
        <v>AM Contractors</v>
      </c>
      <c r="F119" s="148" t="str">
        <f>'ALL PROJECTS MONTHLY REPORT'!F119</f>
        <v>Klassik Builders</v>
      </c>
      <c r="G119" s="148" t="str">
        <f>'ALL PROJECTS MONTHLY REPORT'!G119</f>
        <v>Ray Engineers PSC</v>
      </c>
      <c r="H119" s="148" t="str">
        <f>'ALL PROJECTS MONTHLY REPORT'!H119</f>
        <v>Cuè &amp; López Construction, Inc</v>
      </c>
      <c r="I119" s="149">
        <f>'ALL PROJECTS MONTHLY REPORT'!I119</f>
        <v>84</v>
      </c>
      <c r="J119" s="149">
        <f>'ALL PROJECTS MONTHLY REPORT'!J119</f>
        <v>84</v>
      </c>
      <c r="K119" s="149">
        <f>'ALL PROJECTS MONTHLY REPORT'!K119</f>
        <v>0</v>
      </c>
      <c r="L119" s="26">
        <f>'ALL PROJECTS MONTHLY REPORT'!L119</f>
        <v>84</v>
      </c>
      <c r="M119" s="149">
        <f>'ALL PROJECTS MONTHLY REPORT'!M119</f>
        <v>0</v>
      </c>
      <c r="N119" s="149">
        <f>'ALL PROJECTS MONTHLY REPORT'!N119</f>
        <v>570</v>
      </c>
      <c r="O119" s="149">
        <f>'ALL PROJECTS MONTHLY REPORT'!O119</f>
        <v>304</v>
      </c>
      <c r="P119" s="27">
        <f>'ALL PROJECTS MONTHLY REPORT'!P119</f>
        <v>874</v>
      </c>
      <c r="Q119" s="28">
        <f>'ALL PROJECTS MONTHLY REPORT'!Q119</f>
        <v>0.53333333333333333</v>
      </c>
      <c r="R119" s="29">
        <f>'ALL PROJECTS MONTHLY REPORT'!R119</f>
        <v>869</v>
      </c>
      <c r="S119" s="28">
        <f>'ALL PROJECTS MONTHLY REPORT'!S119</f>
        <v>1</v>
      </c>
      <c r="T119" s="31">
        <f>'ALL PROJECTS MONTHLY REPORT'!T119</f>
        <v>40161</v>
      </c>
      <c r="U119" s="31">
        <f>'ALL PROJECTS MONTHLY REPORT'!U119</f>
        <v>40730</v>
      </c>
      <c r="V119" s="32">
        <f>'ALL PROJECTS MONTHLY REPORT'!V119</f>
        <v>41034</v>
      </c>
      <c r="W119" s="32">
        <f>'ALL PROJECTS MONTHLY REPORT'!W119</f>
        <v>41030</v>
      </c>
      <c r="X119" s="32">
        <f>'ALL PROJECTS MONTHLY REPORT'!X119</f>
        <v>41108</v>
      </c>
      <c r="Y119" s="31">
        <f>'ALL PROJECTS MONTHLY REPORT'!Y119</f>
        <v>0</v>
      </c>
      <c r="Z119" s="150" t="str">
        <f>'ALL PROJECTS MONTHLY REPORT'!Z119</f>
        <v>ARRA</v>
      </c>
      <c r="AA119" s="151">
        <f>'ALL PROJECTS MONTHLY REPORT'!AA119</f>
        <v>0</v>
      </c>
      <c r="AB119" s="152">
        <f>'ALL PROJECTS MONTHLY REPORT'!AB119</f>
        <v>3746000</v>
      </c>
      <c r="AC119" s="152">
        <f>'ALL PROJECTS MONTHLY REPORT'!AC119</f>
        <v>1029880.39</v>
      </c>
      <c r="AD119" s="37">
        <f>'ALL PROJECTS MONTHLY REPORT'!AD119</f>
        <v>4775880.3899999997</v>
      </c>
      <c r="AE119" s="28">
        <f>'ALL PROJECTS MONTHLY REPORT'!AE119</f>
        <v>0.2749280272290443</v>
      </c>
      <c r="AF119" s="37">
        <f>'ALL PROJECTS MONTHLY REPORT'!AF119</f>
        <v>4775880.3899999997</v>
      </c>
      <c r="AG119" s="152">
        <f>'ALL PROJECTS MONTHLY REPORT'!AG119</f>
        <v>0</v>
      </c>
      <c r="AH119" s="37">
        <f>'ALL PROJECTS MONTHLY REPORT'!AH119</f>
        <v>4775880.3899999997</v>
      </c>
      <c r="AI119" s="39">
        <f>'ALL PROJECTS MONTHLY REPORT'!AI119</f>
        <v>1</v>
      </c>
      <c r="AJ119" s="40">
        <f>'ALL PROJECTS MONTHLY REPORT'!AJ119</f>
        <v>10.345238095238095</v>
      </c>
      <c r="AK119" s="39">
        <f>'ALL PROJECTS MONTHLY REPORT'!AK119</f>
        <v>1</v>
      </c>
      <c r="AL119" s="119">
        <f>'ALL PROJECTS MONTHLY REPORT'!AL119</f>
        <v>0</v>
      </c>
      <c r="AM119" s="153" t="str">
        <f>'ALL PROJECTS MONTHLY REPORT'!AM119</f>
        <v>Project Closed</v>
      </c>
      <c r="AN119" s="154" t="str">
        <f>'ALL PROJECTS MONTHLY REPORT'!AN119</f>
        <v xml:space="preserve">Final Acceptance </v>
      </c>
    </row>
    <row r="120" spans="1:40" s="155" customFormat="1" ht="43.8" hidden="1" thickBot="1" x14ac:dyDescent="0.35">
      <c r="A120" s="147">
        <f>'ALL PROJECTS MONTHLY REPORT'!A120</f>
        <v>2012</v>
      </c>
      <c r="B120" s="148" t="str">
        <f>'ALL PROJECTS MONTHLY REPORT'!B120</f>
        <v>San Juan</v>
      </c>
      <c r="C120" s="148" t="str">
        <f>'ALL PROJECTS MONTHLY REPORT'!C120</f>
        <v>Villa España</v>
      </c>
      <c r="D120" s="148" t="str">
        <f>'ALL PROJECTS MONTHLY REPORT'!D120</f>
        <v>Pedro Vega</v>
      </c>
      <c r="E120" s="148" t="str">
        <f>'ALL PROJECTS MONTHLY REPORT'!E120</f>
        <v>Cost Control Company</v>
      </c>
      <c r="F120" s="148" t="str">
        <f>'ALL PROJECTS MONTHLY REPORT'!F120</f>
        <v xml:space="preserve">LMC
</v>
      </c>
      <c r="G120" s="148" t="str">
        <f>'ALL PROJECTS MONTHLY REPORT'!G120</f>
        <v>Ray Engineers, PSC</v>
      </c>
      <c r="H120" s="148" t="str">
        <f>'ALL PROJECTS MONTHLY REPORT'!H120</f>
        <v>Rodríguez &amp; del Valle</v>
      </c>
      <c r="I120" s="149">
        <f>'ALL PROJECTS MONTHLY REPORT'!I120</f>
        <v>500</v>
      </c>
      <c r="J120" s="149">
        <f>'ALL PROJECTS MONTHLY REPORT'!J120</f>
        <v>500</v>
      </c>
      <c r="K120" s="149">
        <f>'ALL PROJECTS MONTHLY REPORT'!K120</f>
        <v>0</v>
      </c>
      <c r="L120" s="26">
        <f>'ALL PROJECTS MONTHLY REPORT'!L120</f>
        <v>500</v>
      </c>
      <c r="M120" s="149">
        <f>'ALL PROJECTS MONTHLY REPORT'!M120</f>
        <v>0</v>
      </c>
      <c r="N120" s="149">
        <f>'ALL PROJECTS MONTHLY REPORT'!N120</f>
        <v>1280</v>
      </c>
      <c r="O120" s="149">
        <f>'ALL PROJECTS MONTHLY REPORT'!O120</f>
        <v>929</v>
      </c>
      <c r="P120" s="27">
        <f>'ALL PROJECTS MONTHLY REPORT'!P120</f>
        <v>2209</v>
      </c>
      <c r="Q120" s="28">
        <f>'ALL PROJECTS MONTHLY REPORT'!Q120</f>
        <v>0.72578125000000004</v>
      </c>
      <c r="R120" s="29">
        <f>'ALL PROJECTS MONTHLY REPORT'!R120</f>
        <v>2208</v>
      </c>
      <c r="S120" s="28">
        <f>'ALL PROJECTS MONTHLY REPORT'!S120</f>
        <v>1</v>
      </c>
      <c r="T120" s="31">
        <f>'ALL PROJECTS MONTHLY REPORT'!T120</f>
        <v>37893</v>
      </c>
      <c r="U120" s="31">
        <f>'ALL PROJECTS MONTHLY REPORT'!U120</f>
        <v>39172</v>
      </c>
      <c r="V120" s="32">
        <f>'ALL PROJECTS MONTHLY REPORT'!V120</f>
        <v>40101</v>
      </c>
      <c r="W120" s="32">
        <f>'ALL PROJECTS MONTHLY REPORT'!W120</f>
        <v>40101</v>
      </c>
      <c r="X120" s="32">
        <f>'ALL PROJECTS MONTHLY REPORT'!X120</f>
        <v>40472</v>
      </c>
      <c r="Y120" s="31">
        <f>'ALL PROJECTS MONTHLY REPORT'!Y120</f>
        <v>0</v>
      </c>
      <c r="Z120" s="150" t="str">
        <f>'ALL PROJECTS MONTHLY REPORT'!Z120</f>
        <v>Tax Credit</v>
      </c>
      <c r="AA120" s="151">
        <f>'ALL PROJECTS MONTHLY REPORT'!AA120</f>
        <v>0</v>
      </c>
      <c r="AB120" s="152">
        <f>'ALL PROJECTS MONTHLY REPORT'!AB120</f>
        <v>33768000</v>
      </c>
      <c r="AC120" s="152">
        <f>'ALL PROJECTS MONTHLY REPORT'!AC120</f>
        <v>1862123</v>
      </c>
      <c r="AD120" s="37">
        <f>'ALL PROJECTS MONTHLY REPORT'!AD120</f>
        <v>35630123</v>
      </c>
      <c r="AE120" s="28">
        <f>'ALL PROJECTS MONTHLY REPORT'!AE120</f>
        <v>5.51446043591566E-2</v>
      </c>
      <c r="AF120" s="37">
        <f>'ALL PROJECTS MONTHLY REPORT'!AF120</f>
        <v>35630123</v>
      </c>
      <c r="AG120" s="152">
        <f>'ALL PROJECTS MONTHLY REPORT'!AG120</f>
        <v>0</v>
      </c>
      <c r="AH120" s="37">
        <f>'ALL PROJECTS MONTHLY REPORT'!AH120</f>
        <v>35630123</v>
      </c>
      <c r="AI120" s="39">
        <f>'ALL PROJECTS MONTHLY REPORT'!AI120</f>
        <v>1</v>
      </c>
      <c r="AJ120" s="40">
        <f>'ALL PROJECTS MONTHLY REPORT'!AJ120</f>
        <v>4.4160000000000004</v>
      </c>
      <c r="AK120" s="39">
        <f>'ALL PROJECTS MONTHLY REPORT'!AK120</f>
        <v>1</v>
      </c>
      <c r="AL120" s="119">
        <f>'ALL PROJECTS MONTHLY REPORT'!AL120</f>
        <v>0</v>
      </c>
      <c r="AM120" s="153" t="str">
        <f>'ALL PROJECTS MONTHLY REPORT'!AM120</f>
        <v>Project Closed</v>
      </c>
      <c r="AN120" s="154" t="str">
        <f>'ALL PROJECTS MONTHLY REPORT'!AN120</f>
        <v xml:space="preserve">Final Acceptance </v>
      </c>
    </row>
    <row r="121" spans="1:40" s="155" customFormat="1" ht="16.2" hidden="1" thickBot="1" x14ac:dyDescent="0.35">
      <c r="A121" s="147">
        <f>'ALL PROJECTS MONTHLY REPORT'!A121</f>
        <v>3090</v>
      </c>
      <c r="B121" s="148" t="str">
        <f>'ALL PROJECTS MONTHLY REPORT'!B121</f>
        <v>Salinas</v>
      </c>
      <c r="C121" s="148" t="str">
        <f>'ALL PROJECTS MONTHLY REPORT'!C121</f>
        <v>Bella Vista</v>
      </c>
      <c r="D121" s="148" t="str">
        <f>'ALL PROJECTS MONTHLY REPORT'!D121</f>
        <v>Félix Ortiz</v>
      </c>
      <c r="E121" s="148" t="str">
        <f>'ALL PROJECTS MONTHLY REPORT'!E121</f>
        <v>MJ Consulting</v>
      </c>
      <c r="F121" s="148" t="str">
        <f>'ALL PROJECTS MONTHLY REPORT'!F121</f>
        <v>Klassik Builders</v>
      </c>
      <c r="G121" s="148" t="str">
        <f>'ALL PROJECTS MONTHLY REPORT'!G121</f>
        <v>INTEGRA</v>
      </c>
      <c r="H121" s="148" t="str">
        <f>'ALL PROJECTS MONTHLY REPORT'!H121</f>
        <v>LPC&amp;D</v>
      </c>
      <c r="I121" s="149">
        <f>'ALL PROJECTS MONTHLY REPORT'!I121</f>
        <v>100</v>
      </c>
      <c r="J121" s="149">
        <f>'ALL PROJECTS MONTHLY REPORT'!J121</f>
        <v>100</v>
      </c>
      <c r="K121" s="149">
        <f>'ALL PROJECTS MONTHLY REPORT'!K121</f>
        <v>0</v>
      </c>
      <c r="L121" s="26">
        <f>'ALL PROJECTS MONTHLY REPORT'!L121</f>
        <v>100</v>
      </c>
      <c r="M121" s="149">
        <f>'ALL PROJECTS MONTHLY REPORT'!M121</f>
        <v>0</v>
      </c>
      <c r="N121" s="149">
        <f>'ALL PROJECTS MONTHLY REPORT'!N121</f>
        <v>730</v>
      </c>
      <c r="O121" s="149">
        <f>'ALL PROJECTS MONTHLY REPORT'!O121</f>
        <v>160</v>
      </c>
      <c r="P121" s="27">
        <f>'ALL PROJECTS MONTHLY REPORT'!P121</f>
        <v>890</v>
      </c>
      <c r="Q121" s="28">
        <f>'ALL PROJECTS MONTHLY REPORT'!Q121</f>
        <v>0.21917808219178081</v>
      </c>
      <c r="R121" s="29">
        <f>'ALL PROJECTS MONTHLY REPORT'!R121</f>
        <v>889</v>
      </c>
      <c r="S121" s="28">
        <f>'ALL PROJECTS MONTHLY REPORT'!S121</f>
        <v>1</v>
      </c>
      <c r="T121" s="31">
        <f>'ALL PROJECTS MONTHLY REPORT'!T121</f>
        <v>40064</v>
      </c>
      <c r="U121" s="31">
        <f>'ALL PROJECTS MONTHLY REPORT'!U121</f>
        <v>40793</v>
      </c>
      <c r="V121" s="32">
        <f>'ALL PROJECTS MONTHLY REPORT'!V121</f>
        <v>40953</v>
      </c>
      <c r="W121" s="32">
        <f>'ALL PROJECTS MONTHLY REPORT'!W121</f>
        <v>40953</v>
      </c>
      <c r="X121" s="32">
        <f>'ALL PROJECTS MONTHLY REPORT'!X121</f>
        <v>41106</v>
      </c>
      <c r="Y121" s="31">
        <f>'ALL PROJECTS MONTHLY REPORT'!Y121</f>
        <v>0</v>
      </c>
      <c r="Z121" s="150" t="str">
        <f>'ALL PROJECTS MONTHLY REPORT'!Z121</f>
        <v>ARRA</v>
      </c>
      <c r="AA121" s="151">
        <f>'ALL PROJECTS MONTHLY REPORT'!AA121</f>
        <v>0</v>
      </c>
      <c r="AB121" s="152">
        <f>'ALL PROJECTS MONTHLY REPORT'!AB121</f>
        <v>10500000</v>
      </c>
      <c r="AC121" s="152">
        <f>'ALL PROJECTS MONTHLY REPORT'!AC121</f>
        <v>749675.93</v>
      </c>
      <c r="AD121" s="37">
        <f>'ALL PROJECTS MONTHLY REPORT'!AD121</f>
        <v>11249675.93</v>
      </c>
      <c r="AE121" s="28">
        <f>'ALL PROJECTS MONTHLY REPORT'!AE121</f>
        <v>7.1397707619047623E-2</v>
      </c>
      <c r="AF121" s="37">
        <f>'ALL PROJECTS MONTHLY REPORT'!AF121</f>
        <v>11249675.93</v>
      </c>
      <c r="AG121" s="152">
        <f>'ALL PROJECTS MONTHLY REPORT'!AG121</f>
        <v>0</v>
      </c>
      <c r="AH121" s="37">
        <f>'ALL PROJECTS MONTHLY REPORT'!AH121</f>
        <v>11249675.93</v>
      </c>
      <c r="AI121" s="39">
        <f>'ALL PROJECTS MONTHLY REPORT'!AI121</f>
        <v>1</v>
      </c>
      <c r="AJ121" s="40">
        <f>'ALL PROJECTS MONTHLY REPORT'!AJ121</f>
        <v>8.89</v>
      </c>
      <c r="AK121" s="39">
        <f>'ALL PROJECTS MONTHLY REPORT'!AK121</f>
        <v>1</v>
      </c>
      <c r="AL121" s="119">
        <f>'ALL PROJECTS MONTHLY REPORT'!AL121</f>
        <v>0</v>
      </c>
      <c r="AM121" s="153">
        <f>'ALL PROJECTS MONTHLY REPORT'!AM121</f>
        <v>0</v>
      </c>
      <c r="AN121" s="154" t="str">
        <f>'ALL PROJECTS MONTHLY REPORT'!AN121</f>
        <v xml:space="preserve">Final Acceptance </v>
      </c>
    </row>
    <row r="122" spans="1:40" s="155" customFormat="1" ht="43.8" hidden="1" thickBot="1" x14ac:dyDescent="0.35">
      <c r="A122" s="147">
        <f>'ALL PROJECTS MONTHLY REPORT'!A122</f>
        <v>5092</v>
      </c>
      <c r="B122" s="148" t="str">
        <f>'ALL PROJECTS MONTHLY REPORT'!B122</f>
        <v>San Lorenzo</v>
      </c>
      <c r="C122" s="148" t="str">
        <f>'ALL PROJECTS MONTHLY REPORT'!C122</f>
        <v>La Lorenzana</v>
      </c>
      <c r="D122" s="148" t="str">
        <f>'ALL PROJECTS MONTHLY REPORT'!D122</f>
        <v>Iván Blanco</v>
      </c>
      <c r="E122" s="148" t="str">
        <f>'ALL PROJECTS MONTHLY REPORT'!E122</f>
        <v>MJ Consulting</v>
      </c>
      <c r="F122" s="148" t="str">
        <f>'ALL PROJECTS MONTHLY REPORT'!F122</f>
        <v>URS</v>
      </c>
      <c r="G122" s="148" t="str">
        <f>'ALL PROJECTS MONTHLY REPORT'!G122</f>
        <v>René Acosta Ingenieros</v>
      </c>
      <c r="H122" s="148" t="str">
        <f>'ALL PROJECTS MONTHLY REPORT'!H122</f>
        <v>CD Builders</v>
      </c>
      <c r="I122" s="149">
        <f>'ALL PROJECTS MONTHLY REPORT'!I122</f>
        <v>100</v>
      </c>
      <c r="J122" s="149">
        <f>'ALL PROJECTS MONTHLY REPORT'!J122</f>
        <v>100</v>
      </c>
      <c r="K122" s="149">
        <f>'ALL PROJECTS MONTHLY REPORT'!K122</f>
        <v>0</v>
      </c>
      <c r="L122" s="26">
        <f>'ALL PROJECTS MONTHLY REPORT'!L122</f>
        <v>100</v>
      </c>
      <c r="M122" s="149">
        <f>'ALL PROJECTS MONTHLY REPORT'!M122</f>
        <v>0</v>
      </c>
      <c r="N122" s="149">
        <f>'ALL PROJECTS MONTHLY REPORT'!N122</f>
        <v>730</v>
      </c>
      <c r="O122" s="149">
        <f>'ALL PROJECTS MONTHLY REPORT'!O122</f>
        <v>351</v>
      </c>
      <c r="P122" s="27">
        <f>'ALL PROJECTS MONTHLY REPORT'!P122</f>
        <v>1081</v>
      </c>
      <c r="Q122" s="28">
        <f>'ALL PROJECTS MONTHLY REPORT'!Q122</f>
        <v>0.4808219178082192</v>
      </c>
      <c r="R122" s="29">
        <f>'ALL PROJECTS MONTHLY REPORT'!R122</f>
        <v>1147</v>
      </c>
      <c r="S122" s="28">
        <f>'ALL PROJECTS MONTHLY REPORT'!S122</f>
        <v>1</v>
      </c>
      <c r="T122" s="31">
        <f>'ALL PROJECTS MONTHLY REPORT'!T122</f>
        <v>38609</v>
      </c>
      <c r="U122" s="31">
        <f>'ALL PROJECTS MONTHLY REPORT'!U122</f>
        <v>39338</v>
      </c>
      <c r="V122" s="32">
        <f>'ALL PROJECTS MONTHLY REPORT'!V122</f>
        <v>39689</v>
      </c>
      <c r="W122" s="32">
        <f>'ALL PROJECTS MONTHLY REPORT'!W122</f>
        <v>39756</v>
      </c>
      <c r="X122" s="32">
        <f>'ALL PROJECTS MONTHLY REPORT'!X122</f>
        <v>40073</v>
      </c>
      <c r="Y122" s="31">
        <f>'ALL PROJECTS MONTHLY REPORT'!Y122</f>
        <v>0</v>
      </c>
      <c r="Z122" s="150" t="str">
        <f>'ALL PROJECTS MONTHLY REPORT'!Z122</f>
        <v>Tax Credit</v>
      </c>
      <c r="AA122" s="151">
        <f>'ALL PROJECTS MONTHLY REPORT'!AA122</f>
        <v>0</v>
      </c>
      <c r="AB122" s="152">
        <f>'ALL PROJECTS MONTHLY REPORT'!AB122</f>
        <v>10310000</v>
      </c>
      <c r="AC122" s="152">
        <f>'ALL PROJECTS MONTHLY REPORT'!AC122</f>
        <v>828444.55</v>
      </c>
      <c r="AD122" s="37">
        <f>'ALL PROJECTS MONTHLY REPORT'!AD122</f>
        <v>11138444.550000001</v>
      </c>
      <c r="AE122" s="28">
        <f>'ALL PROJECTS MONTHLY REPORT'!AE122</f>
        <v>8.0353496605237634E-2</v>
      </c>
      <c r="AF122" s="37">
        <f>'ALL PROJECTS MONTHLY REPORT'!AF122</f>
        <v>11138444.550000001</v>
      </c>
      <c r="AG122" s="152">
        <f>'ALL PROJECTS MONTHLY REPORT'!AG122</f>
        <v>0</v>
      </c>
      <c r="AH122" s="37">
        <f>'ALL PROJECTS MONTHLY REPORT'!AH122</f>
        <v>11138444.550000001</v>
      </c>
      <c r="AI122" s="39">
        <f>'ALL PROJECTS MONTHLY REPORT'!AI122</f>
        <v>1</v>
      </c>
      <c r="AJ122" s="40">
        <f>'ALL PROJECTS MONTHLY REPORT'!AJ122</f>
        <v>11.47</v>
      </c>
      <c r="AK122" s="39">
        <f>'ALL PROJECTS MONTHLY REPORT'!AK122</f>
        <v>1</v>
      </c>
      <c r="AL122" s="119">
        <f>'ALL PROJECTS MONTHLY REPORT'!AL122</f>
        <v>0</v>
      </c>
      <c r="AM122" s="153" t="str">
        <f>'ALL PROJECTS MONTHLY REPORT'!AM122</f>
        <v>Project Closed</v>
      </c>
      <c r="AN122" s="154" t="str">
        <f>'ALL PROJECTS MONTHLY REPORT'!AN122</f>
        <v xml:space="preserve">Final Acceptance </v>
      </c>
    </row>
    <row r="123" spans="1:40" s="155" customFormat="1" ht="58.2" hidden="1" thickBot="1" x14ac:dyDescent="0.35">
      <c r="A123" s="147">
        <f>'ALL PROJECTS MONTHLY REPORT'!A123</f>
        <v>3087</v>
      </c>
      <c r="B123" s="148" t="str">
        <f>'ALL PROJECTS MONTHLY REPORT'!B123</f>
        <v>San Sebastian</v>
      </c>
      <c r="C123" s="148" t="str">
        <f>'ALL PROJECTS MONTHLY REPORT'!C123</f>
        <v>Andrés Méndez Liceaga</v>
      </c>
      <c r="D123" s="148" t="str">
        <f>'ALL PROJECTS MONTHLY REPORT'!D123</f>
        <v>Arturo Acevedo</v>
      </c>
      <c r="E123" s="148" t="str">
        <f>'ALL PROJECTS MONTHLY REPORT'!E123</f>
        <v>Inn Capital Housing Division Joint Venture</v>
      </c>
      <c r="F123" s="148" t="str">
        <f>'ALL PROJECTS MONTHLY REPORT'!F123</f>
        <v xml:space="preserve">CMS
</v>
      </c>
      <c r="G123" s="148" t="str">
        <f>'ALL PROJECTS MONTHLY REPORT'!G123</f>
        <v>Interplan</v>
      </c>
      <c r="H123" s="148" t="str">
        <f>'ALL PROJECTS MONTHLY REPORT'!H123</f>
        <v>RC Engineering</v>
      </c>
      <c r="I123" s="149">
        <f>'ALL PROJECTS MONTHLY REPORT'!I123</f>
        <v>150</v>
      </c>
      <c r="J123" s="149">
        <f>'ALL PROJECTS MONTHLY REPORT'!J123</f>
        <v>150</v>
      </c>
      <c r="K123" s="149">
        <f>'ALL PROJECTS MONTHLY REPORT'!K123</f>
        <v>0</v>
      </c>
      <c r="L123" s="26">
        <f>'ALL PROJECTS MONTHLY REPORT'!L123</f>
        <v>150</v>
      </c>
      <c r="M123" s="149">
        <f>'ALL PROJECTS MONTHLY REPORT'!M123</f>
        <v>0</v>
      </c>
      <c r="N123" s="149">
        <f>'ALL PROJECTS MONTHLY REPORT'!N123</f>
        <v>960</v>
      </c>
      <c r="O123" s="149">
        <f>'ALL PROJECTS MONTHLY REPORT'!O123</f>
        <v>729</v>
      </c>
      <c r="P123" s="27">
        <f>'ALL PROJECTS MONTHLY REPORT'!P123</f>
        <v>1689</v>
      </c>
      <c r="Q123" s="28">
        <f>'ALL PROJECTS MONTHLY REPORT'!Q123</f>
        <v>0.75937500000000002</v>
      </c>
      <c r="R123" s="29">
        <f>'ALL PROJECTS MONTHLY REPORT'!R123</f>
        <v>1688</v>
      </c>
      <c r="S123" s="28">
        <f>'ALL PROJECTS MONTHLY REPORT'!S123</f>
        <v>1</v>
      </c>
      <c r="T123" s="31">
        <f>'ALL PROJECTS MONTHLY REPORT'!T123</f>
        <v>38131</v>
      </c>
      <c r="U123" s="31">
        <f>'ALL PROJECTS MONTHLY REPORT'!U123</f>
        <v>39090</v>
      </c>
      <c r="V123" s="32">
        <f>'ALL PROJECTS MONTHLY REPORT'!V123</f>
        <v>39819</v>
      </c>
      <c r="W123" s="32">
        <f>'ALL PROJECTS MONTHLY REPORT'!W123</f>
        <v>39819</v>
      </c>
      <c r="X123" s="32">
        <f>'ALL PROJECTS MONTHLY REPORT'!X123</f>
        <v>39860</v>
      </c>
      <c r="Y123" s="31">
        <f>'ALL PROJECTS MONTHLY REPORT'!Y123</f>
        <v>0</v>
      </c>
      <c r="Z123" s="150" t="str">
        <f>'ALL PROJECTS MONTHLY REPORT'!Z123</f>
        <v xml:space="preserve">Tax Credit </v>
      </c>
      <c r="AA123" s="151">
        <f>'ALL PROJECTS MONTHLY REPORT'!AA123</f>
        <v>0</v>
      </c>
      <c r="AB123" s="152">
        <f>'ALL PROJECTS MONTHLY REPORT'!AB123</f>
        <v>13130000</v>
      </c>
      <c r="AC123" s="152">
        <f>'ALL PROJECTS MONTHLY REPORT'!AC123</f>
        <v>401586.86</v>
      </c>
      <c r="AD123" s="37">
        <f>'ALL PROJECTS MONTHLY REPORT'!AD123</f>
        <v>13531586.859999999</v>
      </c>
      <c r="AE123" s="28">
        <f>'ALL PROJECTS MONTHLY REPORT'!AE123</f>
        <v>3.0585442498095961E-2</v>
      </c>
      <c r="AF123" s="37">
        <f>'ALL PROJECTS MONTHLY REPORT'!AF123</f>
        <v>13531587</v>
      </c>
      <c r="AG123" s="152">
        <f>'ALL PROJECTS MONTHLY REPORT'!AG123</f>
        <v>0</v>
      </c>
      <c r="AH123" s="37">
        <f>'ALL PROJECTS MONTHLY REPORT'!AH123</f>
        <v>13531587</v>
      </c>
      <c r="AI123" s="39">
        <f>'ALL PROJECTS MONTHLY REPORT'!AI123</f>
        <v>1.0000000103461628</v>
      </c>
      <c r="AJ123" s="40">
        <f>'ALL PROJECTS MONTHLY REPORT'!AJ123</f>
        <v>11.253333333333334</v>
      </c>
      <c r="AK123" s="39">
        <f>'ALL PROJECTS MONTHLY REPORT'!AK123</f>
        <v>1</v>
      </c>
      <c r="AL123" s="119">
        <f>'ALL PROJECTS MONTHLY REPORT'!AL123</f>
        <v>0</v>
      </c>
      <c r="AM123" s="153" t="str">
        <f>'ALL PROJECTS MONTHLY REPORT'!AM123</f>
        <v>Project Closed</v>
      </c>
      <c r="AN123" s="154" t="str">
        <f>'ALL PROJECTS MONTHLY REPORT'!AN123</f>
        <v xml:space="preserve">Final Acceptance </v>
      </c>
    </row>
    <row r="124" spans="1:40" s="155" customFormat="1" ht="101.4" hidden="1" thickBot="1" x14ac:dyDescent="0.35">
      <c r="A124" s="147">
        <f>'ALL PROJECTS MONTHLY REPORT'!A124</f>
        <v>5144</v>
      </c>
      <c r="B124" s="148" t="str">
        <f>'ALL PROJECTS MONTHLY REPORT'!B124</f>
        <v>Santa Isabel</v>
      </c>
      <c r="C124" s="148" t="str">
        <f>'ALL PROJECTS MONTHLY REPORT'!C124</f>
        <v>Rincón Taíno</v>
      </c>
      <c r="D124" s="148" t="str">
        <f>'ALL PROJECTS MONTHLY REPORT'!D124</f>
        <v>Rubén Cotto</v>
      </c>
      <c r="E124" s="148" t="str">
        <f>'ALL PROJECTS MONTHLY REPORT'!E124</f>
        <v>J. A. Machuca</v>
      </c>
      <c r="F124" s="148" t="str">
        <f>'ALL PROJECTS MONTHLY REPORT'!F124</f>
        <v>BMA</v>
      </c>
      <c r="G124" s="148" t="str">
        <f>'ALL PROJECTS MONTHLY REPORT'!G124</f>
        <v>Hernández   -    Bauzá</v>
      </c>
      <c r="H124" s="148" t="str">
        <f>'ALL PROJECTS MONTHLY REPORT'!H124</f>
        <v>Constructora I. Meléndez</v>
      </c>
      <c r="I124" s="149">
        <f>'ALL PROJECTS MONTHLY REPORT'!I124</f>
        <v>100</v>
      </c>
      <c r="J124" s="149">
        <f>'ALL PROJECTS MONTHLY REPORT'!J124</f>
        <v>100</v>
      </c>
      <c r="K124" s="149">
        <f>'ALL PROJECTS MONTHLY REPORT'!K124</f>
        <v>0</v>
      </c>
      <c r="L124" s="26">
        <f>'ALL PROJECTS MONTHLY REPORT'!L124</f>
        <v>100</v>
      </c>
      <c r="M124" s="149">
        <f>'ALL PROJECTS MONTHLY REPORT'!M124</f>
        <v>0</v>
      </c>
      <c r="N124" s="149">
        <f>'ALL PROJECTS MONTHLY REPORT'!N124</f>
        <v>810</v>
      </c>
      <c r="O124" s="149">
        <f>'ALL PROJECTS MONTHLY REPORT'!O124</f>
        <v>499</v>
      </c>
      <c r="P124" s="27">
        <f>'ALL PROJECTS MONTHLY REPORT'!P124</f>
        <v>1309</v>
      </c>
      <c r="Q124" s="28">
        <f>'ALL PROJECTS MONTHLY REPORT'!Q124</f>
        <v>0.61604938271604937</v>
      </c>
      <c r="R124" s="29">
        <f>'ALL PROJECTS MONTHLY REPORT'!R124</f>
        <v>1087</v>
      </c>
      <c r="S124" s="28">
        <f>'ALL PROJECTS MONTHLY REPORT'!S124</f>
        <v>1</v>
      </c>
      <c r="T124" s="31">
        <f>'ALL PROJECTS MONTHLY REPORT'!T124</f>
        <v>37830</v>
      </c>
      <c r="U124" s="31">
        <f>'ALL PROJECTS MONTHLY REPORT'!U124</f>
        <v>38639</v>
      </c>
      <c r="V124" s="32">
        <f>'ALL PROJECTS MONTHLY REPORT'!V124</f>
        <v>39138</v>
      </c>
      <c r="W124" s="32">
        <f>'ALL PROJECTS MONTHLY REPORT'!W124</f>
        <v>38917</v>
      </c>
      <c r="X124" s="32">
        <f>'ALL PROJECTS MONTHLY REPORT'!X124</f>
        <v>38990</v>
      </c>
      <c r="Y124" s="31">
        <f>'ALL PROJECTS MONTHLY REPORT'!Y124</f>
        <v>0</v>
      </c>
      <c r="Z124" s="150">
        <f>'ALL PROJECTS MONTHLY REPORT'!Z124</f>
        <v>0</v>
      </c>
      <c r="AA124" s="151">
        <f>'ALL PROJECTS MONTHLY REPORT'!AA124</f>
        <v>0</v>
      </c>
      <c r="AB124" s="152">
        <f>'ALL PROJECTS MONTHLY REPORT'!AB124</f>
        <v>7231087</v>
      </c>
      <c r="AC124" s="152">
        <f>'ALL PROJECTS MONTHLY REPORT'!AC124</f>
        <v>175900</v>
      </c>
      <c r="AD124" s="37">
        <f>'ALL PROJECTS MONTHLY REPORT'!AD124</f>
        <v>7406987</v>
      </c>
      <c r="AE124" s="28">
        <f>'ALL PROJECTS MONTHLY REPORT'!AE124</f>
        <v>2.4325526715416369E-2</v>
      </c>
      <c r="AF124" s="37">
        <f>'ALL PROJECTS MONTHLY REPORT'!AF124</f>
        <v>6372476</v>
      </c>
      <c r="AG124" s="152">
        <f>'ALL PROJECTS MONTHLY REPORT'!AG124</f>
        <v>0</v>
      </c>
      <c r="AH124" s="37">
        <f>'ALL PROJECTS MONTHLY REPORT'!AH124</f>
        <v>6372476</v>
      </c>
      <c r="AI124" s="39">
        <f>'ALL PROJECTS MONTHLY REPORT'!AI124</f>
        <v>0.860333088204421</v>
      </c>
      <c r="AJ124" s="40">
        <f>'ALL PROJECTS MONTHLY REPORT'!AJ124</f>
        <v>10.87</v>
      </c>
      <c r="AK124" s="39">
        <f>'ALL PROJECTS MONTHLY REPORT'!AK124</f>
        <v>1</v>
      </c>
      <c r="AL124" s="119">
        <f>'ALL PROJECTS MONTHLY REPORT'!AL124</f>
        <v>0</v>
      </c>
      <c r="AM124" s="153" t="str">
        <f>'ALL PROJECTS MONTHLY REPORT'!AM124</f>
        <v>Las OC # 7 y 8 fueron sometidas por el CM, pero le fueron devueltas para aclaracion o correccion, ya que el NGC no esta de acuerdo con el tiempo de extension otorgado y los "supporting documents". Posteriormente el CM las entrego fuera del termino de vigencia y las mismas no se pudieron procesar. El contratista sometio demanda y se efectuo reunion entre ambas representaciones legales. Se llego a un acuerdo: AVP de pagar lo que se le adeudaba por concepto de daños liquidos y retenido, Contratista: No reclamar "extended overhead" ni la OC #8. Esto hace varios meses y AVP tiene pendiente procesar los pagos correspondientes.</v>
      </c>
      <c r="AN124" s="154" t="str">
        <f>'ALL PROJECTS MONTHLY REPORT'!AN124</f>
        <v xml:space="preserve">Final Acceptance </v>
      </c>
    </row>
    <row r="125" spans="1:40" s="155" customFormat="1" ht="58.2" hidden="1" thickBot="1" x14ac:dyDescent="0.35">
      <c r="A125" s="147">
        <f>'ALL PROJECTS MONTHLY REPORT'!A125</f>
        <v>5198</v>
      </c>
      <c r="B125" s="148" t="str">
        <f>'ALL PROJECTS MONTHLY REPORT'!B125</f>
        <v>Toa Alta</v>
      </c>
      <c r="C125" s="148" t="str">
        <f>'ALL PROJECTS MONTHLY REPORT'!C125</f>
        <v>Jardines de San Fernando</v>
      </c>
      <c r="D125" s="148" t="str">
        <f>'ALL PROJECTS MONTHLY REPORT'!D125</f>
        <v>Luis Rodríguez</v>
      </c>
      <c r="E125" s="148" t="str">
        <f>'ALL PROJECTS MONTHLY REPORT'!E125</f>
        <v>Housing Promoters</v>
      </c>
      <c r="F125" s="148" t="str">
        <f>'ALL PROJECTS MONTHLY REPORT'!F125</f>
        <v>MD</v>
      </c>
      <c r="G125" s="148" t="str">
        <f>'ALL PROJECTS MONTHLY REPORT'!G125</f>
        <v>URS Caribe, LLP</v>
      </c>
      <c r="H125" s="148" t="str">
        <f>'ALL PROJECTS MONTHLY REPORT'!H125</f>
        <v>Orion Contractors</v>
      </c>
      <c r="I125" s="149">
        <f>'ALL PROJECTS MONTHLY REPORT'!I125</f>
        <v>51</v>
      </c>
      <c r="J125" s="149">
        <f>'ALL PROJECTS MONTHLY REPORT'!J125</f>
        <v>51</v>
      </c>
      <c r="K125" s="149">
        <f>'ALL PROJECTS MONTHLY REPORT'!K125</f>
        <v>0</v>
      </c>
      <c r="L125" s="26">
        <f>'ALL PROJECTS MONTHLY REPORT'!L125</f>
        <v>51</v>
      </c>
      <c r="M125" s="149">
        <f>'ALL PROJECTS MONTHLY REPORT'!M125</f>
        <v>0</v>
      </c>
      <c r="N125" s="149">
        <f>'ALL PROJECTS MONTHLY REPORT'!N125</f>
        <v>800</v>
      </c>
      <c r="O125" s="149">
        <f>'ALL PROJECTS MONTHLY REPORT'!O125</f>
        <v>1627</v>
      </c>
      <c r="P125" s="27">
        <f>'ALL PROJECTS MONTHLY REPORT'!P125</f>
        <v>2427</v>
      </c>
      <c r="Q125" s="28">
        <f>'ALL PROJECTS MONTHLY REPORT'!Q125</f>
        <v>2.0337499999999999</v>
      </c>
      <c r="R125" s="29">
        <f>'ALL PROJECTS MONTHLY REPORT'!R125</f>
        <v>2502</v>
      </c>
      <c r="S125" s="28">
        <f>'ALL PROJECTS MONTHLY REPORT'!S125</f>
        <v>1</v>
      </c>
      <c r="T125" s="31">
        <f>'ALL PROJECTS MONTHLY REPORT'!T125</f>
        <v>38726</v>
      </c>
      <c r="U125" s="31">
        <f>'ALL PROJECTS MONTHLY REPORT'!U125</f>
        <v>39525</v>
      </c>
      <c r="V125" s="32">
        <f>'ALL PROJECTS MONTHLY REPORT'!V125</f>
        <v>41152</v>
      </c>
      <c r="W125" s="32">
        <f>'ALL PROJECTS MONTHLY REPORT'!W125</f>
        <v>41228</v>
      </c>
      <c r="X125" s="32">
        <f>'ALL PROJECTS MONTHLY REPORT'!X125</f>
        <v>41562</v>
      </c>
      <c r="Y125" s="31">
        <f>'ALL PROJECTS MONTHLY REPORT'!Y125</f>
        <v>0</v>
      </c>
      <c r="Z125" s="150" t="str">
        <f>'ALL PROJECTS MONTHLY REPORT'!Z125</f>
        <v>BFP-2003</v>
      </c>
      <c r="AA125" s="151">
        <f>'ALL PROJECTS MONTHLY REPORT'!AA125</f>
        <v>0</v>
      </c>
      <c r="AB125" s="152">
        <f>'ALL PROJECTS MONTHLY REPORT'!AB125</f>
        <v>7227000</v>
      </c>
      <c r="AC125" s="152">
        <f>'ALL PROJECTS MONTHLY REPORT'!AC125</f>
        <v>-982226.89</v>
      </c>
      <c r="AD125" s="37">
        <f>'ALL PROJECTS MONTHLY REPORT'!AD125</f>
        <v>6244773.1100000003</v>
      </c>
      <c r="AE125" s="28">
        <f>'ALL PROJECTS MONTHLY REPORT'!AE125</f>
        <v>-0.13591073612840737</v>
      </c>
      <c r="AF125" s="37">
        <f>'ALL PROJECTS MONTHLY REPORT'!AF125</f>
        <v>6244773.1100000003</v>
      </c>
      <c r="AG125" s="152">
        <f>'ALL PROJECTS MONTHLY REPORT'!AG125</f>
        <v>0</v>
      </c>
      <c r="AH125" s="37">
        <f>'ALL PROJECTS MONTHLY REPORT'!AH125</f>
        <v>6244773.1100000003</v>
      </c>
      <c r="AI125" s="39">
        <f>'ALL PROJECTS MONTHLY REPORT'!AI125</f>
        <v>1</v>
      </c>
      <c r="AJ125" s="40">
        <f>'ALL PROJECTS MONTHLY REPORT'!AJ125</f>
        <v>49.058823529411768</v>
      </c>
      <c r="AK125" s="39">
        <f>'ALL PROJECTS MONTHLY REPORT'!AK125</f>
        <v>1</v>
      </c>
      <c r="AL125" s="119">
        <f>'ALL PROJECTS MONTHLY REPORT'!AL125</f>
        <v>0</v>
      </c>
      <c r="AM125" s="153" t="str">
        <f>'ALL PROJECTS MONTHLY REPORT'!AM125</f>
        <v>The PRPHA and the Contractor signed a Termination by Convinience (TBC), where the contractor grants a creditfor the amount of $2,182,368.61 for the remaining work phase IV,V and VIII. The PRPHA extends the contract by 744 calendar days providing a substantial termination effective at the August 31, 2012. The contractor walves its claim for extended overhead.</v>
      </c>
      <c r="AN125" s="154" t="str">
        <f>'ALL PROJECTS MONTHLY REPORT'!AN125</f>
        <v xml:space="preserve">Final Acceptance </v>
      </c>
    </row>
    <row r="126" spans="1:40" s="155" customFormat="1" ht="43.8" hidden="1" thickBot="1" x14ac:dyDescent="0.35">
      <c r="A126" s="147">
        <f>'ALL PROJECTS MONTHLY REPORT'!A126</f>
        <v>3069</v>
      </c>
      <c r="B126" s="148" t="str">
        <f>'ALL PROJECTS MONTHLY REPORT'!B126</f>
        <v>Toa Baja</v>
      </c>
      <c r="C126" s="148" t="str">
        <f>'ALL PROJECTS MONTHLY REPORT'!C126</f>
        <v>El Toa</v>
      </c>
      <c r="D126" s="148" t="str">
        <f>'ALL PROJECTS MONTHLY REPORT'!D126</f>
        <v>Jorge Mercado</v>
      </c>
      <c r="E126" s="148" t="str">
        <f>'ALL PROJECTS MONTHLY REPORT'!E126</f>
        <v>MJ Consulting</v>
      </c>
      <c r="F126" s="148" t="str">
        <f>'ALL PROJECTS MONTHLY REPORT'!F126</f>
        <v>AVP</v>
      </c>
      <c r="G126" s="148" t="str">
        <f>'ALL PROJECTS MONTHLY REPORT'!G126</f>
        <v>Soler Cloquel &amp; Asoc.</v>
      </c>
      <c r="H126" s="148" t="str">
        <f>'ALL PROJECTS MONTHLY REPORT'!H126</f>
        <v>Royal Ins.</v>
      </c>
      <c r="I126" s="149">
        <f>'ALL PROJECTS MONTHLY REPORT'!I126</f>
        <v>80</v>
      </c>
      <c r="J126" s="149">
        <f>'ALL PROJECTS MONTHLY REPORT'!J126</f>
        <v>80</v>
      </c>
      <c r="K126" s="149">
        <f>'ALL PROJECTS MONTHLY REPORT'!K126</f>
        <v>0</v>
      </c>
      <c r="L126" s="26">
        <f>'ALL PROJECTS MONTHLY REPORT'!L126</f>
        <v>80</v>
      </c>
      <c r="M126" s="149">
        <f>'ALL PROJECTS MONTHLY REPORT'!M126</f>
        <v>0</v>
      </c>
      <c r="N126" s="149">
        <f>'ALL PROJECTS MONTHLY REPORT'!N126</f>
        <v>669</v>
      </c>
      <c r="O126" s="149">
        <f>'ALL PROJECTS MONTHLY REPORT'!O126</f>
        <v>458</v>
      </c>
      <c r="P126" s="27">
        <f>'ALL PROJECTS MONTHLY REPORT'!P126</f>
        <v>1127</v>
      </c>
      <c r="Q126" s="28">
        <f>'ALL PROJECTS MONTHLY REPORT'!Q126</f>
        <v>0.68460388639760839</v>
      </c>
      <c r="R126" s="29">
        <f>'ALL PROJECTS MONTHLY REPORT'!R126</f>
        <v>1205</v>
      </c>
      <c r="S126" s="28">
        <f>'ALL PROJECTS MONTHLY REPORT'!S126</f>
        <v>1</v>
      </c>
      <c r="T126" s="31">
        <f>'ALL PROJECTS MONTHLY REPORT'!T126</f>
        <v>35611</v>
      </c>
      <c r="U126" s="31">
        <f>'ALL PROJECTS MONTHLY REPORT'!U126</f>
        <v>36279</v>
      </c>
      <c r="V126" s="32">
        <f>'ALL PROJECTS MONTHLY REPORT'!V126</f>
        <v>36737</v>
      </c>
      <c r="W126" s="32">
        <f>'ALL PROJECTS MONTHLY REPORT'!W126</f>
        <v>36816</v>
      </c>
      <c r="X126" s="32">
        <f>'ALL PROJECTS MONTHLY REPORT'!X126</f>
        <v>37029</v>
      </c>
      <c r="Y126" s="31">
        <f>'ALL PROJECTS MONTHLY REPORT'!Y126</f>
        <v>0</v>
      </c>
      <c r="Z126" s="150">
        <f>'ALL PROJECTS MONTHLY REPORT'!Z126</f>
        <v>0</v>
      </c>
      <c r="AA126" s="151">
        <f>'ALL PROJECTS MONTHLY REPORT'!AA126</f>
        <v>0</v>
      </c>
      <c r="AB126" s="152">
        <f>'ALL PROJECTS MONTHLY REPORT'!AB126</f>
        <v>4045086</v>
      </c>
      <c r="AC126" s="152">
        <f>'ALL PROJECTS MONTHLY REPORT'!AC126</f>
        <v>299127</v>
      </c>
      <c r="AD126" s="37">
        <f>'ALL PROJECTS MONTHLY REPORT'!AD126</f>
        <v>4344213</v>
      </c>
      <c r="AE126" s="28">
        <f>'ALL PROJECTS MONTHLY REPORT'!AE126</f>
        <v>7.39482423859468E-2</v>
      </c>
      <c r="AF126" s="37">
        <f>'ALL PROJECTS MONTHLY REPORT'!AF126</f>
        <v>4344213</v>
      </c>
      <c r="AG126" s="152">
        <f>'ALL PROJECTS MONTHLY REPORT'!AG126</f>
        <v>0</v>
      </c>
      <c r="AH126" s="37">
        <f>'ALL PROJECTS MONTHLY REPORT'!AH126</f>
        <v>4344213</v>
      </c>
      <c r="AI126" s="39">
        <f>'ALL PROJECTS MONTHLY REPORT'!AI126</f>
        <v>1</v>
      </c>
      <c r="AJ126" s="40">
        <f>'ALL PROJECTS MONTHLY REPORT'!AJ126</f>
        <v>15.0625</v>
      </c>
      <c r="AK126" s="39">
        <f>'ALL PROJECTS MONTHLY REPORT'!AK126</f>
        <v>1</v>
      </c>
      <c r="AL126" s="119">
        <f>'ALL PROJECTS MONTHLY REPORT'!AL126</f>
        <v>0</v>
      </c>
      <c r="AM126" s="153" t="str">
        <f>'ALL PROJECTS MONTHLY REPORT'!AM126</f>
        <v>Project Closed</v>
      </c>
      <c r="AN126" s="154" t="str">
        <f>'ALL PROJECTS MONTHLY REPORT'!AN126</f>
        <v xml:space="preserve">Final Acceptance </v>
      </c>
    </row>
    <row r="127" spans="1:40" s="155" customFormat="1" ht="43.8" hidden="1" thickBot="1" x14ac:dyDescent="0.35">
      <c r="A127" s="147">
        <f>'ALL PROJECTS MONTHLY REPORT'!A127</f>
        <v>5193</v>
      </c>
      <c r="B127" s="148" t="str">
        <f>'ALL PROJECTS MONTHLY REPORT'!B127</f>
        <v>Trujillo Alto</v>
      </c>
      <c r="C127" s="148" t="str">
        <f>'ALL PROJECTS MONTHLY REPORT'!C127</f>
        <v>Los Rosales</v>
      </c>
      <c r="D127" s="148" t="str">
        <f>'ALL PROJECTS MONTHLY REPORT'!D127</f>
        <v>José M. Paris Escalera</v>
      </c>
      <c r="E127" s="148" t="str">
        <f>'ALL PROJECTS MONTHLY REPORT'!E127</f>
        <v>Peregrine Group Inc.</v>
      </c>
      <c r="F127" s="148" t="str">
        <f>'ALL PROJECTS MONTHLY REPORT'!F127</f>
        <v>Klassik Builders</v>
      </c>
      <c r="G127" s="148" t="str">
        <f>'ALL PROJECTS MONTHLY REPORT'!G127</f>
        <v>URS Caribe, LLP</v>
      </c>
      <c r="H127" s="148" t="str">
        <f>'ALL PROJECTS MONTHLY REPORT'!H127</f>
        <v>Cidra Excavation, SE</v>
      </c>
      <c r="I127" s="149">
        <f>'ALL PROJECTS MONTHLY REPORT'!I127</f>
        <v>74</v>
      </c>
      <c r="J127" s="149">
        <f>'ALL PROJECTS MONTHLY REPORT'!J127</f>
        <v>74</v>
      </c>
      <c r="K127" s="149">
        <f>'ALL PROJECTS MONTHLY REPORT'!K127</f>
        <v>0</v>
      </c>
      <c r="L127" s="26">
        <f>'ALL PROJECTS MONTHLY REPORT'!L127</f>
        <v>74</v>
      </c>
      <c r="M127" s="149">
        <f>'ALL PROJECTS MONTHLY REPORT'!M127</f>
        <v>0</v>
      </c>
      <c r="N127" s="149">
        <f>'ALL PROJECTS MONTHLY REPORT'!N127</f>
        <v>730</v>
      </c>
      <c r="O127" s="149">
        <f>'ALL PROJECTS MONTHLY REPORT'!O127</f>
        <v>138</v>
      </c>
      <c r="P127" s="27">
        <f>'ALL PROJECTS MONTHLY REPORT'!P127</f>
        <v>868</v>
      </c>
      <c r="Q127" s="28">
        <f>'ALL PROJECTS MONTHLY REPORT'!Q127</f>
        <v>0.18904109589041096</v>
      </c>
      <c r="R127" s="29">
        <f>'ALL PROJECTS MONTHLY REPORT'!R127</f>
        <v>821</v>
      </c>
      <c r="S127" s="28">
        <f>'ALL PROJECTS MONTHLY REPORT'!S127</f>
        <v>1</v>
      </c>
      <c r="T127" s="31">
        <f>'ALL PROJECTS MONTHLY REPORT'!T127</f>
        <v>40133</v>
      </c>
      <c r="U127" s="31">
        <f>'ALL PROJECTS MONTHLY REPORT'!U127</f>
        <v>40862</v>
      </c>
      <c r="V127" s="32">
        <f>'ALL PROJECTS MONTHLY REPORT'!V127</f>
        <v>41000</v>
      </c>
      <c r="W127" s="32">
        <f>'ALL PROJECTS MONTHLY REPORT'!W127</f>
        <v>40954</v>
      </c>
      <c r="X127" s="32">
        <f>'ALL PROJECTS MONTHLY REPORT'!X127</f>
        <v>41135</v>
      </c>
      <c r="Y127" s="31">
        <f>'ALL PROJECTS MONTHLY REPORT'!Y127</f>
        <v>0</v>
      </c>
      <c r="Z127" s="150" t="str">
        <f>'ALL PROJECTS MONTHLY REPORT'!Z127</f>
        <v>ARRA</v>
      </c>
      <c r="AA127" s="151">
        <f>'ALL PROJECTS MONTHLY REPORT'!AA127</f>
        <v>0</v>
      </c>
      <c r="AB127" s="152">
        <f>'ALL PROJECTS MONTHLY REPORT'!AB127</f>
        <v>7947800</v>
      </c>
      <c r="AC127" s="152">
        <f>'ALL PROJECTS MONTHLY REPORT'!AC127</f>
        <v>1458351.48</v>
      </c>
      <c r="AD127" s="37">
        <f>'ALL PROJECTS MONTHLY REPORT'!AD127</f>
        <v>9406151.4800000004</v>
      </c>
      <c r="AE127" s="28">
        <f>'ALL PROJECTS MONTHLY REPORT'!AE127</f>
        <v>0.18349121517904327</v>
      </c>
      <c r="AF127" s="37">
        <f>'ALL PROJECTS MONTHLY REPORT'!AF127</f>
        <v>9406151.4800000004</v>
      </c>
      <c r="AG127" s="152">
        <f>'ALL PROJECTS MONTHLY REPORT'!AG127</f>
        <v>0</v>
      </c>
      <c r="AH127" s="37">
        <f>'ALL PROJECTS MONTHLY REPORT'!AH127</f>
        <v>9406151.4800000004</v>
      </c>
      <c r="AI127" s="39">
        <f>'ALL PROJECTS MONTHLY REPORT'!AI127</f>
        <v>1</v>
      </c>
      <c r="AJ127" s="40">
        <f>'ALL PROJECTS MONTHLY REPORT'!AJ127</f>
        <v>11.094594594594595</v>
      </c>
      <c r="AK127" s="39">
        <f>'ALL PROJECTS MONTHLY REPORT'!AK127</f>
        <v>1</v>
      </c>
      <c r="AL127" s="119">
        <f>'ALL PROJECTS MONTHLY REPORT'!AL127</f>
        <v>0</v>
      </c>
      <c r="AM127" s="153" t="str">
        <f>'ALL PROJECTS MONTHLY REPORT'!AM127</f>
        <v>Project Closed</v>
      </c>
      <c r="AN127" s="154" t="str">
        <f>'ALL PROJECTS MONTHLY REPORT'!AN127</f>
        <v xml:space="preserve">Final Acceptance </v>
      </c>
    </row>
    <row r="128" spans="1:40" s="155" customFormat="1" ht="29.4" hidden="1" thickBot="1" x14ac:dyDescent="0.35">
      <c r="A128" s="147">
        <f>'ALL PROJECTS MONTHLY REPORT'!A128</f>
        <v>3071</v>
      </c>
      <c r="B128" s="148" t="str">
        <f>'ALL PROJECTS MONTHLY REPORT'!B128</f>
        <v>Vega Alta</v>
      </c>
      <c r="C128" s="148" t="str">
        <f>'ALL PROJECTS MONTHLY REPORT'!C128</f>
        <v>Fco. Vega Sánchez</v>
      </c>
      <c r="D128" s="148" t="str">
        <f>'ALL PROJECTS MONTHLY REPORT'!D128</f>
        <v>José Negrón</v>
      </c>
      <c r="E128" s="148" t="str">
        <f>'ALL PROJECTS MONTHLY REPORT'!E128</f>
        <v>MJ Consulting</v>
      </c>
      <c r="F128" s="148" t="str">
        <f>'ALL PROJECTS MONTHLY REPORT'!F128</f>
        <v xml:space="preserve">LMC
</v>
      </c>
      <c r="G128" s="148" t="str">
        <f>'ALL PROJECTS MONTHLY REPORT'!G128</f>
        <v>Hernández   -    Bauzá</v>
      </c>
      <c r="H128" s="148" t="str">
        <f>'ALL PROJECTS MONTHLY REPORT'!H128</f>
        <v>Del Valle Group</v>
      </c>
      <c r="I128" s="149">
        <f>'ALL PROJECTS MONTHLY REPORT'!I128</f>
        <v>100</v>
      </c>
      <c r="J128" s="149">
        <f>'ALL PROJECTS MONTHLY REPORT'!J128</f>
        <v>100</v>
      </c>
      <c r="K128" s="149">
        <f>'ALL PROJECTS MONTHLY REPORT'!K128</f>
        <v>0</v>
      </c>
      <c r="L128" s="26">
        <f>'ALL PROJECTS MONTHLY REPORT'!L128</f>
        <v>100</v>
      </c>
      <c r="M128" s="149">
        <f>'ALL PROJECTS MONTHLY REPORT'!M128</f>
        <v>0</v>
      </c>
      <c r="N128" s="149">
        <f>'ALL PROJECTS MONTHLY REPORT'!N128</f>
        <v>782</v>
      </c>
      <c r="O128" s="149">
        <f>'ALL PROJECTS MONTHLY REPORT'!O128</f>
        <v>109</v>
      </c>
      <c r="P128" s="27">
        <f>'ALL PROJECTS MONTHLY REPORT'!P128</f>
        <v>891</v>
      </c>
      <c r="Q128" s="28">
        <f>'ALL PROJECTS MONTHLY REPORT'!Q128</f>
        <v>0.13938618925831203</v>
      </c>
      <c r="R128" s="29">
        <f>'ALL PROJECTS MONTHLY REPORT'!R128</f>
        <v>890</v>
      </c>
      <c r="S128" s="28">
        <f>'ALL PROJECTS MONTHLY REPORT'!S128</f>
        <v>1</v>
      </c>
      <c r="T128" s="31">
        <f>'ALL PROJECTS MONTHLY REPORT'!T128</f>
        <v>36801</v>
      </c>
      <c r="U128" s="31">
        <f>'ALL PROJECTS MONTHLY REPORT'!U128</f>
        <v>37582</v>
      </c>
      <c r="V128" s="32">
        <f>'ALL PROJECTS MONTHLY REPORT'!V128</f>
        <v>37691</v>
      </c>
      <c r="W128" s="32">
        <f>'ALL PROJECTS MONTHLY REPORT'!W128</f>
        <v>37691</v>
      </c>
      <c r="X128" s="32">
        <f>'ALL PROJECTS MONTHLY REPORT'!X128</f>
        <v>37722</v>
      </c>
      <c r="Y128" s="31">
        <f>'ALL PROJECTS MONTHLY REPORT'!Y128</f>
        <v>0</v>
      </c>
      <c r="Z128" s="150">
        <f>'ALL PROJECTS MONTHLY REPORT'!Z128</f>
        <v>0</v>
      </c>
      <c r="AA128" s="151">
        <f>'ALL PROJECTS MONTHLY REPORT'!AA128</f>
        <v>0</v>
      </c>
      <c r="AB128" s="152">
        <f>'ALL PROJECTS MONTHLY REPORT'!AB128</f>
        <v>9309000</v>
      </c>
      <c r="AC128" s="152">
        <f>'ALL PROJECTS MONTHLY REPORT'!AC128</f>
        <v>70614.850000000006</v>
      </c>
      <c r="AD128" s="37">
        <f>'ALL PROJECTS MONTHLY REPORT'!AD128</f>
        <v>9379614.8499999996</v>
      </c>
      <c r="AE128" s="28">
        <f>'ALL PROJECTS MONTHLY REPORT'!AE128</f>
        <v>7.5856536684928569E-3</v>
      </c>
      <c r="AF128" s="37">
        <f>'ALL PROJECTS MONTHLY REPORT'!AF128</f>
        <v>9379616</v>
      </c>
      <c r="AG128" s="152">
        <f>'ALL PROJECTS MONTHLY REPORT'!AG128</f>
        <v>0</v>
      </c>
      <c r="AH128" s="37">
        <f>'ALL PROJECTS MONTHLY REPORT'!AH128</f>
        <v>9379616</v>
      </c>
      <c r="AI128" s="39">
        <f>'ALL PROJECTS MONTHLY REPORT'!AI128</f>
        <v>1.0000001226063138</v>
      </c>
      <c r="AJ128" s="40">
        <f>'ALL PROJECTS MONTHLY REPORT'!AJ128</f>
        <v>8.9</v>
      </c>
      <c r="AK128" s="39">
        <f>'ALL PROJECTS MONTHLY REPORT'!AK128</f>
        <v>1</v>
      </c>
      <c r="AL128" s="119">
        <f>'ALL PROJECTS MONTHLY REPORT'!AL128</f>
        <v>0</v>
      </c>
      <c r="AM128" s="153" t="str">
        <f>'ALL PROJECTS MONTHLY REPORT'!AM128</f>
        <v>Project Closed</v>
      </c>
      <c r="AN128" s="154" t="str">
        <f>'ALL PROJECTS MONTHLY REPORT'!AN128</f>
        <v xml:space="preserve">Final Acceptance </v>
      </c>
    </row>
    <row r="129" spans="1:46" s="155" customFormat="1" ht="29.4" hidden="1" thickBot="1" x14ac:dyDescent="0.35">
      <c r="A129" s="147">
        <f>'ALL PROJECTS MONTHLY REPORT'!A129</f>
        <v>5105</v>
      </c>
      <c r="B129" s="148" t="str">
        <f>'ALL PROJECTS MONTHLY REPORT'!B129</f>
        <v>Vega Alta</v>
      </c>
      <c r="C129" s="148" t="str">
        <f>'ALL PROJECTS MONTHLY REPORT'!C129</f>
        <v>Las Violetas</v>
      </c>
      <c r="D129" s="148" t="str">
        <f>'ALL PROJECTS MONTHLY REPORT'!D129</f>
        <v>Luis Rodríguez</v>
      </c>
      <c r="E129" s="148" t="str">
        <f>'ALL PROJECTS MONTHLY REPORT'!E129</f>
        <v>Cost Control Company, Inc.</v>
      </c>
      <c r="F129" s="148" t="str">
        <f>'ALL PROJECTS MONTHLY REPORT'!F129</f>
        <v xml:space="preserve">ISS </v>
      </c>
      <c r="G129" s="148" t="str">
        <f>'ALL PROJECTS MONTHLY REPORT'!G129</f>
        <v>URS Dames &amp; Moore</v>
      </c>
      <c r="H129" s="148" t="str">
        <f>'ALL PROJECTS MONTHLY REPORT'!H129</f>
        <v>Del Valle Group</v>
      </c>
      <c r="I129" s="149">
        <f>'ALL PROJECTS MONTHLY REPORT'!I129</f>
        <v>88</v>
      </c>
      <c r="J129" s="149">
        <f>'ALL PROJECTS MONTHLY REPORT'!J129</f>
        <v>88</v>
      </c>
      <c r="K129" s="149">
        <f>'ALL PROJECTS MONTHLY REPORT'!K129</f>
        <v>0</v>
      </c>
      <c r="L129" s="26">
        <f>'ALL PROJECTS MONTHLY REPORT'!L129</f>
        <v>88</v>
      </c>
      <c r="M129" s="149">
        <f>'ALL PROJECTS MONTHLY REPORT'!M129</f>
        <v>0</v>
      </c>
      <c r="N129" s="149">
        <f>'ALL PROJECTS MONTHLY REPORT'!N129</f>
        <v>730</v>
      </c>
      <c r="O129" s="149">
        <f>'ALL PROJECTS MONTHLY REPORT'!O129</f>
        <v>150</v>
      </c>
      <c r="P129" s="27">
        <f>'ALL PROJECTS MONTHLY REPORT'!P129</f>
        <v>880</v>
      </c>
      <c r="Q129" s="28">
        <f>'ALL PROJECTS MONTHLY REPORT'!Q129</f>
        <v>0.20547945205479451</v>
      </c>
      <c r="R129" s="29">
        <f>'ALL PROJECTS MONTHLY REPORT'!R129</f>
        <v>1000</v>
      </c>
      <c r="S129" s="28">
        <f>'ALL PROJECTS MONTHLY REPORT'!S129</f>
        <v>1</v>
      </c>
      <c r="T129" s="31">
        <f>'ALL PROJECTS MONTHLY REPORT'!T129</f>
        <v>38749</v>
      </c>
      <c r="U129" s="31">
        <f>'ALL PROJECTS MONTHLY REPORT'!U129</f>
        <v>39478</v>
      </c>
      <c r="V129" s="32">
        <f>'ALL PROJECTS MONTHLY REPORT'!V129</f>
        <v>39628</v>
      </c>
      <c r="W129" s="32">
        <f>'ALL PROJECTS MONTHLY REPORT'!W129</f>
        <v>39749</v>
      </c>
      <c r="X129" s="32">
        <f>'ALL PROJECTS MONTHLY REPORT'!X129</f>
        <v>40086</v>
      </c>
      <c r="Y129" s="31">
        <f>'ALL PROJECTS MONTHLY REPORT'!Y129</f>
        <v>0</v>
      </c>
      <c r="Z129" s="150" t="str">
        <f>'ALL PROJECTS MONTHLY REPORT'!Z129</f>
        <v xml:space="preserve">Tax Credit </v>
      </c>
      <c r="AA129" s="151">
        <f>'ALL PROJECTS MONTHLY REPORT'!AA129</f>
        <v>0</v>
      </c>
      <c r="AB129" s="152">
        <f>'ALL PROJECTS MONTHLY REPORT'!AB129</f>
        <v>9203600</v>
      </c>
      <c r="AC129" s="152">
        <f>'ALL PROJECTS MONTHLY REPORT'!AC129</f>
        <v>46081.53</v>
      </c>
      <c r="AD129" s="37">
        <f>'ALL PROJECTS MONTHLY REPORT'!AD129</f>
        <v>9249681.5299999993</v>
      </c>
      <c r="AE129" s="28">
        <f>'ALL PROJECTS MONTHLY REPORT'!AE129</f>
        <v>5.0069027337128948E-3</v>
      </c>
      <c r="AF129" s="37">
        <f>'ALL PROJECTS MONTHLY REPORT'!AF129</f>
        <v>9007681.5299999993</v>
      </c>
      <c r="AG129" s="152">
        <f>'ALL PROJECTS MONTHLY REPORT'!AG129</f>
        <v>0</v>
      </c>
      <c r="AH129" s="37">
        <f>'ALL PROJECTS MONTHLY REPORT'!AH129</f>
        <v>9007681.5299999993</v>
      </c>
      <c r="AI129" s="39">
        <f>'ALL PROJECTS MONTHLY REPORT'!AI129</f>
        <v>0.97383693706479424</v>
      </c>
      <c r="AJ129" s="40">
        <f>'ALL PROJECTS MONTHLY REPORT'!AJ129</f>
        <v>11.363636363636363</v>
      </c>
      <c r="AK129" s="39">
        <f>'ALL PROJECTS MONTHLY REPORT'!AK129</f>
        <v>1</v>
      </c>
      <c r="AL129" s="119">
        <f>'ALL PROJECTS MONTHLY REPORT'!AL129</f>
        <v>0</v>
      </c>
      <c r="AM129" s="153" t="str">
        <f>'ALL PROJECTS MONTHLY REPORT'!AM129</f>
        <v>Project Closed</v>
      </c>
      <c r="AN129" s="154" t="str">
        <f>'ALL PROJECTS MONTHLY REPORT'!AN129</f>
        <v xml:space="preserve">Final Acceptance </v>
      </c>
    </row>
    <row r="130" spans="1:46" s="155" customFormat="1" ht="29.4" hidden="1" thickBot="1" x14ac:dyDescent="0.35">
      <c r="A130" s="147">
        <f>'ALL PROJECTS MONTHLY REPORT'!A130</f>
        <v>3073</v>
      </c>
      <c r="B130" s="148" t="str">
        <f>'ALL PROJECTS MONTHLY REPORT'!B130</f>
        <v>Villalba</v>
      </c>
      <c r="C130" s="148" t="str">
        <f>'ALL PROJECTS MONTHLY REPORT'!C130</f>
        <v>Efraín Suárez Negrón</v>
      </c>
      <c r="D130" s="148" t="str">
        <f>'ALL PROJECTS MONTHLY REPORT'!D130</f>
        <v>Arturo Acevedo</v>
      </c>
      <c r="E130" s="148" t="str">
        <f>'ALL PROJECTS MONTHLY REPORT'!E130</f>
        <v>J.A. Machuca</v>
      </c>
      <c r="F130" s="148" t="str">
        <f>'ALL PROJECTS MONTHLY REPORT'!F130</f>
        <v>CMS</v>
      </c>
      <c r="G130" s="148" t="str">
        <f>'ALL PROJECTS MONTHLY REPORT'!G130</f>
        <v>Yañez &amp; Mayol</v>
      </c>
      <c r="H130" s="148" t="str">
        <f>'ALL PROJECTS MONTHLY REPORT'!H130</f>
        <v>Ravaro Construction</v>
      </c>
      <c r="I130" s="149">
        <f>'ALL PROJECTS MONTHLY REPORT'!I130</f>
        <v>60</v>
      </c>
      <c r="J130" s="149">
        <f>'ALL PROJECTS MONTHLY REPORT'!J130</f>
        <v>60</v>
      </c>
      <c r="K130" s="149">
        <f>'ALL PROJECTS MONTHLY REPORT'!K130</f>
        <v>0</v>
      </c>
      <c r="L130" s="26">
        <f>'ALL PROJECTS MONTHLY REPORT'!L130</f>
        <v>60</v>
      </c>
      <c r="M130" s="149">
        <f>'ALL PROJECTS MONTHLY REPORT'!M130</f>
        <v>0</v>
      </c>
      <c r="N130" s="149">
        <f>'ALL PROJECTS MONTHLY REPORT'!N130</f>
        <v>660</v>
      </c>
      <c r="O130" s="149">
        <f>'ALL PROJECTS MONTHLY REPORT'!O130</f>
        <v>295</v>
      </c>
      <c r="P130" s="27">
        <f>'ALL PROJECTS MONTHLY REPORT'!P130</f>
        <v>955</v>
      </c>
      <c r="Q130" s="28">
        <f>'ALL PROJECTS MONTHLY REPORT'!Q130</f>
        <v>0.44696969696969696</v>
      </c>
      <c r="R130" s="29">
        <f>'ALL PROJECTS MONTHLY REPORT'!R130</f>
        <v>1240</v>
      </c>
      <c r="S130" s="28">
        <f>'ALL PROJECTS MONTHLY REPORT'!S130</f>
        <v>1</v>
      </c>
      <c r="T130" s="31">
        <f>'ALL PROJECTS MONTHLY REPORT'!T130</f>
        <v>37361</v>
      </c>
      <c r="U130" s="31">
        <f>'ALL PROJECTS MONTHLY REPORT'!U130</f>
        <v>38020</v>
      </c>
      <c r="V130" s="32">
        <f>'ALL PROJECTS MONTHLY REPORT'!V130</f>
        <v>38315</v>
      </c>
      <c r="W130" s="32">
        <f>'ALL PROJECTS MONTHLY REPORT'!W130</f>
        <v>38601</v>
      </c>
      <c r="X130" s="32">
        <f>'ALL PROJECTS MONTHLY REPORT'!X130</f>
        <v>38601</v>
      </c>
      <c r="Y130" s="31">
        <f>'ALL PROJECTS MONTHLY REPORT'!Y130</f>
        <v>0</v>
      </c>
      <c r="Z130" s="150">
        <f>'ALL PROJECTS MONTHLY REPORT'!Z130</f>
        <v>0</v>
      </c>
      <c r="AA130" s="151">
        <f>'ALL PROJECTS MONTHLY REPORT'!AA130</f>
        <v>0</v>
      </c>
      <c r="AB130" s="152">
        <f>'ALL PROJECTS MONTHLY REPORT'!AB130</f>
        <v>4033500</v>
      </c>
      <c r="AC130" s="152">
        <f>'ALL PROJECTS MONTHLY REPORT'!AC130</f>
        <v>93123</v>
      </c>
      <c r="AD130" s="37">
        <f>'ALL PROJECTS MONTHLY REPORT'!AD130</f>
        <v>4126623</v>
      </c>
      <c r="AE130" s="28">
        <f>'ALL PROJECTS MONTHLY REPORT'!AE130</f>
        <v>2.3087393082930459E-2</v>
      </c>
      <c r="AF130" s="37">
        <f>'ALL PROJECTS MONTHLY REPORT'!AF130</f>
        <v>4126623</v>
      </c>
      <c r="AG130" s="152">
        <f>'ALL PROJECTS MONTHLY REPORT'!AG130</f>
        <v>0</v>
      </c>
      <c r="AH130" s="37">
        <f>'ALL PROJECTS MONTHLY REPORT'!AH130</f>
        <v>4126623</v>
      </c>
      <c r="AI130" s="39">
        <f>'ALL PROJECTS MONTHLY REPORT'!AI130</f>
        <v>1</v>
      </c>
      <c r="AJ130" s="40">
        <f>'ALL PROJECTS MONTHLY REPORT'!AJ130</f>
        <v>20.666666666666668</v>
      </c>
      <c r="AK130" s="39">
        <f>'ALL PROJECTS MONTHLY REPORT'!AK130</f>
        <v>1</v>
      </c>
      <c r="AL130" s="119">
        <f>'ALL PROJECTS MONTHLY REPORT'!AL130</f>
        <v>0</v>
      </c>
      <c r="AM130" s="153" t="str">
        <f>'ALL PROJECTS MONTHLY REPORT'!AM130</f>
        <v>Project Closed</v>
      </c>
      <c r="AN130" s="154" t="str">
        <f>'ALL PROJECTS MONTHLY REPORT'!AN130</f>
        <v xml:space="preserve">Final Acceptance </v>
      </c>
    </row>
    <row r="131" spans="1:46" s="155" customFormat="1" ht="43.8" hidden="1" thickBot="1" x14ac:dyDescent="0.35">
      <c r="A131" s="147">
        <f>'ALL PROJECTS MONTHLY REPORT'!A131</f>
        <v>5164</v>
      </c>
      <c r="B131" s="148" t="str">
        <f>'ALL PROJECTS MONTHLY REPORT'!B131</f>
        <v>Villalba</v>
      </c>
      <c r="C131" s="148" t="str">
        <f>'ALL PROJECTS MONTHLY REPORT'!C131</f>
        <v>Maximino Miranda Jiménez</v>
      </c>
      <c r="D131" s="148" t="str">
        <f>'ALL PROJECTS MONTHLY REPORT'!D131</f>
        <v>Félix Ortiz</v>
      </c>
      <c r="E131" s="148" t="str">
        <f>'ALL PROJECTS MONTHLY REPORT'!E131</f>
        <v>Municipio de Villalba</v>
      </c>
      <c r="F131" s="148" t="str">
        <f>'ALL PROJECTS MONTHLY REPORT'!F131</f>
        <v>Klassik Builders</v>
      </c>
      <c r="G131" s="148" t="str">
        <f>'ALL PROJECTS MONTHLY REPORT'!G131</f>
        <v>LPA Group, Arq.</v>
      </c>
      <c r="H131" s="148" t="str">
        <f>'ALL PROJECTS MONTHLY REPORT'!H131</f>
        <v>Constructora I. Meléndez</v>
      </c>
      <c r="I131" s="149">
        <f>'ALL PROJECTS MONTHLY REPORT'!I131</f>
        <v>100</v>
      </c>
      <c r="J131" s="149">
        <f>'ALL PROJECTS MONTHLY REPORT'!J131</f>
        <v>100</v>
      </c>
      <c r="K131" s="149">
        <f>'ALL PROJECTS MONTHLY REPORT'!K131</f>
        <v>0</v>
      </c>
      <c r="L131" s="26">
        <f>'ALL PROJECTS MONTHLY REPORT'!L131</f>
        <v>100</v>
      </c>
      <c r="M131" s="149">
        <f>'ALL PROJECTS MONTHLY REPORT'!M131</f>
        <v>0</v>
      </c>
      <c r="N131" s="149">
        <f>'ALL PROJECTS MONTHLY REPORT'!N131</f>
        <v>732</v>
      </c>
      <c r="O131" s="149">
        <f>'ALL PROJECTS MONTHLY REPORT'!O131</f>
        <v>180</v>
      </c>
      <c r="P131" s="27">
        <f>'ALL PROJECTS MONTHLY REPORT'!P131</f>
        <v>912</v>
      </c>
      <c r="Q131" s="28">
        <f>'ALL PROJECTS MONTHLY REPORT'!Q131</f>
        <v>0.24590163934426229</v>
      </c>
      <c r="R131" s="29">
        <f>'ALL PROJECTS MONTHLY REPORT'!R131</f>
        <v>911</v>
      </c>
      <c r="S131" s="28">
        <f>'ALL PROJECTS MONTHLY REPORT'!S131</f>
        <v>1</v>
      </c>
      <c r="T131" s="31">
        <f>'ALL PROJECTS MONTHLY REPORT'!T131</f>
        <v>39953</v>
      </c>
      <c r="U131" s="31">
        <f>'ALL PROJECTS MONTHLY REPORT'!U131</f>
        <v>40684</v>
      </c>
      <c r="V131" s="32">
        <f>'ALL PROJECTS MONTHLY REPORT'!V131</f>
        <v>40864</v>
      </c>
      <c r="W131" s="32">
        <f>'ALL PROJECTS MONTHLY REPORT'!W131</f>
        <v>40864</v>
      </c>
      <c r="X131" s="32">
        <f>'ALL PROJECTS MONTHLY REPORT'!X131</f>
        <v>40927</v>
      </c>
      <c r="Y131" s="31">
        <f>'ALL PROJECTS MONTHLY REPORT'!Y131</f>
        <v>0</v>
      </c>
      <c r="Z131" s="150" t="str">
        <f>'ALL PROJECTS MONTHLY REPORT'!Z131</f>
        <v>CFP/ARRA</v>
      </c>
      <c r="AA131" s="151">
        <f>'ALL PROJECTS MONTHLY REPORT'!AA131</f>
        <v>0</v>
      </c>
      <c r="AB131" s="152">
        <f>'ALL PROJECTS MONTHLY REPORT'!AB131</f>
        <v>12392438</v>
      </c>
      <c r="AC131" s="152">
        <f>'ALL PROJECTS MONTHLY REPORT'!AC131</f>
        <v>408291.81</v>
      </c>
      <c r="AD131" s="37">
        <f>'ALL PROJECTS MONTHLY REPORT'!AD131</f>
        <v>12800729.810000001</v>
      </c>
      <c r="AE131" s="28">
        <f>'ALL PROJECTS MONTHLY REPORT'!AE131</f>
        <v>3.2946851136152547E-2</v>
      </c>
      <c r="AF131" s="37">
        <f>'ALL PROJECTS MONTHLY REPORT'!AF131</f>
        <v>12800729.810000001</v>
      </c>
      <c r="AG131" s="152">
        <f>'ALL PROJECTS MONTHLY REPORT'!AG131</f>
        <v>0</v>
      </c>
      <c r="AH131" s="37">
        <f>'ALL PROJECTS MONTHLY REPORT'!AH131</f>
        <v>12800729.810000001</v>
      </c>
      <c r="AI131" s="39">
        <f>'ALL PROJECTS MONTHLY REPORT'!AI131</f>
        <v>1</v>
      </c>
      <c r="AJ131" s="40">
        <f>'ALL PROJECTS MONTHLY REPORT'!AJ131</f>
        <v>9.11</v>
      </c>
      <c r="AK131" s="39">
        <f>'ALL PROJECTS MONTHLY REPORT'!AK131</f>
        <v>1</v>
      </c>
      <c r="AL131" s="119">
        <f>'ALL PROJECTS MONTHLY REPORT'!AL131</f>
        <v>0</v>
      </c>
      <c r="AM131" s="153" t="str">
        <f>'ALL PROJECTS MONTHLY REPORT'!AM131</f>
        <v>Project Closed</v>
      </c>
      <c r="AN131" s="154" t="str">
        <f>'ALL PROJECTS MONTHLY REPORT'!AN131</f>
        <v xml:space="preserve">Final Acceptance </v>
      </c>
    </row>
    <row r="132" spans="1:46" s="155" customFormat="1" ht="58.2" hidden="1" thickBot="1" x14ac:dyDescent="0.35">
      <c r="A132" s="156">
        <f>'ALL PROJECTS MONTHLY REPORT'!A132</f>
        <v>5067</v>
      </c>
      <c r="B132" s="157" t="str">
        <f>'ALL PROJECTS MONTHLY REPORT'!B132</f>
        <v>Yauco</v>
      </c>
      <c r="C132" s="157" t="str">
        <f>'ALL PROJECTS MONTHLY REPORT'!C132</f>
        <v>Ext. Santa Catalina</v>
      </c>
      <c r="D132" s="157" t="str">
        <f>'ALL PROJECTS MONTHLY REPORT'!D132</f>
        <v>Rubén Cotto</v>
      </c>
      <c r="E132" s="157" t="str">
        <f>'ALL PROJECTS MONTHLY REPORT'!E132</f>
        <v>Inn Capital Housing Division Joint Venture</v>
      </c>
      <c r="F132" s="157" t="str">
        <f>'ALL PROJECTS MONTHLY REPORT'!F132</f>
        <v xml:space="preserve">URS 
</v>
      </c>
      <c r="G132" s="157" t="str">
        <f>'ALL PROJECTS MONTHLY REPORT'!G132</f>
        <v>René Acosta Ingenieros</v>
      </c>
      <c r="H132" s="157" t="str">
        <f>'ALL PROJECTS MONTHLY REPORT'!H132</f>
        <v>A. Rivera &amp; Asociados</v>
      </c>
      <c r="I132" s="158">
        <f>'ALL PROJECTS MONTHLY REPORT'!I132</f>
        <v>24</v>
      </c>
      <c r="J132" s="158">
        <f>'ALL PROJECTS MONTHLY REPORT'!J132</f>
        <v>24</v>
      </c>
      <c r="K132" s="158">
        <f>'ALL PROJECTS MONTHLY REPORT'!K132</f>
        <v>0</v>
      </c>
      <c r="L132" s="97">
        <f>'ALL PROJECTS MONTHLY REPORT'!L132</f>
        <v>24</v>
      </c>
      <c r="M132" s="158">
        <f>'ALL PROJECTS MONTHLY REPORT'!M132</f>
        <v>0</v>
      </c>
      <c r="N132" s="158">
        <f>'ALL PROJECTS MONTHLY REPORT'!N132</f>
        <v>548</v>
      </c>
      <c r="O132" s="158">
        <f>'ALL PROJECTS MONTHLY REPORT'!O132</f>
        <v>319</v>
      </c>
      <c r="P132" s="98">
        <f>'ALL PROJECTS MONTHLY REPORT'!P132</f>
        <v>867</v>
      </c>
      <c r="Q132" s="99">
        <f>'ALL PROJECTS MONTHLY REPORT'!Q132</f>
        <v>0.58211678832116787</v>
      </c>
      <c r="R132" s="100">
        <f>'ALL PROJECTS MONTHLY REPORT'!R132</f>
        <v>814</v>
      </c>
      <c r="S132" s="99">
        <f>'ALL PROJECTS MONTHLY REPORT'!S132</f>
        <v>1</v>
      </c>
      <c r="T132" s="102">
        <f>'ALL PROJECTS MONTHLY REPORT'!T132</f>
        <v>38733</v>
      </c>
      <c r="U132" s="102">
        <f>'ALL PROJECTS MONTHLY REPORT'!U132</f>
        <v>39280</v>
      </c>
      <c r="V132" s="103">
        <f>'ALL PROJECTS MONTHLY REPORT'!V132</f>
        <v>39599</v>
      </c>
      <c r="W132" s="103">
        <f>'ALL PROJECTS MONTHLY REPORT'!W132</f>
        <v>39547</v>
      </c>
      <c r="X132" s="103">
        <f>'ALL PROJECTS MONTHLY REPORT'!X132</f>
        <v>39686</v>
      </c>
      <c r="Y132" s="102">
        <f>'ALL PROJECTS MONTHLY REPORT'!Y132</f>
        <v>0</v>
      </c>
      <c r="Z132" s="159" t="str">
        <f>'ALL PROJECTS MONTHLY REPORT'!Z132</f>
        <v>CFP-2003</v>
      </c>
      <c r="AA132" s="160">
        <f>'ALL PROJECTS MONTHLY REPORT'!AA132</f>
        <v>0</v>
      </c>
      <c r="AB132" s="161">
        <f>'ALL PROJECTS MONTHLY REPORT'!AB132</f>
        <v>1972404</v>
      </c>
      <c r="AC132" s="161">
        <f>'ALL PROJECTS MONTHLY REPORT'!AC132</f>
        <v>50556.959999999999</v>
      </c>
      <c r="AD132" s="108">
        <f>'ALL PROJECTS MONTHLY REPORT'!AD132</f>
        <v>2022960.96</v>
      </c>
      <c r="AE132" s="99">
        <f>'ALL PROJECTS MONTHLY REPORT'!AE132</f>
        <v>2.5632152439358263E-2</v>
      </c>
      <c r="AF132" s="108">
        <f>'ALL PROJECTS MONTHLY REPORT'!AF132</f>
        <v>2022961</v>
      </c>
      <c r="AG132" s="161">
        <f>'ALL PROJECTS MONTHLY REPORT'!AG132</f>
        <v>0</v>
      </c>
      <c r="AH132" s="108">
        <f>'ALL PROJECTS MONTHLY REPORT'!AH132</f>
        <v>2022961</v>
      </c>
      <c r="AI132" s="110">
        <f>'ALL PROJECTS MONTHLY REPORT'!AI132</f>
        <v>1.0000000197729966</v>
      </c>
      <c r="AJ132" s="111">
        <f>'ALL PROJECTS MONTHLY REPORT'!AJ132</f>
        <v>33.916666666666664</v>
      </c>
      <c r="AK132" s="39">
        <f>'ALL PROJECTS MONTHLY REPORT'!AK132</f>
        <v>1</v>
      </c>
      <c r="AL132" s="120">
        <f>'ALL PROJECTS MONTHLY REPORT'!AL132</f>
        <v>0</v>
      </c>
      <c r="AM132" s="162" t="str">
        <f>'ALL PROJECTS MONTHLY REPORT'!AM132</f>
        <v>Project Closed</v>
      </c>
      <c r="AN132" s="154" t="str">
        <f>'ALL PROJECTS MONTHLY REPORT'!AN132</f>
        <v xml:space="preserve">Final Acceptance </v>
      </c>
    </row>
    <row r="133" spans="1:46" s="176" customFormat="1" ht="15" hidden="1" thickBot="1" x14ac:dyDescent="0.3">
      <c r="A133" s="163"/>
      <c r="B133" s="44">
        <f>COUNTA(B4:B10)</f>
        <v>7</v>
      </c>
      <c r="C133" s="164" t="str">
        <f>AN133</f>
        <v>Active</v>
      </c>
      <c r="D133" s="165"/>
      <c r="E133" s="165"/>
      <c r="F133" s="165"/>
      <c r="G133" s="165"/>
      <c r="H133" s="165"/>
      <c r="I133" s="113">
        <f>SUBTOTAL(9,I4:I132)</f>
        <v>192</v>
      </c>
      <c r="J133" s="113">
        <f>SUBTOTAL(9,J4:J132)</f>
        <v>16</v>
      </c>
      <c r="K133" s="113">
        <f t="shared" ref="K133:M133" si="0">SUBTOTAL(9,K4:K132)</f>
        <v>0</v>
      </c>
      <c r="L133" s="113">
        <f t="shared" si="0"/>
        <v>16</v>
      </c>
      <c r="M133" s="113">
        <f t="shared" si="0"/>
        <v>0</v>
      </c>
      <c r="N133" s="166"/>
      <c r="O133" s="166"/>
      <c r="P133" s="167"/>
      <c r="Q133" s="168"/>
      <c r="R133" s="169"/>
      <c r="S133" s="170"/>
      <c r="T133" s="171"/>
      <c r="U133" s="171"/>
      <c r="V133" s="171"/>
      <c r="W133" s="171"/>
      <c r="X133" s="171"/>
      <c r="Y133" s="171"/>
      <c r="Z133" s="170"/>
      <c r="AA133" s="172"/>
      <c r="AB133" s="53">
        <f>SUBTOTAL(9,AB4:AB10)</f>
        <v>0</v>
      </c>
      <c r="AC133" s="53">
        <f>SUBTOTAL(9,AC4:AC10)</f>
        <v>0</v>
      </c>
      <c r="AD133" s="53">
        <f>SUBTOTAL(9,AD4:AD132)</f>
        <v>0</v>
      </c>
      <c r="AE133" s="168"/>
      <c r="AF133" s="53">
        <f>SUBTOTAL(9,AF4:AF10)</f>
        <v>0</v>
      </c>
      <c r="AG133" s="53">
        <f>SUBTOTAL(9,AG4:AG10)</f>
        <v>0</v>
      </c>
      <c r="AH133" s="53">
        <f>SUBTOTAL(9,AH4:AH132)</f>
        <v>0</v>
      </c>
      <c r="AI133" s="170"/>
      <c r="AJ133" s="173"/>
      <c r="AK133" s="122"/>
      <c r="AL133" s="197">
        <f>AVERAGE(AL4:AL10)</f>
        <v>0</v>
      </c>
      <c r="AM133" s="174"/>
      <c r="AN133" s="154" t="str">
        <f>'ALL PROJECTS MONTHLY REPORT'!AN133</f>
        <v>Active</v>
      </c>
      <c r="AO133" s="175"/>
      <c r="AP133" s="175"/>
      <c r="AQ133" s="175"/>
      <c r="AR133" s="175"/>
      <c r="AS133" s="175"/>
      <c r="AT133" s="175"/>
    </row>
    <row r="134" spans="1:46" s="176" customFormat="1" ht="15" thickBot="1" x14ac:dyDescent="0.3">
      <c r="A134" s="163"/>
      <c r="B134" s="44">
        <f>COUNTA(B11:B12)</f>
        <v>2</v>
      </c>
      <c r="C134" s="164" t="str">
        <f>AN134</f>
        <v>Stopped</v>
      </c>
      <c r="D134" s="165"/>
      <c r="E134" s="165"/>
      <c r="F134" s="165"/>
      <c r="G134" s="165"/>
      <c r="H134" s="165"/>
      <c r="I134" s="113">
        <f>SUBTOTAL(9,I11:I12)</f>
        <v>192</v>
      </c>
      <c r="J134" s="113">
        <f t="shared" ref="J134:M134" si="1">SUBTOTAL(9,J11:J12)</f>
        <v>16</v>
      </c>
      <c r="K134" s="113">
        <f t="shared" si="1"/>
        <v>0</v>
      </c>
      <c r="L134" s="113">
        <f t="shared" si="1"/>
        <v>16</v>
      </c>
      <c r="M134" s="113">
        <f t="shared" si="1"/>
        <v>0</v>
      </c>
      <c r="N134" s="166"/>
      <c r="O134" s="166"/>
      <c r="P134" s="167"/>
      <c r="Q134" s="168"/>
      <c r="R134" s="169"/>
      <c r="S134" s="170"/>
      <c r="T134" s="171"/>
      <c r="U134" s="171"/>
      <c r="V134" s="171"/>
      <c r="W134" s="171"/>
      <c r="X134" s="171"/>
      <c r="Y134" s="171"/>
      <c r="Z134" s="170"/>
      <c r="AA134" s="172"/>
      <c r="AB134" s="53">
        <f>SUBTOTAL(9,AB11:AB12)</f>
        <v>0</v>
      </c>
      <c r="AC134" s="53">
        <f t="shared" ref="AC134:AD134" si="2">SUBTOTAL(9,AC11:AC12)</f>
        <v>0</v>
      </c>
      <c r="AD134" s="53">
        <f t="shared" si="2"/>
        <v>0</v>
      </c>
      <c r="AE134" s="168"/>
      <c r="AF134" s="53">
        <f t="shared" ref="AF134:AH134" si="3">SUBTOTAL(9,AF11:AF12)</f>
        <v>0</v>
      </c>
      <c r="AG134" s="53">
        <f t="shared" si="3"/>
        <v>0</v>
      </c>
      <c r="AH134" s="53">
        <f t="shared" si="3"/>
        <v>0</v>
      </c>
      <c r="AI134" s="170"/>
      <c r="AJ134" s="174"/>
      <c r="AK134" s="54"/>
      <c r="AL134" s="174">
        <f>SUBTOTAL(9,AL4:AL133)</f>
        <v>0</v>
      </c>
      <c r="AM134" s="174"/>
      <c r="AN134" s="154" t="str">
        <f>'ALL PROJECTS MONTHLY REPORT'!AN134</f>
        <v>Stopped</v>
      </c>
      <c r="AO134" s="175"/>
      <c r="AP134" s="175"/>
      <c r="AQ134" s="175"/>
      <c r="AR134" s="175"/>
      <c r="AS134" s="175"/>
      <c r="AT134" s="175"/>
    </row>
    <row r="135" spans="1:46" s="176" customFormat="1" ht="15" hidden="1" thickBot="1" x14ac:dyDescent="0.3">
      <c r="A135" s="163"/>
      <c r="B135" s="44">
        <f>COUNTA(B13:B22)</f>
        <v>10</v>
      </c>
      <c r="C135" s="164" t="s">
        <v>578</v>
      </c>
      <c r="D135" s="165"/>
      <c r="E135" s="165"/>
      <c r="F135" s="165"/>
      <c r="G135" s="165"/>
      <c r="H135" s="165"/>
      <c r="I135" s="113">
        <f>SUBTOTAL(9,I13:I22)</f>
        <v>0</v>
      </c>
      <c r="J135" s="113">
        <f t="shared" ref="J135:M135" si="4">SUBTOTAL(9,J13:J22)</f>
        <v>0</v>
      </c>
      <c r="K135" s="113">
        <f t="shared" si="4"/>
        <v>0</v>
      </c>
      <c r="L135" s="113">
        <f t="shared" si="4"/>
        <v>0</v>
      </c>
      <c r="M135" s="113">
        <f t="shared" si="4"/>
        <v>0</v>
      </c>
      <c r="N135" s="166"/>
      <c r="O135" s="166"/>
      <c r="P135" s="167"/>
      <c r="Q135" s="168"/>
      <c r="R135" s="169"/>
      <c r="S135" s="170"/>
      <c r="T135" s="171"/>
      <c r="U135" s="171"/>
      <c r="V135" s="171"/>
      <c r="W135" s="171"/>
      <c r="X135" s="171"/>
      <c r="Y135" s="171"/>
      <c r="Z135" s="170"/>
      <c r="AA135" s="172"/>
      <c r="AB135" s="53">
        <f>SUBTOTAL(9,AB13:AB22)</f>
        <v>0</v>
      </c>
      <c r="AC135" s="53">
        <f t="shared" ref="AC135:AD135" si="5">SUBTOTAL(9,AC13:AC22)</f>
        <v>0</v>
      </c>
      <c r="AD135" s="53">
        <f t="shared" si="5"/>
        <v>0</v>
      </c>
      <c r="AE135" s="168"/>
      <c r="AF135" s="53">
        <f t="shared" ref="AF135:AH135" si="6">SUBTOTAL(9,AF13:AF22)</f>
        <v>0</v>
      </c>
      <c r="AG135" s="53">
        <f t="shared" si="6"/>
        <v>0</v>
      </c>
      <c r="AH135" s="53">
        <f t="shared" si="6"/>
        <v>0</v>
      </c>
      <c r="AI135" s="170"/>
      <c r="AJ135" s="173">
        <f>AVERAGE(AJ13:AJ22)</f>
        <v>13.541983967273001</v>
      </c>
      <c r="AK135" s="122"/>
      <c r="AL135" s="174"/>
      <c r="AM135" s="174"/>
      <c r="AN135" s="154" t="s">
        <v>156</v>
      </c>
      <c r="AO135" s="175"/>
      <c r="AP135" s="175"/>
      <c r="AQ135" s="175"/>
      <c r="AR135" s="175"/>
      <c r="AS135" s="175"/>
      <c r="AT135" s="175"/>
    </row>
    <row r="136" spans="1:46" s="176" customFormat="1" ht="15" hidden="1" thickBot="1" x14ac:dyDescent="0.3">
      <c r="A136" s="163"/>
      <c r="B136" s="44">
        <f>COUNTA(B23:B132)</f>
        <v>110</v>
      </c>
      <c r="C136" s="164" t="str">
        <f>AN136</f>
        <v xml:space="preserve">Final Acceptance </v>
      </c>
      <c r="D136" s="165"/>
      <c r="E136" s="165"/>
      <c r="F136" s="165"/>
      <c r="G136" s="165"/>
      <c r="H136" s="165"/>
      <c r="I136" s="113">
        <f>SUBTOTAL(9,I23:I132)</f>
        <v>0</v>
      </c>
      <c r="J136" s="113">
        <f t="shared" ref="J136:M136" si="7">SUBTOTAL(9,J23:J132)</f>
        <v>0</v>
      </c>
      <c r="K136" s="113">
        <f t="shared" si="7"/>
        <v>0</v>
      </c>
      <c r="L136" s="113">
        <f t="shared" si="7"/>
        <v>0</v>
      </c>
      <c r="M136" s="113">
        <f t="shared" si="7"/>
        <v>0</v>
      </c>
      <c r="N136" s="166"/>
      <c r="O136" s="166"/>
      <c r="P136" s="167"/>
      <c r="Q136" s="168"/>
      <c r="R136" s="169"/>
      <c r="S136" s="170"/>
      <c r="T136" s="171"/>
      <c r="U136" s="171"/>
      <c r="V136" s="171"/>
      <c r="W136" s="171"/>
      <c r="X136" s="171"/>
      <c r="Y136" s="171"/>
      <c r="Z136" s="170"/>
      <c r="AA136" s="172"/>
      <c r="AB136" s="53">
        <f>SUBTOTAL(9,AB23:AB132)</f>
        <v>0</v>
      </c>
      <c r="AC136" s="53">
        <f t="shared" ref="AC136:AD136" si="8">SUBTOTAL(9,AC23:AC132)</f>
        <v>0</v>
      </c>
      <c r="AD136" s="53">
        <f t="shared" si="8"/>
        <v>0</v>
      </c>
      <c r="AE136" s="168"/>
      <c r="AF136" s="53">
        <f t="shared" ref="AF136:AH136" si="9">SUBTOTAL(9,AF23:AF132)</f>
        <v>0</v>
      </c>
      <c r="AG136" s="53">
        <f t="shared" si="9"/>
        <v>0</v>
      </c>
      <c r="AH136" s="53">
        <f t="shared" si="9"/>
        <v>0</v>
      </c>
      <c r="AI136" s="170"/>
      <c r="AJ136" s="173">
        <f>AVERAGE(AJ23:AJ132)</f>
        <v>9.8657514161217428</v>
      </c>
      <c r="AK136" s="122"/>
      <c r="AL136" s="174"/>
      <c r="AM136" s="174"/>
      <c r="AN136" s="154" t="s">
        <v>223</v>
      </c>
      <c r="AO136" s="175"/>
      <c r="AP136" s="175"/>
      <c r="AQ136" s="175"/>
      <c r="AR136" s="175"/>
      <c r="AS136" s="175"/>
      <c r="AT136" s="175"/>
    </row>
    <row r="137" spans="1:46" s="176" customFormat="1" ht="15" hidden="1" thickBot="1" x14ac:dyDescent="0.3">
      <c r="A137" s="163" t="s">
        <v>126</v>
      </c>
      <c r="B137" s="44">
        <f>COUNTA(B4:B132)</f>
        <v>129</v>
      </c>
      <c r="C137" s="165"/>
      <c r="D137" s="165"/>
      <c r="E137" s="165"/>
      <c r="F137" s="165"/>
      <c r="G137" s="165"/>
      <c r="H137" s="165"/>
      <c r="I137" s="113">
        <f>SUM(I4:I132)</f>
        <v>20299</v>
      </c>
      <c r="J137" s="113">
        <f>SUM(J4:J132)</f>
        <v>19627</v>
      </c>
      <c r="K137" s="113">
        <f>SUM(K4:K132)</f>
        <v>78</v>
      </c>
      <c r="L137" s="113">
        <f>SUM(L4:L132)</f>
        <v>19705</v>
      </c>
      <c r="M137" s="113">
        <f>SUM(M4:M132)</f>
        <v>60</v>
      </c>
      <c r="N137" s="166"/>
      <c r="O137" s="166"/>
      <c r="P137" s="167"/>
      <c r="Q137" s="168"/>
      <c r="R137" s="169"/>
      <c r="S137" s="170"/>
      <c r="T137" s="171"/>
      <c r="U137" s="171"/>
      <c r="V137" s="171"/>
      <c r="W137" s="171"/>
      <c r="X137" s="171"/>
      <c r="Y137" s="171"/>
      <c r="Z137" s="170"/>
      <c r="AA137" s="172"/>
      <c r="AB137" s="53">
        <f>SUM(AB4:AB132)</f>
        <v>1493538072.27</v>
      </c>
      <c r="AC137" s="53">
        <f t="shared" ref="AC137" si="10">SUM(AC4:AC132)</f>
        <v>97622150.86999999</v>
      </c>
      <c r="AD137" s="53">
        <f>SUM(AD4:AD133)</f>
        <v>1591160223.1400001</v>
      </c>
      <c r="AE137" s="168"/>
      <c r="AF137" s="53">
        <f t="shared" ref="AF137:AG137" si="11">SUM(AF4:AF132)</f>
        <v>1558880043.8707836</v>
      </c>
      <c r="AG137" s="53">
        <f t="shared" si="11"/>
        <v>1271462.02</v>
      </c>
      <c r="AH137" s="53">
        <f>SUM(AH4:AH133)</f>
        <v>1560151505.8907835</v>
      </c>
      <c r="AI137" s="170"/>
      <c r="AJ137" s="173">
        <f>AVERAGE(AJ4:AJ133)</f>
        <v>10.172104128717681</v>
      </c>
      <c r="AK137" s="122"/>
      <c r="AL137" s="197">
        <f>AVERAGE(AL4:AL132)</f>
        <v>0</v>
      </c>
      <c r="AM137" s="174"/>
      <c r="AN137" s="154" t="s">
        <v>126</v>
      </c>
      <c r="AO137" s="175"/>
      <c r="AP137" s="175"/>
      <c r="AQ137" s="175"/>
      <c r="AR137" s="175"/>
      <c r="AS137" s="175"/>
      <c r="AT137" s="175"/>
    </row>
    <row r="138" spans="1:46" s="180" customFormat="1" ht="14.4" x14ac:dyDescent="0.3">
      <c r="A138" s="177"/>
      <c r="B138" s="178"/>
      <c r="C138" s="299"/>
      <c r="D138" s="299"/>
      <c r="E138" s="299"/>
      <c r="F138" s="179"/>
      <c r="G138" s="179"/>
      <c r="H138" s="299"/>
      <c r="I138" s="299"/>
      <c r="J138" s="299"/>
      <c r="K138" s="299"/>
      <c r="L138" s="299"/>
      <c r="M138" s="299"/>
      <c r="N138" s="179"/>
      <c r="O138" s="179"/>
      <c r="P138" s="179"/>
      <c r="R138" s="179"/>
      <c r="Z138" s="179"/>
      <c r="AA138" s="179"/>
      <c r="AB138" s="179"/>
      <c r="AC138" s="178"/>
      <c r="AD138" s="178"/>
      <c r="AE138" s="178"/>
      <c r="AF138" s="178"/>
      <c r="AG138" s="178"/>
      <c r="AH138" s="178"/>
      <c r="AI138" s="178"/>
      <c r="AJ138" s="178"/>
      <c r="AK138" s="237"/>
      <c r="AL138" s="178"/>
      <c r="AM138" s="256"/>
    </row>
    <row r="139" spans="1:46" s="180" customFormat="1" ht="14.4" x14ac:dyDescent="0.3">
      <c r="A139" s="177"/>
      <c r="B139" s="178"/>
      <c r="C139" s="299"/>
      <c r="D139" s="299"/>
      <c r="E139" s="299"/>
      <c r="F139" s="179"/>
      <c r="G139" s="179"/>
      <c r="H139" s="299"/>
      <c r="I139" s="299"/>
      <c r="J139" s="299"/>
      <c r="K139" s="299"/>
      <c r="L139" s="299"/>
      <c r="M139" s="299"/>
      <c r="N139" s="179"/>
      <c r="O139" s="179"/>
      <c r="P139" s="179"/>
      <c r="R139" s="179"/>
      <c r="Z139" s="179"/>
      <c r="AA139" s="179"/>
      <c r="AB139" s="179"/>
      <c r="AC139" s="178"/>
      <c r="AD139" s="178"/>
      <c r="AE139" s="178"/>
      <c r="AF139" s="178"/>
      <c r="AG139" s="178"/>
      <c r="AH139" s="178"/>
      <c r="AI139" s="178"/>
      <c r="AJ139" s="178"/>
      <c r="AK139" s="58"/>
      <c r="AL139" s="178"/>
      <c r="AM139" s="181"/>
    </row>
    <row r="140" spans="1:46" s="180" customFormat="1" ht="14.4" x14ac:dyDescent="0.3">
      <c r="A140" s="177"/>
      <c r="B140" s="178"/>
      <c r="C140" s="299"/>
      <c r="D140" s="299"/>
      <c r="E140" s="299"/>
      <c r="F140" s="179"/>
      <c r="G140" s="179"/>
      <c r="H140" s="299"/>
      <c r="I140" s="299"/>
      <c r="J140" s="299"/>
      <c r="K140" s="299"/>
      <c r="L140" s="299"/>
      <c r="M140" s="299"/>
      <c r="N140" s="179"/>
      <c r="O140" s="179"/>
      <c r="P140" s="179"/>
      <c r="R140" s="179"/>
      <c r="Z140" s="179"/>
      <c r="AA140" s="179"/>
      <c r="AB140" s="179"/>
      <c r="AC140" s="178"/>
      <c r="AD140" s="178"/>
      <c r="AE140" s="178"/>
      <c r="AF140" s="178"/>
      <c r="AG140" s="178"/>
      <c r="AH140" s="178"/>
      <c r="AI140" s="178"/>
      <c r="AJ140" s="178"/>
      <c r="AK140" s="58"/>
      <c r="AL140" s="178"/>
      <c r="AM140" s="181"/>
    </row>
    <row r="141" spans="1:46" s="59" customFormat="1" ht="14.4" x14ac:dyDescent="0.3">
      <c r="A141" s="57"/>
      <c r="B141" s="58"/>
      <c r="C141" s="199"/>
      <c r="D141" s="199"/>
      <c r="E141" s="199"/>
      <c r="F141" s="123"/>
      <c r="G141" s="123"/>
      <c r="H141" s="199"/>
      <c r="I141" s="199"/>
      <c r="J141" s="199"/>
      <c r="K141" s="199"/>
      <c r="L141" s="199"/>
      <c r="M141" s="199"/>
      <c r="N141" s="123"/>
      <c r="O141" s="123"/>
      <c r="P141" s="123"/>
      <c r="R141" s="123"/>
      <c r="Z141" s="123"/>
      <c r="AA141" s="123"/>
      <c r="AB141" s="123"/>
      <c r="AC141" s="58"/>
      <c r="AD141" s="58"/>
      <c r="AE141" s="58"/>
      <c r="AF141" s="58"/>
      <c r="AG141" s="58"/>
      <c r="AH141" s="58"/>
      <c r="AI141" s="58"/>
      <c r="AJ141" s="58"/>
      <c r="AK141" s="58"/>
      <c r="AL141" s="58"/>
      <c r="AM141" s="61"/>
    </row>
    <row r="142" spans="1:46" s="59" customFormat="1" ht="15" thickBot="1" x14ac:dyDescent="0.35">
      <c r="A142" s="57"/>
      <c r="B142" s="123" t="s">
        <v>127</v>
      </c>
      <c r="C142" s="200"/>
      <c r="D142" s="200"/>
      <c r="E142" s="58"/>
      <c r="F142" s="123" t="s">
        <v>128</v>
      </c>
      <c r="G142" s="58"/>
      <c r="H142" s="200"/>
      <c r="I142" s="200"/>
      <c r="J142" s="58"/>
      <c r="K142" s="201"/>
      <c r="L142" s="201"/>
      <c r="M142" s="58"/>
      <c r="N142" s="58"/>
      <c r="O142" s="201"/>
      <c r="P142" s="201"/>
      <c r="R142" s="58"/>
      <c r="Z142" s="123" t="s">
        <v>128</v>
      </c>
      <c r="AA142" s="202"/>
      <c r="AB142" s="202"/>
      <c r="AC142" s="60"/>
      <c r="AD142" s="60"/>
      <c r="AE142" s="58"/>
      <c r="AF142" s="58"/>
      <c r="AG142" s="58"/>
      <c r="AH142" s="58"/>
      <c r="AI142" s="58"/>
      <c r="AJ142" s="58"/>
      <c r="AK142" s="58"/>
      <c r="AL142" s="58"/>
      <c r="AM142" s="61"/>
    </row>
    <row r="143" spans="1:46" s="59" customFormat="1" ht="14.4" x14ac:dyDescent="0.3">
      <c r="A143" s="57"/>
      <c r="B143" s="58"/>
      <c r="C143" s="199" t="s">
        <v>129</v>
      </c>
      <c r="D143" s="199"/>
      <c r="E143" s="199"/>
      <c r="F143" s="123"/>
      <c r="G143" s="123"/>
      <c r="H143" s="123" t="s">
        <v>130</v>
      </c>
      <c r="I143" s="123"/>
      <c r="J143" s="123"/>
      <c r="K143" s="199"/>
      <c r="L143" s="199"/>
      <c r="M143" s="199"/>
      <c r="N143" s="123"/>
      <c r="O143" s="123"/>
      <c r="P143" s="123"/>
      <c r="R143" s="123"/>
      <c r="Z143" s="123"/>
      <c r="AA143" s="123" t="s">
        <v>574</v>
      </c>
      <c r="AB143" s="123"/>
      <c r="AC143" s="58"/>
      <c r="AD143" s="58"/>
      <c r="AE143" s="58"/>
      <c r="AF143" s="58"/>
      <c r="AG143" s="58"/>
      <c r="AH143" s="58"/>
      <c r="AI143" s="58"/>
      <c r="AJ143" s="58"/>
      <c r="AK143" s="58"/>
      <c r="AL143" s="58"/>
      <c r="AM143" s="61"/>
    </row>
    <row r="144" spans="1:46" s="59" customFormat="1" ht="14.4" x14ac:dyDescent="0.3">
      <c r="A144" s="57"/>
      <c r="B144" s="58"/>
      <c r="C144" s="199" t="s">
        <v>131</v>
      </c>
      <c r="D144" s="199"/>
      <c r="E144" s="199"/>
      <c r="F144" s="123"/>
      <c r="G144" s="123"/>
      <c r="H144" s="199" t="s">
        <v>132</v>
      </c>
      <c r="I144" s="199"/>
      <c r="J144" s="199"/>
      <c r="K144" s="199"/>
      <c r="L144" s="199"/>
      <c r="M144" s="199"/>
      <c r="N144" s="123"/>
      <c r="O144" s="123"/>
      <c r="P144" s="123"/>
      <c r="R144" s="123"/>
      <c r="Z144" s="123"/>
      <c r="AA144" s="123" t="s">
        <v>575</v>
      </c>
      <c r="AB144" s="123"/>
      <c r="AC144" s="58"/>
      <c r="AD144" s="58"/>
      <c r="AE144" s="58"/>
      <c r="AF144" s="58"/>
      <c r="AG144" s="58"/>
      <c r="AH144" s="58"/>
      <c r="AI144" s="58"/>
      <c r="AJ144" s="58"/>
      <c r="AK144" s="58"/>
      <c r="AL144" s="58"/>
      <c r="AM144" s="61"/>
    </row>
    <row r="145" spans="1:40" s="59" customFormat="1" ht="14.4" x14ac:dyDescent="0.3">
      <c r="A145" s="57"/>
      <c r="B145" s="58"/>
      <c r="C145" s="199" t="s">
        <v>133</v>
      </c>
      <c r="D145" s="199"/>
      <c r="E145" s="199"/>
      <c r="F145" s="123"/>
      <c r="G145" s="123"/>
      <c r="H145" s="199" t="s">
        <v>133</v>
      </c>
      <c r="I145" s="199"/>
      <c r="J145" s="199"/>
      <c r="K145" s="199"/>
      <c r="L145" s="199"/>
      <c r="M145" s="199"/>
      <c r="N145" s="123"/>
      <c r="O145" s="123"/>
      <c r="P145" s="123"/>
      <c r="R145" s="123"/>
      <c r="Z145" s="123"/>
      <c r="AA145" s="123" t="s">
        <v>576</v>
      </c>
      <c r="AB145" s="123"/>
      <c r="AC145" s="58"/>
      <c r="AD145" s="58"/>
      <c r="AE145" s="58"/>
      <c r="AF145" s="58"/>
      <c r="AG145" s="58"/>
      <c r="AH145" s="58"/>
      <c r="AI145" s="58"/>
      <c r="AJ145" s="58"/>
      <c r="AK145" s="58"/>
      <c r="AL145" s="58"/>
      <c r="AM145" s="61"/>
    </row>
    <row r="146" spans="1:40" s="58" customFormat="1" ht="14.4" x14ac:dyDescent="0.3">
      <c r="A146" s="201" t="s">
        <v>581</v>
      </c>
      <c r="B146" s="201"/>
      <c r="C146" s="201"/>
      <c r="D146" s="204">
        <f>'ALL PROJECTS MONTHLY REPORT'!D146</f>
        <v>41759</v>
      </c>
      <c r="E146" s="203"/>
      <c r="F146" s="123"/>
      <c r="G146" s="123"/>
      <c r="H146" s="123"/>
      <c r="I146" s="123"/>
      <c r="J146" s="123"/>
      <c r="K146" s="123"/>
      <c r="L146" s="123"/>
      <c r="M146" s="123"/>
      <c r="N146" s="123"/>
      <c r="O146" s="123"/>
      <c r="P146" s="123"/>
      <c r="R146" s="123"/>
      <c r="Z146" s="123"/>
      <c r="AA146" s="123"/>
      <c r="AB146" s="123"/>
      <c r="AM146" s="61"/>
    </row>
    <row r="147" spans="1:40" s="59" customFormat="1" ht="14.4" x14ac:dyDescent="0.3">
      <c r="A147" s="114" t="s">
        <v>573</v>
      </c>
      <c r="B147" s="115"/>
      <c r="C147" s="115"/>
      <c r="D147" s="204">
        <f>'ALL PROJECTS MONTHLY REPORT'!D147</f>
        <v>41769</v>
      </c>
      <c r="E147" s="116"/>
      <c r="F147" s="62"/>
      <c r="G147" s="62"/>
      <c r="H147" s="62"/>
      <c r="I147" s="62"/>
      <c r="J147" s="62"/>
      <c r="K147" s="62"/>
      <c r="L147" s="62"/>
      <c r="M147" s="62"/>
      <c r="N147" s="62"/>
      <c r="O147" s="62"/>
      <c r="P147" s="62"/>
      <c r="R147" s="62"/>
      <c r="Z147" s="62"/>
      <c r="AA147" s="62"/>
      <c r="AB147" s="62"/>
      <c r="AC147" s="63"/>
      <c r="AD147" s="63"/>
      <c r="AE147" s="63"/>
      <c r="AF147" s="63"/>
      <c r="AG147" s="63"/>
      <c r="AH147" s="63"/>
      <c r="AI147" s="63"/>
      <c r="AJ147" s="63"/>
      <c r="AK147" s="63"/>
      <c r="AL147" s="63"/>
      <c r="AM147" s="64"/>
    </row>
    <row r="148" spans="1:40" s="66" customFormat="1" ht="14.4" x14ac:dyDescent="0.3">
      <c r="A148" s="257" t="s">
        <v>134</v>
      </c>
      <c r="B148" s="258"/>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258"/>
      <c r="AB148" s="258"/>
      <c r="AC148" s="258"/>
      <c r="AD148" s="258"/>
      <c r="AE148" s="258"/>
      <c r="AF148" s="258"/>
      <c r="AG148" s="258"/>
      <c r="AH148" s="258"/>
      <c r="AI148" s="258"/>
      <c r="AJ148" s="258"/>
      <c r="AK148" s="258"/>
      <c r="AL148" s="258"/>
      <c r="AM148" s="259"/>
      <c r="AN148" s="65"/>
    </row>
    <row r="149" spans="1:40" s="66" customFormat="1" ht="14.4" x14ac:dyDescent="0.3">
      <c r="A149" s="291" t="s">
        <v>135</v>
      </c>
      <c r="B149" s="292"/>
      <c r="C149" s="292"/>
      <c r="D149" s="292"/>
      <c r="E149" s="292"/>
      <c r="F149" s="292"/>
      <c r="G149" s="292"/>
      <c r="H149" s="292"/>
      <c r="I149" s="292"/>
      <c r="J149" s="292"/>
      <c r="K149" s="292"/>
      <c r="L149" s="292"/>
      <c r="M149" s="292"/>
      <c r="N149" s="292"/>
      <c r="O149" s="292"/>
      <c r="P149" s="292"/>
      <c r="Q149" s="292"/>
      <c r="R149" s="292"/>
      <c r="S149" s="292"/>
      <c r="T149" s="292"/>
      <c r="U149" s="292"/>
      <c r="V149" s="292"/>
      <c r="W149" s="292"/>
      <c r="X149" s="292"/>
      <c r="Y149" s="292"/>
      <c r="Z149" s="292"/>
      <c r="AA149" s="292"/>
      <c r="AB149" s="292"/>
      <c r="AC149" s="292"/>
      <c r="AD149" s="292"/>
      <c r="AE149" s="292"/>
      <c r="AF149" s="292"/>
      <c r="AG149" s="292"/>
      <c r="AH149" s="292"/>
      <c r="AI149" s="292"/>
      <c r="AJ149" s="293"/>
      <c r="AK149" s="293"/>
      <c r="AL149" s="293"/>
      <c r="AM149" s="294"/>
      <c r="AN149" s="65"/>
    </row>
    <row r="150" spans="1:40" s="66" customFormat="1" ht="14.4" x14ac:dyDescent="0.3">
      <c r="A150" s="291" t="s">
        <v>136</v>
      </c>
      <c r="B150" s="292"/>
      <c r="C150" s="292"/>
      <c r="D150" s="292"/>
      <c r="E150" s="292"/>
      <c r="F150" s="292"/>
      <c r="G150" s="292"/>
      <c r="H150" s="292"/>
      <c r="I150" s="292"/>
      <c r="J150" s="292"/>
      <c r="K150" s="292"/>
      <c r="L150" s="292"/>
      <c r="M150" s="292"/>
      <c r="N150" s="292"/>
      <c r="O150" s="292"/>
      <c r="P150" s="292"/>
      <c r="Q150" s="292"/>
      <c r="R150" s="292"/>
      <c r="S150" s="292"/>
      <c r="T150" s="292"/>
      <c r="U150" s="292"/>
      <c r="V150" s="292"/>
      <c r="W150" s="292"/>
      <c r="X150" s="292"/>
      <c r="Y150" s="292"/>
      <c r="Z150" s="292"/>
      <c r="AA150" s="292"/>
      <c r="AB150" s="292"/>
      <c r="AC150" s="292"/>
      <c r="AD150" s="292"/>
      <c r="AE150" s="292"/>
      <c r="AF150" s="292"/>
      <c r="AG150" s="292"/>
      <c r="AH150" s="292"/>
      <c r="AI150" s="292"/>
      <c r="AJ150" s="293"/>
      <c r="AK150" s="293"/>
      <c r="AL150" s="293"/>
      <c r="AM150" s="294"/>
      <c r="AN150" s="67"/>
    </row>
    <row r="151" spans="1:40" s="65" customFormat="1" ht="14.4" x14ac:dyDescent="0.3">
      <c r="A151" s="291" t="s">
        <v>137</v>
      </c>
      <c r="B151" s="292"/>
      <c r="C151" s="292"/>
      <c r="D151" s="292"/>
      <c r="E151" s="292"/>
      <c r="F151" s="292"/>
      <c r="G151" s="292"/>
      <c r="H151" s="292"/>
      <c r="I151" s="292"/>
      <c r="J151" s="292"/>
      <c r="K151" s="292"/>
      <c r="L151" s="292"/>
      <c r="M151" s="292"/>
      <c r="N151" s="292"/>
      <c r="O151" s="292"/>
      <c r="P151" s="292"/>
      <c r="Q151" s="292"/>
      <c r="R151" s="292"/>
      <c r="S151" s="292"/>
      <c r="T151" s="292"/>
      <c r="U151" s="292"/>
      <c r="V151" s="292"/>
      <c r="W151" s="292"/>
      <c r="X151" s="292"/>
      <c r="Y151" s="292"/>
      <c r="Z151" s="292"/>
      <c r="AA151" s="292"/>
      <c r="AB151" s="292"/>
      <c r="AC151" s="292"/>
      <c r="AD151" s="292"/>
      <c r="AE151" s="292"/>
      <c r="AF151" s="292"/>
      <c r="AG151" s="292"/>
      <c r="AH151" s="292"/>
      <c r="AI151" s="292"/>
      <c r="AJ151" s="293"/>
      <c r="AK151" s="293"/>
      <c r="AL151" s="293"/>
      <c r="AM151" s="294"/>
    </row>
    <row r="152" spans="1:40" s="65" customFormat="1" ht="14.4" x14ac:dyDescent="0.3">
      <c r="A152" s="291" t="s">
        <v>138</v>
      </c>
      <c r="B152" s="292"/>
      <c r="C152" s="292"/>
      <c r="D152" s="292"/>
      <c r="E152" s="292"/>
      <c r="F152" s="292"/>
      <c r="G152" s="292"/>
      <c r="H152" s="292"/>
      <c r="I152" s="292"/>
      <c r="J152" s="292"/>
      <c r="K152" s="292"/>
      <c r="L152" s="292"/>
      <c r="M152" s="292"/>
      <c r="N152" s="292"/>
      <c r="O152" s="292"/>
      <c r="P152" s="292"/>
      <c r="Q152" s="292"/>
      <c r="R152" s="292"/>
      <c r="S152" s="292"/>
      <c r="T152" s="292"/>
      <c r="U152" s="292"/>
      <c r="V152" s="292"/>
      <c r="W152" s="292"/>
      <c r="X152" s="292"/>
      <c r="Y152" s="292"/>
      <c r="Z152" s="292"/>
      <c r="AA152" s="292"/>
      <c r="AB152" s="292"/>
      <c r="AC152" s="292"/>
      <c r="AD152" s="292"/>
      <c r="AE152" s="292"/>
      <c r="AF152" s="292"/>
      <c r="AG152" s="292"/>
      <c r="AH152" s="292"/>
      <c r="AI152" s="292"/>
      <c r="AJ152" s="293"/>
      <c r="AK152" s="293"/>
      <c r="AL152" s="293"/>
      <c r="AM152" s="294"/>
    </row>
    <row r="153" spans="1:40" s="65" customFormat="1" ht="14.4" x14ac:dyDescent="0.3">
      <c r="A153" s="291" t="s">
        <v>139</v>
      </c>
      <c r="B153" s="292"/>
      <c r="C153" s="292"/>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292"/>
      <c r="AA153" s="292"/>
      <c r="AB153" s="292"/>
      <c r="AC153" s="292"/>
      <c r="AD153" s="292"/>
      <c r="AE153" s="292"/>
      <c r="AF153" s="292"/>
      <c r="AG153" s="292"/>
      <c r="AH153" s="292"/>
      <c r="AI153" s="292"/>
      <c r="AJ153" s="293"/>
      <c r="AK153" s="293"/>
      <c r="AL153" s="293"/>
      <c r="AM153" s="294"/>
      <c r="AN153" s="68"/>
    </row>
    <row r="154" spans="1:40" s="65" customFormat="1" ht="14.4" x14ac:dyDescent="0.3">
      <c r="A154" s="295" t="s">
        <v>140</v>
      </c>
      <c r="B154" s="296"/>
      <c r="C154" s="296"/>
      <c r="D154" s="296"/>
      <c r="E154" s="296"/>
      <c r="F154" s="296"/>
      <c r="G154" s="296"/>
      <c r="H154" s="296"/>
      <c r="I154" s="296"/>
      <c r="J154" s="296"/>
      <c r="K154" s="296"/>
      <c r="L154" s="296"/>
      <c r="M154" s="296"/>
      <c r="N154" s="296"/>
      <c r="O154" s="296"/>
      <c r="P154" s="296"/>
      <c r="Q154" s="296"/>
      <c r="R154" s="296"/>
      <c r="S154" s="296"/>
      <c r="T154" s="296"/>
      <c r="U154" s="296"/>
      <c r="V154" s="296"/>
      <c r="W154" s="296"/>
      <c r="X154" s="296"/>
      <c r="Y154" s="296"/>
      <c r="Z154" s="296"/>
      <c r="AA154" s="296"/>
      <c r="AB154" s="296"/>
      <c r="AC154" s="296"/>
      <c r="AD154" s="296"/>
      <c r="AE154" s="296"/>
      <c r="AF154" s="296"/>
      <c r="AG154" s="296"/>
      <c r="AH154" s="296"/>
      <c r="AI154" s="296"/>
      <c r="AJ154" s="297"/>
      <c r="AK154" s="297"/>
      <c r="AL154" s="297"/>
      <c r="AM154" s="298"/>
      <c r="AN154" s="68"/>
    </row>
    <row r="155" spans="1:40" s="65" customFormat="1" ht="14.4" x14ac:dyDescent="0.3">
      <c r="A155" s="291" t="s">
        <v>141</v>
      </c>
      <c r="B155" s="292"/>
      <c r="C155" s="292"/>
      <c r="D155" s="292"/>
      <c r="E155" s="292"/>
      <c r="F155" s="292"/>
      <c r="G155" s="292"/>
      <c r="H155" s="292"/>
      <c r="I155" s="292"/>
      <c r="J155" s="292"/>
      <c r="K155" s="292"/>
      <c r="L155" s="292"/>
      <c r="M155" s="292"/>
      <c r="N155" s="292"/>
      <c r="O155" s="292"/>
      <c r="P155" s="292"/>
      <c r="Q155" s="292"/>
      <c r="R155" s="292"/>
      <c r="S155" s="292"/>
      <c r="T155" s="292"/>
      <c r="U155" s="292"/>
      <c r="V155" s="292"/>
      <c r="W155" s="292"/>
      <c r="X155" s="292"/>
      <c r="Y155" s="292"/>
      <c r="Z155" s="292"/>
      <c r="AA155" s="292"/>
      <c r="AB155" s="292"/>
      <c r="AC155" s="292"/>
      <c r="AD155" s="292"/>
      <c r="AE155" s="292"/>
      <c r="AF155" s="292"/>
      <c r="AG155" s="292"/>
      <c r="AH155" s="292"/>
      <c r="AI155" s="292"/>
      <c r="AJ155" s="293"/>
      <c r="AK155" s="293"/>
      <c r="AL155" s="293"/>
      <c r="AM155" s="294"/>
      <c r="AN155" s="68"/>
    </row>
    <row r="156" spans="1:40" s="65" customFormat="1" ht="14.4" x14ac:dyDescent="0.3">
      <c r="A156" s="300" t="s">
        <v>142</v>
      </c>
      <c r="B156" s="301"/>
      <c r="C156" s="301"/>
      <c r="D156" s="301"/>
      <c r="E156" s="301"/>
      <c r="F156" s="301"/>
      <c r="G156" s="301"/>
      <c r="H156" s="301"/>
      <c r="I156" s="301"/>
      <c r="J156" s="301"/>
      <c r="K156" s="301"/>
      <c r="L156" s="301"/>
      <c r="M156" s="301"/>
      <c r="N156" s="301"/>
      <c r="O156" s="301"/>
      <c r="P156" s="301"/>
      <c r="Q156" s="301"/>
      <c r="R156" s="301"/>
      <c r="S156" s="301"/>
      <c r="T156" s="301"/>
      <c r="U156" s="301"/>
      <c r="V156" s="301"/>
      <c r="W156" s="301"/>
      <c r="X156" s="301"/>
      <c r="Y156" s="301"/>
      <c r="Z156" s="301"/>
      <c r="AA156" s="301"/>
      <c r="AB156" s="301"/>
      <c r="AC156" s="301"/>
      <c r="AD156" s="301"/>
      <c r="AE156" s="301"/>
      <c r="AF156" s="301"/>
      <c r="AG156" s="301"/>
      <c r="AH156" s="301"/>
      <c r="AI156" s="301"/>
      <c r="AJ156" s="302"/>
      <c r="AK156" s="302"/>
      <c r="AL156" s="302"/>
      <c r="AM156" s="303"/>
      <c r="AN156" s="68"/>
    </row>
    <row r="157" spans="1:40" s="196" customFormat="1" x14ac:dyDescent="0.25">
      <c r="A157" s="182"/>
      <c r="B157" s="146"/>
      <c r="C157" s="146"/>
      <c r="D157" s="183"/>
      <c r="E157" s="146"/>
      <c r="F157" s="146"/>
      <c r="G157" s="146"/>
      <c r="H157" s="146"/>
      <c r="I157" s="184"/>
      <c r="J157" s="184"/>
      <c r="K157" s="184"/>
      <c r="L157" s="184"/>
      <c r="M157" s="184"/>
      <c r="N157" s="185"/>
      <c r="O157" s="185"/>
      <c r="P157" s="186"/>
      <c r="Q157" s="187"/>
      <c r="R157" s="188"/>
      <c r="S157" s="189"/>
      <c r="T157" s="190"/>
      <c r="U157" s="190"/>
      <c r="V157" s="190"/>
      <c r="W157" s="190"/>
      <c r="X157" s="190"/>
      <c r="Y157" s="190"/>
      <c r="Z157" s="189"/>
      <c r="AA157" s="189"/>
      <c r="AB157" s="191"/>
      <c r="AC157" s="192"/>
      <c r="AD157" s="193"/>
      <c r="AE157" s="194"/>
      <c r="AF157" s="193"/>
      <c r="AG157" s="193"/>
      <c r="AH157" s="193"/>
      <c r="AI157" s="189"/>
      <c r="AJ157" s="189"/>
      <c r="AK157" s="72"/>
      <c r="AL157" s="189"/>
      <c r="AM157" s="195"/>
      <c r="AN157" s="182"/>
    </row>
    <row r="158" spans="1:40" s="196" customFormat="1" x14ac:dyDescent="0.25">
      <c r="A158" s="182"/>
      <c r="B158" s="146"/>
      <c r="C158" s="146"/>
      <c r="D158" s="183"/>
      <c r="E158" s="146"/>
      <c r="F158" s="146"/>
      <c r="G158" s="146"/>
      <c r="H158" s="146"/>
      <c r="I158" s="184"/>
      <c r="J158" s="184"/>
      <c r="K158" s="184"/>
      <c r="L158" s="184"/>
      <c r="M158" s="184"/>
      <c r="N158" s="185"/>
      <c r="O158" s="185"/>
      <c r="P158" s="186"/>
      <c r="Q158" s="187"/>
      <c r="R158" s="188"/>
      <c r="S158" s="189"/>
      <c r="T158" s="190"/>
      <c r="U158" s="190"/>
      <c r="V158" s="190"/>
      <c r="W158" s="190"/>
      <c r="X158" s="190"/>
      <c r="Y158" s="190"/>
      <c r="Z158" s="189"/>
      <c r="AA158" s="189"/>
      <c r="AB158" s="191"/>
      <c r="AC158" s="192"/>
      <c r="AD158" s="193"/>
      <c r="AE158" s="194"/>
      <c r="AF158" s="193"/>
      <c r="AG158" s="193"/>
      <c r="AH158" s="193"/>
      <c r="AI158" s="189"/>
      <c r="AJ158" s="189"/>
      <c r="AK158" s="85"/>
      <c r="AL158" s="189"/>
      <c r="AM158" s="195"/>
      <c r="AN158" s="182"/>
    </row>
  </sheetData>
  <autoFilter ref="A3:AN156">
    <filterColumn colId="39">
      <filters>
        <filter val="Stopped"/>
      </filters>
    </filterColumn>
  </autoFilter>
  <mergeCells count="35">
    <mergeCell ref="A156:AM156"/>
    <mergeCell ref="A2:A3"/>
    <mergeCell ref="B2:B3"/>
    <mergeCell ref="C2:C3"/>
    <mergeCell ref="D2:D3"/>
    <mergeCell ref="E2:E3"/>
    <mergeCell ref="AJ2:AJ3"/>
    <mergeCell ref="AL2:AL3"/>
    <mergeCell ref="AM2:AM3"/>
    <mergeCell ref="C139:E139"/>
    <mergeCell ref="H139:J139"/>
    <mergeCell ref="K139:M139"/>
    <mergeCell ref="C140:E140"/>
    <mergeCell ref="H140:J140"/>
    <mergeCell ref="K140:M140"/>
    <mergeCell ref="A155:AM155"/>
    <mergeCell ref="AN2:AN3"/>
    <mergeCell ref="C138:E138"/>
    <mergeCell ref="H138:J138"/>
    <mergeCell ref="K138:M138"/>
    <mergeCell ref="G2:G3"/>
    <mergeCell ref="H2:H3"/>
    <mergeCell ref="I2:M2"/>
    <mergeCell ref="N2:S2"/>
    <mergeCell ref="T2:Y2"/>
    <mergeCell ref="Z2:AH2"/>
    <mergeCell ref="F2:F3"/>
    <mergeCell ref="A153:AM153"/>
    <mergeCell ref="A154:AM154"/>
    <mergeCell ref="AK2:AK3"/>
    <mergeCell ref="A148:AM148"/>
    <mergeCell ref="A149:AM149"/>
    <mergeCell ref="A150:AM150"/>
    <mergeCell ref="A151:AM151"/>
    <mergeCell ref="A152:AM152"/>
  </mergeCells>
  <printOptions horizontalCentered="1" verticalCentered="1"/>
  <pageMargins left="0.25" right="0.25" top="0.75" bottom="1" header="0.3" footer="0.48"/>
  <pageSetup paperSize="17" scale="38" fitToHeight="0" orientation="landscape" r:id="rId1"/>
  <headerFooter alignWithMargins="0">
    <oddHeader xml:space="preserve">&amp;C&amp;"-,Bold"&amp;14Puerto Rico Public Housing Administration 
Construction Management Bureau
Construction Monthly Report 
April 30, 2014 </oddHeader>
    <oddFooter>&amp;R&amp;"Calibri,Bold"Form AVP-500304
Rev. June 2017</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T158"/>
  <sheetViews>
    <sheetView zoomScale="90" zoomScaleNormal="90" zoomScaleSheetLayoutView="77" workbookViewId="0">
      <pane xSplit="3" ySplit="3" topLeftCell="D13" activePane="bottomRight" state="frozen"/>
      <selection pane="topRight" activeCell="D1" sqref="D1"/>
      <selection pane="bottomLeft" activeCell="A3" sqref="A3"/>
      <selection pane="bottomRight" activeCell="D13" sqref="D13"/>
    </sheetView>
  </sheetViews>
  <sheetFormatPr defaultColWidth="8.90625" defaultRowHeight="13.8" x14ac:dyDescent="0.25"/>
  <cols>
    <col min="1" max="1" width="6" style="182" customWidth="1"/>
    <col min="2" max="2" width="10.453125" style="146" customWidth="1"/>
    <col min="3" max="3" width="12.453125" style="146" customWidth="1"/>
    <col min="4" max="4" width="9.54296875" style="183" customWidth="1"/>
    <col min="5" max="5" width="11.6328125" style="146" customWidth="1"/>
    <col min="6" max="6" width="12.1796875" style="146" customWidth="1"/>
    <col min="7" max="7" width="9.453125" style="146" customWidth="1"/>
    <col min="8" max="8" width="11.6328125" style="146" customWidth="1"/>
    <col min="9" max="9" width="10" style="184" customWidth="1"/>
    <col min="10" max="10" width="9.90625" style="184" hidden="1" customWidth="1"/>
    <col min="11" max="11" width="10" style="184" hidden="1" customWidth="1"/>
    <col min="12" max="12" width="9.81640625" style="184" customWidth="1"/>
    <col min="13" max="13" width="10.1796875" style="184" hidden="1" customWidth="1"/>
    <col min="14" max="14" width="10.54296875" style="185" customWidth="1"/>
    <col min="15" max="15" width="8.90625" style="185" customWidth="1"/>
    <col min="16" max="16" width="12" style="186" customWidth="1"/>
    <col min="17" max="17" width="8.54296875" style="187" customWidth="1"/>
    <col min="18" max="18" width="8.90625" style="188" customWidth="1"/>
    <col min="19" max="19" width="8" style="189" customWidth="1"/>
    <col min="20" max="21" width="11" style="190" customWidth="1"/>
    <col min="22" max="23" width="11.6328125" style="190" customWidth="1"/>
    <col min="24" max="24" width="11.6328125" style="190" hidden="1" customWidth="1"/>
    <col min="25" max="25" width="11.08984375" style="190" customWidth="1"/>
    <col min="26" max="26" width="10.36328125" style="189" customWidth="1"/>
    <col min="27" max="27" width="9.90625" style="189" customWidth="1"/>
    <col min="28" max="28" width="16.6328125" style="191" customWidth="1"/>
    <col min="29" max="29" width="14.36328125" style="192" customWidth="1"/>
    <col min="30" max="30" width="16.90625" style="193" customWidth="1"/>
    <col min="31" max="31" width="11.81640625" style="194" customWidth="1"/>
    <col min="32" max="32" width="15.90625" style="193" customWidth="1"/>
    <col min="33" max="33" width="13.81640625" style="193" customWidth="1"/>
    <col min="34" max="34" width="15" style="193" customWidth="1"/>
    <col min="35" max="36" width="8.6328125" style="189" customWidth="1"/>
    <col min="37" max="37" width="8.6328125" style="85" customWidth="1"/>
    <col min="38" max="38" width="10.81640625" style="189" customWidth="1"/>
    <col min="39" max="39" width="72.6328125" style="195" customWidth="1"/>
    <col min="40" max="40" width="17.6328125" style="182" hidden="1" customWidth="1"/>
    <col min="41" max="16384" width="8.90625" style="182"/>
  </cols>
  <sheetData>
    <row r="1" spans="1:41" s="133" customFormat="1" ht="16.2" hidden="1" thickBot="1" x14ac:dyDescent="0.3">
      <c r="A1" s="124" t="s">
        <v>0</v>
      </c>
      <c r="B1" s="125" t="s">
        <v>1</v>
      </c>
      <c r="C1" s="125" t="s">
        <v>2</v>
      </c>
      <c r="D1" s="126" t="s">
        <v>3</v>
      </c>
      <c r="E1" s="125" t="s">
        <v>4</v>
      </c>
      <c r="F1" s="125" t="s">
        <v>5</v>
      </c>
      <c r="G1" s="125" t="s">
        <v>6</v>
      </c>
      <c r="H1" s="125" t="s">
        <v>7</v>
      </c>
      <c r="I1" s="127" t="s">
        <v>8</v>
      </c>
      <c r="J1" s="127" t="s">
        <v>9</v>
      </c>
      <c r="K1" s="127" t="s">
        <v>10</v>
      </c>
      <c r="L1" s="127" t="s">
        <v>11</v>
      </c>
      <c r="M1" s="127" t="s">
        <v>12</v>
      </c>
      <c r="N1" s="127" t="s">
        <v>13</v>
      </c>
      <c r="O1" s="127" t="s">
        <v>14</v>
      </c>
      <c r="P1" s="128" t="s">
        <v>15</v>
      </c>
      <c r="Q1" s="129" t="s">
        <v>16</v>
      </c>
      <c r="R1" s="130" t="s">
        <v>17</v>
      </c>
      <c r="S1" s="131" t="s">
        <v>18</v>
      </c>
      <c r="T1" s="132" t="s">
        <v>19</v>
      </c>
      <c r="U1" s="132" t="s">
        <v>20</v>
      </c>
      <c r="V1" s="132" t="s">
        <v>21</v>
      </c>
      <c r="W1" s="132" t="s">
        <v>22</v>
      </c>
      <c r="X1" s="132" t="s">
        <v>23</v>
      </c>
      <c r="Y1" s="132" t="s">
        <v>24</v>
      </c>
      <c r="Z1" s="133" t="s">
        <v>25</v>
      </c>
      <c r="AA1" s="131" t="s">
        <v>26</v>
      </c>
      <c r="AB1" s="131" t="s">
        <v>27</v>
      </c>
      <c r="AC1" s="134" t="s">
        <v>28</v>
      </c>
      <c r="AD1" s="135" t="s">
        <v>29</v>
      </c>
      <c r="AE1" s="135" t="s">
        <v>30</v>
      </c>
      <c r="AF1" s="129" t="s">
        <v>31</v>
      </c>
      <c r="AG1" s="135" t="s">
        <v>32</v>
      </c>
      <c r="AH1" s="135" t="s">
        <v>33</v>
      </c>
      <c r="AI1" s="135" t="s">
        <v>34</v>
      </c>
      <c r="AJ1" s="131" t="s">
        <v>35</v>
      </c>
      <c r="AK1" s="13" t="s">
        <v>36</v>
      </c>
      <c r="AL1" s="136"/>
      <c r="AM1" s="136" t="s">
        <v>36</v>
      </c>
      <c r="AN1" s="137" t="s">
        <v>577</v>
      </c>
      <c r="AO1" s="138"/>
    </row>
    <row r="2" spans="1:41" s="133" customFormat="1" ht="15.75" customHeight="1" x14ac:dyDescent="0.25">
      <c r="A2" s="285" t="s">
        <v>37</v>
      </c>
      <c r="B2" s="281" t="s">
        <v>38</v>
      </c>
      <c r="C2" s="281" t="s">
        <v>39</v>
      </c>
      <c r="D2" s="281" t="s">
        <v>40</v>
      </c>
      <c r="E2" s="281" t="s">
        <v>41</v>
      </c>
      <c r="F2" s="281" t="s">
        <v>42</v>
      </c>
      <c r="G2" s="281" t="s">
        <v>43</v>
      </c>
      <c r="H2" s="281" t="s">
        <v>44</v>
      </c>
      <c r="I2" s="281" t="s">
        <v>45</v>
      </c>
      <c r="J2" s="281"/>
      <c r="K2" s="281"/>
      <c r="L2" s="281"/>
      <c r="M2" s="281"/>
      <c r="N2" s="281" t="s">
        <v>46</v>
      </c>
      <c r="O2" s="281"/>
      <c r="P2" s="281"/>
      <c r="Q2" s="281"/>
      <c r="R2" s="281"/>
      <c r="S2" s="281"/>
      <c r="T2" s="281" t="s">
        <v>47</v>
      </c>
      <c r="U2" s="281"/>
      <c r="V2" s="281"/>
      <c r="W2" s="281"/>
      <c r="X2" s="281"/>
      <c r="Y2" s="281"/>
      <c r="Z2" s="283" t="s">
        <v>48</v>
      </c>
      <c r="AA2" s="284"/>
      <c r="AB2" s="284"/>
      <c r="AC2" s="284"/>
      <c r="AD2" s="284"/>
      <c r="AE2" s="284"/>
      <c r="AF2" s="284"/>
      <c r="AG2" s="284"/>
      <c r="AH2" s="284"/>
      <c r="AI2" s="139"/>
      <c r="AJ2" s="287" t="s">
        <v>77</v>
      </c>
      <c r="AK2" s="267" t="s">
        <v>584</v>
      </c>
      <c r="AL2" s="287" t="s">
        <v>579</v>
      </c>
      <c r="AM2" s="289" t="s">
        <v>49</v>
      </c>
      <c r="AN2" s="280" t="s">
        <v>143</v>
      </c>
    </row>
    <row r="3" spans="1:41" s="146" customFormat="1" ht="72.599999999999994" thickBot="1" x14ac:dyDescent="0.3">
      <c r="A3" s="286"/>
      <c r="B3" s="282"/>
      <c r="C3" s="282"/>
      <c r="D3" s="282"/>
      <c r="E3" s="282"/>
      <c r="F3" s="282"/>
      <c r="G3" s="282"/>
      <c r="H3" s="282"/>
      <c r="I3" s="140" t="s">
        <v>50</v>
      </c>
      <c r="J3" s="140" t="s">
        <v>51</v>
      </c>
      <c r="K3" s="140" t="s">
        <v>52</v>
      </c>
      <c r="L3" s="140" t="s">
        <v>53</v>
      </c>
      <c r="M3" s="140" t="s">
        <v>54</v>
      </c>
      <c r="N3" s="140" t="s">
        <v>55</v>
      </c>
      <c r="O3" s="140" t="s">
        <v>56</v>
      </c>
      <c r="P3" s="141" t="s">
        <v>57</v>
      </c>
      <c r="Q3" s="142" t="s">
        <v>58</v>
      </c>
      <c r="R3" s="143" t="s">
        <v>59</v>
      </c>
      <c r="S3" s="142" t="s">
        <v>60</v>
      </c>
      <c r="T3" s="144" t="s">
        <v>61</v>
      </c>
      <c r="U3" s="144" t="s">
        <v>62</v>
      </c>
      <c r="V3" s="144" t="s">
        <v>63</v>
      </c>
      <c r="W3" s="144" t="s">
        <v>64</v>
      </c>
      <c r="X3" s="144" t="s">
        <v>65</v>
      </c>
      <c r="Y3" s="144" t="s">
        <v>66</v>
      </c>
      <c r="Z3" s="142" t="s">
        <v>67</v>
      </c>
      <c r="AA3" s="142" t="s">
        <v>68</v>
      </c>
      <c r="AB3" s="145" t="s">
        <v>69</v>
      </c>
      <c r="AC3" s="145" t="s">
        <v>70</v>
      </c>
      <c r="AD3" s="145" t="s">
        <v>71</v>
      </c>
      <c r="AE3" s="142" t="s">
        <v>72</v>
      </c>
      <c r="AF3" s="145" t="s">
        <v>73</v>
      </c>
      <c r="AG3" s="145" t="s">
        <v>74</v>
      </c>
      <c r="AH3" s="145" t="s">
        <v>75</v>
      </c>
      <c r="AI3" s="142" t="s">
        <v>76</v>
      </c>
      <c r="AJ3" s="288"/>
      <c r="AK3" s="268"/>
      <c r="AL3" s="288"/>
      <c r="AM3" s="290"/>
      <c r="AN3" s="280"/>
    </row>
    <row r="4" spans="1:41" s="155" customFormat="1" ht="129.6" hidden="1" x14ac:dyDescent="0.3">
      <c r="A4" s="147">
        <f>'ALL PROJECTS MONTHLY REPORT'!A4</f>
        <v>3025</v>
      </c>
      <c r="B4" s="148" t="str">
        <f>'ALL PROJECTS MONTHLY REPORT'!B4</f>
        <v>Carolina</v>
      </c>
      <c r="C4" s="148" t="str">
        <f>'ALL PROJECTS MONTHLY REPORT'!C4</f>
        <v>Felipe Sánchez Osorio
(Demolition)</v>
      </c>
      <c r="D4" s="148" t="str">
        <f>'ALL PROJECTS MONTHLY REPORT'!D4</f>
        <v>Luis Rodríguez</v>
      </c>
      <c r="E4" s="148" t="str">
        <f>'ALL PROJECTS MONTHLY REPORT'!E4</f>
        <v>N/A</v>
      </c>
      <c r="F4" s="148" t="str">
        <f>'ALL PROJECTS MONTHLY REPORT'!F4</f>
        <v>Municipio de Carolina</v>
      </c>
      <c r="G4" s="148" t="str">
        <f>'ALL PROJECTS MONTHLY REPORT'!G4</f>
        <v>State Engineering</v>
      </c>
      <c r="H4" s="148" t="str">
        <f>'ALL PROJECTS MONTHLY REPORT'!H4</f>
        <v>Municipio de Carolina</v>
      </c>
      <c r="I4" s="149">
        <f>'ALL PROJECTS MONTHLY REPORT'!I4</f>
        <v>32</v>
      </c>
      <c r="J4" s="149">
        <f>'ALL PROJECTS MONTHLY REPORT'!J4</f>
        <v>26</v>
      </c>
      <c r="K4" s="149">
        <f>'ALL PROJECTS MONTHLY REPORT'!K4</f>
        <v>0</v>
      </c>
      <c r="L4" s="26">
        <f>'ALL PROJECTS MONTHLY REPORT'!L4</f>
        <v>26</v>
      </c>
      <c r="M4" s="149">
        <f>'ALL PROJECTS MONTHLY REPORT'!M4</f>
        <v>0</v>
      </c>
      <c r="N4" s="149">
        <f>'ALL PROJECTS MONTHLY REPORT'!N4</f>
        <v>120</v>
      </c>
      <c r="O4" s="149">
        <f>'ALL PROJECTS MONTHLY REPORT'!O4</f>
        <v>0</v>
      </c>
      <c r="P4" s="27">
        <f>'ALL PROJECTS MONTHLY REPORT'!P4</f>
        <v>120</v>
      </c>
      <c r="Q4" s="28">
        <f>'ALL PROJECTS MONTHLY REPORT'!Q4</f>
        <v>0</v>
      </c>
      <c r="R4" s="29">
        <f>'ALL PROJECTS MONTHLY REPORT'!R4</f>
        <v>259</v>
      </c>
      <c r="S4" s="28">
        <f>'ALL PROJECTS MONTHLY REPORT'!S4</f>
        <v>2.1583333333333332</v>
      </c>
      <c r="T4" s="31">
        <f>'ALL PROJECTS MONTHLY REPORT'!T4</f>
        <v>41500</v>
      </c>
      <c r="U4" s="31">
        <f>'ALL PROJECTS MONTHLY REPORT'!U4</f>
        <v>41619</v>
      </c>
      <c r="V4" s="32">
        <f>'ALL PROJECTS MONTHLY REPORT'!V4</f>
        <v>41619</v>
      </c>
      <c r="W4" s="32">
        <f>'ALL PROJECTS MONTHLY REPORT'!W4</f>
        <v>0</v>
      </c>
      <c r="X4" s="32">
        <f>'ALL PROJECTS MONTHLY REPORT'!X4</f>
        <v>0</v>
      </c>
      <c r="Y4" s="31">
        <f>'ALL PROJECTS MONTHLY REPORT'!Y4</f>
        <v>0</v>
      </c>
      <c r="Z4" s="150">
        <f>'ALL PROJECTS MONTHLY REPORT'!Z4</f>
        <v>0</v>
      </c>
      <c r="AA4" s="151">
        <f>'ALL PROJECTS MONTHLY REPORT'!AA4</f>
        <v>0</v>
      </c>
      <c r="AB4" s="152">
        <f>'ALL PROJECTS MONTHLY REPORT'!AB4</f>
        <v>336510</v>
      </c>
      <c r="AC4" s="152">
        <f>'ALL PROJECTS MONTHLY REPORT'!AC4</f>
        <v>0</v>
      </c>
      <c r="AD4" s="37">
        <f>'ALL PROJECTS MONTHLY REPORT'!AD4</f>
        <v>336510</v>
      </c>
      <c r="AE4" s="28">
        <f>'ALL PROJECTS MONTHLY REPORT'!AE4</f>
        <v>0</v>
      </c>
      <c r="AF4" s="37">
        <f>'ALL PROJECTS MONTHLY REPORT'!AF4</f>
        <v>27516.720000000001</v>
      </c>
      <c r="AG4" s="152">
        <f>'ALL PROJECTS MONTHLY REPORT'!AG4</f>
        <v>122054.24</v>
      </c>
      <c r="AH4" s="37">
        <f>'ALL PROJECTS MONTHLY REPORT'!AH4</f>
        <v>149570.96000000002</v>
      </c>
      <c r="AI4" s="39">
        <f>'ALL PROJECTS MONTHLY REPORT'!AI4</f>
        <v>0.44447701405604595</v>
      </c>
      <c r="AJ4" s="40" t="str">
        <f>'ALL PROJECTS MONTHLY REPORT'!AJ4</f>
        <v/>
      </c>
      <c r="AK4" s="39">
        <f>'ALL PROJECTS MONTHLY REPORT'!AK4</f>
        <v>0</v>
      </c>
      <c r="AL4" s="119">
        <f>'ALL PROJECTS MONTHLY REPORT'!AL4</f>
        <v>0</v>
      </c>
      <c r="AM4" s="153" t="str">
        <f>'ALL PROJECTS MONTHLY REPORT'!AM4</f>
        <v xml:space="preserve">
♦ Project Situation according to the CPM Uptaded: Phase I was completed on November 27, 2013.
♦ Reasons of the Delay (if applies) N/A
♦ Change Order in PRPHA pending for approval: N/A
♦ Extraordinary Situations with Relocation (if applies)- N/A
♦ Situations with Governmental Agencies (if applies): N/A
♦ Others situations that are affecting the project (if Applies): N/A
</v>
      </c>
      <c r="AN4" s="154" t="s">
        <v>144</v>
      </c>
    </row>
    <row r="5" spans="1:41" s="155" customFormat="1" ht="172.8" hidden="1" x14ac:dyDescent="0.3">
      <c r="A5" s="147">
        <f>'ALL PROJECTS MONTHLY REPORT'!A5</f>
        <v>5127</v>
      </c>
      <c r="B5" s="148" t="str">
        <f>'ALL PROJECTS MONTHLY REPORT'!B5</f>
        <v>Arecibo</v>
      </c>
      <c r="C5" s="148" t="str">
        <f>'ALL PROJECTS MONTHLY REPORT'!C5</f>
        <v>La Meseta</v>
      </c>
      <c r="D5" s="148" t="str">
        <f>'ALL PROJECTS MONTHLY REPORT'!D5</f>
        <v>Pedro Vega</v>
      </c>
      <c r="E5" s="148" t="str">
        <f>'ALL PROJECTS MONTHLY REPORT'!E5</f>
        <v>Housing Promoters, Inc.</v>
      </c>
      <c r="F5" s="148" t="str">
        <f>'ALL PROJECTS MONTHLY REPORT'!F5</f>
        <v>AVP</v>
      </c>
      <c r="G5" s="148" t="str">
        <f>'ALL PROJECTS MONTHLY REPORT'!G5</f>
        <v>ERA</v>
      </c>
      <c r="H5" s="148" t="str">
        <f>'ALL PROJECTS MONTHLY REPORT'!H5</f>
        <v>Maglez Engineering &amp; Contractors, Corp.</v>
      </c>
      <c r="I5" s="149">
        <f>'ALL PROJECTS MONTHLY REPORT'!I5</f>
        <v>0</v>
      </c>
      <c r="J5" s="149">
        <f>'ALL PROJECTS MONTHLY REPORT'!J5</f>
        <v>0</v>
      </c>
      <c r="K5" s="149">
        <f>'ALL PROJECTS MONTHLY REPORT'!K5</f>
        <v>0</v>
      </c>
      <c r="L5" s="26">
        <f>'ALL PROJECTS MONTHLY REPORT'!L5</f>
        <v>0</v>
      </c>
      <c r="M5" s="149">
        <f>'ALL PROJECTS MONTHLY REPORT'!M5</f>
        <v>0</v>
      </c>
      <c r="N5" s="149">
        <f>'ALL PROJECTS MONTHLY REPORT'!N5</f>
        <v>365</v>
      </c>
      <c r="O5" s="149">
        <f>'ALL PROJECTS MONTHLY REPORT'!O5</f>
        <v>0</v>
      </c>
      <c r="P5" s="27">
        <f>'ALL PROJECTS MONTHLY REPORT'!P5</f>
        <v>365</v>
      </c>
      <c r="Q5" s="28">
        <f>'ALL PROJECTS MONTHLY REPORT'!Q5</f>
        <v>0</v>
      </c>
      <c r="R5" s="29">
        <f>'ALL PROJECTS MONTHLY REPORT'!R5</f>
        <v>394</v>
      </c>
      <c r="S5" s="28">
        <f>'ALL PROJECTS MONTHLY REPORT'!S5</f>
        <v>1.0794520547945206</v>
      </c>
      <c r="T5" s="31">
        <f>'ALL PROJECTS MONTHLY REPORT'!T5</f>
        <v>41365</v>
      </c>
      <c r="U5" s="31">
        <f>'ALL PROJECTS MONTHLY REPORT'!U5</f>
        <v>41729</v>
      </c>
      <c r="V5" s="32">
        <f>'ALL PROJECTS MONTHLY REPORT'!V5</f>
        <v>41729</v>
      </c>
      <c r="W5" s="32">
        <f>'ALL PROJECTS MONTHLY REPORT'!W5</f>
        <v>0</v>
      </c>
      <c r="X5" s="32">
        <f>'ALL PROJECTS MONTHLY REPORT'!X5</f>
        <v>0</v>
      </c>
      <c r="Y5" s="31">
        <f>'ALL PROJECTS MONTHLY REPORT'!Y5</f>
        <v>41729</v>
      </c>
      <c r="Z5" s="150" t="str">
        <f>'ALL PROJECTS MONTHLY REPORT'!Z5</f>
        <v>CFP</v>
      </c>
      <c r="AA5" s="151">
        <f>'ALL PROJECTS MONTHLY REPORT'!AA5</f>
        <v>0</v>
      </c>
      <c r="AB5" s="152">
        <f>'ALL PROJECTS MONTHLY REPORT'!AB5</f>
        <v>1602797</v>
      </c>
      <c r="AC5" s="152">
        <f>'ALL PROJECTS MONTHLY REPORT'!AC5</f>
        <v>0</v>
      </c>
      <c r="AD5" s="37">
        <f>'ALL PROJECTS MONTHLY REPORT'!AD5</f>
        <v>1602797</v>
      </c>
      <c r="AE5" s="28">
        <f>'ALL PROJECTS MONTHLY REPORT'!AE5</f>
        <v>0</v>
      </c>
      <c r="AF5" s="37">
        <f>'ALL PROJECTS MONTHLY REPORT'!AF5</f>
        <v>979943.16</v>
      </c>
      <c r="AG5" s="152">
        <f>'ALL PROJECTS MONTHLY REPORT'!AG5</f>
        <v>71165.27</v>
      </c>
      <c r="AH5" s="37">
        <f>'ALL PROJECTS MONTHLY REPORT'!AH5</f>
        <v>1051108.43</v>
      </c>
      <c r="AI5" s="39">
        <f>'ALL PROJECTS MONTHLY REPORT'!AI5</f>
        <v>0.6557963547473572</v>
      </c>
      <c r="AJ5" s="40" t="str">
        <f>'ALL PROJECTS MONTHLY REPORT'!AJ5</f>
        <v/>
      </c>
      <c r="AK5" s="39">
        <f>'ALL PROJECTS MONTHLY REPORT'!AK5</f>
        <v>0</v>
      </c>
      <c r="AL5" s="119">
        <f>'ALL PROJECTS MONTHLY REPORT'!AL5</f>
        <v>0</v>
      </c>
      <c r="AM5" s="153" t="str">
        <f>'ALL PROJECTS MONTHLY REPORT'!AM5</f>
        <v>• Project Situation: Some submmittal requirement from designer are delaying the Contractor's time to make purchase orders or solve construction problems as design error for primary system upgrade.
• Project Status: Last CPM Updated february 28,2014, refected a reduction of project delay from 49 days behind schedule. There is a CO #1 with 14 calendars days pending for PRPHA approval. New letter of intents are in negotiation that can reflect additional extension claim.
• Change Orders: CO #1 $41,193.88 where send to PRPHA.
• Last Certification:  #11 february 28, 2014
• Relocation issues: There is not Relocation issues.
• Goverment Agencies issues:  AEE are requiring change to approved design that represent additional cost to project.   
• Other Situation issues: There is not AAA endorsement. this month the designer submmit the endorsement amedment.</v>
      </c>
      <c r="AN5" s="154" t="s">
        <v>144</v>
      </c>
    </row>
    <row r="6" spans="1:41" s="155" customFormat="1" ht="360" hidden="1" x14ac:dyDescent="0.3">
      <c r="A6" s="147">
        <f>'ALL PROJECTS MONTHLY REPORT'!A6</f>
        <v>4011</v>
      </c>
      <c r="B6" s="148" t="str">
        <f>'ALL PROJECTS MONTHLY REPORT'!B6</f>
        <v>Mayaguez</v>
      </c>
      <c r="C6" s="148" t="str">
        <f>'ALL PROJECTS MONTHLY REPORT'!C6</f>
        <v>Rafael Hernandez (El Kennedy)</v>
      </c>
      <c r="D6" s="148" t="str">
        <f>'ALL PROJECTS MONTHLY REPORT'!D6</f>
        <v>Noefebdo Ramírez</v>
      </c>
      <c r="E6" s="148" t="str">
        <f>'ALL PROJECTS MONTHLY REPORT'!E6</f>
        <v>JA Machuca</v>
      </c>
      <c r="F6" s="148" t="str">
        <f>'ALL PROJECTS MONTHLY REPORT'!F6</f>
        <v>Klassik Builders</v>
      </c>
      <c r="G6" s="148" t="str">
        <f>'ALL PROJECTS MONTHLY REPORT'!G6</f>
        <v>Hernán Jr. Machado Ingenieros Consultores</v>
      </c>
      <c r="H6" s="148" t="str">
        <f>'ALL PROJECTS MONTHLY REPORT'!H6</f>
        <v>F  &amp; R Construction</v>
      </c>
      <c r="I6" s="149">
        <f>'ALL PROJECTS MONTHLY REPORT'!I6</f>
        <v>190</v>
      </c>
      <c r="J6" s="149">
        <f>'ALL PROJECTS MONTHLY REPORT'!J6</f>
        <v>26</v>
      </c>
      <c r="K6" s="149">
        <f>'ALL PROJECTS MONTHLY REPORT'!K6</f>
        <v>0</v>
      </c>
      <c r="L6" s="26">
        <f>'ALL PROJECTS MONTHLY REPORT'!L6</f>
        <v>26</v>
      </c>
      <c r="M6" s="149">
        <f>'ALL PROJECTS MONTHLY REPORT'!M6</f>
        <v>24</v>
      </c>
      <c r="N6" s="149">
        <f>'ALL PROJECTS MONTHLY REPORT'!N6</f>
        <v>1094</v>
      </c>
      <c r="O6" s="149">
        <f>'ALL PROJECTS MONTHLY REPORT'!O6</f>
        <v>153</v>
      </c>
      <c r="P6" s="27">
        <f>'ALL PROJECTS MONTHLY REPORT'!P6</f>
        <v>1247</v>
      </c>
      <c r="Q6" s="28">
        <f>'ALL PROJECTS MONTHLY REPORT'!Q6</f>
        <v>0.13985374771480805</v>
      </c>
      <c r="R6" s="29">
        <f>'ALL PROJECTS MONTHLY REPORT'!R6</f>
        <v>926</v>
      </c>
      <c r="S6" s="28">
        <f>'ALL PROJECTS MONTHLY REPORT'!S6</f>
        <v>0.74258219727345631</v>
      </c>
      <c r="T6" s="31">
        <f>'ALL PROJECTS MONTHLY REPORT'!T6</f>
        <v>40833</v>
      </c>
      <c r="U6" s="31">
        <f>'ALL PROJECTS MONTHLY REPORT'!U6</f>
        <v>41926</v>
      </c>
      <c r="V6" s="32">
        <f>'ALL PROJECTS MONTHLY REPORT'!V6</f>
        <v>42079</v>
      </c>
      <c r="W6" s="32">
        <f>'ALL PROJECTS MONTHLY REPORT'!W6</f>
        <v>0</v>
      </c>
      <c r="X6" s="32">
        <f>'ALL PROJECTS MONTHLY REPORT'!X6</f>
        <v>0</v>
      </c>
      <c r="Y6" s="31">
        <f>'ALL PROJECTS MONTHLY REPORT'!Y6</f>
        <v>42407</v>
      </c>
      <c r="Z6" s="150" t="str">
        <f>'ALL PROJECTS MONTHLY REPORT'!Z6</f>
        <v>CFP</v>
      </c>
      <c r="AA6" s="151">
        <f>'ALL PROJECTS MONTHLY REPORT'!AA6</f>
        <v>0</v>
      </c>
      <c r="AB6" s="152">
        <f>'ALL PROJECTS MONTHLY REPORT'!AB6</f>
        <v>21797000</v>
      </c>
      <c r="AC6" s="152">
        <f>'ALL PROJECTS MONTHLY REPORT'!AC6</f>
        <v>446287.81</v>
      </c>
      <c r="AD6" s="37">
        <f>'ALL PROJECTS MONTHLY REPORT'!AD6</f>
        <v>22243287.809999999</v>
      </c>
      <c r="AE6" s="28">
        <f>'ALL PROJECTS MONTHLY REPORT'!AE6</f>
        <v>2.0474735514061568E-2</v>
      </c>
      <c r="AF6" s="37">
        <f>'ALL PROJECTS MONTHLY REPORT'!AF6</f>
        <v>13868385.060000001</v>
      </c>
      <c r="AG6" s="152">
        <f>'ALL PROJECTS MONTHLY REPORT'!AG6</f>
        <v>204312.21</v>
      </c>
      <c r="AH6" s="37">
        <f>'ALL PROJECTS MONTHLY REPORT'!AH6</f>
        <v>14072697.270000001</v>
      </c>
      <c r="AI6" s="39">
        <f>'ALL PROJECTS MONTHLY REPORT'!AI6</f>
        <v>0.63267163515608005</v>
      </c>
      <c r="AJ6" s="40" t="str">
        <f>'ALL PROJECTS MONTHLY REPORT'!AJ6</f>
        <v/>
      </c>
      <c r="AK6" s="39">
        <f>'ALL PROJECTS MONTHLY REPORT'!AK6</f>
        <v>0</v>
      </c>
      <c r="AL6" s="119">
        <f>'ALL PROJECTS MONTHLY REPORT'!AL6</f>
        <v>0</v>
      </c>
      <c r="AM6" s="153" t="str">
        <f>'ALL PROJECTS MONTHLY REPORT'!AM6</f>
        <v>• Project situation according to the CPM updated: According to the last CPM updated, the project finish date is September 3, 2015.  The contract revisedconstruction completion date is March 16,2015. That represent 171 days of delay. When thechange order # 9 be approvedthe completion date move to May 30, 2015. the Change Order # 10 included 10 aditional days for weather conditions. Then represent 58 days of delay.
• Reasons of the Delay: One reasons is the delay for termination and delivery of modernized units by the Contractors. The lead and asbestos abatement started on February 3,2014 to enclosure  the building  # 4. The buildingcome to be ready to start the works on March 21,2014, No contruction works can't do it into the buildings.  Those impact the crithical path which is total responsability of the contractor. In special the building # 18, which in the next building in the modernization sequence and are stopped for 108 days.
• Change Order in PRPHA pending for approval:.  The CO # 9 (193,914.32 and include 75 calendar days extension) and change order # 10 (of $562,564.73 and include 10 calendar days extension)
• Payments Certifications Status:  The Contractor has pending to submit to PRPHA the Certifications for partial payment of # 30 (February 2014 period) and # 31 (March 2014 period)
• Extraordinary Situations with Relocation - N/A
• Situations with Governmental Agencies:  The tapping conection for the potable water services, under the PR #2 state road was not do it in this period. This tapping is a change order in a process of negotiation. The AAA final endosement depend of finish this connection works. The Puerto Rico Power Authority present a new request to install other facilities for existingsanitary pump station. That works were not contemplted in the design.  
• Others situations that are affecting the project: The installationof the restrainers in the 36 inches ductile iron forced line was not completed in this period. A 70% of the total pipe line need to be reinstalling. A wprkplan was by KBI to the Contractor to define this work to be done during summer school vacation as requested.</v>
      </c>
      <c r="AN6" s="154" t="s">
        <v>144</v>
      </c>
    </row>
    <row r="7" spans="1:41" s="155" customFormat="1" ht="158.4" hidden="1" x14ac:dyDescent="0.3">
      <c r="A7" s="147">
        <f>'ALL PROJECTS MONTHLY REPORT'!A7</f>
        <v>3105</v>
      </c>
      <c r="B7" s="148" t="str">
        <f>'ALL PROJECTS MONTHLY REPORT'!B7</f>
        <v>San Juan</v>
      </c>
      <c r="C7" s="148" t="str">
        <f>'ALL PROJECTS MONTHLY REPORT'!C7</f>
        <v>Ext. Manuel A. Pérez</v>
      </c>
      <c r="D7" s="148" t="str">
        <f>'ALL PROJECTS MONTHLY REPORT'!D7</f>
        <v>Arturo Acevedo</v>
      </c>
      <c r="E7" s="148" t="str">
        <f>'ALL PROJECTS MONTHLY REPORT'!E7</f>
        <v>MAS Corp.</v>
      </c>
      <c r="F7" s="148" t="str">
        <f>'ALL PROJECTS MONTHLY REPORT'!F7</f>
        <v>Klassik Builders</v>
      </c>
      <c r="G7" s="148" t="str">
        <f>'ALL PROJECTS MONTHLY REPORT'!G7</f>
        <v>DDHK</v>
      </c>
      <c r="H7" s="148" t="str">
        <f>'ALL PROJECTS MONTHLY REPORT'!H7</f>
        <v>LPC&amp;D</v>
      </c>
      <c r="I7" s="149">
        <f>'ALL PROJECTS MONTHLY REPORT'!I7</f>
        <v>324</v>
      </c>
      <c r="J7" s="149">
        <f>'ALL PROJECTS MONTHLY REPORT'!J7</f>
        <v>188</v>
      </c>
      <c r="K7" s="149">
        <f>'ALL PROJECTS MONTHLY REPORT'!K7</f>
        <v>12</v>
      </c>
      <c r="L7" s="26">
        <f>'ALL PROJECTS MONTHLY REPORT'!L7</f>
        <v>200</v>
      </c>
      <c r="M7" s="149">
        <f>'ALL PROJECTS MONTHLY REPORT'!M7</f>
        <v>12</v>
      </c>
      <c r="N7" s="149">
        <f>'ALL PROJECTS MONTHLY REPORT'!N7</f>
        <v>1098</v>
      </c>
      <c r="O7" s="149">
        <f>'ALL PROJECTS MONTHLY REPORT'!O7</f>
        <v>433</v>
      </c>
      <c r="P7" s="27">
        <f>'ALL PROJECTS MONTHLY REPORT'!P7</f>
        <v>1531</v>
      </c>
      <c r="Q7" s="28">
        <f>'ALL PROJECTS MONTHLY REPORT'!Q7</f>
        <v>0.39435336976320584</v>
      </c>
      <c r="R7" s="29">
        <f>'ALL PROJECTS MONTHLY REPORT'!R7</f>
        <v>1385</v>
      </c>
      <c r="S7" s="28">
        <f>'ALL PROJECTS MONTHLY REPORT'!S7</f>
        <v>0.90463749183540165</v>
      </c>
      <c r="T7" s="31">
        <f>'ALL PROJECTS MONTHLY REPORT'!T7</f>
        <v>40374</v>
      </c>
      <c r="U7" s="31">
        <f>'ALL PROJECTS MONTHLY REPORT'!U7</f>
        <v>41471</v>
      </c>
      <c r="V7" s="32">
        <f>'ALL PROJECTS MONTHLY REPORT'!V7</f>
        <v>41904</v>
      </c>
      <c r="W7" s="32">
        <f>'ALL PROJECTS MONTHLY REPORT'!W7</f>
        <v>0</v>
      </c>
      <c r="X7" s="32">
        <f>'ALL PROJECTS MONTHLY REPORT'!X7</f>
        <v>0</v>
      </c>
      <c r="Y7" s="31">
        <f>'ALL PROJECTS MONTHLY REPORT'!Y7</f>
        <v>42222</v>
      </c>
      <c r="Z7" s="150" t="str">
        <f>'ALL PROJECTS MONTHLY REPORT'!Z7</f>
        <v>HOPE IV</v>
      </c>
      <c r="AA7" s="151">
        <f>'ALL PROJECTS MONTHLY REPORT'!AA7</f>
        <v>0</v>
      </c>
      <c r="AB7" s="152">
        <f>'ALL PROJECTS MONTHLY REPORT'!AB7</f>
        <v>24800000</v>
      </c>
      <c r="AC7" s="152">
        <f>'ALL PROJECTS MONTHLY REPORT'!AC7</f>
        <v>1110120.04</v>
      </c>
      <c r="AD7" s="37">
        <f>'ALL PROJECTS MONTHLY REPORT'!AD7</f>
        <v>25910120.039999999</v>
      </c>
      <c r="AE7" s="28">
        <f>'ALL PROJECTS MONTHLY REPORT'!AE7</f>
        <v>4.4762904838709677E-2</v>
      </c>
      <c r="AF7" s="37">
        <f>'ALL PROJECTS MONTHLY REPORT'!AF7</f>
        <v>19847694.84</v>
      </c>
      <c r="AG7" s="152">
        <f>'ALL PROJECTS MONTHLY REPORT'!AG7</f>
        <v>161086</v>
      </c>
      <c r="AH7" s="37">
        <f>'ALL PROJECTS MONTHLY REPORT'!AH7</f>
        <v>20008780.84</v>
      </c>
      <c r="AI7" s="39">
        <f>'ALL PROJECTS MONTHLY REPORT'!AI7</f>
        <v>0.77223806022938057</v>
      </c>
      <c r="AJ7" s="40" t="str">
        <f>'ALL PROJECTS MONTHLY REPORT'!AJ7</f>
        <v/>
      </c>
      <c r="AK7" s="39">
        <f>'ALL PROJECTS MONTHLY REPORT'!AK7</f>
        <v>0</v>
      </c>
      <c r="AL7" s="119">
        <f>'ALL PROJECTS MONTHLY REPORT'!AL7</f>
        <v>0</v>
      </c>
      <c r="AM7" s="153" t="str">
        <f>'ALL PROJECTS MONTHLY REPORT'!AM7</f>
        <v xml:space="preserve">• Project situation according to the CPM updated
• Reasons of the Delay (if applies)
• Payments Certifications Status- Lastcertification rendered for payment is certification # 42, for the period of January 2014.
• Change Orders:
• Extraordinary Situations with Relocation (if applies)-N/A
• Situations with Governmental Agencies (if applies)-N/A
• Others situations that are affecting the project (if applies)-N/A
• Withheld: 
</v>
      </c>
      <c r="AN7" s="154" t="s">
        <v>144</v>
      </c>
    </row>
    <row r="8" spans="1:41" s="155" customFormat="1" ht="187.2" hidden="1" x14ac:dyDescent="0.3">
      <c r="A8" s="147">
        <f>'ALL PROJECTS MONTHLY REPORT'!A8</f>
        <v>5034</v>
      </c>
      <c r="B8" s="148" t="str">
        <f>'ALL PROJECTS MONTHLY REPORT'!B8</f>
        <v>San Juan</v>
      </c>
      <c r="C8" s="148" t="str">
        <f>'ALL PROJECTS MONTHLY REPORT'!C8</f>
        <v>Alturas de Cupey</v>
      </c>
      <c r="D8" s="148" t="str">
        <f>'ALL PROJECTS MONTHLY REPORT'!D8</f>
        <v>José M. Paris</v>
      </c>
      <c r="E8" s="148" t="str">
        <f>'ALL PROJECTS MONTHLY REPORT'!E8</f>
        <v>SP Management Corp.</v>
      </c>
      <c r="F8" s="148" t="str">
        <f>'ALL PROJECTS MONTHLY REPORT'!F8</f>
        <v>Klassik Builders</v>
      </c>
      <c r="G8" s="148" t="str">
        <f>'ALL PROJECTS MONTHLY REPORT'!G8</f>
        <v>CSA</v>
      </c>
      <c r="H8" s="148" t="str">
        <f>'ALL PROJECTS MONTHLY REPORT'!H8</f>
        <v>F&amp;R Construction</v>
      </c>
      <c r="I8" s="149">
        <f>'ALL PROJECTS MONTHLY REPORT'!I8</f>
        <v>96</v>
      </c>
      <c r="J8" s="149">
        <f>'ALL PROJECTS MONTHLY REPORT'!J8</f>
        <v>48</v>
      </c>
      <c r="K8" s="149">
        <f>'ALL PROJECTS MONTHLY REPORT'!K8</f>
        <v>16</v>
      </c>
      <c r="L8" s="26">
        <f>'ALL PROJECTS MONTHLY REPORT'!L8</f>
        <v>64</v>
      </c>
      <c r="M8" s="149">
        <f>'ALL PROJECTS MONTHLY REPORT'!M8</f>
        <v>0</v>
      </c>
      <c r="N8" s="149">
        <f>'ALL PROJECTS MONTHLY REPORT'!N8</f>
        <v>732</v>
      </c>
      <c r="O8" s="149">
        <f>'ALL PROJECTS MONTHLY REPORT'!O8</f>
        <v>256</v>
      </c>
      <c r="P8" s="27">
        <f>'ALL PROJECTS MONTHLY REPORT'!P8</f>
        <v>988</v>
      </c>
      <c r="Q8" s="28">
        <f>'ALL PROJECTS MONTHLY REPORT'!Q8</f>
        <v>0.34972677595628415</v>
      </c>
      <c r="R8" s="29">
        <f>'ALL PROJECTS MONTHLY REPORT'!R8</f>
        <v>1057</v>
      </c>
      <c r="S8" s="28">
        <f>'ALL PROJECTS MONTHLY REPORT'!S8</f>
        <v>1.069838056680162</v>
      </c>
      <c r="T8" s="31">
        <f>'ALL PROJECTS MONTHLY REPORT'!T8</f>
        <v>40702</v>
      </c>
      <c r="U8" s="31">
        <f>'ALL PROJECTS MONTHLY REPORT'!U8</f>
        <v>41433</v>
      </c>
      <c r="V8" s="32">
        <f>'ALL PROJECTS MONTHLY REPORT'!V8</f>
        <v>41689</v>
      </c>
      <c r="W8" s="32">
        <f>'ALL PROJECTS MONTHLY REPORT'!W8</f>
        <v>0</v>
      </c>
      <c r="X8" s="32">
        <f>'ALL PROJECTS MONTHLY REPORT'!X8</f>
        <v>0</v>
      </c>
      <c r="Y8" s="31">
        <f>'ALL PROJECTS MONTHLY REPORT'!Y8</f>
        <v>42175</v>
      </c>
      <c r="Z8" s="150" t="str">
        <f>'ALL PROJECTS MONTHLY REPORT'!Z8</f>
        <v>CFP</v>
      </c>
      <c r="AA8" s="151">
        <f>'ALL PROJECTS MONTHLY REPORT'!AA8</f>
        <v>0</v>
      </c>
      <c r="AB8" s="152">
        <f>'ALL PROJECTS MONTHLY REPORT'!AB8</f>
        <v>7936000</v>
      </c>
      <c r="AC8" s="152">
        <f>'ALL PROJECTS MONTHLY REPORT'!AC8</f>
        <v>1003018.78</v>
      </c>
      <c r="AD8" s="37">
        <f>'ALL PROJECTS MONTHLY REPORT'!AD8</f>
        <v>8939018.7799999993</v>
      </c>
      <c r="AE8" s="28">
        <f>'ALL PROJECTS MONTHLY REPORT'!AE8</f>
        <v>0.12638845514112904</v>
      </c>
      <c r="AF8" s="37">
        <f>'ALL PROJECTS MONTHLY REPORT'!AF8</f>
        <v>7832237.9800000004</v>
      </c>
      <c r="AG8" s="152">
        <f>'ALL PROJECTS MONTHLY REPORT'!AG8</f>
        <v>470242.15</v>
      </c>
      <c r="AH8" s="37">
        <f>'ALL PROJECTS MONTHLY REPORT'!AH8</f>
        <v>8302480.1300000008</v>
      </c>
      <c r="AI8" s="39">
        <f>'ALL PROJECTS MONTHLY REPORT'!AI8</f>
        <v>0.9287909930982382</v>
      </c>
      <c r="AJ8" s="40" t="str">
        <f>'ALL PROJECTS MONTHLY REPORT'!AJ8</f>
        <v/>
      </c>
      <c r="AK8" s="39">
        <f>'ALL PROJECTS MONTHLY REPORT'!AK8</f>
        <v>0</v>
      </c>
      <c r="AL8" s="119">
        <f>'ALL PROJECTS MONTHLY REPORT'!AL8</f>
        <v>0</v>
      </c>
      <c r="AM8" s="153" t="str">
        <f>'ALL PROJECTS MONTHLY REPORT'!AM8</f>
        <v>• Project situation according to the CPM updated: According to the last CPM updated on June 2013, the project is 72 calendar days ahead schedule with a possible termination date on December 19, 2013. 
• Reasons of the Delay (if applies)
          • Bad execution by the Contractor (if applies)- N/A
          • Change Orders pending for approval - N/A
          • Others (if applies) - a) Weather and site conditions (Soil Moisture)
• Change Order in PRPHA pending for approval: N/A
•  Latest Certification: The last certification for payment  submitted by the Contractor correspond to the period of July 26, 2013 thru August 25, 2013 (Certification #27 for the amount of $470,242.15
• Extraordinary Situations with Relocation (if applies) - N/A
• Situations with Governmental Agencies (if applies) - N/A
• Others situations that are affecting the project (if applies) - N/A</v>
      </c>
      <c r="AN8" s="154" t="s">
        <v>144</v>
      </c>
    </row>
    <row r="9" spans="1:41" s="155" customFormat="1" ht="129.6" hidden="1" x14ac:dyDescent="0.3">
      <c r="A9" s="147">
        <f>'ALL PROJECTS MONTHLY REPORT'!A9</f>
        <v>5068</v>
      </c>
      <c r="B9" s="148" t="str">
        <f>'ALL PROJECTS MONTHLY REPORT'!B9</f>
        <v>San Juan</v>
      </c>
      <c r="C9" s="148" t="str">
        <f>'ALL PROJECTS MONTHLY REPORT'!C9</f>
        <v>Las Amapolas (Demolition)</v>
      </c>
      <c r="D9" s="148" t="str">
        <f>'ALL PROJECTS MONTHLY REPORT'!D9</f>
        <v>Noefebdo Ramírez</v>
      </c>
      <c r="E9" s="148" t="str">
        <f>'ALL PROJECTS MONTHLY REPORT'!E9</f>
        <v>SP Management Corp.</v>
      </c>
      <c r="F9" s="148" t="str">
        <f>'ALL PROJECTS MONTHLY REPORT'!F9</f>
        <v>AVP</v>
      </c>
      <c r="G9" s="148" t="str">
        <f>'ALL PROJECTS MONTHLY REPORT'!G9</f>
        <v>Integra</v>
      </c>
      <c r="H9" s="148" t="str">
        <f>'ALL PROJECTS MONTHLY REPORT'!H9</f>
        <v>Anibal Díaz Construction, Inc.</v>
      </c>
      <c r="I9" s="149">
        <f>'ALL PROJECTS MONTHLY REPORT'!I9</f>
        <v>204</v>
      </c>
      <c r="J9" s="149">
        <f>'ALL PROJECTS MONTHLY REPORT'!J9</f>
        <v>138</v>
      </c>
      <c r="K9" s="149">
        <f>'ALL PROJECTS MONTHLY REPORT'!K9</f>
        <v>50</v>
      </c>
      <c r="L9" s="26">
        <f>'ALL PROJECTS MONTHLY REPORT'!L9</f>
        <v>188</v>
      </c>
      <c r="M9" s="149">
        <f>'ALL PROJECTS MONTHLY REPORT'!M9</f>
        <v>16</v>
      </c>
      <c r="N9" s="149">
        <f>'ALL PROJECTS MONTHLY REPORT'!N9</f>
        <v>365</v>
      </c>
      <c r="O9" s="149">
        <f>'ALL PROJECTS MONTHLY REPORT'!O9</f>
        <v>0</v>
      </c>
      <c r="P9" s="27">
        <f>'ALL PROJECTS MONTHLY REPORT'!P9</f>
        <v>365</v>
      </c>
      <c r="Q9" s="28">
        <f>'ALL PROJECTS MONTHLY REPORT'!Q9</f>
        <v>0</v>
      </c>
      <c r="R9" s="29">
        <f>'ALL PROJECTS MONTHLY REPORT'!R9</f>
        <v>176</v>
      </c>
      <c r="S9" s="28">
        <f>'ALL PROJECTS MONTHLY REPORT'!S9</f>
        <v>0.48219178082191783</v>
      </c>
      <c r="T9" s="31">
        <f>'ALL PROJECTS MONTHLY REPORT'!T9</f>
        <v>41583</v>
      </c>
      <c r="U9" s="31">
        <f>'ALL PROJECTS MONTHLY REPORT'!U9</f>
        <v>41947</v>
      </c>
      <c r="V9" s="32">
        <f>'ALL PROJECTS MONTHLY REPORT'!V9</f>
        <v>41947</v>
      </c>
      <c r="W9" s="32">
        <f>'ALL PROJECTS MONTHLY REPORT'!W9</f>
        <v>0</v>
      </c>
      <c r="X9" s="32">
        <f>'ALL PROJECTS MONTHLY REPORT'!X9</f>
        <v>0</v>
      </c>
      <c r="Y9" s="31">
        <f>'ALL PROJECTS MONTHLY REPORT'!Y9</f>
        <v>42307</v>
      </c>
      <c r="Z9" s="150" t="str">
        <f>'ALL PROJECTS MONTHLY REPORT'!Z9</f>
        <v>CFP</v>
      </c>
      <c r="AA9" s="151">
        <f>'ALL PROJECTS MONTHLY REPORT'!AA9</f>
        <v>0</v>
      </c>
      <c r="AB9" s="152">
        <f>'ALL PROJECTS MONTHLY REPORT'!AB9</f>
        <v>948000</v>
      </c>
      <c r="AC9" s="152">
        <f>'ALL PROJECTS MONTHLY REPORT'!AC9</f>
        <v>0</v>
      </c>
      <c r="AD9" s="37">
        <f>'ALL PROJECTS MONTHLY REPORT'!AD9</f>
        <v>948000</v>
      </c>
      <c r="AE9" s="28">
        <f>'ALL PROJECTS MONTHLY REPORT'!AE9</f>
        <v>0</v>
      </c>
      <c r="AF9" s="37">
        <f>'ALL PROJECTS MONTHLY REPORT'!AF9</f>
        <v>231193.27</v>
      </c>
      <c r="AG9" s="152">
        <f>'ALL PROJECTS MONTHLY REPORT'!AG9</f>
        <v>0</v>
      </c>
      <c r="AH9" s="37">
        <f>'ALL PROJECTS MONTHLY REPORT'!AH9</f>
        <v>231193.27</v>
      </c>
      <c r="AI9" s="39">
        <f>'ALL PROJECTS MONTHLY REPORT'!AI9</f>
        <v>0.24387475738396625</v>
      </c>
      <c r="AJ9" s="40" t="str">
        <f>'ALL PROJECTS MONTHLY REPORT'!AJ9</f>
        <v/>
      </c>
      <c r="AK9" s="39">
        <f>'ALL PROJECTS MONTHLY REPORT'!AK9</f>
        <v>0</v>
      </c>
      <c r="AL9" s="119">
        <f>'ALL PROJECTS MONTHLY REPORT'!AL9</f>
        <v>0</v>
      </c>
      <c r="AM9" s="153" t="str">
        <f>'ALL PROJECTS MONTHLY REPORT'!AM9</f>
        <v xml:space="preserve">• Project situation according to CPM (updated):  According to the CPM, the project is on schedule.
• Reasons of Delay:  none
• Change Orders in PRPHA pending for Approval: none
• Payments CertificationS Status: The contractor has pending to submit to PRPHA the certificactions for the partial Payments # 3 (February 2014) and #4 (March 2014 period)
• Extraordinary situations with Relocation: N/A
• Situations with Governmental Agencies: none
• Other situations that are affecting the project: No report in this moment.
</v>
      </c>
      <c r="AN9" s="154" t="s">
        <v>144</v>
      </c>
    </row>
    <row r="10" spans="1:41" s="155" customFormat="1" ht="100.8" hidden="1" x14ac:dyDescent="0.3">
      <c r="A10" s="147">
        <f>'ALL PROJECTS MONTHLY REPORT'!A10</f>
        <v>5028</v>
      </c>
      <c r="B10" s="148" t="str">
        <f>'ALL PROJECTS MONTHLY REPORT'!B10</f>
        <v>Yauco</v>
      </c>
      <c r="C10" s="148" t="str">
        <f>'ALL PROJECTS MONTHLY REPORT'!C10</f>
        <v>Ana Catalina Rodríguez Vélez (Santa Catalina)</v>
      </c>
      <c r="D10" s="148" t="str">
        <f>'ALL PROJECTS MONTHLY REPORT'!D10</f>
        <v>Arturo Acevedo</v>
      </c>
      <c r="E10" s="148" t="str">
        <f>'ALL PROJECTS MONTHLY REPORT'!E10</f>
        <v>JA Machuca</v>
      </c>
      <c r="F10" s="148" t="str">
        <f>'ALL PROJECTS MONTHLY REPORT'!F10</f>
        <v>AVP</v>
      </c>
      <c r="G10" s="148" t="str">
        <f>'ALL PROJECTS MONTHLY REPORT'!G10</f>
        <v>URS Caribe LLC</v>
      </c>
      <c r="H10" s="148" t="str">
        <f>'ALL PROJECTS MONTHLY REPORT'!H10</f>
        <v>La Mar Construction Corporation</v>
      </c>
      <c r="I10" s="149">
        <f>'ALL PROJECTS MONTHLY REPORT'!I10</f>
        <v>200</v>
      </c>
      <c r="J10" s="149">
        <f>'ALL PROJECTS MONTHLY REPORT'!J10</f>
        <v>154</v>
      </c>
      <c r="K10" s="149">
        <f>'ALL PROJECTS MONTHLY REPORT'!K10</f>
        <v>0</v>
      </c>
      <c r="L10" s="26">
        <f>'ALL PROJECTS MONTHLY REPORT'!L10</f>
        <v>154</v>
      </c>
      <c r="M10" s="149">
        <f>'ALL PROJECTS MONTHLY REPORT'!M10</f>
        <v>8</v>
      </c>
      <c r="N10" s="149">
        <f>'ALL PROJECTS MONTHLY REPORT'!N10</f>
        <v>1098</v>
      </c>
      <c r="O10" s="149">
        <f>'ALL PROJECTS MONTHLY REPORT'!O10</f>
        <v>339</v>
      </c>
      <c r="P10" s="27">
        <f>'ALL PROJECTS MONTHLY REPORT'!P10</f>
        <v>1437</v>
      </c>
      <c r="Q10" s="28">
        <f>'ALL PROJECTS MONTHLY REPORT'!Q10</f>
        <v>0.30874316939890711</v>
      </c>
      <c r="R10" s="29">
        <f>'ALL PROJECTS MONTHLY REPORT'!R10</f>
        <v>1525</v>
      </c>
      <c r="S10" s="28">
        <f>'ALL PROJECTS MONTHLY REPORT'!S10</f>
        <v>1.0612386917188588</v>
      </c>
      <c r="T10" s="31">
        <f>'ALL PROJECTS MONTHLY REPORT'!T10</f>
        <v>40234</v>
      </c>
      <c r="U10" s="31">
        <f>'ALL PROJECTS MONTHLY REPORT'!U10</f>
        <v>41331</v>
      </c>
      <c r="V10" s="32">
        <f>'ALL PROJECTS MONTHLY REPORT'!V10</f>
        <v>41670</v>
      </c>
      <c r="W10" s="32">
        <f>'ALL PROJECTS MONTHLY REPORT'!W10</f>
        <v>0</v>
      </c>
      <c r="X10" s="32">
        <f>'ALL PROJECTS MONTHLY REPORT'!X10</f>
        <v>0</v>
      </c>
      <c r="Y10" s="31">
        <f>'ALL PROJECTS MONTHLY REPORT'!Y10</f>
        <v>41969</v>
      </c>
      <c r="Z10" s="150" t="str">
        <f>'ALL PROJECTS MONTHLY REPORT'!Z10</f>
        <v>ARRA/Mixed</v>
      </c>
      <c r="AA10" s="151">
        <f>'ALL PROJECTS MONTHLY REPORT'!AA10</f>
        <v>0</v>
      </c>
      <c r="AB10" s="152">
        <f>'ALL PROJECTS MONTHLY REPORT'!AB10</f>
        <v>17447000</v>
      </c>
      <c r="AC10" s="152">
        <f>'ALL PROJECTS MONTHLY REPORT'!AC10</f>
        <v>1678841</v>
      </c>
      <c r="AD10" s="37">
        <f>'ALL PROJECTS MONTHLY REPORT'!AD10</f>
        <v>19125841</v>
      </c>
      <c r="AE10" s="28">
        <f>'ALL PROJECTS MONTHLY REPORT'!AE10</f>
        <v>9.6225196308820996E-2</v>
      </c>
      <c r="AF10" s="37">
        <f>'ALL PROJECTS MONTHLY REPORT'!AF10</f>
        <v>17208971.219999999</v>
      </c>
      <c r="AG10" s="152">
        <f>'ALL PROJECTS MONTHLY REPORT'!AG10</f>
        <v>242602.15</v>
      </c>
      <c r="AH10" s="37">
        <f>'ALL PROJECTS MONTHLY REPORT'!AH10</f>
        <v>17451573.369999997</v>
      </c>
      <c r="AI10" s="39">
        <f>'ALL PROJECTS MONTHLY REPORT'!AI10</f>
        <v>0.9124604439616536</v>
      </c>
      <c r="AJ10" s="40" t="str">
        <f>'ALL PROJECTS MONTHLY REPORT'!AJ10</f>
        <v/>
      </c>
      <c r="AK10" s="39">
        <f>'ALL PROJECTS MONTHLY REPORT'!AK10</f>
        <v>0</v>
      </c>
      <c r="AL10" s="119">
        <f>'ALL PROJECTS MONTHLY REPORT'!AL10</f>
        <v>0</v>
      </c>
      <c r="AM10" s="153" t="str">
        <f>'ALL PROJECTS MONTHLY REPORT'!AM10</f>
        <v>• Project situation according to CPM (updated):  
• Reasons of Delay: 
• Change Orders in PRPHA pending for Approval: 
• latest Certification: Last certification rendered for payment is certification # 49 (February 2014)
• Extraordinary situations with Relocation: N/A
• Situations with Governmental Agencies: N/A
• Other situations that are affecting the project: N/A</v>
      </c>
      <c r="AN10" s="154" t="s">
        <v>144</v>
      </c>
    </row>
    <row r="11" spans="1:41" s="155" customFormat="1" ht="43.2" hidden="1" x14ac:dyDescent="0.3">
      <c r="A11" s="147">
        <f>'ALL PROJECTS MONTHLY REPORT'!A11</f>
        <v>5011</v>
      </c>
      <c r="B11" s="148" t="str">
        <f>'ALL PROJECTS MONTHLY REPORT'!B11</f>
        <v>San Juan</v>
      </c>
      <c r="C11" s="148" t="str">
        <f>'ALL PROJECTS MONTHLY REPORT'!C11</f>
        <v>Jardines del Paraíso</v>
      </c>
      <c r="D11" s="148" t="str">
        <f>'ALL PROJECTS MONTHLY REPORT'!D11</f>
        <v>José Negrón</v>
      </c>
      <c r="E11" s="148" t="str">
        <f>'ALL PROJECTS MONTHLY REPORT'!E11</f>
        <v>Cost Control Company, Inc.</v>
      </c>
      <c r="F11" s="148" t="str">
        <f>'ALL PROJECTS MONTHLY REPORT'!F11</f>
        <v xml:space="preserve">BMA
</v>
      </c>
      <c r="G11" s="148" t="str">
        <f>'ALL PROJECTS MONTHLY REPORT'!G11</f>
        <v>Andrés Hernández &amp; Asoc.</v>
      </c>
      <c r="H11" s="148">
        <f>'ALL PROJECTS MONTHLY REPORT'!H11</f>
        <v>0</v>
      </c>
      <c r="I11" s="149">
        <f>'ALL PROJECTS MONTHLY REPORT'!I11</f>
        <v>112</v>
      </c>
      <c r="J11" s="149">
        <f>'ALL PROJECTS MONTHLY REPORT'!J11</f>
        <v>0</v>
      </c>
      <c r="K11" s="149">
        <f>'ALL PROJECTS MONTHLY REPORT'!K11</f>
        <v>0</v>
      </c>
      <c r="L11" s="26">
        <f>'ALL PROJECTS MONTHLY REPORT'!L11</f>
        <v>0</v>
      </c>
      <c r="M11" s="149">
        <f>'ALL PROJECTS MONTHLY REPORT'!M11</f>
        <v>0</v>
      </c>
      <c r="N11" s="149">
        <f>'ALL PROJECTS MONTHLY REPORT'!N11</f>
        <v>0</v>
      </c>
      <c r="O11" s="149">
        <f>'ALL PROJECTS MONTHLY REPORT'!O11</f>
        <v>0</v>
      </c>
      <c r="P11" s="27">
        <f>'ALL PROJECTS MONTHLY REPORT'!P11</f>
        <v>0</v>
      </c>
      <c r="Q11" s="28" t="e">
        <f>'ALL PROJECTS MONTHLY REPORT'!Q11</f>
        <v>#DIV/0!</v>
      </c>
      <c r="R11" s="29">
        <f>'ALL PROJECTS MONTHLY REPORT'!R11</f>
        <v>41759</v>
      </c>
      <c r="S11" s="28" t="e">
        <f>'ALL PROJECTS MONTHLY REPORT'!S11</f>
        <v>#DIV/0!</v>
      </c>
      <c r="T11" s="31">
        <f>'ALL PROJECTS MONTHLY REPORT'!T11</f>
        <v>0</v>
      </c>
      <c r="U11" s="31">
        <f>'ALL PROJECTS MONTHLY REPORT'!U11</f>
        <v>-1</v>
      </c>
      <c r="V11" s="32">
        <f>'ALL PROJECTS MONTHLY REPORT'!V11</f>
        <v>-1</v>
      </c>
      <c r="W11" s="32">
        <f>'ALL PROJECTS MONTHLY REPORT'!W11</f>
        <v>0</v>
      </c>
      <c r="X11" s="32">
        <f>'ALL PROJECTS MONTHLY REPORT'!X11</f>
        <v>0</v>
      </c>
      <c r="Y11" s="31">
        <f>'ALL PROJECTS MONTHLY REPORT'!Y11</f>
        <v>0</v>
      </c>
      <c r="Z11" s="150">
        <f>'ALL PROJECTS MONTHLY REPORT'!Z11</f>
        <v>0</v>
      </c>
      <c r="AA11" s="151">
        <f>'ALL PROJECTS MONTHLY REPORT'!AA11</f>
        <v>0</v>
      </c>
      <c r="AB11" s="152">
        <f>'ALL PROJECTS MONTHLY REPORT'!AB11</f>
        <v>0</v>
      </c>
      <c r="AC11" s="152">
        <f>'ALL PROJECTS MONTHLY REPORT'!AC11</f>
        <v>0</v>
      </c>
      <c r="AD11" s="37">
        <f>'ALL PROJECTS MONTHLY REPORT'!AD11</f>
        <v>0</v>
      </c>
      <c r="AE11" s="28" t="e">
        <f>'ALL PROJECTS MONTHLY REPORT'!AE11</f>
        <v>#DIV/0!</v>
      </c>
      <c r="AF11" s="37">
        <f>'ALL PROJECTS MONTHLY REPORT'!AF11</f>
        <v>0</v>
      </c>
      <c r="AG11" s="152">
        <f>'ALL PROJECTS MONTHLY REPORT'!AG11</f>
        <v>0</v>
      </c>
      <c r="AH11" s="37">
        <f>'ALL PROJECTS MONTHLY REPORT'!AH11</f>
        <v>0</v>
      </c>
      <c r="AI11" s="39" t="e">
        <f>'ALL PROJECTS MONTHLY REPORT'!AI11</f>
        <v>#DIV/0!</v>
      </c>
      <c r="AJ11" s="40" t="str">
        <f>'ALL PROJECTS MONTHLY REPORT'!AJ11</f>
        <v/>
      </c>
      <c r="AK11" s="39">
        <f>'ALL PROJECTS MONTHLY REPORT'!AK11</f>
        <v>0</v>
      </c>
      <c r="AL11" s="119">
        <f>'ALL PROJECTS MONTHLY REPORT'!AL11</f>
        <v>0</v>
      </c>
      <c r="AM11" s="153" t="str">
        <f>'ALL PROJECTS MONTHLY REPORT'!AM11</f>
        <v>Proyecto en Re-Subasta. Subasta declarada Desierta. No se ha Comenzado el proyecto.</v>
      </c>
      <c r="AN11" s="154" t="s">
        <v>155</v>
      </c>
    </row>
    <row r="12" spans="1:41" s="155" customFormat="1" ht="57.6" hidden="1" x14ac:dyDescent="0.3">
      <c r="A12" s="147">
        <f>'ALL PROJECTS MONTHLY REPORT'!A12</f>
        <v>3049</v>
      </c>
      <c r="B12" s="148" t="str">
        <f>'ALL PROJECTS MONTHLY REPORT'!B12</f>
        <v>Lajas</v>
      </c>
      <c r="C12" s="148" t="str">
        <f>'ALL PROJECTS MONTHLY REPORT'!C12</f>
        <v>Las Américas</v>
      </c>
      <c r="D12" s="148" t="str">
        <f>'ALL PROJECTS MONTHLY REPORT'!D12</f>
        <v>Noefebdo Ramírez</v>
      </c>
      <c r="E12" s="148" t="str">
        <f>'ALL PROJECTS MONTHLY REPORT'!E12</f>
        <v>Inn Capital Housing Division Joint Venture</v>
      </c>
      <c r="F12" s="148" t="str">
        <f>'ALL PROJECTS MONTHLY REPORT'!F12</f>
        <v>none</v>
      </c>
      <c r="G12" s="148" t="str">
        <f>'ALL PROJECTS MONTHLY REPORT'!G12</f>
        <v>URS Caribe, LLP</v>
      </c>
      <c r="H12" s="148" t="str">
        <f>'ALL PROJECTS MONTHLY REPORT'!H12</f>
        <v>none</v>
      </c>
      <c r="I12" s="149">
        <f>'ALL PROJECTS MONTHLY REPORT'!I12</f>
        <v>80</v>
      </c>
      <c r="J12" s="149">
        <f>'ALL PROJECTS MONTHLY REPORT'!J12</f>
        <v>16</v>
      </c>
      <c r="K12" s="149">
        <f>'ALL PROJECTS MONTHLY REPORT'!K12</f>
        <v>0</v>
      </c>
      <c r="L12" s="26">
        <f>'ALL PROJECTS MONTHLY REPORT'!L12</f>
        <v>16</v>
      </c>
      <c r="M12" s="149">
        <f>'ALL PROJECTS MONTHLY REPORT'!M12</f>
        <v>0</v>
      </c>
      <c r="N12" s="149">
        <f>'ALL PROJECTS MONTHLY REPORT'!N12</f>
        <v>0</v>
      </c>
      <c r="O12" s="149">
        <f>'ALL PROJECTS MONTHLY REPORT'!O12</f>
        <v>0</v>
      </c>
      <c r="P12" s="27">
        <f>'ALL PROJECTS MONTHLY REPORT'!P12</f>
        <v>0</v>
      </c>
      <c r="Q12" s="28" t="e">
        <f>'ALL PROJECTS MONTHLY REPORT'!Q12</f>
        <v>#DIV/0!</v>
      </c>
      <c r="R12" s="29">
        <f>'ALL PROJECTS MONTHLY REPORT'!R12</f>
        <v>41759</v>
      </c>
      <c r="S12" s="28" t="e">
        <f>'ALL PROJECTS MONTHLY REPORT'!S12</f>
        <v>#DIV/0!</v>
      </c>
      <c r="T12" s="31">
        <f>'ALL PROJECTS MONTHLY REPORT'!T12</f>
        <v>0</v>
      </c>
      <c r="U12" s="31">
        <f>'ALL PROJECTS MONTHLY REPORT'!U12</f>
        <v>-1</v>
      </c>
      <c r="V12" s="32">
        <f>'ALL PROJECTS MONTHLY REPORT'!V12</f>
        <v>-1</v>
      </c>
      <c r="W12" s="32">
        <f>'ALL PROJECTS MONTHLY REPORT'!W12</f>
        <v>0</v>
      </c>
      <c r="X12" s="32">
        <f>'ALL PROJECTS MONTHLY REPORT'!X12</f>
        <v>0</v>
      </c>
      <c r="Y12" s="31">
        <f>'ALL PROJECTS MONTHLY REPORT'!Y12</f>
        <v>0</v>
      </c>
      <c r="Z12" s="150">
        <f>'ALL PROJECTS MONTHLY REPORT'!Z12</f>
        <v>0</v>
      </c>
      <c r="AA12" s="151">
        <f>'ALL PROJECTS MONTHLY REPORT'!AA12</f>
        <v>0</v>
      </c>
      <c r="AB12" s="152">
        <f>'ALL PROJECTS MONTHLY REPORT'!AB12</f>
        <v>0</v>
      </c>
      <c r="AC12" s="152">
        <f>'ALL PROJECTS MONTHLY REPORT'!AC12</f>
        <v>0</v>
      </c>
      <c r="AD12" s="37">
        <f>'ALL PROJECTS MONTHLY REPORT'!AD12</f>
        <v>0</v>
      </c>
      <c r="AE12" s="28" t="e">
        <f>'ALL PROJECTS MONTHLY REPORT'!AE12</f>
        <v>#DIV/0!</v>
      </c>
      <c r="AF12" s="37">
        <f>'ALL PROJECTS MONTHLY REPORT'!AF12</f>
        <v>0</v>
      </c>
      <c r="AG12" s="152">
        <f>'ALL PROJECTS MONTHLY REPORT'!AG12</f>
        <v>0</v>
      </c>
      <c r="AH12" s="37">
        <f>'ALL PROJECTS MONTHLY REPORT'!AH12</f>
        <v>0</v>
      </c>
      <c r="AI12" s="39" t="e">
        <f>'ALL PROJECTS MONTHLY REPORT'!AI12</f>
        <v>#DIV/0!</v>
      </c>
      <c r="AJ12" s="40" t="str">
        <f>'ALL PROJECTS MONTHLY REPORT'!AJ12</f>
        <v/>
      </c>
      <c r="AK12" s="39">
        <f>'ALL PROJECTS MONTHLY REPORT'!AK12</f>
        <v>0</v>
      </c>
      <c r="AL12" s="119">
        <f>'ALL PROJECTS MONTHLY REPORT'!AL12</f>
        <v>0</v>
      </c>
      <c r="AM12" s="153" t="str">
        <f>'ALL PROJECTS MONTHLY REPORT'!AM12</f>
        <v>Design completed. Pending for will be assigned construction funds by PHA.</v>
      </c>
      <c r="AN12" s="154" t="s">
        <v>155</v>
      </c>
    </row>
    <row r="13" spans="1:41" s="155" customFormat="1" ht="43.2" x14ac:dyDescent="0.3">
      <c r="A13" s="147">
        <f>'ALL PROJECTS MONTHLY REPORT'!A13</f>
        <v>3100</v>
      </c>
      <c r="B13" s="148" t="str">
        <f>'ALL PROJECTS MONTHLY REPORT'!B13</f>
        <v>Aguadilla</v>
      </c>
      <c r="C13" s="148" t="str">
        <f>'ALL PROJECTS MONTHLY REPORT'!C13</f>
        <v>Agustín Stahl I</v>
      </c>
      <c r="D13" s="148" t="str">
        <f>'ALL PROJECTS MONTHLY REPORT'!D13</f>
        <v>Arturo Acevedo</v>
      </c>
      <c r="E13" s="148" t="str">
        <f>'ALL PROJECTS MONTHLY REPORT'!E13</f>
        <v>American Management Corp.</v>
      </c>
      <c r="F13" s="148" t="str">
        <f>'ALL PROJECTS MONTHLY REPORT'!F13</f>
        <v>CCC-JV</v>
      </c>
      <c r="G13" s="148" t="str">
        <f>'ALL PROJECTS MONTHLY REPORT'!G13</f>
        <v>René Acosta Arquitectos</v>
      </c>
      <c r="H13" s="148" t="str">
        <f>'ALL PROJECTS MONTHLY REPORT'!H13</f>
        <v>Karimar Construction, Inc.</v>
      </c>
      <c r="I13" s="149">
        <f>'ALL PROJECTS MONTHLY REPORT'!I13</f>
        <v>180</v>
      </c>
      <c r="J13" s="149">
        <f>'ALL PROJECTS MONTHLY REPORT'!J13</f>
        <v>180</v>
      </c>
      <c r="K13" s="149">
        <f>'ALL PROJECTS MONTHLY REPORT'!K13</f>
        <v>0</v>
      </c>
      <c r="L13" s="26">
        <f>'ALL PROJECTS MONTHLY REPORT'!L13</f>
        <v>180</v>
      </c>
      <c r="M13" s="149">
        <f>'ALL PROJECTS MONTHLY REPORT'!M13</f>
        <v>0</v>
      </c>
      <c r="N13" s="149">
        <f>'ALL PROJECTS MONTHLY REPORT'!N13</f>
        <v>915</v>
      </c>
      <c r="O13" s="149">
        <f>'ALL PROJECTS MONTHLY REPORT'!O13</f>
        <v>192</v>
      </c>
      <c r="P13" s="27">
        <f>'ALL PROJECTS MONTHLY REPORT'!P13</f>
        <v>1107</v>
      </c>
      <c r="Q13" s="28">
        <f>'ALL PROJECTS MONTHLY REPORT'!Q13</f>
        <v>0.20983606557377049</v>
      </c>
      <c r="R13" s="29">
        <f>'ALL PROJECTS MONTHLY REPORT'!R13</f>
        <v>1100</v>
      </c>
      <c r="S13" s="28">
        <f>'ALL PROJECTS MONTHLY REPORT'!S13</f>
        <v>1</v>
      </c>
      <c r="T13" s="31">
        <f>'ALL PROJECTS MONTHLY REPORT'!T13</f>
        <v>40260</v>
      </c>
      <c r="U13" s="31">
        <f>'ALL PROJECTS MONTHLY REPORT'!U13</f>
        <v>41174</v>
      </c>
      <c r="V13" s="32">
        <f>'ALL PROJECTS MONTHLY REPORT'!V13</f>
        <v>41366</v>
      </c>
      <c r="W13" s="32">
        <f>'ALL PROJECTS MONTHLY REPORT'!W13</f>
        <v>41360</v>
      </c>
      <c r="X13" s="32">
        <f>'ALL PROJECTS MONTHLY REPORT'!X13</f>
        <v>0</v>
      </c>
      <c r="Y13" s="31">
        <f>'ALL PROJECTS MONTHLY REPORT'!Y13</f>
        <v>0</v>
      </c>
      <c r="Z13" s="150" t="str">
        <f>'ALL PROJECTS MONTHLY REPORT'!Z13</f>
        <v>ARRA/CFP</v>
      </c>
      <c r="AA13" s="151">
        <f>'ALL PROJECTS MONTHLY REPORT'!AA13</f>
        <v>0</v>
      </c>
      <c r="AB13" s="152">
        <f>'ALL PROJECTS MONTHLY REPORT'!AB13</f>
        <v>13875675</v>
      </c>
      <c r="AC13" s="152">
        <f>'ALL PROJECTS MONTHLY REPORT'!AC13</f>
        <v>597322.94999999995</v>
      </c>
      <c r="AD13" s="37">
        <f>'ALL PROJECTS MONTHLY REPORT'!AD13</f>
        <v>14472997.949999999</v>
      </c>
      <c r="AE13" s="28">
        <f>'ALL PROJECTS MONTHLY REPORT'!AE13</f>
        <v>4.3048208465534109E-2</v>
      </c>
      <c r="AF13" s="37">
        <f>'ALL PROJECTS MONTHLY REPORT'!AF13</f>
        <v>13367679</v>
      </c>
      <c r="AG13" s="152">
        <f>'ALL PROJECTS MONTHLY REPORT'!AG13</f>
        <v>0</v>
      </c>
      <c r="AH13" s="37">
        <f>'ALL PROJECTS MONTHLY REPORT'!AH13</f>
        <v>13367679</v>
      </c>
      <c r="AI13" s="39">
        <f>'ALL PROJECTS MONTHLY REPORT'!AI13</f>
        <v>0.92362888782140684</v>
      </c>
      <c r="AJ13" s="40">
        <f>'ALL PROJECTS MONTHLY REPORT'!AJ13</f>
        <v>6.1111111111111107</v>
      </c>
      <c r="AK13" s="39">
        <f>'ALL PROJECTS MONTHLY REPORT'!AK13</f>
        <v>0</v>
      </c>
      <c r="AL13" s="119">
        <f>'ALL PROJECTS MONTHLY REPORT'!AL13</f>
        <v>0</v>
      </c>
      <c r="AM13" s="153" t="str">
        <f>'ALL PROJECTS MONTHLY REPORT'!AM13</f>
        <v>Project started on march 23, 2010.  substantial completion was awarded on March 27 2013  Last certification rendered for payment is certification # 38, for the period of  March 1 to 30,  2013.</v>
      </c>
      <c r="AN13" s="154" t="s">
        <v>156</v>
      </c>
    </row>
    <row r="14" spans="1:41" s="155" customFormat="1" ht="57.6" x14ac:dyDescent="0.3">
      <c r="A14" s="147">
        <f>'ALL PROJECTS MONTHLY REPORT'!A14</f>
        <v>5201</v>
      </c>
      <c r="B14" s="148" t="str">
        <f>'ALL PROJECTS MONTHLY REPORT'!B14</f>
        <v>Cayey</v>
      </c>
      <c r="C14" s="148" t="str">
        <f>'ALL PROJECTS MONTHLY REPORT'!C14</f>
        <v>Alturas de Montellano</v>
      </c>
      <c r="D14" s="148" t="str">
        <f>'ALL PROJECTS MONTHLY REPORT'!D14</f>
        <v>Jorge Mercado</v>
      </c>
      <c r="E14" s="148" t="str">
        <f>'ALL PROJECTS MONTHLY REPORT'!E14</f>
        <v>Municipio</v>
      </c>
      <c r="F14" s="148" t="str">
        <f>'ALL PROJECTS MONTHLY REPORT'!F14</f>
        <v xml:space="preserve">LMC
</v>
      </c>
      <c r="G14" s="148" t="str">
        <f>'ALL PROJECTS MONTHLY REPORT'!G14</f>
        <v>Arq. José Luzunaris</v>
      </c>
      <c r="H14" s="148" t="str">
        <f>'ALL PROJECTS MONTHLY REPORT'!H14</f>
        <v>RC Group S.E.</v>
      </c>
      <c r="I14" s="149">
        <f>'ALL PROJECTS MONTHLY REPORT'!I14</f>
        <v>80</v>
      </c>
      <c r="J14" s="149">
        <f>'ALL PROJECTS MONTHLY REPORT'!J14</f>
        <v>50</v>
      </c>
      <c r="K14" s="149">
        <f>'ALL PROJECTS MONTHLY REPORT'!K14</f>
        <v>0</v>
      </c>
      <c r="L14" s="26">
        <f>'ALL PROJECTS MONTHLY REPORT'!L14</f>
        <v>50</v>
      </c>
      <c r="M14" s="149">
        <f>'ALL PROJECTS MONTHLY REPORT'!M14</f>
        <v>0</v>
      </c>
      <c r="N14" s="149">
        <f>'ALL PROJECTS MONTHLY REPORT'!N14</f>
        <v>730</v>
      </c>
      <c r="O14" s="149">
        <f>'ALL PROJECTS MONTHLY REPORT'!O14</f>
        <v>846</v>
      </c>
      <c r="P14" s="27">
        <f>'ALL PROJECTS MONTHLY REPORT'!P14</f>
        <v>1576</v>
      </c>
      <c r="Q14" s="28">
        <f>'ALL PROJECTS MONTHLY REPORT'!Q14</f>
        <v>1.1589041095890411</v>
      </c>
      <c r="R14" s="29">
        <f>'ALL PROJECTS MONTHLY REPORT'!R14</f>
        <v>1970</v>
      </c>
      <c r="S14" s="28">
        <f>'ALL PROJECTS MONTHLY REPORT'!S14</f>
        <v>1</v>
      </c>
      <c r="T14" s="31">
        <f>'ALL PROJECTS MONTHLY REPORT'!T14</f>
        <v>37138</v>
      </c>
      <c r="U14" s="31">
        <f>'ALL PROJECTS MONTHLY REPORT'!U14</f>
        <v>37867</v>
      </c>
      <c r="V14" s="32">
        <f>'ALL PROJECTS MONTHLY REPORT'!V14</f>
        <v>38713</v>
      </c>
      <c r="W14" s="32">
        <f>'ALL PROJECTS MONTHLY REPORT'!W14</f>
        <v>39108</v>
      </c>
      <c r="X14" s="32">
        <f>'ALL PROJECTS MONTHLY REPORT'!X14</f>
        <v>0</v>
      </c>
      <c r="Y14" s="31">
        <f>'ALL PROJECTS MONTHLY REPORT'!Y14</f>
        <v>0</v>
      </c>
      <c r="Z14" s="150" t="str">
        <f>'ALL PROJECTS MONTHLY REPORT'!Z14</f>
        <v>CFP</v>
      </c>
      <c r="AA14" s="151">
        <f>'ALL PROJECTS MONTHLY REPORT'!AA14</f>
        <v>37216</v>
      </c>
      <c r="AB14" s="152">
        <f>'ALL PROJECTS MONTHLY REPORT'!AB14</f>
        <v>4790000</v>
      </c>
      <c r="AC14" s="152">
        <f>'ALL PROJECTS MONTHLY REPORT'!AC14</f>
        <v>2327268.37</v>
      </c>
      <c r="AD14" s="37">
        <f>'ALL PROJECTS MONTHLY REPORT'!AD14</f>
        <v>7117268.3700000001</v>
      </c>
      <c r="AE14" s="28">
        <f>'ALL PROJECTS MONTHLY REPORT'!AE14</f>
        <v>0.48585978496868476</v>
      </c>
      <c r="AF14" s="37">
        <f>'ALL PROJECTS MONTHLY REPORT'!AF14</f>
        <v>7036300.7999999998</v>
      </c>
      <c r="AG14" s="152">
        <f>'ALL PROJECTS MONTHLY REPORT'!AG14</f>
        <v>0</v>
      </c>
      <c r="AH14" s="37">
        <f>'ALL PROJECTS MONTHLY REPORT'!AH14</f>
        <v>7036300.7999999998</v>
      </c>
      <c r="AI14" s="39">
        <f>'ALL PROJECTS MONTHLY REPORT'!AI14</f>
        <v>0.98862378572918697</v>
      </c>
      <c r="AJ14" s="40">
        <f>'ALL PROJECTS MONTHLY REPORT'!AJ14</f>
        <v>24.625</v>
      </c>
      <c r="AK14" s="39">
        <f>'ALL PROJECTS MONTHLY REPORT'!AK14</f>
        <v>0</v>
      </c>
      <c r="AL14" s="119">
        <f>'ALL PROJECTS MONTHLY REPORT'!AL14</f>
        <v>0</v>
      </c>
      <c r="AM14" s="153" t="str">
        <f>'ALL PROJECTS MONTHLY REPORT'!AM14</f>
        <v>Nunca se aprobaron las ordenes de cambio #17 y #18 porque el contratista no sometió los documentos solicitados por  el Área de Adquisición y Contratación. Nunca se le otorgó el "Final Acceptance". El caso esta siendo atendido en la División Legal de la Admnisitración de Vivienda Pública. Queda un balance  de $80,967.57  en espera se resuelva la controversia.</v>
      </c>
      <c r="AN14" s="154" t="s">
        <v>156</v>
      </c>
    </row>
    <row r="15" spans="1:41" s="155" customFormat="1" ht="43.2" x14ac:dyDescent="0.3">
      <c r="A15" s="147">
        <f>'ALL PROJECTS MONTHLY REPORT'!A15</f>
        <v>3089</v>
      </c>
      <c r="B15" s="148" t="str">
        <f>'ALL PROJECTS MONTHLY REPORT'!B15</f>
        <v>Juana Díaz</v>
      </c>
      <c r="C15" s="148" t="str">
        <f>'ALL PROJECTS MONTHLY REPORT'!C15</f>
        <v>Villa del Parque
(Take over agreement)</v>
      </c>
      <c r="D15" s="148" t="str">
        <f>'ALL PROJECTS MONTHLY REPORT'!D15</f>
        <v>Rubén Cotto</v>
      </c>
      <c r="E15" s="148" t="str">
        <f>'ALL PROJECTS MONTHLY REPORT'!E15</f>
        <v>J.A. Machuca</v>
      </c>
      <c r="F15" s="148" t="str">
        <f>'ALL PROJECTS MONTHLY REPORT'!F15</f>
        <v xml:space="preserve">MD 
</v>
      </c>
      <c r="G15" s="148" t="str">
        <f>'ALL PROJECTS MONTHLY REPORT'!G15</f>
        <v>GMG Eng. Consultants</v>
      </c>
      <c r="H15" s="148" t="str">
        <f>'ALL PROJECTS MONTHLY REPORT'!H15</f>
        <v>(USF &amp; G)</v>
      </c>
      <c r="I15" s="149">
        <f>'ALL PROJECTS MONTHLY REPORT'!I15</f>
        <v>100</v>
      </c>
      <c r="J15" s="149">
        <f>'ALL PROJECTS MONTHLY REPORT'!J15</f>
        <v>100</v>
      </c>
      <c r="K15" s="149">
        <f>'ALL PROJECTS MONTHLY REPORT'!K15</f>
        <v>0</v>
      </c>
      <c r="L15" s="26">
        <f>'ALL PROJECTS MONTHLY REPORT'!L15</f>
        <v>100</v>
      </c>
      <c r="M15" s="149">
        <f>'ALL PROJECTS MONTHLY REPORT'!M15</f>
        <v>0</v>
      </c>
      <c r="N15" s="149">
        <f>'ALL PROJECTS MONTHLY REPORT'!N15</f>
        <v>547</v>
      </c>
      <c r="O15" s="149">
        <f>'ALL PROJECTS MONTHLY REPORT'!O15</f>
        <v>746</v>
      </c>
      <c r="P15" s="27">
        <f>'ALL PROJECTS MONTHLY REPORT'!P15</f>
        <v>1293</v>
      </c>
      <c r="Q15" s="28">
        <f>'ALL PROJECTS MONTHLY REPORT'!Q15</f>
        <v>1.363802559414991</v>
      </c>
      <c r="R15" s="29">
        <f>'ALL PROJECTS MONTHLY REPORT'!R15</f>
        <v>552</v>
      </c>
      <c r="S15" s="28">
        <f>'ALL PROJECTS MONTHLY REPORT'!S15</f>
        <v>1</v>
      </c>
      <c r="T15" s="31">
        <f>'ALL PROJECTS MONTHLY REPORT'!T15</f>
        <v>36878</v>
      </c>
      <c r="U15" s="31">
        <f>'ALL PROJECTS MONTHLY REPORT'!U15</f>
        <v>37424</v>
      </c>
      <c r="V15" s="32">
        <f>'ALL PROJECTS MONTHLY REPORT'!V15</f>
        <v>38170</v>
      </c>
      <c r="W15" s="32">
        <f>'ALL PROJECTS MONTHLY REPORT'!W15</f>
        <v>37430</v>
      </c>
      <c r="X15" s="32">
        <f>'ALL PROJECTS MONTHLY REPORT'!X15</f>
        <v>0</v>
      </c>
      <c r="Y15" s="31">
        <f>'ALL PROJECTS MONTHLY REPORT'!Y15</f>
        <v>0</v>
      </c>
      <c r="Z15" s="150" t="str">
        <f>'ALL PROJECTS MONTHLY REPORT'!Z15</f>
        <v>CFP</v>
      </c>
      <c r="AA15" s="151">
        <f>'ALL PROJECTS MONTHLY REPORT'!AA15</f>
        <v>36799</v>
      </c>
      <c r="AB15" s="152">
        <f>'ALL PROJECTS MONTHLY REPORT'!AB15</f>
        <v>3105100</v>
      </c>
      <c r="AC15" s="152">
        <f>'ALL PROJECTS MONTHLY REPORT'!AC15</f>
        <v>239005.38</v>
      </c>
      <c r="AD15" s="37">
        <f>'ALL PROJECTS MONTHLY REPORT'!AD15</f>
        <v>3344105.38</v>
      </c>
      <c r="AE15" s="28">
        <f>'ALL PROJECTS MONTHLY REPORT'!AE15</f>
        <v>7.6971878522430842E-2</v>
      </c>
      <c r="AF15" s="37">
        <f>'ALL PROJECTS MONTHLY REPORT'!AF15</f>
        <v>3171314</v>
      </c>
      <c r="AG15" s="152">
        <f>'ALL PROJECTS MONTHLY REPORT'!AG15</f>
        <v>0</v>
      </c>
      <c r="AH15" s="37">
        <f>'ALL PROJECTS MONTHLY REPORT'!AH15</f>
        <v>3171314</v>
      </c>
      <c r="AI15" s="39">
        <f>'ALL PROJECTS MONTHLY REPORT'!AI15</f>
        <v>0.94832956490145059</v>
      </c>
      <c r="AJ15" s="40">
        <f>'ALL PROJECTS MONTHLY REPORT'!AJ15</f>
        <v>5.52</v>
      </c>
      <c r="AK15" s="39">
        <f>'ALL PROJECTS MONTHLY REPORT'!AK15</f>
        <v>0</v>
      </c>
      <c r="AL15" s="119">
        <f>'ALL PROJECTS MONTHLY REPORT'!AL15</f>
        <v>0</v>
      </c>
      <c r="AM15" s="153" t="str">
        <f>'ALL PROJECTS MONTHLY REPORT'!AM15</f>
        <v>El "final acceptance" le fue entregado a la Administracion del proyecto , JA Machuca, no obstante los mismos no lo han firmado ya que la Aseguradora no ha sometido aun los documentos de garantía de techo. Se le indicó vervalmente al Ing. Carrasquillo, representante de la Aseguradora.</v>
      </c>
      <c r="AN15" s="154" t="s">
        <v>156</v>
      </c>
    </row>
    <row r="16" spans="1:41" s="155" customFormat="1" ht="43.2" x14ac:dyDescent="0.3">
      <c r="A16" s="147">
        <f>'ALL PROJECTS MONTHLY REPORT'!A16</f>
        <v>3093</v>
      </c>
      <c r="B16" s="148" t="str">
        <f>'ALL PROJECTS MONTHLY REPORT'!B16</f>
        <v>Juncos</v>
      </c>
      <c r="C16" s="148" t="str">
        <f>'ALL PROJECTS MONTHLY REPORT'!C16</f>
        <v>Narciso Varona Fase II</v>
      </c>
      <c r="D16" s="148" t="str">
        <f>'ALL PROJECTS MONTHLY REPORT'!D16</f>
        <v>José González</v>
      </c>
      <c r="E16" s="148" t="str">
        <f>'ALL PROJECTS MONTHLY REPORT'!E16</f>
        <v>MJ Consulting</v>
      </c>
      <c r="F16" s="148" t="str">
        <f>'ALL PROJECTS MONTHLY REPORT'!F16</f>
        <v>AVP</v>
      </c>
      <c r="G16" s="148" t="str">
        <f>'ALL PROJECTS MONTHLY REPORT'!G16</f>
        <v>DG3A Design Group, PSC</v>
      </c>
      <c r="H16" s="148" t="str">
        <f>'ALL PROJECTS MONTHLY REPORT'!H16</f>
        <v>F &amp; R Construction Group, Inc.</v>
      </c>
      <c r="I16" s="149">
        <f>'ALL PROJECTS MONTHLY REPORT'!I16</f>
        <v>172</v>
      </c>
      <c r="J16" s="149">
        <f>'ALL PROJECTS MONTHLY REPORT'!J16</f>
        <v>172</v>
      </c>
      <c r="K16" s="149">
        <f>'ALL PROJECTS MONTHLY REPORT'!K16</f>
        <v>0</v>
      </c>
      <c r="L16" s="26">
        <f>'ALL PROJECTS MONTHLY REPORT'!L16</f>
        <v>172</v>
      </c>
      <c r="M16" s="149">
        <f>'ALL PROJECTS MONTHLY REPORT'!M16</f>
        <v>0</v>
      </c>
      <c r="N16" s="149">
        <f>'ALL PROJECTS MONTHLY REPORT'!N16</f>
        <v>1220</v>
      </c>
      <c r="O16" s="149">
        <f>'ALL PROJECTS MONTHLY REPORT'!O16</f>
        <v>235</v>
      </c>
      <c r="P16" s="27">
        <f>'ALL PROJECTS MONTHLY REPORT'!P16</f>
        <v>1455</v>
      </c>
      <c r="Q16" s="28">
        <f>'ALL PROJECTS MONTHLY REPORT'!Q16</f>
        <v>0.19262295081967212</v>
      </c>
      <c r="R16" s="29">
        <f>'ALL PROJECTS MONTHLY REPORT'!R16</f>
        <v>1385</v>
      </c>
      <c r="S16" s="28">
        <f>'ALL PROJECTS MONTHLY REPORT'!S16</f>
        <v>1</v>
      </c>
      <c r="T16" s="31">
        <f>'ALL PROJECTS MONTHLY REPORT'!T16</f>
        <v>40233</v>
      </c>
      <c r="U16" s="31">
        <f>'ALL PROJECTS MONTHLY REPORT'!U16</f>
        <v>41452</v>
      </c>
      <c r="V16" s="32">
        <f>'ALL PROJECTS MONTHLY REPORT'!V16</f>
        <v>41687</v>
      </c>
      <c r="W16" s="32">
        <f>'ALL PROJECTS MONTHLY REPORT'!W16</f>
        <v>41618</v>
      </c>
      <c r="X16" s="32">
        <f>'ALL PROJECTS MONTHLY REPORT'!X16</f>
        <v>0</v>
      </c>
      <c r="Y16" s="31">
        <f>'ALL PROJECTS MONTHLY REPORT'!Y16</f>
        <v>0</v>
      </c>
      <c r="Z16" s="150" t="str">
        <f>'ALL PROJECTS MONTHLY REPORT'!Z16</f>
        <v>Arra/Mixed</v>
      </c>
      <c r="AA16" s="151">
        <f>'ALL PROJECTS MONTHLY REPORT'!AA16</f>
        <v>0</v>
      </c>
      <c r="AB16" s="152">
        <f>'ALL PROJECTS MONTHLY REPORT'!AB16</f>
        <v>13189000</v>
      </c>
      <c r="AC16" s="152">
        <f>'ALL PROJECTS MONTHLY REPORT'!AC16</f>
        <v>822958.39</v>
      </c>
      <c r="AD16" s="37">
        <f>'ALL PROJECTS MONTHLY REPORT'!AD16</f>
        <v>14011958.390000001</v>
      </c>
      <c r="AE16" s="28">
        <f>'ALL PROJECTS MONTHLY REPORT'!AE16</f>
        <v>6.239733035105012E-2</v>
      </c>
      <c r="AF16" s="37">
        <f>'ALL PROJECTS MONTHLY REPORT'!AF16</f>
        <v>13762592.18</v>
      </c>
      <c r="AG16" s="152">
        <f>'ALL PROJECTS MONTHLY REPORT'!AG16</f>
        <v>0</v>
      </c>
      <c r="AH16" s="37">
        <f>'ALL PROJECTS MONTHLY REPORT'!AH16</f>
        <v>13762592.18</v>
      </c>
      <c r="AI16" s="39">
        <f>'ALL PROJECTS MONTHLY REPORT'!AI16</f>
        <v>0.9822033292521074</v>
      </c>
      <c r="AJ16" s="40">
        <f>'ALL PROJECTS MONTHLY REPORT'!AJ16</f>
        <v>8.0523255813953494</v>
      </c>
      <c r="AK16" s="39">
        <f>'ALL PROJECTS MONTHLY REPORT'!AK16</f>
        <v>0</v>
      </c>
      <c r="AL16" s="119">
        <f>'ALL PROJECTS MONTHLY REPORT'!AL16</f>
        <v>0</v>
      </c>
      <c r="AM16" s="153" t="str">
        <f>'ALL PROJECTS MONTHLY REPORT'!AM16</f>
        <v>Project is almost completed.</v>
      </c>
      <c r="AN16" s="154" t="s">
        <v>156</v>
      </c>
    </row>
    <row r="17" spans="1:40" s="155" customFormat="1" ht="57.6" x14ac:dyDescent="0.3">
      <c r="A17" s="147">
        <f>'ALL PROJECTS MONTHLY REPORT'!A17</f>
        <v>5053</v>
      </c>
      <c r="B17" s="148" t="str">
        <f>'ALL PROJECTS MONTHLY REPORT'!B17</f>
        <v>Mayagüez</v>
      </c>
      <c r="C17" s="148" t="str">
        <f>'ALL PROJECTS MONTHLY REPORT'!C17</f>
        <v>Ramírez de Arellano</v>
      </c>
      <c r="D17" s="148" t="str">
        <f>'ALL PROJECTS MONTHLY REPORT'!D17</f>
        <v>Pedro Vega</v>
      </c>
      <c r="E17" s="148" t="str">
        <f>'ALL PROJECTS MONTHLY REPORT'!E17</f>
        <v>JA Machuca</v>
      </c>
      <c r="F17" s="148" t="str">
        <f>'ALL PROJECTS MONTHLY REPORT'!F17</f>
        <v xml:space="preserve">LMC
</v>
      </c>
      <c r="G17" s="148" t="str">
        <f>'ALL PROJECTS MONTHLY REPORT'!G17</f>
        <v>GMG Engineering</v>
      </c>
      <c r="H17" s="148" t="str">
        <f>'ALL PROJECTS MONTHLY REPORT'!H17</f>
        <v>Comas &amp; Comas Contractors, Corp</v>
      </c>
      <c r="I17" s="149">
        <f>'ALL PROJECTS MONTHLY REPORT'!I17</f>
        <v>80</v>
      </c>
      <c r="J17" s="149">
        <f>'ALL PROJECTS MONTHLY REPORT'!J17</f>
        <v>80</v>
      </c>
      <c r="K17" s="149">
        <f>'ALL PROJECTS MONTHLY REPORT'!K17</f>
        <v>0</v>
      </c>
      <c r="L17" s="26">
        <f>'ALL PROJECTS MONTHLY REPORT'!L17</f>
        <v>80</v>
      </c>
      <c r="M17" s="149">
        <f>'ALL PROJECTS MONTHLY REPORT'!M17</f>
        <v>0</v>
      </c>
      <c r="N17" s="149">
        <f>'ALL PROJECTS MONTHLY REPORT'!N17</f>
        <v>720</v>
      </c>
      <c r="O17" s="149">
        <f>'ALL PROJECTS MONTHLY REPORT'!O17</f>
        <v>661</v>
      </c>
      <c r="P17" s="27">
        <f>'ALL PROJECTS MONTHLY REPORT'!P17</f>
        <v>1381</v>
      </c>
      <c r="Q17" s="28">
        <f>'ALL PROJECTS MONTHLY REPORT'!Q17</f>
        <v>0.91805555555555551</v>
      </c>
      <c r="R17" s="29">
        <f>'ALL PROJECTS MONTHLY REPORT'!R17</f>
        <v>1375</v>
      </c>
      <c r="S17" s="28">
        <f>'ALL PROJECTS MONTHLY REPORT'!S17</f>
        <v>1</v>
      </c>
      <c r="T17" s="31">
        <f>'ALL PROJECTS MONTHLY REPORT'!T17</f>
        <v>40007</v>
      </c>
      <c r="U17" s="31">
        <f>'ALL PROJECTS MONTHLY REPORT'!U17</f>
        <v>40726</v>
      </c>
      <c r="V17" s="32">
        <f>'ALL PROJECTS MONTHLY REPORT'!V17</f>
        <v>41387</v>
      </c>
      <c r="W17" s="32">
        <f>'ALL PROJECTS MONTHLY REPORT'!W17</f>
        <v>41382</v>
      </c>
      <c r="X17" s="32">
        <f>'ALL PROJECTS MONTHLY REPORT'!X17</f>
        <v>0</v>
      </c>
      <c r="Y17" s="31">
        <f>'ALL PROJECTS MONTHLY REPORT'!Y17</f>
        <v>0</v>
      </c>
      <c r="Z17" s="150" t="str">
        <f>'ALL PROJECTS MONTHLY REPORT'!Z17</f>
        <v>ARRA/CFP</v>
      </c>
      <c r="AA17" s="151">
        <f>'ALL PROJECTS MONTHLY REPORT'!AA17</f>
        <v>0</v>
      </c>
      <c r="AB17" s="152">
        <f>'ALL PROJECTS MONTHLY REPORT'!AB17</f>
        <v>4040000</v>
      </c>
      <c r="AC17" s="152">
        <f>'ALL PROJECTS MONTHLY REPORT'!AC17</f>
        <v>2215708.2400000002</v>
      </c>
      <c r="AD17" s="37">
        <f>'ALL PROJECTS MONTHLY REPORT'!AD17</f>
        <v>6255708.2400000002</v>
      </c>
      <c r="AE17" s="28">
        <f>'ALL PROJECTS MONTHLY REPORT'!AE17</f>
        <v>0.54844263366336643</v>
      </c>
      <c r="AF17" s="37">
        <f>'ALL PROJECTS MONTHLY REPORT'!AF17</f>
        <v>6011262.5300000003</v>
      </c>
      <c r="AG17" s="152">
        <f>'ALL PROJECTS MONTHLY REPORT'!AG17</f>
        <v>0</v>
      </c>
      <c r="AH17" s="37">
        <f>'ALL PROJECTS MONTHLY REPORT'!AH17</f>
        <v>6011262.5300000003</v>
      </c>
      <c r="AI17" s="39">
        <f>'ALL PROJECTS MONTHLY REPORT'!AI17</f>
        <v>0.9609243748874069</v>
      </c>
      <c r="AJ17" s="40">
        <f>'ALL PROJECTS MONTHLY REPORT'!AJ17</f>
        <v>17.1875</v>
      </c>
      <c r="AK17" s="39">
        <f>'ALL PROJECTS MONTHLY REPORT'!AK17</f>
        <v>0</v>
      </c>
      <c r="AL17" s="119">
        <f>'ALL PROJECTS MONTHLY REPORT'!AL17</f>
        <v>0</v>
      </c>
      <c r="AM17" s="153" t="str">
        <f>'ALL PROJECTS MONTHLY REPORT'!AM17</f>
        <v>Final Completion and Close Out era specting for: 1) PRPHA approval CO#9 and CO#10; 2)Contractor correction of payroll defiecience</v>
      </c>
      <c r="AN17" s="154" t="s">
        <v>156</v>
      </c>
    </row>
    <row r="18" spans="1:40" s="155" customFormat="1" ht="43.2" x14ac:dyDescent="0.3">
      <c r="A18" s="147">
        <f>'ALL PROJECTS MONTHLY REPORT'!A18</f>
        <v>3058</v>
      </c>
      <c r="B18" s="148" t="str">
        <f>'ALL PROJECTS MONTHLY REPORT'!B18</f>
        <v>Moca</v>
      </c>
      <c r="C18" s="148" t="str">
        <f>'ALL PROJECTS MONTHLY REPORT'!C18</f>
        <v>José N. Gándara</v>
      </c>
      <c r="D18" s="148" t="str">
        <f>'ALL PROJECTS MONTHLY REPORT'!D18</f>
        <v>Noefebdo Ramírez</v>
      </c>
      <c r="E18" s="148" t="str">
        <f>'ALL PROJECTS MONTHLY REPORT'!E18</f>
        <v>NFC</v>
      </c>
      <c r="F18" s="148" t="str">
        <f>'ALL PROJECTS MONTHLY REPORT'!F18</f>
        <v>CMS</v>
      </c>
      <c r="G18" s="148" t="str">
        <f>'ALL PROJECTS MONTHLY REPORT'!G18</f>
        <v>Ray Engineers PSC</v>
      </c>
      <c r="H18" s="148" t="str">
        <f>'ALL PROJECTS MONTHLY REPORT'!H18</f>
        <v>Moss Construction</v>
      </c>
      <c r="I18" s="149">
        <f>'ALL PROJECTS MONTHLY REPORT'!I18</f>
        <v>74</v>
      </c>
      <c r="J18" s="149">
        <f>'ALL PROJECTS MONTHLY REPORT'!J18</f>
        <v>74</v>
      </c>
      <c r="K18" s="149">
        <f>'ALL PROJECTS MONTHLY REPORT'!K18</f>
        <v>0</v>
      </c>
      <c r="L18" s="26">
        <f>'ALL PROJECTS MONTHLY REPORT'!L18</f>
        <v>74</v>
      </c>
      <c r="M18" s="149">
        <f>'ALL PROJECTS MONTHLY REPORT'!M18</f>
        <v>0</v>
      </c>
      <c r="N18" s="149">
        <f>'ALL PROJECTS MONTHLY REPORT'!N18</f>
        <v>896</v>
      </c>
      <c r="O18" s="149">
        <f>'ALL PROJECTS MONTHLY REPORT'!O18</f>
        <v>73</v>
      </c>
      <c r="P18" s="27">
        <f>'ALL PROJECTS MONTHLY REPORT'!P18</f>
        <v>969</v>
      </c>
      <c r="Q18" s="28">
        <f>'ALL PROJECTS MONTHLY REPORT'!Q18</f>
        <v>8.1473214285714288E-2</v>
      </c>
      <c r="R18" s="29">
        <f>'ALL PROJECTS MONTHLY REPORT'!R18</f>
        <v>940</v>
      </c>
      <c r="S18" s="28">
        <f>'ALL PROJECTS MONTHLY REPORT'!S18</f>
        <v>1</v>
      </c>
      <c r="T18" s="31">
        <f>'ALL PROJECTS MONTHLY REPORT'!T18</f>
        <v>36472</v>
      </c>
      <c r="U18" s="31">
        <f>'ALL PROJECTS MONTHLY REPORT'!U18</f>
        <v>37367</v>
      </c>
      <c r="V18" s="32">
        <f>'ALL PROJECTS MONTHLY REPORT'!V18</f>
        <v>37440</v>
      </c>
      <c r="W18" s="32">
        <f>'ALL PROJECTS MONTHLY REPORT'!W18</f>
        <v>37412</v>
      </c>
      <c r="X18" s="32">
        <f>'ALL PROJECTS MONTHLY REPORT'!X18</f>
        <v>0</v>
      </c>
      <c r="Y18" s="31">
        <f>'ALL PROJECTS MONTHLY REPORT'!Y18</f>
        <v>0</v>
      </c>
      <c r="Z18" s="150" t="str">
        <f>'ALL PROJECTS MONTHLY REPORT'!Z18</f>
        <v>CFP-02</v>
      </c>
      <c r="AA18" s="151">
        <f>'ALL PROJECTS MONTHLY REPORT'!AA18</f>
        <v>36538</v>
      </c>
      <c r="AB18" s="152">
        <f>'ALL PROJECTS MONTHLY REPORT'!AB18</f>
        <v>4671000</v>
      </c>
      <c r="AC18" s="152">
        <f>'ALL PROJECTS MONTHLY REPORT'!AC18</f>
        <v>238289</v>
      </c>
      <c r="AD18" s="37">
        <f>'ALL PROJECTS MONTHLY REPORT'!AD18</f>
        <v>4909289</v>
      </c>
      <c r="AE18" s="28">
        <f>'ALL PROJECTS MONTHLY REPORT'!AE18</f>
        <v>5.1014557910511668E-2</v>
      </c>
      <c r="AF18" s="37">
        <f>'ALL PROJECTS MONTHLY REPORT'!AF18</f>
        <v>4805897.22</v>
      </c>
      <c r="AG18" s="152">
        <f>'ALL PROJECTS MONTHLY REPORT'!AG18</f>
        <v>0</v>
      </c>
      <c r="AH18" s="37">
        <f>'ALL PROJECTS MONTHLY REPORT'!AH18</f>
        <v>4805897.22</v>
      </c>
      <c r="AI18" s="39">
        <f>'ALL PROJECTS MONTHLY REPORT'!AI18</f>
        <v>0.97893956130918347</v>
      </c>
      <c r="AJ18" s="40">
        <f>'ALL PROJECTS MONTHLY REPORT'!AJ18</f>
        <v>12.702702702702704</v>
      </c>
      <c r="AK18" s="39">
        <f>'ALL PROJECTS MONTHLY REPORT'!AK18</f>
        <v>0</v>
      </c>
      <c r="AL18" s="119">
        <f>'ALL PROJECTS MONTHLY REPORT'!AL18</f>
        <v>0</v>
      </c>
      <c r="AM18" s="153" t="str">
        <f>'ALL PROJECTS MONTHLY REPORT'!AM18</f>
        <v xml:space="preserve">The close out was not completed because the Contractor not submit to PRPHA the final documents required by the Construction and Management Bureau and the Legal Division of the PRPHA. The solution of this case was referred to Legal Division of the PRPHA. </v>
      </c>
      <c r="AN18" s="154" t="s">
        <v>156</v>
      </c>
    </row>
    <row r="19" spans="1:40" s="155" customFormat="1" ht="43.2" x14ac:dyDescent="0.3">
      <c r="A19" s="147">
        <f>'ALL PROJECTS MONTHLY REPORT'!A19</f>
        <v>5088</v>
      </c>
      <c r="B19" s="148" t="str">
        <f>'ALL PROJECTS MONTHLY REPORT'!B19</f>
        <v>Ponce</v>
      </c>
      <c r="C19" s="148" t="str">
        <f>'ALL PROJECTS MONTHLY REPORT'!C19</f>
        <v>Lirios del Sur</v>
      </c>
      <c r="D19" s="148" t="str">
        <f>'ALL PROJECTS MONTHLY REPORT'!D19</f>
        <v>Arturo Acevedo</v>
      </c>
      <c r="E19" s="148" t="str">
        <f>'ALL PROJECTS MONTHLY REPORT'!E19</f>
        <v>MJ Consulting</v>
      </c>
      <c r="F19" s="148" t="str">
        <f>'ALL PROJECTS MONTHLY REPORT'!F19</f>
        <v>CMS</v>
      </c>
      <c r="G19" s="148" t="str">
        <f>'ALL PROJECTS MONTHLY REPORT'!G19</f>
        <v>CSA</v>
      </c>
      <c r="H19" s="148" t="str">
        <f>'ALL PROJECTS MONTHLY REPORT'!H19</f>
        <v xml:space="preserve">Caribe General Constructors </v>
      </c>
      <c r="I19" s="149">
        <f>'ALL PROJECTS MONTHLY REPORT'!I19</f>
        <v>400</v>
      </c>
      <c r="J19" s="149">
        <f>'ALL PROJECTS MONTHLY REPORT'!J19</f>
        <v>400</v>
      </c>
      <c r="K19" s="149">
        <f>'ALL PROJECTS MONTHLY REPORT'!K19</f>
        <v>0</v>
      </c>
      <c r="L19" s="26">
        <f>'ALL PROJECTS MONTHLY REPORT'!L19</f>
        <v>400</v>
      </c>
      <c r="M19" s="149">
        <f>'ALL PROJECTS MONTHLY REPORT'!M19</f>
        <v>0</v>
      </c>
      <c r="N19" s="149">
        <f>'ALL PROJECTS MONTHLY REPORT'!N19</f>
        <v>791</v>
      </c>
      <c r="O19" s="149">
        <f>'ALL PROJECTS MONTHLY REPORT'!O19</f>
        <v>487</v>
      </c>
      <c r="P19" s="27">
        <f>'ALL PROJECTS MONTHLY REPORT'!P19</f>
        <v>1278</v>
      </c>
      <c r="Q19" s="28">
        <f>'ALL PROJECTS MONTHLY REPORT'!Q19</f>
        <v>0.61567635903919093</v>
      </c>
      <c r="R19" s="29">
        <f>'ALL PROJECTS MONTHLY REPORT'!R19</f>
        <v>1267</v>
      </c>
      <c r="S19" s="28">
        <f>'ALL PROJECTS MONTHLY REPORT'!S19</f>
        <v>1</v>
      </c>
      <c r="T19" s="31">
        <f>'ALL PROJECTS MONTHLY REPORT'!T19</f>
        <v>39874</v>
      </c>
      <c r="U19" s="31">
        <f>'ALL PROJECTS MONTHLY REPORT'!U19</f>
        <v>40664</v>
      </c>
      <c r="V19" s="32">
        <f>'ALL PROJECTS MONTHLY REPORT'!V19</f>
        <v>41151</v>
      </c>
      <c r="W19" s="32">
        <f>'ALL PROJECTS MONTHLY REPORT'!W19</f>
        <v>41141</v>
      </c>
      <c r="X19" s="32">
        <f>'ALL PROJECTS MONTHLY REPORT'!X19</f>
        <v>0</v>
      </c>
      <c r="Y19" s="31">
        <f>'ALL PROJECTS MONTHLY REPORT'!Y19</f>
        <v>0</v>
      </c>
      <c r="Z19" s="150" t="str">
        <f>'ALL PROJECTS MONTHLY REPORT'!Z19</f>
        <v>CFP</v>
      </c>
      <c r="AA19" s="151">
        <f>'ALL PROJECTS MONTHLY REPORT'!AA19</f>
        <v>0</v>
      </c>
      <c r="AB19" s="152">
        <f>'ALL PROJECTS MONTHLY REPORT'!AB19</f>
        <v>16598000</v>
      </c>
      <c r="AC19" s="152">
        <f>'ALL PROJECTS MONTHLY REPORT'!AC19</f>
        <v>2352431.7000000002</v>
      </c>
      <c r="AD19" s="37">
        <f>'ALL PROJECTS MONTHLY REPORT'!AD19</f>
        <v>18950431.699999999</v>
      </c>
      <c r="AE19" s="28">
        <f>'ALL PROJECTS MONTHLY REPORT'!AE19</f>
        <v>0.14172982889504759</v>
      </c>
      <c r="AF19" s="37">
        <f>'ALL PROJECTS MONTHLY REPORT'!AF19</f>
        <v>17140589.219999999</v>
      </c>
      <c r="AG19" s="152">
        <f>'ALL PROJECTS MONTHLY REPORT'!AG19</f>
        <v>0</v>
      </c>
      <c r="AH19" s="37">
        <f>'ALL PROJECTS MONTHLY REPORT'!AH19</f>
        <v>17140589.219999999</v>
      </c>
      <c r="AI19" s="39">
        <f>'ALL PROJECTS MONTHLY REPORT'!AI19</f>
        <v>0.90449597620512256</v>
      </c>
      <c r="AJ19" s="40">
        <f>'ALL PROJECTS MONTHLY REPORT'!AJ19</f>
        <v>3.1675</v>
      </c>
      <c r="AK19" s="39">
        <f>'ALL PROJECTS MONTHLY REPORT'!AK19</f>
        <v>0</v>
      </c>
      <c r="AL19" s="119">
        <f>'ALL PROJECTS MONTHLY REPORT'!AL19</f>
        <v>0</v>
      </c>
      <c r="AM19" s="153" t="str">
        <f>'ALL PROJECTS MONTHLY REPORT'!AM19</f>
        <v>Project started in march 2009,  The contrator  finished the instalation of the luminaries on the fence of the west side of the project. Last certification rendered for payment is certification # 35, which is the 50% of retainage.</v>
      </c>
      <c r="AN19" s="154" t="s">
        <v>156</v>
      </c>
    </row>
    <row r="20" spans="1:40" s="155" customFormat="1" ht="28.8" x14ac:dyDescent="0.3">
      <c r="A20" s="147">
        <f>'ALL PROJECTS MONTHLY REPORT'!A20</f>
        <v>5056</v>
      </c>
      <c r="B20" s="148" t="str">
        <f>'ALL PROJECTS MONTHLY REPORT'!B20</f>
        <v>Guaynabo</v>
      </c>
      <c r="C20" s="148" t="str">
        <f>'ALL PROJECTS MONTHLY REPORT'!C20</f>
        <v>Loa Alamos</v>
      </c>
      <c r="D20" s="148" t="str">
        <f>'ALL PROJECTS MONTHLY REPORT'!D20</f>
        <v>José González</v>
      </c>
      <c r="E20" s="148" t="str">
        <f>'ALL PROJECTS MONTHLY REPORT'!E20</f>
        <v>Municipio de Guaynabo</v>
      </c>
      <c r="F20" s="148" t="str">
        <f>'ALL PROJECTS MONTHLY REPORT'!F20</f>
        <v>Klassik</v>
      </c>
      <c r="G20" s="148" t="str">
        <f>'ALL PROJECTS MONTHLY REPORT'!G20</f>
        <v>Hernández-Bauzá</v>
      </c>
      <c r="H20" s="148" t="str">
        <f>'ALL PROJECTS MONTHLY REPORT'!H20</f>
        <v>Homeca Recycling</v>
      </c>
      <c r="I20" s="149">
        <f>'ALL PROJECTS MONTHLY REPORT'!I20</f>
        <v>376</v>
      </c>
      <c r="J20" s="149">
        <f>'ALL PROJECTS MONTHLY REPORT'!J20</f>
        <v>376</v>
      </c>
      <c r="K20" s="149">
        <f>'ALL PROJECTS MONTHLY REPORT'!K20</f>
        <v>0</v>
      </c>
      <c r="L20" s="26">
        <f>'ALL PROJECTS MONTHLY REPORT'!L20</f>
        <v>376</v>
      </c>
      <c r="M20" s="149">
        <f>'ALL PROJECTS MONTHLY REPORT'!M20</f>
        <v>0</v>
      </c>
      <c r="N20" s="149">
        <f>'ALL PROJECTS MONTHLY REPORT'!N20</f>
        <v>549</v>
      </c>
      <c r="O20" s="149">
        <f>'ALL PROJECTS MONTHLY REPORT'!O20</f>
        <v>0</v>
      </c>
      <c r="P20" s="27">
        <f>'ALL PROJECTS MONTHLY REPORT'!P20</f>
        <v>549</v>
      </c>
      <c r="Q20" s="28">
        <f>'ALL PROJECTS MONTHLY REPORT'!Q20</f>
        <v>0</v>
      </c>
      <c r="R20" s="29">
        <f>'ALL PROJECTS MONTHLY REPORT'!R20</f>
        <v>547</v>
      </c>
      <c r="S20" s="28">
        <f>'ALL PROJECTS MONTHLY REPORT'!S20</f>
        <v>1</v>
      </c>
      <c r="T20" s="31">
        <f>'ALL PROJECTS MONTHLY REPORT'!T20</f>
        <v>41169</v>
      </c>
      <c r="U20" s="31">
        <f>'ALL PROJECTS MONTHLY REPORT'!U20</f>
        <v>41717</v>
      </c>
      <c r="V20" s="32">
        <f>'ALL PROJECTS MONTHLY REPORT'!V20</f>
        <v>41717</v>
      </c>
      <c r="W20" s="32">
        <f>'ALL PROJECTS MONTHLY REPORT'!W20</f>
        <v>41716</v>
      </c>
      <c r="X20" s="32">
        <f>'ALL PROJECTS MONTHLY REPORT'!X20</f>
        <v>0</v>
      </c>
      <c r="Y20" s="31">
        <f>'ALL PROJECTS MONTHLY REPORT'!Y20</f>
        <v>0</v>
      </c>
      <c r="Z20" s="150" t="str">
        <f>'ALL PROJECTS MONTHLY REPORT'!Z20</f>
        <v>CFP</v>
      </c>
      <c r="AA20" s="151">
        <f>'ALL PROJECTS MONTHLY REPORT'!AA20</f>
        <v>0</v>
      </c>
      <c r="AB20" s="152">
        <f>'ALL PROJECTS MONTHLY REPORT'!AB20</f>
        <v>2339000</v>
      </c>
      <c r="AC20" s="152">
        <f>'ALL PROJECTS MONTHLY REPORT'!AC20</f>
        <v>-40565.21</v>
      </c>
      <c r="AD20" s="37">
        <f>'ALL PROJECTS MONTHLY REPORT'!AD20</f>
        <v>2298434.79</v>
      </c>
      <c r="AE20" s="28">
        <f>'ALL PROJECTS MONTHLY REPORT'!AE20</f>
        <v>-1.7342971355280033E-2</v>
      </c>
      <c r="AF20" s="37">
        <f>'ALL PROJECTS MONTHLY REPORT'!AF20</f>
        <v>2149223.0099999998</v>
      </c>
      <c r="AG20" s="152">
        <f>'ALL PROJECTS MONTHLY REPORT'!AG20</f>
        <v>0</v>
      </c>
      <c r="AH20" s="37">
        <f>'ALL PROJECTS MONTHLY REPORT'!AH20</f>
        <v>2149223.0099999998</v>
      </c>
      <c r="AI20" s="39">
        <f>'ALL PROJECTS MONTHLY REPORT'!AI20</f>
        <v>0.93508113406167148</v>
      </c>
      <c r="AJ20" s="40">
        <f>'ALL PROJECTS MONTHLY REPORT'!AJ20</f>
        <v>1.4547872340425532</v>
      </c>
      <c r="AK20" s="39">
        <f>'ALL PROJECTS MONTHLY REPORT'!AK20</f>
        <v>0</v>
      </c>
      <c r="AL20" s="119">
        <f>'ALL PROJECTS MONTHLY REPORT'!AL20</f>
        <v>0</v>
      </c>
      <c r="AM20" s="153" t="str">
        <f>'ALL PROJECTS MONTHLY REPORT'!AM20</f>
        <v>Project is almost completed.</v>
      </c>
      <c r="AN20" s="154" t="s">
        <v>156</v>
      </c>
    </row>
    <row r="21" spans="1:40" s="155" customFormat="1" ht="43.2" x14ac:dyDescent="0.3">
      <c r="A21" s="147">
        <f>'ALL PROJECTS MONTHLY REPORT'!A21</f>
        <v>5166</v>
      </c>
      <c r="B21" s="148" t="str">
        <f>'ALL PROJECTS MONTHLY REPORT'!B21</f>
        <v>San Juan</v>
      </c>
      <c r="C21" s="148" t="str">
        <f>'ALL PROJECTS MONTHLY REPORT'!C21</f>
        <v>Brisas de Cupey</v>
      </c>
      <c r="D21" s="148" t="str">
        <f>'ALL PROJECTS MONTHLY REPORT'!D21</f>
        <v>José M. Paris</v>
      </c>
      <c r="E21" s="148" t="str">
        <f>'ALL PROJECTS MONTHLY REPORT'!E21</f>
        <v>SP Management Corp.</v>
      </c>
      <c r="F21" s="148" t="str">
        <f>'ALL PROJECTS MONTHLY REPORT'!F21</f>
        <v>CCC-JV</v>
      </c>
      <c r="G21" s="148" t="str">
        <f>'ALL PROJECTS MONTHLY REPORT'!G21</f>
        <v>Fracinetti Arquitectos</v>
      </c>
      <c r="H21" s="148" t="str">
        <f>'ALL PROJECTS MONTHLY REPORT'!H21</f>
        <v>Pitirre Copnstruction</v>
      </c>
      <c r="I21" s="149">
        <f>'ALL PROJECTS MONTHLY REPORT'!I21</f>
        <v>184</v>
      </c>
      <c r="J21" s="149">
        <f>'ALL PROJECTS MONTHLY REPORT'!J21</f>
        <v>184</v>
      </c>
      <c r="K21" s="149">
        <f>'ALL PROJECTS MONTHLY REPORT'!K21</f>
        <v>0</v>
      </c>
      <c r="L21" s="26">
        <f>'ALL PROJECTS MONTHLY REPORT'!L21</f>
        <v>184</v>
      </c>
      <c r="M21" s="149">
        <f>'ALL PROJECTS MONTHLY REPORT'!M21</f>
        <v>0</v>
      </c>
      <c r="N21" s="149">
        <f>'ALL PROJECTS MONTHLY REPORT'!N21</f>
        <v>993</v>
      </c>
      <c r="O21" s="149">
        <f>'ALL PROJECTS MONTHLY REPORT'!O21</f>
        <v>127</v>
      </c>
      <c r="P21" s="27">
        <f>'ALL PROJECTS MONTHLY REPORT'!P21</f>
        <v>1120</v>
      </c>
      <c r="Q21" s="28">
        <f>'ALL PROJECTS MONTHLY REPORT'!Q21</f>
        <v>0.12789526686807653</v>
      </c>
      <c r="R21" s="29">
        <f>'ALL PROJECTS MONTHLY REPORT'!R21</f>
        <v>1251</v>
      </c>
      <c r="S21" s="28">
        <f>'ALL PROJECTS MONTHLY REPORT'!S21</f>
        <v>1</v>
      </c>
      <c r="T21" s="31">
        <f>'ALL PROJECTS MONTHLY REPORT'!T21</f>
        <v>40235</v>
      </c>
      <c r="U21" s="31">
        <f>'ALL PROJECTS MONTHLY REPORT'!U21</f>
        <v>41227</v>
      </c>
      <c r="V21" s="32">
        <f>'ALL PROJECTS MONTHLY REPORT'!V21</f>
        <v>41354</v>
      </c>
      <c r="W21" s="32">
        <f>'ALL PROJECTS MONTHLY REPORT'!W21</f>
        <v>41486</v>
      </c>
      <c r="X21" s="32">
        <f>'ALL PROJECTS MONTHLY REPORT'!X21</f>
        <v>0</v>
      </c>
      <c r="Y21" s="31">
        <f>'ALL PROJECTS MONTHLY REPORT'!Y21</f>
        <v>0</v>
      </c>
      <c r="Z21" s="150" t="str">
        <f>'ALL PROJECTS MONTHLY REPORT'!Z21</f>
        <v>ARRA/CFP</v>
      </c>
      <c r="AA21" s="151">
        <f>'ALL PROJECTS MONTHLY REPORT'!AA21</f>
        <v>0</v>
      </c>
      <c r="AB21" s="152">
        <f>'ALL PROJECTS MONTHLY REPORT'!AB21</f>
        <v>15326960</v>
      </c>
      <c r="AC21" s="152">
        <f>'ALL PROJECTS MONTHLY REPORT'!AC21</f>
        <v>1013140.06</v>
      </c>
      <c r="AD21" s="37">
        <f>'ALL PROJECTS MONTHLY REPORT'!AD21</f>
        <v>16340100.060000001</v>
      </c>
      <c r="AE21" s="28">
        <f>'ALL PROJECTS MONTHLY REPORT'!AE21</f>
        <v>6.6101827107267197E-2</v>
      </c>
      <c r="AF21" s="37">
        <f>'ALL PROJECTS MONTHLY REPORT'!AF21</f>
        <v>16340100.060000001</v>
      </c>
      <c r="AG21" s="152">
        <f>'ALL PROJECTS MONTHLY REPORT'!AG21</f>
        <v>0</v>
      </c>
      <c r="AH21" s="37">
        <f>'ALL PROJECTS MONTHLY REPORT'!AH21</f>
        <v>16340100.060000001</v>
      </c>
      <c r="AI21" s="39">
        <f>'ALL PROJECTS MONTHLY REPORT'!AI21</f>
        <v>1</v>
      </c>
      <c r="AJ21" s="40">
        <f>'ALL PROJECTS MONTHLY REPORT'!AJ21</f>
        <v>6.7989130434782608</v>
      </c>
      <c r="AK21" s="39">
        <f>'ALL PROJECTS MONTHLY REPORT'!AK21</f>
        <v>0</v>
      </c>
      <c r="AL21" s="119">
        <f>'ALL PROJECTS MONTHLY REPORT'!AL21</f>
        <v>0</v>
      </c>
      <c r="AM21" s="153" t="str">
        <f>'ALL PROJECTS MONTHLY REPORT'!AM21</f>
        <v>The Program Manager is preparing the change order # 10, this CO has time extension by wheater condition and delay in the delivery of the building # 12 to the Contractor. The six building completed and we are waiting for legal RW documents,</v>
      </c>
      <c r="AN21" s="154" t="s">
        <v>156</v>
      </c>
    </row>
    <row r="22" spans="1:40" s="155" customFormat="1" ht="87" thickBot="1" x14ac:dyDescent="0.35">
      <c r="A22" s="147">
        <f>'ALL PROJECTS MONTHLY REPORT'!A22</f>
        <v>3070</v>
      </c>
      <c r="B22" s="148" t="str">
        <f>'ALL PROJECTS MONTHLY REPORT'!B22</f>
        <v>Trujillo Alto</v>
      </c>
      <c r="C22" s="148" t="str">
        <f>'ALL PROJECTS MONTHLY REPORT'!C22</f>
        <v>Pedro Regalado Díaz</v>
      </c>
      <c r="D22" s="148" t="str">
        <f>'ALL PROJECTS MONTHLY REPORT'!D22</f>
        <v>José González</v>
      </c>
      <c r="E22" s="148" t="str">
        <f>'ALL PROJECTS MONTHLY REPORT'!E22</f>
        <v>Inn Capital Housing Division Joint Venture</v>
      </c>
      <c r="F22" s="148" t="str">
        <f>'ALL PROJECTS MONTHLY REPORT'!F22</f>
        <v xml:space="preserve">MD
</v>
      </c>
      <c r="G22" s="148" t="str">
        <f>'ALL PROJECTS MONTHLY REPORT'!G22</f>
        <v>Ray Engineers PSC</v>
      </c>
      <c r="H22" s="148" t="str">
        <f>'ALL PROJECTS MONTHLY REPORT'!H22</f>
        <v>José L. Colón</v>
      </c>
      <c r="I22" s="149">
        <f>'ALL PROJECTS MONTHLY REPORT'!I22</f>
        <v>10</v>
      </c>
      <c r="J22" s="149">
        <f>'ALL PROJECTS MONTHLY REPORT'!J22</f>
        <v>10</v>
      </c>
      <c r="K22" s="149">
        <f>'ALL PROJECTS MONTHLY REPORT'!K22</f>
        <v>0</v>
      </c>
      <c r="L22" s="26">
        <f>'ALL PROJECTS MONTHLY REPORT'!L22</f>
        <v>10</v>
      </c>
      <c r="M22" s="149">
        <f>'ALL PROJECTS MONTHLY REPORT'!M22</f>
        <v>0</v>
      </c>
      <c r="N22" s="149">
        <f>'ALL PROJECTS MONTHLY REPORT'!N22</f>
        <v>273</v>
      </c>
      <c r="O22" s="149">
        <f>'ALL PROJECTS MONTHLY REPORT'!O22</f>
        <v>226</v>
      </c>
      <c r="P22" s="27">
        <f>'ALL PROJECTS MONTHLY REPORT'!P22</f>
        <v>499</v>
      </c>
      <c r="Q22" s="28">
        <f>'ALL PROJECTS MONTHLY REPORT'!Q22</f>
        <v>0.82783882783882778</v>
      </c>
      <c r="R22" s="29">
        <f>'ALL PROJECTS MONTHLY REPORT'!R22</f>
        <v>498</v>
      </c>
      <c r="S22" s="28">
        <f>'ALL PROJECTS MONTHLY REPORT'!S22</f>
        <v>1</v>
      </c>
      <c r="T22" s="31">
        <f>'ALL PROJECTS MONTHLY REPORT'!T22</f>
        <v>39552</v>
      </c>
      <c r="U22" s="31">
        <f>'ALL PROJECTS MONTHLY REPORT'!U22</f>
        <v>39824</v>
      </c>
      <c r="V22" s="32">
        <f>'ALL PROJECTS MONTHLY REPORT'!V22</f>
        <v>40050</v>
      </c>
      <c r="W22" s="32">
        <f>'ALL PROJECTS MONTHLY REPORT'!W22</f>
        <v>40050</v>
      </c>
      <c r="X22" s="32">
        <f>'ALL PROJECTS MONTHLY REPORT'!X22</f>
        <v>0</v>
      </c>
      <c r="Y22" s="31">
        <f>'ALL PROJECTS MONTHLY REPORT'!Y22</f>
        <v>0</v>
      </c>
      <c r="Z22" s="150" t="str">
        <f>'ALL PROJECTS MONTHLY REPORT'!Z22</f>
        <v>CFP</v>
      </c>
      <c r="AA22" s="151">
        <f>'ALL PROJECTS MONTHLY REPORT'!AA22</f>
        <v>0</v>
      </c>
      <c r="AB22" s="152">
        <f>'ALL PROJECTS MONTHLY REPORT'!AB22</f>
        <v>1991000</v>
      </c>
      <c r="AC22" s="152">
        <f>'ALL PROJECTS MONTHLY REPORT'!AC22</f>
        <v>435116</v>
      </c>
      <c r="AD22" s="37">
        <f>'ALL PROJECTS MONTHLY REPORT'!AD22</f>
        <v>2426116</v>
      </c>
      <c r="AE22" s="28">
        <f>'ALL PROJECTS MONTHLY REPORT'!AE22</f>
        <v>0.21854143646408838</v>
      </c>
      <c r="AF22" s="37">
        <f>'ALL PROJECTS MONTHLY REPORT'!AF22</f>
        <v>2304810.1</v>
      </c>
      <c r="AG22" s="152">
        <f>'ALL PROJECTS MONTHLY REPORT'!AG22</f>
        <v>0</v>
      </c>
      <c r="AH22" s="37">
        <f>'ALL PROJECTS MONTHLY REPORT'!AH22</f>
        <v>2304810.1</v>
      </c>
      <c r="AI22" s="39">
        <f>'ALL PROJECTS MONTHLY REPORT'!AI22</f>
        <v>0.9499999587818555</v>
      </c>
      <c r="AJ22" s="40">
        <f>'ALL PROJECTS MONTHLY REPORT'!AJ22</f>
        <v>49.8</v>
      </c>
      <c r="AK22" s="39">
        <f>'ALL PROJECTS MONTHLY REPORT'!AK22</f>
        <v>0</v>
      </c>
      <c r="AL22" s="119">
        <f>'ALL PROJECTS MONTHLY REPORT'!AL22</f>
        <v>0</v>
      </c>
      <c r="AM22" s="153" t="str">
        <f>'ALL PROJECTS MONTHLY REPORT'!AM22</f>
        <v>♦ Repair of Units and Administration Building - The Management Agent has  prepared a report about the scope of work and cost to repair units that will be delivered to the residents. Extraordinary Maintenance Office (PHAPR) is working with this item. 
♦ Existing post removal - This work will be performed once the AEE connects the project and the Cable TV Company removes its wiring.
♦ Claim of the Contractor Jose Luis Colon - it was assigned to PGES to work with it.</v>
      </c>
      <c r="AN22" s="154" t="s">
        <v>156</v>
      </c>
    </row>
    <row r="23" spans="1:40" s="155" customFormat="1" ht="43.8" hidden="1" thickBot="1" x14ac:dyDescent="0.35">
      <c r="A23" s="147">
        <f>'ALL PROJECTS MONTHLY REPORT'!A23</f>
        <v>3030</v>
      </c>
      <c r="B23" s="148" t="str">
        <f>'ALL PROJECTS MONTHLY REPORT'!B23</f>
        <v>Adjuntas</v>
      </c>
      <c r="C23" s="148" t="str">
        <f>'ALL PROJECTS MONTHLY REPORT'!C23</f>
        <v>Villa Valle Verde</v>
      </c>
      <c r="D23" s="148" t="str">
        <f>'ALL PROJECTS MONTHLY REPORT'!D23</f>
        <v>Pedro Vega</v>
      </c>
      <c r="E23" s="148" t="str">
        <f>'ALL PROJECTS MONTHLY REPORT'!E23</f>
        <v>J.A. Machuca</v>
      </c>
      <c r="F23" s="148" t="str">
        <f>'ALL PROJECTS MONTHLY REPORT'!F23</f>
        <v xml:space="preserve">URS 
</v>
      </c>
      <c r="G23" s="148" t="str">
        <f>'ALL PROJECTS MONTHLY REPORT'!G23</f>
        <v>Jorge L. Roberts, PSC</v>
      </c>
      <c r="H23" s="148" t="str">
        <f>'ALL PROJECTS MONTHLY REPORT'!H23</f>
        <v>Venegas Construction</v>
      </c>
      <c r="I23" s="149">
        <f>'ALL PROJECTS MONTHLY REPORT'!I23</f>
        <v>150</v>
      </c>
      <c r="J23" s="149">
        <f>'ALL PROJECTS MONTHLY REPORT'!J23</f>
        <v>150</v>
      </c>
      <c r="K23" s="149">
        <f>'ALL PROJECTS MONTHLY REPORT'!K23</f>
        <v>0</v>
      </c>
      <c r="L23" s="26">
        <f>'ALL PROJECTS MONTHLY REPORT'!L23</f>
        <v>150</v>
      </c>
      <c r="M23" s="149">
        <f>'ALL PROJECTS MONTHLY REPORT'!M23</f>
        <v>0</v>
      </c>
      <c r="N23" s="149">
        <f>'ALL PROJECTS MONTHLY REPORT'!N23</f>
        <v>913</v>
      </c>
      <c r="O23" s="149">
        <f>'ALL PROJECTS MONTHLY REPORT'!O23</f>
        <v>144</v>
      </c>
      <c r="P23" s="27">
        <f>'ALL PROJECTS MONTHLY REPORT'!P23</f>
        <v>1057</v>
      </c>
      <c r="Q23" s="28">
        <f>'ALL PROJECTS MONTHLY REPORT'!Q23</f>
        <v>0.15772179627601315</v>
      </c>
      <c r="R23" s="29">
        <f>'ALL PROJECTS MONTHLY REPORT'!R23</f>
        <v>1743</v>
      </c>
      <c r="S23" s="28">
        <f>'ALL PROJECTS MONTHLY REPORT'!S23</f>
        <v>1</v>
      </c>
      <c r="T23" s="31">
        <f>'ALL PROJECTS MONTHLY REPORT'!T23</f>
        <v>36906</v>
      </c>
      <c r="U23" s="31">
        <f>'ALL PROJECTS MONTHLY REPORT'!U23</f>
        <v>37818</v>
      </c>
      <c r="V23" s="32">
        <f>'ALL PROJECTS MONTHLY REPORT'!V23</f>
        <v>37962</v>
      </c>
      <c r="W23" s="32">
        <f>'ALL PROJECTS MONTHLY REPORT'!W23</f>
        <v>38649</v>
      </c>
      <c r="X23" s="32">
        <f>'ALL PROJECTS MONTHLY REPORT'!X23</f>
        <v>39119</v>
      </c>
      <c r="Y23" s="31">
        <f>'ALL PROJECTS MONTHLY REPORT'!Y23</f>
        <v>0</v>
      </c>
      <c r="Z23" s="150">
        <f>'ALL PROJECTS MONTHLY REPORT'!Z23</f>
        <v>0</v>
      </c>
      <c r="AA23" s="151">
        <f>'ALL PROJECTS MONTHLY REPORT'!AA23</f>
        <v>0</v>
      </c>
      <c r="AB23" s="152">
        <f>'ALL PROJECTS MONTHLY REPORT'!AB23</f>
        <v>11829000</v>
      </c>
      <c r="AC23" s="152">
        <f>'ALL PROJECTS MONTHLY REPORT'!AC23</f>
        <v>337235</v>
      </c>
      <c r="AD23" s="37">
        <f>'ALL PROJECTS MONTHLY REPORT'!AD23</f>
        <v>12166235</v>
      </c>
      <c r="AE23" s="28">
        <f>'ALL PROJECTS MONTHLY REPORT'!AE23</f>
        <v>2.8509172372981655E-2</v>
      </c>
      <c r="AF23" s="37">
        <f>'ALL PROJECTS MONTHLY REPORT'!AF23</f>
        <v>12103923</v>
      </c>
      <c r="AG23" s="152">
        <f>'ALL PROJECTS MONTHLY REPORT'!AG23</f>
        <v>0</v>
      </c>
      <c r="AH23" s="37">
        <f>'ALL PROJECTS MONTHLY REPORT'!AH23</f>
        <v>12103923</v>
      </c>
      <c r="AI23" s="39">
        <f>'ALL PROJECTS MONTHLY REPORT'!AI23</f>
        <v>0.99487828403774869</v>
      </c>
      <c r="AJ23" s="40">
        <f>'ALL PROJECTS MONTHLY REPORT'!AJ23</f>
        <v>11.62</v>
      </c>
      <c r="AK23" s="39">
        <f>'ALL PROJECTS MONTHLY REPORT'!AK23</f>
        <v>1</v>
      </c>
      <c r="AL23" s="119">
        <f>'ALL PROJECTS MONTHLY REPORT'!AL23</f>
        <v>0</v>
      </c>
      <c r="AM23" s="153" t="str">
        <f>'ALL PROJECTS MONTHLY REPORT'!AM23</f>
        <v>These Close out is in process by PGES.</v>
      </c>
      <c r="AN23" s="154" t="s">
        <v>223</v>
      </c>
    </row>
    <row r="24" spans="1:40" s="155" customFormat="1" ht="29.4" hidden="1" thickBot="1" x14ac:dyDescent="0.35">
      <c r="A24" s="147">
        <f>'ALL PROJECTS MONTHLY REPORT'!A24</f>
        <v>3034</v>
      </c>
      <c r="B24" s="148" t="str">
        <f>'ALL PROJECTS MONTHLY REPORT'!B24</f>
        <v>Aguada</v>
      </c>
      <c r="C24" s="148" t="str">
        <f>'ALL PROJECTS MONTHLY REPORT'!C24</f>
        <v>Francisco Egipciaco</v>
      </c>
      <c r="D24" s="148" t="str">
        <f>'ALL PROJECTS MONTHLY REPORT'!D24</f>
        <v>Noefebdo Ramírez</v>
      </c>
      <c r="E24" s="148" t="str">
        <f>'ALL PROJECTS MONTHLY REPORT'!E24</f>
        <v>NFC</v>
      </c>
      <c r="F24" s="148" t="str">
        <f>'ALL PROJECTS MONTHLY REPORT'!F24</f>
        <v>CMS</v>
      </c>
      <c r="G24" s="148" t="str">
        <f>'ALL PROJECTS MONTHLY REPORT'!G24</f>
        <v>Arq. José Luzunaris</v>
      </c>
      <c r="H24" s="148" t="str">
        <f>'ALL PROJECTS MONTHLY REPORT'!H24</f>
        <v>NLL Construction</v>
      </c>
      <c r="I24" s="149">
        <f>'ALL PROJECTS MONTHLY REPORT'!I24</f>
        <v>100</v>
      </c>
      <c r="J24" s="149">
        <f>'ALL PROJECTS MONTHLY REPORT'!J24</f>
        <v>100</v>
      </c>
      <c r="K24" s="149">
        <f>'ALL PROJECTS MONTHLY REPORT'!K24</f>
        <v>0</v>
      </c>
      <c r="L24" s="26">
        <f>'ALL PROJECTS MONTHLY REPORT'!L24</f>
        <v>100</v>
      </c>
      <c r="M24" s="149">
        <f>'ALL PROJECTS MONTHLY REPORT'!M24</f>
        <v>0</v>
      </c>
      <c r="N24" s="149">
        <f>'ALL PROJECTS MONTHLY REPORT'!N24</f>
        <v>887</v>
      </c>
      <c r="O24" s="149">
        <f>'ALL PROJECTS MONTHLY REPORT'!O24</f>
        <v>0</v>
      </c>
      <c r="P24" s="27">
        <f>'ALL PROJECTS MONTHLY REPORT'!P24</f>
        <v>887</v>
      </c>
      <c r="Q24" s="28">
        <f>'ALL PROJECTS MONTHLY REPORT'!Q24</f>
        <v>0</v>
      </c>
      <c r="R24" s="29">
        <f>'ALL PROJECTS MONTHLY REPORT'!R24</f>
        <v>819</v>
      </c>
      <c r="S24" s="28">
        <f>'ALL PROJECTS MONTHLY REPORT'!S24</f>
        <v>1</v>
      </c>
      <c r="T24" s="31">
        <f>'ALL PROJECTS MONTHLY REPORT'!T24</f>
        <v>36608</v>
      </c>
      <c r="U24" s="31">
        <f>'ALL PROJECTS MONTHLY REPORT'!U24</f>
        <v>37494</v>
      </c>
      <c r="V24" s="32">
        <f>'ALL PROJECTS MONTHLY REPORT'!V24</f>
        <v>37494</v>
      </c>
      <c r="W24" s="32">
        <f>'ALL PROJECTS MONTHLY REPORT'!W24</f>
        <v>37427</v>
      </c>
      <c r="X24" s="32">
        <f>'ALL PROJECTS MONTHLY REPORT'!X24</f>
        <v>37533</v>
      </c>
      <c r="Y24" s="31">
        <f>'ALL PROJECTS MONTHLY REPORT'!Y24</f>
        <v>0</v>
      </c>
      <c r="Z24" s="150">
        <f>'ALL PROJECTS MONTHLY REPORT'!Z24</f>
        <v>0</v>
      </c>
      <c r="AA24" s="151">
        <f>'ALL PROJECTS MONTHLY REPORT'!AA24</f>
        <v>0</v>
      </c>
      <c r="AB24" s="152">
        <f>'ALL PROJECTS MONTHLY REPORT'!AB24</f>
        <v>8107810</v>
      </c>
      <c r="AC24" s="152">
        <f>'ALL PROJECTS MONTHLY REPORT'!AC24</f>
        <v>207539</v>
      </c>
      <c r="AD24" s="37">
        <f>'ALL PROJECTS MONTHLY REPORT'!AD24</f>
        <v>8315349</v>
      </c>
      <c r="AE24" s="28">
        <f>'ALL PROJECTS MONTHLY REPORT'!AE24</f>
        <v>2.5597417798394386E-2</v>
      </c>
      <c r="AF24" s="37">
        <f>'ALL PROJECTS MONTHLY REPORT'!AF24</f>
        <v>8315349</v>
      </c>
      <c r="AG24" s="152">
        <f>'ALL PROJECTS MONTHLY REPORT'!AG24</f>
        <v>0</v>
      </c>
      <c r="AH24" s="37">
        <f>'ALL PROJECTS MONTHLY REPORT'!AH24</f>
        <v>8315349</v>
      </c>
      <c r="AI24" s="39">
        <f>'ALL PROJECTS MONTHLY REPORT'!AI24</f>
        <v>1</v>
      </c>
      <c r="AJ24" s="40">
        <f>'ALL PROJECTS MONTHLY REPORT'!AJ24</f>
        <v>8.19</v>
      </c>
      <c r="AK24" s="39">
        <f>'ALL PROJECTS MONTHLY REPORT'!AK24</f>
        <v>1</v>
      </c>
      <c r="AL24" s="119">
        <f>'ALL PROJECTS MONTHLY REPORT'!AL24</f>
        <v>0</v>
      </c>
      <c r="AM24" s="153" t="str">
        <f>'ALL PROJECTS MONTHLY REPORT'!AM24</f>
        <v>Project Closed</v>
      </c>
      <c r="AN24" s="154" t="s">
        <v>223</v>
      </c>
    </row>
    <row r="25" spans="1:40" s="155" customFormat="1" ht="29.4" hidden="1" thickBot="1" x14ac:dyDescent="0.35">
      <c r="A25" s="147">
        <f>'ALL PROJECTS MONTHLY REPORT'!A25</f>
        <v>5252</v>
      </c>
      <c r="B25" s="148" t="str">
        <f>'ALL PROJECTS MONTHLY REPORT'!B25</f>
        <v>Aguada</v>
      </c>
      <c r="C25" s="148" t="str">
        <f>'ALL PROJECTS MONTHLY REPORT'!C25</f>
        <v>Los Robles</v>
      </c>
      <c r="D25" s="148" t="str">
        <f>'ALL PROJECTS MONTHLY REPORT'!D25</f>
        <v>Noefebdo Ramírez</v>
      </c>
      <c r="E25" s="148" t="str">
        <f>'ALL PROJECTS MONTHLY REPORT'!E25</f>
        <v>NFC</v>
      </c>
      <c r="F25" s="148" t="str">
        <f>'ALL PROJECTS MONTHLY REPORT'!F25</f>
        <v>CMS</v>
      </c>
      <c r="G25" s="148" t="str">
        <f>'ALL PROJECTS MONTHLY REPORT'!G25</f>
        <v>Joglar &amp; Architects</v>
      </c>
      <c r="H25" s="148" t="str">
        <f>'ALL PROJECTS MONTHLY REPORT'!H25</f>
        <v>422 Corporation</v>
      </c>
      <c r="I25" s="149">
        <f>'ALL PROJECTS MONTHLY REPORT'!I25</f>
        <v>62</v>
      </c>
      <c r="J25" s="149">
        <f>'ALL PROJECTS MONTHLY REPORT'!J25</f>
        <v>62</v>
      </c>
      <c r="K25" s="149">
        <f>'ALL PROJECTS MONTHLY REPORT'!K25</f>
        <v>0</v>
      </c>
      <c r="L25" s="26">
        <f>'ALL PROJECTS MONTHLY REPORT'!L25</f>
        <v>62</v>
      </c>
      <c r="M25" s="149">
        <f>'ALL PROJECTS MONTHLY REPORT'!M25</f>
        <v>0</v>
      </c>
      <c r="N25" s="149">
        <f>'ALL PROJECTS MONTHLY REPORT'!N25</f>
        <v>669</v>
      </c>
      <c r="O25" s="149">
        <f>'ALL PROJECTS MONTHLY REPORT'!O25</f>
        <v>0</v>
      </c>
      <c r="P25" s="27">
        <f>'ALL PROJECTS MONTHLY REPORT'!P25</f>
        <v>669</v>
      </c>
      <c r="Q25" s="28">
        <f>'ALL PROJECTS MONTHLY REPORT'!Q25</f>
        <v>0</v>
      </c>
      <c r="R25" s="29">
        <f>'ALL PROJECTS MONTHLY REPORT'!R25</f>
        <v>692</v>
      </c>
      <c r="S25" s="28">
        <f>'ALL PROJECTS MONTHLY REPORT'!S25</f>
        <v>1</v>
      </c>
      <c r="T25" s="31">
        <f>'ALL PROJECTS MONTHLY REPORT'!T25</f>
        <v>36909</v>
      </c>
      <c r="U25" s="31">
        <f>'ALL PROJECTS MONTHLY REPORT'!U25</f>
        <v>37577</v>
      </c>
      <c r="V25" s="32">
        <f>'ALL PROJECTS MONTHLY REPORT'!V25</f>
        <v>37577</v>
      </c>
      <c r="W25" s="32">
        <f>'ALL PROJECTS MONTHLY REPORT'!W25</f>
        <v>37601</v>
      </c>
      <c r="X25" s="32">
        <f>'ALL PROJECTS MONTHLY REPORT'!X25</f>
        <v>37896</v>
      </c>
      <c r="Y25" s="31">
        <f>'ALL PROJECTS MONTHLY REPORT'!Y25</f>
        <v>0</v>
      </c>
      <c r="Z25" s="150">
        <f>'ALL PROJECTS MONTHLY REPORT'!Z25</f>
        <v>0</v>
      </c>
      <c r="AA25" s="151">
        <f>'ALL PROJECTS MONTHLY REPORT'!AA25</f>
        <v>0</v>
      </c>
      <c r="AB25" s="152">
        <f>'ALL PROJECTS MONTHLY REPORT'!AB25</f>
        <v>2640000</v>
      </c>
      <c r="AC25" s="152">
        <f>'ALL PROJECTS MONTHLY REPORT'!AC25</f>
        <v>-11465</v>
      </c>
      <c r="AD25" s="37">
        <f>'ALL PROJECTS MONTHLY REPORT'!AD25</f>
        <v>2628535</v>
      </c>
      <c r="AE25" s="28">
        <f>'ALL PROJECTS MONTHLY REPORT'!AE25</f>
        <v>-4.3428030303030302E-3</v>
      </c>
      <c r="AF25" s="37">
        <f>'ALL PROJECTS MONTHLY REPORT'!AF25</f>
        <v>2628535</v>
      </c>
      <c r="AG25" s="152">
        <f>'ALL PROJECTS MONTHLY REPORT'!AG25</f>
        <v>0</v>
      </c>
      <c r="AH25" s="37">
        <f>'ALL PROJECTS MONTHLY REPORT'!AH25</f>
        <v>2628535</v>
      </c>
      <c r="AI25" s="39">
        <f>'ALL PROJECTS MONTHLY REPORT'!AI25</f>
        <v>1</v>
      </c>
      <c r="AJ25" s="40">
        <f>'ALL PROJECTS MONTHLY REPORT'!AJ25</f>
        <v>11.161290322580646</v>
      </c>
      <c r="AK25" s="39">
        <f>'ALL PROJECTS MONTHLY REPORT'!AK25</f>
        <v>1</v>
      </c>
      <c r="AL25" s="119">
        <f>'ALL PROJECTS MONTHLY REPORT'!AL25</f>
        <v>0</v>
      </c>
      <c r="AM25" s="153" t="str">
        <f>'ALL PROJECTS MONTHLY REPORT'!AM25</f>
        <v>Project Closed</v>
      </c>
      <c r="AN25" s="154" t="s">
        <v>223</v>
      </c>
    </row>
    <row r="26" spans="1:40" s="155" customFormat="1" ht="29.4" hidden="1" thickBot="1" x14ac:dyDescent="0.35">
      <c r="A26" s="147">
        <f>'ALL PROJECTS MONTHLY REPORT'!A26</f>
        <v>5158</v>
      </c>
      <c r="B26" s="148" t="str">
        <f>'ALL PROJECTS MONTHLY REPORT'!B26</f>
        <v>Aguadilla</v>
      </c>
      <c r="C26" s="148" t="str">
        <f>'ALL PROJECTS MONTHLY REPORT'!C26</f>
        <v>La Montaña</v>
      </c>
      <c r="D26" s="148" t="str">
        <f>'ALL PROJECTS MONTHLY REPORT'!D26</f>
        <v>Frank Nieves</v>
      </c>
      <c r="E26" s="148" t="str">
        <f>'ALL PROJECTS MONTHLY REPORT'!E26</f>
        <v>American Management</v>
      </c>
      <c r="F26" s="148" t="str">
        <f>'ALL PROJECTS MONTHLY REPORT'!F26</f>
        <v xml:space="preserve">URS 
</v>
      </c>
      <c r="G26" s="148" t="str">
        <f>'ALL PROJECTS MONTHLY REPORT'!G26</f>
        <v>Unipro</v>
      </c>
      <c r="H26" s="148" t="str">
        <f>'ALL PROJECTS MONTHLY REPORT'!H26</f>
        <v>Caribe Tecno Habitat</v>
      </c>
      <c r="I26" s="149">
        <f>'ALL PROJECTS MONTHLY REPORT'!I26</f>
        <v>220</v>
      </c>
      <c r="J26" s="149">
        <f>'ALL PROJECTS MONTHLY REPORT'!J26</f>
        <v>220</v>
      </c>
      <c r="K26" s="149">
        <f>'ALL PROJECTS MONTHLY REPORT'!K26</f>
        <v>0</v>
      </c>
      <c r="L26" s="26">
        <f>'ALL PROJECTS MONTHLY REPORT'!L26</f>
        <v>220</v>
      </c>
      <c r="M26" s="149">
        <f>'ALL PROJECTS MONTHLY REPORT'!M26</f>
        <v>0</v>
      </c>
      <c r="N26" s="149">
        <f>'ALL PROJECTS MONTHLY REPORT'!N26</f>
        <v>895</v>
      </c>
      <c r="O26" s="149">
        <f>'ALL PROJECTS MONTHLY REPORT'!O26</f>
        <v>458</v>
      </c>
      <c r="P26" s="27">
        <f>'ALL PROJECTS MONTHLY REPORT'!P26</f>
        <v>1353</v>
      </c>
      <c r="Q26" s="28">
        <f>'ALL PROJECTS MONTHLY REPORT'!Q26</f>
        <v>0.51173184357541901</v>
      </c>
      <c r="R26" s="29">
        <f>'ALL PROJECTS MONTHLY REPORT'!R26</f>
        <v>1341</v>
      </c>
      <c r="S26" s="28">
        <f>'ALL PROJECTS MONTHLY REPORT'!S26</f>
        <v>1</v>
      </c>
      <c r="T26" s="31">
        <f>'ALL PROJECTS MONTHLY REPORT'!T26</f>
        <v>37830</v>
      </c>
      <c r="U26" s="31">
        <f>'ALL PROJECTS MONTHLY REPORT'!U26</f>
        <v>38724</v>
      </c>
      <c r="V26" s="32">
        <f>'ALL PROJECTS MONTHLY REPORT'!V26</f>
        <v>39182</v>
      </c>
      <c r="W26" s="32">
        <f>'ALL PROJECTS MONTHLY REPORT'!W26</f>
        <v>39171</v>
      </c>
      <c r="X26" s="32">
        <f>'ALL PROJECTS MONTHLY REPORT'!X26</f>
        <v>39171</v>
      </c>
      <c r="Y26" s="31">
        <f>'ALL PROJECTS MONTHLY REPORT'!Y26</f>
        <v>0</v>
      </c>
      <c r="Z26" s="150" t="str">
        <f>'ALL PROJECTS MONTHLY REPORT'!Z26</f>
        <v>CFP</v>
      </c>
      <c r="AA26" s="151">
        <f>'ALL PROJECTS MONTHLY REPORT'!AA26</f>
        <v>0</v>
      </c>
      <c r="AB26" s="152">
        <f>'ALL PROJECTS MONTHLY REPORT'!AB26</f>
        <v>16148000</v>
      </c>
      <c r="AC26" s="152">
        <f>'ALL PROJECTS MONTHLY REPORT'!AC26</f>
        <v>1232941.3400000001</v>
      </c>
      <c r="AD26" s="37">
        <f>'ALL PROJECTS MONTHLY REPORT'!AD26</f>
        <v>17380941.34</v>
      </c>
      <c r="AE26" s="28">
        <f>'ALL PROJECTS MONTHLY REPORT'!AE26</f>
        <v>7.6352572454793169E-2</v>
      </c>
      <c r="AF26" s="37">
        <f>'ALL PROJECTS MONTHLY REPORT'!AF26</f>
        <v>16890921</v>
      </c>
      <c r="AG26" s="152">
        <f>'ALL PROJECTS MONTHLY REPORT'!AG26</f>
        <v>0</v>
      </c>
      <c r="AH26" s="37">
        <f>'ALL PROJECTS MONTHLY REPORT'!AH26</f>
        <v>16890921</v>
      </c>
      <c r="AI26" s="39">
        <f>'ALL PROJECTS MONTHLY REPORT'!AI26</f>
        <v>0.97180703102240606</v>
      </c>
      <c r="AJ26" s="40">
        <f>'ALL PROJECTS MONTHLY REPORT'!AJ26</f>
        <v>6.0954545454545457</v>
      </c>
      <c r="AK26" s="39">
        <f>'ALL PROJECTS MONTHLY REPORT'!AK26</f>
        <v>1</v>
      </c>
      <c r="AL26" s="119">
        <f>'ALL PROJECTS MONTHLY REPORT'!AL26</f>
        <v>0</v>
      </c>
      <c r="AM26" s="153" t="str">
        <f>'ALL PROJECTS MONTHLY REPORT'!AM26</f>
        <v>Project Closed</v>
      </c>
      <c r="AN26" s="154" t="s">
        <v>223</v>
      </c>
    </row>
    <row r="27" spans="1:40" s="155" customFormat="1" ht="29.4" hidden="1" thickBot="1" x14ac:dyDescent="0.35">
      <c r="A27" s="147">
        <f>'ALL PROJECTS MONTHLY REPORT'!A27</f>
        <v>3035</v>
      </c>
      <c r="B27" s="148" t="str">
        <f>'ALL PROJECTS MONTHLY REPORT'!B27</f>
        <v>Aguas Buenas</v>
      </c>
      <c r="C27" s="148" t="str">
        <f>'ALL PROJECTS MONTHLY REPORT'!C27</f>
        <v>Vista Alegre</v>
      </c>
      <c r="D27" s="148" t="str">
        <f>'ALL PROJECTS MONTHLY REPORT'!D27</f>
        <v>Rubén Cotto</v>
      </c>
      <c r="E27" s="148" t="str">
        <f>'ALL PROJECTS MONTHLY REPORT'!E27</f>
        <v>MJ Consulting</v>
      </c>
      <c r="F27" s="148" t="str">
        <f>'ALL PROJECTS MONTHLY REPORT'!F27</f>
        <v>URS Caribe</v>
      </c>
      <c r="G27" s="148" t="str">
        <f>'ALL PROJECTS MONTHLY REPORT'!G27</f>
        <v>Carlos E. Betancourt</v>
      </c>
      <c r="H27" s="148" t="str">
        <f>'ALL PROJECTS MONTHLY REPORT'!H27</f>
        <v>Constructores Gilmar</v>
      </c>
      <c r="I27" s="149">
        <f>'ALL PROJECTS MONTHLY REPORT'!I27</f>
        <v>74</v>
      </c>
      <c r="J27" s="149">
        <f>'ALL PROJECTS MONTHLY REPORT'!J27</f>
        <v>74</v>
      </c>
      <c r="K27" s="149">
        <f>'ALL PROJECTS MONTHLY REPORT'!K27</f>
        <v>0</v>
      </c>
      <c r="L27" s="26">
        <f>'ALL PROJECTS MONTHLY REPORT'!L27</f>
        <v>74</v>
      </c>
      <c r="M27" s="149">
        <f>'ALL PROJECTS MONTHLY REPORT'!M27</f>
        <v>0</v>
      </c>
      <c r="N27" s="149">
        <f>'ALL PROJECTS MONTHLY REPORT'!N27</f>
        <v>912</v>
      </c>
      <c r="O27" s="149">
        <f>'ALL PROJECTS MONTHLY REPORT'!O27</f>
        <v>752</v>
      </c>
      <c r="P27" s="27">
        <f>'ALL PROJECTS MONTHLY REPORT'!P27</f>
        <v>1664</v>
      </c>
      <c r="Q27" s="28">
        <f>'ALL PROJECTS MONTHLY REPORT'!Q27</f>
        <v>0.82456140350877194</v>
      </c>
      <c r="R27" s="29">
        <f>'ALL PROJECTS MONTHLY REPORT'!R27</f>
        <v>1645</v>
      </c>
      <c r="S27" s="28">
        <f>'ALL PROJECTS MONTHLY REPORT'!S27</f>
        <v>1</v>
      </c>
      <c r="T27" s="31">
        <f>'ALL PROJECTS MONTHLY REPORT'!T27</f>
        <v>38509</v>
      </c>
      <c r="U27" s="31">
        <f>'ALL PROJECTS MONTHLY REPORT'!U27</f>
        <v>39420</v>
      </c>
      <c r="V27" s="32">
        <f>'ALL PROJECTS MONTHLY REPORT'!V27</f>
        <v>40172</v>
      </c>
      <c r="W27" s="32">
        <f>'ALL PROJECTS MONTHLY REPORT'!W27</f>
        <v>40154</v>
      </c>
      <c r="X27" s="32">
        <f>'ALL PROJECTS MONTHLY REPORT'!X27</f>
        <v>40431</v>
      </c>
      <c r="Y27" s="31">
        <f>'ALL PROJECTS MONTHLY REPORT'!Y27</f>
        <v>0</v>
      </c>
      <c r="Z27" s="150" t="str">
        <f>'ALL PROJECTS MONTHLY REPORT'!Z27</f>
        <v>Tax Credit 908-2008</v>
      </c>
      <c r="AA27" s="151">
        <f>'ALL PROJECTS MONTHLY REPORT'!AA27</f>
        <v>0</v>
      </c>
      <c r="AB27" s="152">
        <f>'ALL PROJECTS MONTHLY REPORT'!AB27</f>
        <v>6690000</v>
      </c>
      <c r="AC27" s="152">
        <f>'ALL PROJECTS MONTHLY REPORT'!AC27</f>
        <v>2657915</v>
      </c>
      <c r="AD27" s="37">
        <f>'ALL PROJECTS MONTHLY REPORT'!AD27</f>
        <v>9347915</v>
      </c>
      <c r="AE27" s="28">
        <f>'ALL PROJECTS MONTHLY REPORT'!AE27</f>
        <v>0.39729671150971602</v>
      </c>
      <c r="AF27" s="37">
        <f>'ALL PROJECTS MONTHLY REPORT'!AF27</f>
        <v>8143277.4200000009</v>
      </c>
      <c r="AG27" s="152">
        <f>'ALL PROJECTS MONTHLY REPORT'!AG27</f>
        <v>0</v>
      </c>
      <c r="AH27" s="37">
        <f>'ALL PROJECTS MONTHLY REPORT'!AH27</f>
        <v>8143277.4200000009</v>
      </c>
      <c r="AI27" s="39">
        <f>'ALL PROJECTS MONTHLY REPORT'!AI27</f>
        <v>0.87113301950220989</v>
      </c>
      <c r="AJ27" s="40">
        <f>'ALL PROJECTS MONTHLY REPORT'!AJ27</f>
        <v>22.22972972972973</v>
      </c>
      <c r="AK27" s="39">
        <f>'ALL PROJECTS MONTHLY REPORT'!AK27</f>
        <v>1</v>
      </c>
      <c r="AL27" s="119">
        <f>'ALL PROJECTS MONTHLY REPORT'!AL27</f>
        <v>0</v>
      </c>
      <c r="AM27" s="153" t="str">
        <f>'ALL PROJECTS MONTHLY REPORT'!AM27</f>
        <v>Project Closed</v>
      </c>
      <c r="AN27" s="154" t="s">
        <v>223</v>
      </c>
    </row>
    <row r="28" spans="1:40" s="155" customFormat="1" ht="29.4" hidden="1" thickBot="1" x14ac:dyDescent="0.35">
      <c r="A28" s="147">
        <f>'ALL PROJECTS MONTHLY REPORT'!A28</f>
        <v>3082</v>
      </c>
      <c r="B28" s="148" t="str">
        <f>'ALL PROJECTS MONTHLY REPORT'!B28</f>
        <v>Arecibo</v>
      </c>
      <c r="C28" s="148" t="str">
        <f>'ALL PROJECTS MONTHLY REPORT'!C28</f>
        <v>Ramón Marín Solá (Fase II)</v>
      </c>
      <c r="D28" s="148" t="str">
        <f>'ALL PROJECTS MONTHLY REPORT'!D28</f>
        <v>Arturo Acevedo</v>
      </c>
      <c r="E28" s="148" t="str">
        <f>'ALL PROJECTS MONTHLY REPORT'!E28</f>
        <v>MAS Corporation</v>
      </c>
      <c r="F28" s="148" t="str">
        <f>'ALL PROJECTS MONTHLY REPORT'!F28</f>
        <v>CMS</v>
      </c>
      <c r="G28" s="148" t="str">
        <f>'ALL PROJECTS MONTHLY REPORT'!G28</f>
        <v>Andrés Hernández</v>
      </c>
      <c r="H28" s="148" t="str">
        <f>'ALL PROJECTS MONTHLY REPORT'!H28</f>
        <v>Nogama Construction</v>
      </c>
      <c r="I28" s="149">
        <f>'ALL PROJECTS MONTHLY REPORT'!I28</f>
        <v>96</v>
      </c>
      <c r="J28" s="149">
        <f>'ALL PROJECTS MONTHLY REPORT'!J28</f>
        <v>96</v>
      </c>
      <c r="K28" s="149">
        <f>'ALL PROJECTS MONTHLY REPORT'!K28</f>
        <v>0</v>
      </c>
      <c r="L28" s="26">
        <f>'ALL PROJECTS MONTHLY REPORT'!L28</f>
        <v>96</v>
      </c>
      <c r="M28" s="149">
        <f>'ALL PROJECTS MONTHLY REPORT'!M28</f>
        <v>0</v>
      </c>
      <c r="N28" s="149">
        <f>'ALL PROJECTS MONTHLY REPORT'!N28</f>
        <v>612</v>
      </c>
      <c r="O28" s="149">
        <f>'ALL PROJECTS MONTHLY REPORT'!O28</f>
        <v>44</v>
      </c>
      <c r="P28" s="27">
        <f>'ALL PROJECTS MONTHLY REPORT'!P28</f>
        <v>656</v>
      </c>
      <c r="Q28" s="28">
        <f>'ALL PROJECTS MONTHLY REPORT'!Q28</f>
        <v>7.1895424836601302E-2</v>
      </c>
      <c r="R28" s="29">
        <f>'ALL PROJECTS MONTHLY REPORT'!R28</f>
        <v>626</v>
      </c>
      <c r="S28" s="28">
        <f>'ALL PROJECTS MONTHLY REPORT'!S28</f>
        <v>1</v>
      </c>
      <c r="T28" s="31">
        <f>'ALL PROJECTS MONTHLY REPORT'!T28</f>
        <v>36661</v>
      </c>
      <c r="U28" s="31">
        <f>'ALL PROJECTS MONTHLY REPORT'!U28</f>
        <v>37272</v>
      </c>
      <c r="V28" s="32">
        <f>'ALL PROJECTS MONTHLY REPORT'!V28</f>
        <v>37316</v>
      </c>
      <c r="W28" s="32">
        <f>'ALL PROJECTS MONTHLY REPORT'!W28</f>
        <v>37287</v>
      </c>
      <c r="X28" s="32">
        <f>'ALL PROJECTS MONTHLY REPORT'!X28</f>
        <v>37330</v>
      </c>
      <c r="Y28" s="31">
        <f>'ALL PROJECTS MONTHLY REPORT'!Y28</f>
        <v>0</v>
      </c>
      <c r="Z28" s="150">
        <f>'ALL PROJECTS MONTHLY REPORT'!Z28</f>
        <v>0</v>
      </c>
      <c r="AA28" s="151">
        <f>'ALL PROJECTS MONTHLY REPORT'!AA28</f>
        <v>0</v>
      </c>
      <c r="AB28" s="152">
        <f>'ALL PROJECTS MONTHLY REPORT'!AB28</f>
        <v>7837000</v>
      </c>
      <c r="AC28" s="152">
        <f>'ALL PROJECTS MONTHLY REPORT'!AC28</f>
        <v>0</v>
      </c>
      <c r="AD28" s="37">
        <f>'ALL PROJECTS MONTHLY REPORT'!AD28</f>
        <v>7837000</v>
      </c>
      <c r="AE28" s="28">
        <f>'ALL PROJECTS MONTHLY REPORT'!AE28</f>
        <v>0</v>
      </c>
      <c r="AF28" s="37">
        <f>'ALL PROJECTS MONTHLY REPORT'!AF28</f>
        <v>7837000</v>
      </c>
      <c r="AG28" s="152">
        <f>'ALL PROJECTS MONTHLY REPORT'!AG28</f>
        <v>0</v>
      </c>
      <c r="AH28" s="37">
        <f>'ALL PROJECTS MONTHLY REPORT'!AH28</f>
        <v>7837000</v>
      </c>
      <c r="AI28" s="39">
        <f>'ALL PROJECTS MONTHLY REPORT'!AI28</f>
        <v>1</v>
      </c>
      <c r="AJ28" s="40">
        <f>'ALL PROJECTS MONTHLY REPORT'!AJ28</f>
        <v>6.520833333333333</v>
      </c>
      <c r="AK28" s="39">
        <f>'ALL PROJECTS MONTHLY REPORT'!AK28</f>
        <v>1</v>
      </c>
      <c r="AL28" s="119">
        <f>'ALL PROJECTS MONTHLY REPORT'!AL28</f>
        <v>0</v>
      </c>
      <c r="AM28" s="153" t="str">
        <f>'ALL PROJECTS MONTHLY REPORT'!AM28</f>
        <v>Project Closed</v>
      </c>
      <c r="AN28" s="154" t="s">
        <v>223</v>
      </c>
    </row>
    <row r="29" spans="1:40" s="155" customFormat="1" ht="43.8" hidden="1" thickBot="1" x14ac:dyDescent="0.35">
      <c r="A29" s="147">
        <f>'ALL PROJECTS MONTHLY REPORT'!A29</f>
        <v>3097</v>
      </c>
      <c r="B29" s="148" t="str">
        <f>'ALL PROJECTS MONTHLY REPORT'!B29</f>
        <v>Arecibo</v>
      </c>
      <c r="C29" s="148" t="str">
        <f>'ALL PROJECTS MONTHLY REPORT'!C29</f>
        <v>Trina Padilla de Sanz</v>
      </c>
      <c r="D29" s="148" t="str">
        <f>'ALL PROJECTS MONTHLY REPORT'!D29</f>
        <v>Frank Nieves</v>
      </c>
      <c r="E29" s="148" t="str">
        <f>'ALL PROJECTS MONTHLY REPORT'!E29</f>
        <v>Cost Control Company, Inc.</v>
      </c>
      <c r="F29" s="148" t="str">
        <f>'ALL PROJECTS MONTHLY REPORT'!F29</f>
        <v xml:space="preserve">ISS Corp
</v>
      </c>
      <c r="G29" s="148" t="str">
        <f>'ALL PROJECTS MONTHLY REPORT'!G29</f>
        <v>Ray Engineers PSC</v>
      </c>
      <c r="H29" s="148" t="str">
        <f>'ALL PROJECTS MONTHLY REPORT'!H29</f>
        <v>Nogama Construction</v>
      </c>
      <c r="I29" s="149">
        <f>'ALL PROJECTS MONTHLY REPORT'!I29</f>
        <v>240</v>
      </c>
      <c r="J29" s="149">
        <f>'ALL PROJECTS MONTHLY REPORT'!J29</f>
        <v>240</v>
      </c>
      <c r="K29" s="149">
        <f>'ALL PROJECTS MONTHLY REPORT'!K29</f>
        <v>0</v>
      </c>
      <c r="L29" s="26">
        <f>'ALL PROJECTS MONTHLY REPORT'!L29</f>
        <v>240</v>
      </c>
      <c r="M29" s="149">
        <f>'ALL PROJECTS MONTHLY REPORT'!M29</f>
        <v>0</v>
      </c>
      <c r="N29" s="149">
        <f>'ALL PROJECTS MONTHLY REPORT'!N29</f>
        <v>1278</v>
      </c>
      <c r="O29" s="149">
        <f>'ALL PROJECTS MONTHLY REPORT'!O29</f>
        <v>97</v>
      </c>
      <c r="P29" s="27">
        <f>'ALL PROJECTS MONTHLY REPORT'!P29</f>
        <v>1375</v>
      </c>
      <c r="Q29" s="28">
        <f>'ALL PROJECTS MONTHLY REPORT'!Q29</f>
        <v>7.5899843505477307E-2</v>
      </c>
      <c r="R29" s="29">
        <f>'ALL PROJECTS MONTHLY REPORT'!R29</f>
        <v>1464</v>
      </c>
      <c r="S29" s="28">
        <f>'ALL PROJECTS MONTHLY REPORT'!S29</f>
        <v>1</v>
      </c>
      <c r="T29" s="31">
        <f>'ALL PROJECTS MONTHLY REPORT'!T29</f>
        <v>38726</v>
      </c>
      <c r="U29" s="31">
        <f>'ALL PROJECTS MONTHLY REPORT'!U29</f>
        <v>40003</v>
      </c>
      <c r="V29" s="32">
        <f>'ALL PROJECTS MONTHLY REPORT'!V29</f>
        <v>40100</v>
      </c>
      <c r="W29" s="32">
        <f>'ALL PROJECTS MONTHLY REPORT'!W29</f>
        <v>40190</v>
      </c>
      <c r="X29" s="32">
        <f>'ALL PROJECTS MONTHLY REPORT'!X29</f>
        <v>40406</v>
      </c>
      <c r="Y29" s="31">
        <f>'ALL PROJECTS MONTHLY REPORT'!Y29</f>
        <v>0</v>
      </c>
      <c r="Z29" s="150" t="str">
        <f>'ALL PROJECTS MONTHLY REPORT'!Z29</f>
        <v xml:space="preserve">Tax Credit </v>
      </c>
      <c r="AA29" s="151">
        <f>'ALL PROJECTS MONTHLY REPORT'!AA29</f>
        <v>0</v>
      </c>
      <c r="AB29" s="152">
        <f>'ALL PROJECTS MONTHLY REPORT'!AB29</f>
        <v>23814529</v>
      </c>
      <c r="AC29" s="152">
        <f>'ALL PROJECTS MONTHLY REPORT'!AC29</f>
        <v>1556413.89</v>
      </c>
      <c r="AD29" s="37">
        <f>'ALL PROJECTS MONTHLY REPORT'!AD29</f>
        <v>25370942.890000001</v>
      </c>
      <c r="AE29" s="28">
        <f>'ALL PROJECTS MONTHLY REPORT'!AE29</f>
        <v>6.5355644447135611E-2</v>
      </c>
      <c r="AF29" s="37">
        <f>'ALL PROJECTS MONTHLY REPORT'!AF29</f>
        <v>25198434.68</v>
      </c>
      <c r="AG29" s="152">
        <f>'ALL PROJECTS MONTHLY REPORT'!AG29</f>
        <v>0</v>
      </c>
      <c r="AH29" s="37">
        <f>'ALL PROJECTS MONTHLY REPORT'!AH29</f>
        <v>25198434.68</v>
      </c>
      <c r="AI29" s="39">
        <f>'ALL PROJECTS MONTHLY REPORT'!AI29</f>
        <v>0.99320055976051269</v>
      </c>
      <c r="AJ29" s="40">
        <f>'ALL PROJECTS MONTHLY REPORT'!AJ29</f>
        <v>6.1</v>
      </c>
      <c r="AK29" s="39">
        <f>'ALL PROJECTS MONTHLY REPORT'!AK29</f>
        <v>1</v>
      </c>
      <c r="AL29" s="119">
        <f>'ALL PROJECTS MONTHLY REPORT'!AL29</f>
        <v>0</v>
      </c>
      <c r="AM29" s="153" t="str">
        <f>'ALL PROJECTS MONTHLY REPORT'!AM29</f>
        <v>Project Closed</v>
      </c>
      <c r="AN29" s="154" t="s">
        <v>223</v>
      </c>
    </row>
    <row r="30" spans="1:40" s="155" customFormat="1" ht="29.4" hidden="1" thickBot="1" x14ac:dyDescent="0.35">
      <c r="A30" s="147">
        <f>'ALL PROJECTS MONTHLY REPORT'!A30</f>
        <v>5127</v>
      </c>
      <c r="B30" s="148" t="str">
        <f>'ALL PROJECTS MONTHLY REPORT'!B30</f>
        <v>Arecibo</v>
      </c>
      <c r="C30" s="148" t="str">
        <f>'ALL PROJECTS MONTHLY REPORT'!C30</f>
        <v>La Meseta</v>
      </c>
      <c r="D30" s="148" t="str">
        <f>'ALL PROJECTS MONTHLY REPORT'!D30</f>
        <v>Pedro Vega</v>
      </c>
      <c r="E30" s="148" t="str">
        <f>'ALL PROJECTS MONTHLY REPORT'!E30</f>
        <v>Cost Control Company, Inc.</v>
      </c>
      <c r="F30" s="148" t="str">
        <f>'ALL PROJECTS MONTHLY REPORT'!F30</f>
        <v>URS Caribe</v>
      </c>
      <c r="G30" s="148" t="str">
        <f>'ALL PROJECTS MONTHLY REPORT'!G30</f>
        <v>Enrique Ruiz &amp; Asoc.</v>
      </c>
      <c r="H30" s="148" t="str">
        <f>'ALL PROJECTS MONTHLY REPORT'!H30</f>
        <v>Venegas Construction</v>
      </c>
      <c r="I30" s="149">
        <f>'ALL PROJECTS MONTHLY REPORT'!I30</f>
        <v>300</v>
      </c>
      <c r="J30" s="149">
        <f>'ALL PROJECTS MONTHLY REPORT'!J30</f>
        <v>300</v>
      </c>
      <c r="K30" s="149">
        <f>'ALL PROJECTS MONTHLY REPORT'!K30</f>
        <v>0</v>
      </c>
      <c r="L30" s="26">
        <f>'ALL PROJECTS MONTHLY REPORT'!L30</f>
        <v>300</v>
      </c>
      <c r="M30" s="149">
        <f>'ALL PROJECTS MONTHLY REPORT'!M30</f>
        <v>0</v>
      </c>
      <c r="N30" s="149">
        <f>'ALL PROJECTS MONTHLY REPORT'!N30</f>
        <v>1098</v>
      </c>
      <c r="O30" s="149">
        <f>'ALL PROJECTS MONTHLY REPORT'!O30</f>
        <v>871</v>
      </c>
      <c r="P30" s="27">
        <f>'ALL PROJECTS MONTHLY REPORT'!P30</f>
        <v>1969</v>
      </c>
      <c r="Q30" s="28">
        <f>'ALL PROJECTS MONTHLY REPORT'!Q30</f>
        <v>0.7932604735883424</v>
      </c>
      <c r="R30" s="29">
        <f>'ALL PROJECTS MONTHLY REPORT'!R30</f>
        <v>1947</v>
      </c>
      <c r="S30" s="28">
        <f>'ALL PROJECTS MONTHLY REPORT'!S30</f>
        <v>1</v>
      </c>
      <c r="T30" s="31">
        <f>'ALL PROJECTS MONTHLY REPORT'!T30</f>
        <v>38503</v>
      </c>
      <c r="U30" s="31">
        <f>'ALL PROJECTS MONTHLY REPORT'!U30</f>
        <v>39600</v>
      </c>
      <c r="V30" s="32">
        <f>'ALL PROJECTS MONTHLY REPORT'!V30</f>
        <v>40471</v>
      </c>
      <c r="W30" s="32">
        <f>'ALL PROJECTS MONTHLY REPORT'!W30</f>
        <v>40450</v>
      </c>
      <c r="X30" s="32">
        <f>'ALL PROJECTS MONTHLY REPORT'!X30</f>
        <v>40567</v>
      </c>
      <c r="Y30" s="31">
        <f>'ALL PROJECTS MONTHLY REPORT'!Y30</f>
        <v>0</v>
      </c>
      <c r="Z30" s="150" t="str">
        <f>'ALL PROJECTS MONTHLY REPORT'!Z30</f>
        <v>Tax  Credit</v>
      </c>
      <c r="AA30" s="151">
        <f>'ALL PROJECTS MONTHLY REPORT'!AA30</f>
        <v>0</v>
      </c>
      <c r="AB30" s="152">
        <f>'ALL PROJECTS MONTHLY REPORT'!AB30</f>
        <v>24161000</v>
      </c>
      <c r="AC30" s="152">
        <f>'ALL PROJECTS MONTHLY REPORT'!AC30</f>
        <v>1903823.57</v>
      </c>
      <c r="AD30" s="37">
        <f>'ALL PROJECTS MONTHLY REPORT'!AD30</f>
        <v>26064823.57</v>
      </c>
      <c r="AE30" s="28">
        <f>'ALL PROJECTS MONTHLY REPORT'!AE30</f>
        <v>7.8797382972559088E-2</v>
      </c>
      <c r="AF30" s="37">
        <f>'ALL PROJECTS MONTHLY REPORT'!AF30</f>
        <v>26064823.57</v>
      </c>
      <c r="AG30" s="152">
        <f>'ALL PROJECTS MONTHLY REPORT'!AG30</f>
        <v>0</v>
      </c>
      <c r="AH30" s="37">
        <f>'ALL PROJECTS MONTHLY REPORT'!AH30</f>
        <v>26064823.57</v>
      </c>
      <c r="AI30" s="39">
        <f>'ALL PROJECTS MONTHLY REPORT'!AI30</f>
        <v>1</v>
      </c>
      <c r="AJ30" s="40">
        <f>'ALL PROJECTS MONTHLY REPORT'!AJ30</f>
        <v>6.49</v>
      </c>
      <c r="AK30" s="39">
        <f>'ALL PROJECTS MONTHLY REPORT'!AK30</f>
        <v>1</v>
      </c>
      <c r="AL30" s="119">
        <f>'ALL PROJECTS MONTHLY REPORT'!AL30</f>
        <v>0</v>
      </c>
      <c r="AM30" s="153" t="str">
        <f>'ALL PROJECTS MONTHLY REPORT'!AM30</f>
        <v xml:space="preserve">Project Closed. </v>
      </c>
      <c r="AN30" s="154" t="s">
        <v>223</v>
      </c>
    </row>
    <row r="31" spans="1:40" s="155" customFormat="1" ht="43.8" hidden="1" thickBot="1" x14ac:dyDescent="0.35">
      <c r="A31" s="147">
        <f>'ALL PROJECTS MONTHLY REPORT'!A31</f>
        <v>3099</v>
      </c>
      <c r="B31" s="148" t="str">
        <f>'ALL PROJECTS MONTHLY REPORT'!B31</f>
        <v>Arecibo</v>
      </c>
      <c r="C31" s="148" t="str">
        <f>'ALL PROJECTS MONTHLY REPORT'!C31</f>
        <v>Antonio Márquez Arbona</v>
      </c>
      <c r="D31" s="148" t="str">
        <f>'ALL PROJECTS MONTHLY REPORT'!D31</f>
        <v>Frank Nieves</v>
      </c>
      <c r="E31" s="148" t="str">
        <f>'ALL PROJECTS MONTHLY REPORT'!E31</f>
        <v>American Management</v>
      </c>
      <c r="F31" s="148" t="str">
        <f>'ALL PROJECTS MONTHLY REPORT'!F31</f>
        <v>Klassik Builders</v>
      </c>
      <c r="G31" s="148" t="str">
        <f>'ALL PROJECTS MONTHLY REPORT'!G31</f>
        <v>Enrique Ruiz &amp; Asoc.</v>
      </c>
      <c r="H31" s="148" t="str">
        <f>'ALL PROJECTS MONTHLY REPORT'!H31</f>
        <v>Karimar Construction, Inc.</v>
      </c>
      <c r="I31" s="149">
        <f>'ALL PROJECTS MONTHLY REPORT'!I31</f>
        <v>104</v>
      </c>
      <c r="J31" s="149">
        <f>'ALL PROJECTS MONTHLY REPORT'!J31</f>
        <v>104</v>
      </c>
      <c r="K31" s="149">
        <f>'ALL PROJECTS MONTHLY REPORT'!K31</f>
        <v>0</v>
      </c>
      <c r="L31" s="26">
        <f>'ALL PROJECTS MONTHLY REPORT'!L31</f>
        <v>104</v>
      </c>
      <c r="M31" s="149">
        <f>'ALL PROJECTS MONTHLY REPORT'!M31</f>
        <v>0</v>
      </c>
      <c r="N31" s="149">
        <f>'ALL PROJECTS MONTHLY REPORT'!N31</f>
        <v>730</v>
      </c>
      <c r="O31" s="149">
        <f>'ALL PROJECTS MONTHLY REPORT'!O31</f>
        <v>183</v>
      </c>
      <c r="P31" s="27">
        <f>'ALL PROJECTS MONTHLY REPORT'!P31</f>
        <v>913</v>
      </c>
      <c r="Q31" s="28">
        <f>'ALL PROJECTS MONTHLY REPORT'!Q31</f>
        <v>0.25068493150684934</v>
      </c>
      <c r="R31" s="29">
        <f>'ALL PROJECTS MONTHLY REPORT'!R31</f>
        <v>912</v>
      </c>
      <c r="S31" s="28">
        <f>'ALL PROJECTS MONTHLY REPORT'!S31</f>
        <v>1</v>
      </c>
      <c r="T31" s="31">
        <f>'ALL PROJECTS MONTHLY REPORT'!T31</f>
        <v>40262</v>
      </c>
      <c r="U31" s="31">
        <f>'ALL PROJECTS MONTHLY REPORT'!U31</f>
        <v>40991</v>
      </c>
      <c r="V31" s="32">
        <f>'ALL PROJECTS MONTHLY REPORT'!V31</f>
        <v>41174</v>
      </c>
      <c r="W31" s="32">
        <f>'ALL PROJECTS MONTHLY REPORT'!W31</f>
        <v>41174</v>
      </c>
      <c r="X31" s="32">
        <f>'ALL PROJECTS MONTHLY REPORT'!X31</f>
        <v>41365</v>
      </c>
      <c r="Y31" s="31">
        <f>'ALL PROJECTS MONTHLY REPORT'!Y31</f>
        <v>0</v>
      </c>
      <c r="Z31" s="150" t="str">
        <f>'ALL PROJECTS MONTHLY REPORT'!Z31</f>
        <v>ARRA/CFP</v>
      </c>
      <c r="AA31" s="151">
        <f>'ALL PROJECTS MONTHLY REPORT'!AA31</f>
        <v>0</v>
      </c>
      <c r="AB31" s="152">
        <f>'ALL PROJECTS MONTHLY REPORT'!AB31</f>
        <v>9085636</v>
      </c>
      <c r="AC31" s="152">
        <f>'ALL PROJECTS MONTHLY REPORT'!AC31</f>
        <v>263361.39</v>
      </c>
      <c r="AD31" s="37">
        <f>'ALL PROJECTS MONTHLY REPORT'!AD31</f>
        <v>9348997.3900000006</v>
      </c>
      <c r="AE31" s="28">
        <f>'ALL PROJECTS MONTHLY REPORT'!AE31</f>
        <v>2.8986566267898032E-2</v>
      </c>
      <c r="AF31" s="37">
        <f>'ALL PROJECTS MONTHLY REPORT'!AF31</f>
        <v>9223663.1799999997</v>
      </c>
      <c r="AG31" s="152">
        <f>'ALL PROJECTS MONTHLY REPORT'!AG31</f>
        <v>0</v>
      </c>
      <c r="AH31" s="37">
        <f>'ALL PROJECTS MONTHLY REPORT'!AH31</f>
        <v>9223663.1799999997</v>
      </c>
      <c r="AI31" s="39">
        <f>'ALL PROJECTS MONTHLY REPORT'!AI31</f>
        <v>0.98659383410096335</v>
      </c>
      <c r="AJ31" s="40">
        <f>'ALL PROJECTS MONTHLY REPORT'!AJ31</f>
        <v>8.7692307692307701</v>
      </c>
      <c r="AK31" s="39">
        <f>'ALL PROJECTS MONTHLY REPORT'!AK31</f>
        <v>1</v>
      </c>
      <c r="AL31" s="119">
        <f>'ALL PROJECTS MONTHLY REPORT'!AL31</f>
        <v>0</v>
      </c>
      <c r="AM31" s="153" t="str">
        <f>'ALL PROJECTS MONTHLY REPORT'!AM31</f>
        <v>In Closing Process.</v>
      </c>
      <c r="AN31" s="154" t="s">
        <v>223</v>
      </c>
    </row>
    <row r="32" spans="1:40" s="155" customFormat="1" ht="29.4" hidden="1" thickBot="1" x14ac:dyDescent="0.35">
      <c r="A32" s="147">
        <f>'ALL PROJECTS MONTHLY REPORT'!A32</f>
        <v>3021</v>
      </c>
      <c r="B32" s="148" t="str">
        <f>'ALL PROJECTS MONTHLY REPORT'!B32</f>
        <v>Arroyo</v>
      </c>
      <c r="C32" s="148" t="str">
        <f>'ALL PROJECTS MONTHLY REPORT'!C32</f>
        <v>Isidro Cora</v>
      </c>
      <c r="D32" s="148" t="str">
        <f>'ALL PROJECTS MONTHLY REPORT'!D32</f>
        <v>Rubén Cotto</v>
      </c>
      <c r="E32" s="148" t="str">
        <f>'ALL PROJECTS MONTHLY REPORT'!E32</f>
        <v>MJ Consulting</v>
      </c>
      <c r="F32" s="148" t="str">
        <f>'ALL PROJECTS MONTHLY REPORT'!F32</f>
        <v xml:space="preserve">MD </v>
      </c>
      <c r="G32" s="148" t="str">
        <f>'ALL PROJECTS MONTHLY REPORT'!G32</f>
        <v>GMG Eng. Consultants</v>
      </c>
      <c r="H32" s="148" t="str">
        <f>'ALL PROJECTS MONTHLY REPORT'!H32</f>
        <v>Venegas Construction</v>
      </c>
      <c r="I32" s="149">
        <f>'ALL PROJECTS MONTHLY REPORT'!I32</f>
        <v>150</v>
      </c>
      <c r="J32" s="149">
        <f>'ALL PROJECTS MONTHLY REPORT'!J32</f>
        <v>150</v>
      </c>
      <c r="K32" s="149">
        <f>'ALL PROJECTS MONTHLY REPORT'!K32</f>
        <v>0</v>
      </c>
      <c r="L32" s="26">
        <f>'ALL PROJECTS MONTHLY REPORT'!L32</f>
        <v>150</v>
      </c>
      <c r="M32" s="149">
        <f>'ALL PROJECTS MONTHLY REPORT'!M32</f>
        <v>0</v>
      </c>
      <c r="N32" s="149">
        <f>'ALL PROJECTS MONTHLY REPORT'!N32</f>
        <v>1095</v>
      </c>
      <c r="O32" s="149">
        <f>'ALL PROJECTS MONTHLY REPORT'!O32</f>
        <v>302</v>
      </c>
      <c r="P32" s="27">
        <f>'ALL PROJECTS MONTHLY REPORT'!P32</f>
        <v>1397</v>
      </c>
      <c r="Q32" s="28">
        <f>'ALL PROJECTS MONTHLY REPORT'!Q32</f>
        <v>0.27579908675799086</v>
      </c>
      <c r="R32" s="29">
        <f>'ALL PROJECTS MONTHLY REPORT'!R32</f>
        <v>1396</v>
      </c>
      <c r="S32" s="28">
        <f>'ALL PROJECTS MONTHLY REPORT'!S32</f>
        <v>1</v>
      </c>
      <c r="T32" s="31">
        <f>'ALL PROJECTS MONTHLY REPORT'!T32</f>
        <v>36430</v>
      </c>
      <c r="U32" s="31">
        <f>'ALL PROJECTS MONTHLY REPORT'!U32</f>
        <v>37524</v>
      </c>
      <c r="V32" s="32">
        <f>'ALL PROJECTS MONTHLY REPORT'!V32</f>
        <v>37826</v>
      </c>
      <c r="W32" s="32">
        <f>'ALL PROJECTS MONTHLY REPORT'!W32</f>
        <v>37826</v>
      </c>
      <c r="X32" s="32">
        <f>'ALL PROJECTS MONTHLY REPORT'!X32</f>
        <v>38260</v>
      </c>
      <c r="Y32" s="31">
        <f>'ALL PROJECTS MONTHLY REPORT'!Y32</f>
        <v>0</v>
      </c>
      <c r="Z32" s="150">
        <f>'ALL PROJECTS MONTHLY REPORT'!Z32</f>
        <v>0</v>
      </c>
      <c r="AA32" s="151">
        <f>'ALL PROJECTS MONTHLY REPORT'!AA32</f>
        <v>0</v>
      </c>
      <c r="AB32" s="152">
        <f>'ALL PROJECTS MONTHLY REPORT'!AB32</f>
        <v>10247000</v>
      </c>
      <c r="AC32" s="152">
        <f>'ALL PROJECTS MONTHLY REPORT'!AC32</f>
        <v>437000</v>
      </c>
      <c r="AD32" s="37">
        <f>'ALL PROJECTS MONTHLY REPORT'!AD32</f>
        <v>10684000</v>
      </c>
      <c r="AE32" s="28">
        <f>'ALL PROJECTS MONTHLY REPORT'!AE32</f>
        <v>4.2646628281448232E-2</v>
      </c>
      <c r="AF32" s="37">
        <f>'ALL PROJECTS MONTHLY REPORT'!AF32</f>
        <v>10654500</v>
      </c>
      <c r="AG32" s="152">
        <f>'ALL PROJECTS MONTHLY REPORT'!AG32</f>
        <v>0</v>
      </c>
      <c r="AH32" s="37">
        <f>'ALL PROJECTS MONTHLY REPORT'!AH32</f>
        <v>10654500</v>
      </c>
      <c r="AI32" s="39">
        <f>'ALL PROJECTS MONTHLY REPORT'!AI32</f>
        <v>0.99723886184949462</v>
      </c>
      <c r="AJ32" s="40">
        <f>'ALL PROJECTS MONTHLY REPORT'!AJ32</f>
        <v>9.3066666666666666</v>
      </c>
      <c r="AK32" s="39">
        <f>'ALL PROJECTS MONTHLY REPORT'!AK32</f>
        <v>1</v>
      </c>
      <c r="AL32" s="119">
        <f>'ALL PROJECTS MONTHLY REPORT'!AL32</f>
        <v>0</v>
      </c>
      <c r="AM32" s="153" t="str">
        <f>'ALL PROJECTS MONTHLY REPORT'!AM32</f>
        <v>The close out documents are under correction process by the Program Manager and General Contractor.</v>
      </c>
      <c r="AN32" s="154" t="s">
        <v>223</v>
      </c>
    </row>
    <row r="33" spans="1:40" s="155" customFormat="1" ht="43.8" hidden="1" thickBot="1" x14ac:dyDescent="0.35">
      <c r="A33" s="147">
        <f>'ALL PROJECTS MONTHLY REPORT'!A33</f>
        <v>3036</v>
      </c>
      <c r="B33" s="148" t="str">
        <f>'ALL PROJECTS MONTHLY REPORT'!B33</f>
        <v>Barceloneta</v>
      </c>
      <c r="C33" s="148" t="str">
        <f>'ALL PROJECTS MONTHLY REPORT'!C33</f>
        <v>Antonio Dávila Freytes</v>
      </c>
      <c r="D33" s="148" t="str">
        <f>'ALL PROJECTS MONTHLY REPORT'!D33</f>
        <v>José Negrón</v>
      </c>
      <c r="E33" s="148" t="str">
        <f>'ALL PROJECTS MONTHLY REPORT'!E33</f>
        <v>MAS Corporation</v>
      </c>
      <c r="F33" s="148" t="str">
        <f>'ALL PROJECTS MONTHLY REPORT'!F33</f>
        <v xml:space="preserve">LMC
</v>
      </c>
      <c r="G33" s="148" t="str">
        <f>'ALL PROJECTS MONTHLY REPORT'!G33</f>
        <v>Andrés Hernández &amp; Asoc.</v>
      </c>
      <c r="H33" s="148" t="str">
        <f>'ALL PROJECTS MONTHLY REPORT'!H33</f>
        <v>Caribe Tecno</v>
      </c>
      <c r="I33" s="149">
        <f>'ALL PROJECTS MONTHLY REPORT'!I33</f>
        <v>100</v>
      </c>
      <c r="J33" s="149">
        <f>'ALL PROJECTS MONTHLY REPORT'!J33</f>
        <v>100</v>
      </c>
      <c r="K33" s="149">
        <f>'ALL PROJECTS MONTHLY REPORT'!K33</f>
        <v>0</v>
      </c>
      <c r="L33" s="26">
        <f>'ALL PROJECTS MONTHLY REPORT'!L33</f>
        <v>100</v>
      </c>
      <c r="M33" s="149">
        <f>'ALL PROJECTS MONTHLY REPORT'!M33</f>
        <v>0</v>
      </c>
      <c r="N33" s="149">
        <f>'ALL PROJECTS MONTHLY REPORT'!N33</f>
        <v>904</v>
      </c>
      <c r="O33" s="149">
        <f>'ALL PROJECTS MONTHLY REPORT'!O33</f>
        <v>413</v>
      </c>
      <c r="P33" s="27">
        <f>'ALL PROJECTS MONTHLY REPORT'!P33</f>
        <v>1317</v>
      </c>
      <c r="Q33" s="28">
        <f>'ALL PROJECTS MONTHLY REPORT'!Q33</f>
        <v>0.45685840707964603</v>
      </c>
      <c r="R33" s="29">
        <f>'ALL PROJECTS MONTHLY REPORT'!R33</f>
        <v>1316</v>
      </c>
      <c r="S33" s="28">
        <f>'ALL PROJECTS MONTHLY REPORT'!S33</f>
        <v>1</v>
      </c>
      <c r="T33" s="31">
        <f>'ALL PROJECTS MONTHLY REPORT'!T33</f>
        <v>36448</v>
      </c>
      <c r="U33" s="31">
        <f>'ALL PROJECTS MONTHLY REPORT'!U33</f>
        <v>37351</v>
      </c>
      <c r="V33" s="32">
        <f>'ALL PROJECTS MONTHLY REPORT'!V33</f>
        <v>37764</v>
      </c>
      <c r="W33" s="32">
        <f>'ALL PROJECTS MONTHLY REPORT'!W33</f>
        <v>37764</v>
      </c>
      <c r="X33" s="32">
        <f>'ALL PROJECTS MONTHLY REPORT'!X33</f>
        <v>37802</v>
      </c>
      <c r="Y33" s="31">
        <f>'ALL PROJECTS MONTHLY REPORT'!Y33</f>
        <v>0</v>
      </c>
      <c r="Z33" s="150">
        <f>'ALL PROJECTS MONTHLY REPORT'!Z33</f>
        <v>0</v>
      </c>
      <c r="AA33" s="151">
        <f>'ALL PROJECTS MONTHLY REPORT'!AA33</f>
        <v>0</v>
      </c>
      <c r="AB33" s="152">
        <f>'ALL PROJECTS MONTHLY REPORT'!AB33</f>
        <v>6970000</v>
      </c>
      <c r="AC33" s="152">
        <f>'ALL PROJECTS MONTHLY REPORT'!AC33</f>
        <v>1305876.67</v>
      </c>
      <c r="AD33" s="37">
        <f>'ALL PROJECTS MONTHLY REPORT'!AD33</f>
        <v>8275876.6699999999</v>
      </c>
      <c r="AE33" s="28">
        <f>'ALL PROJECTS MONTHLY REPORT'!AE33</f>
        <v>0.1873567675753228</v>
      </c>
      <c r="AF33" s="37">
        <f>'ALL PROJECTS MONTHLY REPORT'!AF33</f>
        <v>8275877</v>
      </c>
      <c r="AG33" s="152">
        <f>'ALL PROJECTS MONTHLY REPORT'!AG33</f>
        <v>0</v>
      </c>
      <c r="AH33" s="37">
        <f>'ALL PROJECTS MONTHLY REPORT'!AH33</f>
        <v>8275877</v>
      </c>
      <c r="AI33" s="39">
        <f>'ALL PROJECTS MONTHLY REPORT'!AI33</f>
        <v>1.0000000398749296</v>
      </c>
      <c r="AJ33" s="40">
        <f>'ALL PROJECTS MONTHLY REPORT'!AJ33</f>
        <v>13.16</v>
      </c>
      <c r="AK33" s="39">
        <f>'ALL PROJECTS MONTHLY REPORT'!AK33</f>
        <v>1</v>
      </c>
      <c r="AL33" s="119">
        <f>'ALL PROJECTS MONTHLY REPORT'!AL33</f>
        <v>0</v>
      </c>
      <c r="AM33" s="153" t="str">
        <f>'ALL PROJECTS MONTHLY REPORT'!AM33</f>
        <v>Project Closed</v>
      </c>
      <c r="AN33" s="154" t="s">
        <v>223</v>
      </c>
    </row>
    <row r="34" spans="1:40" s="155" customFormat="1" ht="29.4" hidden="1" thickBot="1" x14ac:dyDescent="0.35">
      <c r="A34" s="147">
        <f>'ALL PROJECTS MONTHLY REPORT'!A34</f>
        <v>3037</v>
      </c>
      <c r="B34" s="148" t="str">
        <f>'ALL PROJECTS MONTHLY REPORT'!B34</f>
        <v>Barranquitas</v>
      </c>
      <c r="C34" s="148" t="str">
        <f>'ALL PROJECTS MONTHLY REPORT'!C34</f>
        <v>Villa Universitaria</v>
      </c>
      <c r="D34" s="148" t="str">
        <f>'ALL PROJECTS MONTHLY REPORT'!D34</f>
        <v>Jorge Mercado</v>
      </c>
      <c r="E34" s="148" t="str">
        <f>'ALL PROJECTS MONTHLY REPORT'!E34</f>
        <v>MJ Consulting</v>
      </c>
      <c r="F34" s="148" t="str">
        <f>'ALL PROJECTS MONTHLY REPORT'!F34</f>
        <v xml:space="preserve">AVP </v>
      </c>
      <c r="G34" s="148" t="str">
        <f>'ALL PROJECTS MONTHLY REPORT'!G34</f>
        <v>GMG Eng. Consultants</v>
      </c>
      <c r="H34" s="148" t="str">
        <f>'ALL PROJECTS MONTHLY REPORT'!H34</f>
        <v>Royal &amp; Sun Alliance</v>
      </c>
      <c r="I34" s="149">
        <f>'ALL PROJECTS MONTHLY REPORT'!I34</f>
        <v>100</v>
      </c>
      <c r="J34" s="149">
        <f>'ALL PROJECTS MONTHLY REPORT'!J34</f>
        <v>100</v>
      </c>
      <c r="K34" s="149">
        <f>'ALL PROJECTS MONTHLY REPORT'!K34</f>
        <v>0</v>
      </c>
      <c r="L34" s="26">
        <f>'ALL PROJECTS MONTHLY REPORT'!L34</f>
        <v>100</v>
      </c>
      <c r="M34" s="149">
        <f>'ALL PROJECTS MONTHLY REPORT'!M34</f>
        <v>0</v>
      </c>
      <c r="N34" s="149">
        <f>'ALL PROJECTS MONTHLY REPORT'!N34</f>
        <v>540</v>
      </c>
      <c r="O34" s="149">
        <f>'ALL PROJECTS MONTHLY REPORT'!O34</f>
        <v>913</v>
      </c>
      <c r="P34" s="27">
        <f>'ALL PROJECTS MONTHLY REPORT'!P34</f>
        <v>1453</v>
      </c>
      <c r="Q34" s="28">
        <f>'ALL PROJECTS MONTHLY REPORT'!Q34</f>
        <v>1.6907407407407407</v>
      </c>
      <c r="R34" s="29">
        <f>'ALL PROJECTS MONTHLY REPORT'!R34</f>
        <v>1678</v>
      </c>
      <c r="S34" s="28">
        <f>'ALL PROJECTS MONTHLY REPORT'!S34</f>
        <v>1</v>
      </c>
      <c r="T34" s="31">
        <f>'ALL PROJECTS MONTHLY REPORT'!T34</f>
        <v>35759</v>
      </c>
      <c r="U34" s="31">
        <f>'ALL PROJECTS MONTHLY REPORT'!U34</f>
        <v>36298</v>
      </c>
      <c r="V34" s="32">
        <f>'ALL PROJECTS MONTHLY REPORT'!V34</f>
        <v>37211</v>
      </c>
      <c r="W34" s="32">
        <f>'ALL PROJECTS MONTHLY REPORT'!W34</f>
        <v>37437</v>
      </c>
      <c r="X34" s="32">
        <f>'ALL PROJECTS MONTHLY REPORT'!X34</f>
        <v>37572</v>
      </c>
      <c r="Y34" s="31">
        <f>'ALL PROJECTS MONTHLY REPORT'!Y34</f>
        <v>0</v>
      </c>
      <c r="Z34" s="150">
        <f>'ALL PROJECTS MONTHLY REPORT'!Z34</f>
        <v>0</v>
      </c>
      <c r="AA34" s="151">
        <f>'ALL PROJECTS MONTHLY REPORT'!AA34</f>
        <v>0</v>
      </c>
      <c r="AB34" s="152">
        <f>'ALL PROJECTS MONTHLY REPORT'!AB34</f>
        <v>5299000</v>
      </c>
      <c r="AC34" s="152">
        <f>'ALL PROJECTS MONTHLY REPORT'!AC34</f>
        <v>804839</v>
      </c>
      <c r="AD34" s="37">
        <f>'ALL PROJECTS MONTHLY REPORT'!AD34</f>
        <v>6103839</v>
      </c>
      <c r="AE34" s="28">
        <f>'ALL PROJECTS MONTHLY REPORT'!AE34</f>
        <v>0.15188507265521797</v>
      </c>
      <c r="AF34" s="37">
        <f>'ALL PROJECTS MONTHLY REPORT'!AF34</f>
        <v>6103839</v>
      </c>
      <c r="AG34" s="152">
        <f>'ALL PROJECTS MONTHLY REPORT'!AG34</f>
        <v>0</v>
      </c>
      <c r="AH34" s="37">
        <f>'ALL PROJECTS MONTHLY REPORT'!AH34</f>
        <v>6103839</v>
      </c>
      <c r="AI34" s="39">
        <f>'ALL PROJECTS MONTHLY REPORT'!AI34</f>
        <v>1</v>
      </c>
      <c r="AJ34" s="40">
        <f>'ALL PROJECTS MONTHLY REPORT'!AJ34</f>
        <v>16.78</v>
      </c>
      <c r="AK34" s="39">
        <f>'ALL PROJECTS MONTHLY REPORT'!AK34</f>
        <v>1</v>
      </c>
      <c r="AL34" s="119">
        <f>'ALL PROJECTS MONTHLY REPORT'!AL34</f>
        <v>0</v>
      </c>
      <c r="AM34" s="153" t="str">
        <f>'ALL PROJECTS MONTHLY REPORT'!AM34</f>
        <v>Project Closed</v>
      </c>
      <c r="AN34" s="154" t="s">
        <v>223</v>
      </c>
    </row>
    <row r="35" spans="1:40" s="155" customFormat="1" ht="29.4" hidden="1" thickBot="1" x14ac:dyDescent="0.35">
      <c r="A35" s="147">
        <f>'ALL PROJECTS MONTHLY REPORT'!A35</f>
        <v>5093</v>
      </c>
      <c r="B35" s="148" t="str">
        <f>'ALL PROJECTS MONTHLY REPORT'!B35</f>
        <v>Bayamón</v>
      </c>
      <c r="C35" s="148" t="str">
        <f>'ALL PROJECTS MONTHLY REPORT'!C35</f>
        <v>Brisas de Bayamón</v>
      </c>
      <c r="D35" s="148" t="str">
        <f>'ALL PROJECTS MONTHLY REPORT'!D35</f>
        <v>Arturo Acevedo</v>
      </c>
      <c r="E35" s="148" t="str">
        <f>'ALL PROJECTS MONTHLY REPORT'!E35</f>
        <v>Cost Control Company, Inc.</v>
      </c>
      <c r="F35" s="148" t="str">
        <f>'ALL PROJECTS MONTHLY REPORT'!F35</f>
        <v xml:space="preserve">URS Caribe
</v>
      </c>
      <c r="G35" s="148" t="str">
        <f>'ALL PROJECTS MONTHLY REPORT'!G35</f>
        <v>Edison Avilés Deliz</v>
      </c>
      <c r="H35" s="148" t="str">
        <f>'ALL PROJECTS MONTHLY REPORT'!H35</f>
        <v>Omega Engineering</v>
      </c>
      <c r="I35" s="149">
        <f>'ALL PROJECTS MONTHLY REPORT'!I35</f>
        <v>300</v>
      </c>
      <c r="J35" s="149">
        <f>'ALL PROJECTS MONTHLY REPORT'!J35</f>
        <v>300</v>
      </c>
      <c r="K35" s="149">
        <f>'ALL PROJECTS MONTHLY REPORT'!K35</f>
        <v>0</v>
      </c>
      <c r="L35" s="26">
        <f>'ALL PROJECTS MONTHLY REPORT'!L35</f>
        <v>300</v>
      </c>
      <c r="M35" s="149">
        <f>'ALL PROJECTS MONTHLY REPORT'!M35</f>
        <v>0</v>
      </c>
      <c r="N35" s="149">
        <f>'ALL PROJECTS MONTHLY REPORT'!N35</f>
        <v>1400</v>
      </c>
      <c r="O35" s="149">
        <f>'ALL PROJECTS MONTHLY REPORT'!O35</f>
        <v>1372</v>
      </c>
      <c r="P35" s="27">
        <f>'ALL PROJECTS MONTHLY REPORT'!P35</f>
        <v>2772</v>
      </c>
      <c r="Q35" s="28">
        <f>'ALL PROJECTS MONTHLY REPORT'!Q35</f>
        <v>0.98</v>
      </c>
      <c r="R35" s="29">
        <f>'ALL PROJECTS MONTHLY REPORT'!R35</f>
        <v>2518</v>
      </c>
      <c r="S35" s="28">
        <f>'ALL PROJECTS MONTHLY REPORT'!S35</f>
        <v>1</v>
      </c>
      <c r="T35" s="31">
        <f>'ALL PROJECTS MONTHLY REPORT'!T35</f>
        <v>37265</v>
      </c>
      <c r="U35" s="31">
        <f>'ALL PROJECTS MONTHLY REPORT'!U35</f>
        <v>38664</v>
      </c>
      <c r="V35" s="32">
        <f>'ALL PROJECTS MONTHLY REPORT'!V35</f>
        <v>40036</v>
      </c>
      <c r="W35" s="32">
        <f>'ALL PROJECTS MONTHLY REPORT'!W35</f>
        <v>39783</v>
      </c>
      <c r="X35" s="32">
        <f>'ALL PROJECTS MONTHLY REPORT'!X35</f>
        <v>40259</v>
      </c>
      <c r="Y35" s="31">
        <f>'ALL PROJECTS MONTHLY REPORT'!Y35</f>
        <v>0</v>
      </c>
      <c r="Z35" s="150" t="str">
        <f>'ALL PROJECTS MONTHLY REPORT'!Z35</f>
        <v>Tax Credit</v>
      </c>
      <c r="AA35" s="151">
        <f>'ALL PROJECTS MONTHLY REPORT'!AA35</f>
        <v>0</v>
      </c>
      <c r="AB35" s="152">
        <f>'ALL PROJECTS MONTHLY REPORT'!AB35</f>
        <v>23965851</v>
      </c>
      <c r="AC35" s="152">
        <f>'ALL PROJECTS MONTHLY REPORT'!AC35</f>
        <v>5030471</v>
      </c>
      <c r="AD35" s="37">
        <f>'ALL PROJECTS MONTHLY REPORT'!AD35</f>
        <v>28996322</v>
      </c>
      <c r="AE35" s="28">
        <f>'ALL PROJECTS MONTHLY REPORT'!AE35</f>
        <v>0.20990162210388441</v>
      </c>
      <c r="AF35" s="37">
        <f>'ALL PROJECTS MONTHLY REPORT'!AF35</f>
        <v>27007484</v>
      </c>
      <c r="AG35" s="152">
        <f>'ALL PROJECTS MONTHLY REPORT'!AG35</f>
        <v>0</v>
      </c>
      <c r="AH35" s="37">
        <f>'ALL PROJECTS MONTHLY REPORT'!AH35</f>
        <v>27007484</v>
      </c>
      <c r="AI35" s="39">
        <f>'ALL PROJECTS MONTHLY REPORT'!AI35</f>
        <v>0.93141068029248675</v>
      </c>
      <c r="AJ35" s="40">
        <f>'ALL PROJECTS MONTHLY REPORT'!AJ35</f>
        <v>8.3933333333333326</v>
      </c>
      <c r="AK35" s="39">
        <f>'ALL PROJECTS MONTHLY REPORT'!AK35</f>
        <v>1</v>
      </c>
      <c r="AL35" s="119">
        <f>'ALL PROJECTS MONTHLY REPORT'!AL35</f>
        <v>0</v>
      </c>
      <c r="AM35" s="153" t="str">
        <f>'ALL PROJECTS MONTHLY REPORT'!AM35</f>
        <v>Project Closed</v>
      </c>
      <c r="AN35" s="154" t="s">
        <v>223</v>
      </c>
    </row>
    <row r="36" spans="1:40" s="155" customFormat="1" ht="29.4" hidden="1" thickBot="1" x14ac:dyDescent="0.35">
      <c r="A36" s="147">
        <f>'ALL PROJECTS MONTHLY REPORT'!A36</f>
        <v>5151</v>
      </c>
      <c r="B36" s="148" t="str">
        <f>'ALL PROJECTS MONTHLY REPORT'!B36</f>
        <v>Bayamón</v>
      </c>
      <c r="C36" s="148" t="str">
        <f>'ALL PROJECTS MONTHLY REPORT'!C36</f>
        <v>Sierra Linda</v>
      </c>
      <c r="D36" s="148" t="str">
        <f>'ALL PROJECTS MONTHLY REPORT'!D36</f>
        <v>Arturo Acevedo</v>
      </c>
      <c r="E36" s="148" t="str">
        <f>'ALL PROJECTS MONTHLY REPORT'!E36</f>
        <v>Martinal Property</v>
      </c>
      <c r="F36" s="148" t="str">
        <f>'ALL PROJECTS MONTHLY REPORT'!F36</f>
        <v xml:space="preserve">URS 
</v>
      </c>
      <c r="G36" s="148" t="str">
        <f>'ALL PROJECTS MONTHLY REPORT'!G36</f>
        <v>Gautier &amp; De Torres</v>
      </c>
      <c r="H36" s="148" t="str">
        <f>'ALL PROJECTS MONTHLY REPORT'!H36</f>
        <v>JR Builders</v>
      </c>
      <c r="I36" s="149">
        <f>'ALL PROJECTS MONTHLY REPORT'!I36</f>
        <v>200</v>
      </c>
      <c r="J36" s="149">
        <f>'ALL PROJECTS MONTHLY REPORT'!J36</f>
        <v>200</v>
      </c>
      <c r="K36" s="149">
        <f>'ALL PROJECTS MONTHLY REPORT'!K36</f>
        <v>0</v>
      </c>
      <c r="L36" s="26">
        <f>'ALL PROJECTS MONTHLY REPORT'!L36</f>
        <v>200</v>
      </c>
      <c r="M36" s="149">
        <f>'ALL PROJECTS MONTHLY REPORT'!M36</f>
        <v>0</v>
      </c>
      <c r="N36" s="149">
        <f>'ALL PROJECTS MONTHLY REPORT'!N36</f>
        <v>1015</v>
      </c>
      <c r="O36" s="149">
        <f>'ALL PROJECTS MONTHLY REPORT'!O36</f>
        <v>1071</v>
      </c>
      <c r="P36" s="27">
        <f>'ALL PROJECTS MONTHLY REPORT'!P36</f>
        <v>2086</v>
      </c>
      <c r="Q36" s="28">
        <f>'ALL PROJECTS MONTHLY REPORT'!Q36</f>
        <v>1.0551724137931036</v>
      </c>
      <c r="R36" s="29">
        <f>'ALL PROJECTS MONTHLY REPORT'!R36</f>
        <v>2136</v>
      </c>
      <c r="S36" s="28">
        <f>'ALL PROJECTS MONTHLY REPORT'!S36</f>
        <v>1</v>
      </c>
      <c r="T36" s="31">
        <f>'ALL PROJECTS MONTHLY REPORT'!T36</f>
        <v>37361</v>
      </c>
      <c r="U36" s="31">
        <f>'ALL PROJECTS MONTHLY REPORT'!U36</f>
        <v>38375</v>
      </c>
      <c r="V36" s="32">
        <f>'ALL PROJECTS MONTHLY REPORT'!V36</f>
        <v>39446</v>
      </c>
      <c r="W36" s="32">
        <f>'ALL PROJECTS MONTHLY REPORT'!W36</f>
        <v>39497</v>
      </c>
      <c r="X36" s="32">
        <f>'ALL PROJECTS MONTHLY REPORT'!X36</f>
        <v>39668</v>
      </c>
      <c r="Y36" s="31">
        <f>'ALL PROJECTS MONTHLY REPORT'!Y36</f>
        <v>0</v>
      </c>
      <c r="Z36" s="150" t="str">
        <f>'ALL PROJECTS MONTHLY REPORT'!Z36</f>
        <v>CFP-02</v>
      </c>
      <c r="AA36" s="151">
        <f>'ALL PROJECTS MONTHLY REPORT'!AA36</f>
        <v>0</v>
      </c>
      <c r="AB36" s="152">
        <f>'ALL PROJECTS MONTHLY REPORT'!AB36</f>
        <v>13395440</v>
      </c>
      <c r="AC36" s="152">
        <f>'ALL PROJECTS MONTHLY REPORT'!AC36</f>
        <v>1036113</v>
      </c>
      <c r="AD36" s="37">
        <f>'ALL PROJECTS MONTHLY REPORT'!AD36</f>
        <v>14431553</v>
      </c>
      <c r="AE36" s="28">
        <f>'ALL PROJECTS MONTHLY REPORT'!AE36</f>
        <v>7.7348187144281932E-2</v>
      </c>
      <c r="AF36" s="37">
        <f>'ALL PROJECTS MONTHLY REPORT'!AF36</f>
        <v>14344606</v>
      </c>
      <c r="AG36" s="152">
        <f>'ALL PROJECTS MONTHLY REPORT'!AG36</f>
        <v>0</v>
      </c>
      <c r="AH36" s="37">
        <f>'ALL PROJECTS MONTHLY REPORT'!AH36</f>
        <v>14344606</v>
      </c>
      <c r="AI36" s="39">
        <f>'ALL PROJECTS MONTHLY REPORT'!AI36</f>
        <v>0.99397521528001875</v>
      </c>
      <c r="AJ36" s="40">
        <f>'ALL PROJECTS MONTHLY REPORT'!AJ36</f>
        <v>10.68</v>
      </c>
      <c r="AK36" s="39">
        <f>'ALL PROJECTS MONTHLY REPORT'!AK36</f>
        <v>1</v>
      </c>
      <c r="AL36" s="119">
        <f>'ALL PROJECTS MONTHLY REPORT'!AL36</f>
        <v>0</v>
      </c>
      <c r="AM36" s="153" t="str">
        <f>'ALL PROJECTS MONTHLY REPORT'!AM36</f>
        <v>Project Closed</v>
      </c>
      <c r="AN36" s="154" t="s">
        <v>223</v>
      </c>
    </row>
    <row r="37" spans="1:40" s="155" customFormat="1" ht="43.8" hidden="1" thickBot="1" x14ac:dyDescent="0.35">
      <c r="A37" s="147">
        <f>'ALL PROJECTS MONTHLY REPORT'!A37</f>
        <v>5096</v>
      </c>
      <c r="B37" s="148" t="str">
        <f>'ALL PROJECTS MONTHLY REPORT'!B37</f>
        <v>Bayamón</v>
      </c>
      <c r="C37" s="148" t="str">
        <f>'ALL PROJECTS MONTHLY REPORT'!C37</f>
        <v>La Alhambra</v>
      </c>
      <c r="D37" s="148" t="str">
        <f>'ALL PROJECTS MONTHLY REPORT'!D37</f>
        <v>Luis Rodríguez</v>
      </c>
      <c r="E37" s="148" t="str">
        <f>'ALL PROJECTS MONTHLY REPORT'!E37</f>
        <v>Cost Control Company, Inc.</v>
      </c>
      <c r="F37" s="148" t="str">
        <f>'ALL PROJECTS MONTHLY REPORT'!F37</f>
        <v xml:space="preserve">LMC
</v>
      </c>
      <c r="G37" s="148" t="str">
        <f>'ALL PROJECTS MONTHLY REPORT'!G37</f>
        <v>Jorge del Río Arquitectos</v>
      </c>
      <c r="H37" s="148" t="str">
        <f>'ALL PROJECTS MONTHLY REPORT'!H37</f>
        <v>Del Valle Group</v>
      </c>
      <c r="I37" s="149">
        <f>'ALL PROJECTS MONTHLY REPORT'!I37</f>
        <v>96</v>
      </c>
      <c r="J37" s="149">
        <f>'ALL PROJECTS MONTHLY REPORT'!J37</f>
        <v>96</v>
      </c>
      <c r="K37" s="149">
        <f>'ALL PROJECTS MONTHLY REPORT'!K37</f>
        <v>0</v>
      </c>
      <c r="L37" s="26">
        <f>'ALL PROJECTS MONTHLY REPORT'!L37</f>
        <v>96</v>
      </c>
      <c r="M37" s="149">
        <f>'ALL PROJECTS MONTHLY REPORT'!M37</f>
        <v>0</v>
      </c>
      <c r="N37" s="149">
        <f>'ALL PROJECTS MONTHLY REPORT'!N37</f>
        <v>730</v>
      </c>
      <c r="O37" s="149">
        <f>'ALL PROJECTS MONTHLY REPORT'!O37</f>
        <v>236</v>
      </c>
      <c r="P37" s="27">
        <f>'ALL PROJECTS MONTHLY REPORT'!P37</f>
        <v>966</v>
      </c>
      <c r="Q37" s="28">
        <f>'ALL PROJECTS MONTHLY REPORT'!Q37</f>
        <v>0.32328767123287672</v>
      </c>
      <c r="R37" s="29">
        <f>'ALL PROJECTS MONTHLY REPORT'!R37</f>
        <v>793</v>
      </c>
      <c r="S37" s="28">
        <f>'ALL PROJECTS MONTHLY REPORT'!S37</f>
        <v>1</v>
      </c>
      <c r="T37" s="31">
        <f>'ALL PROJECTS MONTHLY REPORT'!T37</f>
        <v>40022</v>
      </c>
      <c r="U37" s="31">
        <f>'ALL PROJECTS MONTHLY REPORT'!U37</f>
        <v>40751</v>
      </c>
      <c r="V37" s="32">
        <f>'ALL PROJECTS MONTHLY REPORT'!V37</f>
        <v>40987</v>
      </c>
      <c r="W37" s="32">
        <f>'ALL PROJECTS MONTHLY REPORT'!W37</f>
        <v>40815</v>
      </c>
      <c r="X37" s="32">
        <f>'ALL PROJECTS MONTHLY REPORT'!X37</f>
        <v>41046</v>
      </c>
      <c r="Y37" s="31">
        <f>'ALL PROJECTS MONTHLY REPORT'!Y37</f>
        <v>0</v>
      </c>
      <c r="Z37" s="150" t="str">
        <f>'ALL PROJECTS MONTHLY REPORT'!Z37</f>
        <v>ARRA-CFP</v>
      </c>
      <c r="AA37" s="151">
        <f>'ALL PROJECTS MONTHLY REPORT'!AA37</f>
        <v>0</v>
      </c>
      <c r="AB37" s="152">
        <f>'ALL PROJECTS MONTHLY REPORT'!AB37</f>
        <v>9555000</v>
      </c>
      <c r="AC37" s="152">
        <f>'ALL PROJECTS MONTHLY REPORT'!AC37</f>
        <v>752914.59</v>
      </c>
      <c r="AD37" s="37">
        <f>'ALL PROJECTS MONTHLY REPORT'!AD37</f>
        <v>10307914.59</v>
      </c>
      <c r="AE37" s="28">
        <f>'ALL PROJECTS MONTHLY REPORT'!AE37</f>
        <v>7.8797968602825744E-2</v>
      </c>
      <c r="AF37" s="37">
        <f>'ALL PROJECTS MONTHLY REPORT'!AF37</f>
        <v>10307914.59</v>
      </c>
      <c r="AG37" s="152">
        <f>'ALL PROJECTS MONTHLY REPORT'!AG37</f>
        <v>0</v>
      </c>
      <c r="AH37" s="37">
        <f>'ALL PROJECTS MONTHLY REPORT'!AH37</f>
        <v>10307914.59</v>
      </c>
      <c r="AI37" s="39">
        <f>'ALL PROJECTS MONTHLY REPORT'!AI37</f>
        <v>1</v>
      </c>
      <c r="AJ37" s="40">
        <f>'ALL PROJECTS MONTHLY REPORT'!AJ37</f>
        <v>8.2604166666666661</v>
      </c>
      <c r="AK37" s="39">
        <f>'ALL PROJECTS MONTHLY REPORT'!AK37</f>
        <v>1</v>
      </c>
      <c r="AL37" s="119">
        <f>'ALL PROJECTS MONTHLY REPORT'!AL37</f>
        <v>0</v>
      </c>
      <c r="AM37" s="153" t="str">
        <f>'ALL PROJECTS MONTHLY REPORT'!AM37</f>
        <v>Project Closed</v>
      </c>
      <c r="AN37" s="154" t="s">
        <v>223</v>
      </c>
    </row>
    <row r="38" spans="1:40" s="155" customFormat="1" ht="29.4" hidden="1" thickBot="1" x14ac:dyDescent="0.35">
      <c r="A38" s="147">
        <f>'ALL PROJECTS MONTHLY REPORT'!A38</f>
        <v>5094</v>
      </c>
      <c r="B38" s="148" t="str">
        <f>'ALL PROJECTS MONTHLY REPORT'!B38</f>
        <v>Bayamón</v>
      </c>
      <c r="C38" s="148" t="str">
        <f>'ALL PROJECTS MONTHLY REPORT'!C38</f>
        <v>Las Gardenias</v>
      </c>
      <c r="D38" s="148" t="str">
        <f>'ALL PROJECTS MONTHLY REPORT'!D38</f>
        <v>Jorge Mercado</v>
      </c>
      <c r="E38" s="148" t="str">
        <f>'ALL PROJECTS MONTHLY REPORT'!E38</f>
        <v>Housing Promoters</v>
      </c>
      <c r="F38" s="148" t="str">
        <f>'ALL PROJECTS MONTHLY REPORT'!F38</f>
        <v>AVP/Prann</v>
      </c>
      <c r="G38" s="148" t="str">
        <f>'ALL PROJECTS MONTHLY REPORT'!G38</f>
        <v>Gautier &amp; Benítez</v>
      </c>
      <c r="H38" s="148" t="str">
        <f>'ALL PROJECTS MONTHLY REPORT'!H38</f>
        <v>Del Valle Group</v>
      </c>
      <c r="I38" s="149">
        <f>'ALL PROJECTS MONTHLY REPORT'!I38</f>
        <v>164</v>
      </c>
      <c r="J38" s="149">
        <f>'ALL PROJECTS MONTHLY REPORT'!J38</f>
        <v>164</v>
      </c>
      <c r="K38" s="149">
        <f>'ALL PROJECTS MONTHLY REPORT'!K38</f>
        <v>0</v>
      </c>
      <c r="L38" s="26">
        <f>'ALL PROJECTS MONTHLY REPORT'!L38</f>
        <v>164</v>
      </c>
      <c r="M38" s="149">
        <f>'ALL PROJECTS MONTHLY REPORT'!M38</f>
        <v>0</v>
      </c>
      <c r="N38" s="149">
        <f>'ALL PROJECTS MONTHLY REPORT'!N38</f>
        <v>671</v>
      </c>
      <c r="O38" s="149">
        <f>'ALL PROJECTS MONTHLY REPORT'!O38</f>
        <v>302</v>
      </c>
      <c r="P38" s="27">
        <f>'ALL PROJECTS MONTHLY REPORT'!P38</f>
        <v>973</v>
      </c>
      <c r="Q38" s="28">
        <f>'ALL PROJECTS MONTHLY REPORT'!Q38</f>
        <v>0.45007451564828616</v>
      </c>
      <c r="R38" s="29">
        <f>'ALL PROJECTS MONTHLY REPORT'!R38</f>
        <v>1033</v>
      </c>
      <c r="S38" s="28">
        <f>'ALL PROJECTS MONTHLY REPORT'!S38</f>
        <v>1</v>
      </c>
      <c r="T38" s="31">
        <f>'ALL PROJECTS MONTHLY REPORT'!T38</f>
        <v>35579</v>
      </c>
      <c r="U38" s="31">
        <f>'ALL PROJECTS MONTHLY REPORT'!U38</f>
        <v>36249</v>
      </c>
      <c r="V38" s="32">
        <f>'ALL PROJECTS MONTHLY REPORT'!V38</f>
        <v>36551</v>
      </c>
      <c r="W38" s="32">
        <f>'ALL PROJECTS MONTHLY REPORT'!W38</f>
        <v>36612</v>
      </c>
      <c r="X38" s="32">
        <f>'ALL PROJECTS MONTHLY REPORT'!X38</f>
        <v>36685</v>
      </c>
      <c r="Y38" s="31">
        <f>'ALL PROJECTS MONTHLY REPORT'!Y38</f>
        <v>0</v>
      </c>
      <c r="Z38" s="150">
        <f>'ALL PROJECTS MONTHLY REPORT'!Z38</f>
        <v>0</v>
      </c>
      <c r="AA38" s="151">
        <f>'ALL PROJECTS MONTHLY REPORT'!AA38</f>
        <v>0</v>
      </c>
      <c r="AB38" s="152">
        <f>'ALL PROJECTS MONTHLY REPORT'!AB38</f>
        <v>7117000</v>
      </c>
      <c r="AC38" s="152">
        <f>'ALL PROJECTS MONTHLY REPORT'!AC38</f>
        <v>152286.5</v>
      </c>
      <c r="AD38" s="37">
        <f>'ALL PROJECTS MONTHLY REPORT'!AD38</f>
        <v>7269286.5</v>
      </c>
      <c r="AE38" s="28">
        <f>'ALL PROJECTS MONTHLY REPORT'!AE38</f>
        <v>2.1397569200505832E-2</v>
      </c>
      <c r="AF38" s="37">
        <f>'ALL PROJECTS MONTHLY REPORT'!AF38</f>
        <v>7234564.4000000004</v>
      </c>
      <c r="AG38" s="152">
        <f>'ALL PROJECTS MONTHLY REPORT'!AG38</f>
        <v>0</v>
      </c>
      <c r="AH38" s="37">
        <f>'ALL PROJECTS MONTHLY REPORT'!AH38</f>
        <v>7234564.4000000004</v>
      </c>
      <c r="AI38" s="39">
        <f>'ALL PROJECTS MONTHLY REPORT'!AI38</f>
        <v>0.99522345143502056</v>
      </c>
      <c r="AJ38" s="40">
        <f>'ALL PROJECTS MONTHLY REPORT'!AJ38</f>
        <v>6.2987804878048781</v>
      </c>
      <c r="AK38" s="39">
        <f>'ALL PROJECTS MONTHLY REPORT'!AK38</f>
        <v>1</v>
      </c>
      <c r="AL38" s="119">
        <f>'ALL PROJECTS MONTHLY REPORT'!AL38</f>
        <v>0</v>
      </c>
      <c r="AM38" s="153" t="str">
        <f>'ALL PROJECTS MONTHLY REPORT'!AM38</f>
        <v>Project Closed</v>
      </c>
      <c r="AN38" s="154" t="s">
        <v>223</v>
      </c>
    </row>
    <row r="39" spans="1:40" s="155" customFormat="1" ht="43.8" hidden="1" thickBot="1" x14ac:dyDescent="0.35">
      <c r="A39" s="147">
        <f>'ALL PROJECTS MONTHLY REPORT'!A39</f>
        <v>5138</v>
      </c>
      <c r="B39" s="148" t="str">
        <f>'ALL PROJECTS MONTHLY REPORT'!B39</f>
        <v>Caguas</v>
      </c>
      <c r="C39" s="148" t="str">
        <f>'ALL PROJECTS MONTHLY REPORT'!C39</f>
        <v>Villa del Rey                           (With Take Over Agreement)</v>
      </c>
      <c r="D39" s="148" t="str">
        <f>'ALL PROJECTS MONTHLY REPORT'!D39</f>
        <v>Fco. Palacios</v>
      </c>
      <c r="E39" s="148" t="str">
        <f>'ALL PROJECTS MONTHLY REPORT'!E39</f>
        <v>MJ Consulting</v>
      </c>
      <c r="F39" s="148" t="str">
        <f>'ALL PROJECTS MONTHLY REPORT'!F39</f>
        <v>AVP / Vivonis &amp; Villegas</v>
      </c>
      <c r="G39" s="148" t="str">
        <f>'ALL PROJECTS MONTHLY REPORT'!G39</f>
        <v>Guillermety, Ortiz &amp; Asoc.</v>
      </c>
      <c r="H39" s="148" t="str">
        <f>'ALL PROJECTS MONTHLY REPORT'!H39</f>
        <v xml:space="preserve">American Intl. </v>
      </c>
      <c r="I39" s="149">
        <f>'ALL PROJECTS MONTHLY REPORT'!I39</f>
        <v>100</v>
      </c>
      <c r="J39" s="149">
        <f>'ALL PROJECTS MONTHLY REPORT'!J39</f>
        <v>100</v>
      </c>
      <c r="K39" s="149">
        <f>'ALL PROJECTS MONTHLY REPORT'!K39</f>
        <v>0</v>
      </c>
      <c r="L39" s="26">
        <f>'ALL PROJECTS MONTHLY REPORT'!L39</f>
        <v>100</v>
      </c>
      <c r="M39" s="149">
        <f>'ALL PROJECTS MONTHLY REPORT'!M39</f>
        <v>0</v>
      </c>
      <c r="N39" s="149">
        <f>'ALL PROJECTS MONTHLY REPORT'!N39</f>
        <v>620</v>
      </c>
      <c r="O39" s="149">
        <f>'ALL PROJECTS MONTHLY REPORT'!O39</f>
        <v>165</v>
      </c>
      <c r="P39" s="27">
        <f>'ALL PROJECTS MONTHLY REPORT'!P39</f>
        <v>785</v>
      </c>
      <c r="Q39" s="28">
        <f>'ALL PROJECTS MONTHLY REPORT'!Q39</f>
        <v>0.2661290322580645</v>
      </c>
      <c r="R39" s="29">
        <f>'ALL PROJECTS MONTHLY REPORT'!R39</f>
        <v>903</v>
      </c>
      <c r="S39" s="28">
        <f>'ALL PROJECTS MONTHLY REPORT'!S39</f>
        <v>1</v>
      </c>
      <c r="T39" s="31">
        <f>'ALL PROJECTS MONTHLY REPORT'!T39</f>
        <v>36742</v>
      </c>
      <c r="U39" s="31">
        <f>'ALL PROJECTS MONTHLY REPORT'!U39</f>
        <v>37361</v>
      </c>
      <c r="V39" s="32">
        <f>'ALL PROJECTS MONTHLY REPORT'!V39</f>
        <v>37526</v>
      </c>
      <c r="W39" s="32">
        <f>'ALL PROJECTS MONTHLY REPORT'!W39</f>
        <v>37645</v>
      </c>
      <c r="X39" s="32">
        <f>'ALL PROJECTS MONTHLY REPORT'!X39</f>
        <v>37645</v>
      </c>
      <c r="Y39" s="31">
        <f>'ALL PROJECTS MONTHLY REPORT'!Y39</f>
        <v>0</v>
      </c>
      <c r="Z39" s="150">
        <f>'ALL PROJECTS MONTHLY REPORT'!Z39</f>
        <v>0</v>
      </c>
      <c r="AA39" s="151">
        <f>'ALL PROJECTS MONTHLY REPORT'!AA39</f>
        <v>0</v>
      </c>
      <c r="AB39" s="152">
        <f>'ALL PROJECTS MONTHLY REPORT'!AB39</f>
        <v>2110081</v>
      </c>
      <c r="AC39" s="152">
        <f>'ALL PROJECTS MONTHLY REPORT'!AC39</f>
        <v>192030</v>
      </c>
      <c r="AD39" s="37">
        <f>'ALL PROJECTS MONTHLY REPORT'!AD39</f>
        <v>2302111</v>
      </c>
      <c r="AE39" s="28">
        <f>'ALL PROJECTS MONTHLY REPORT'!AE39</f>
        <v>9.1005985078297949E-2</v>
      </c>
      <c r="AF39" s="37">
        <f>'ALL PROJECTS MONTHLY REPORT'!AF39</f>
        <v>2302111</v>
      </c>
      <c r="AG39" s="152">
        <f>'ALL PROJECTS MONTHLY REPORT'!AG39</f>
        <v>0</v>
      </c>
      <c r="AH39" s="37">
        <f>'ALL PROJECTS MONTHLY REPORT'!AH39</f>
        <v>2302111</v>
      </c>
      <c r="AI39" s="39">
        <f>'ALL PROJECTS MONTHLY REPORT'!AI39</f>
        <v>1</v>
      </c>
      <c r="AJ39" s="40">
        <f>'ALL PROJECTS MONTHLY REPORT'!AJ39</f>
        <v>9.0299999999999994</v>
      </c>
      <c r="AK39" s="39">
        <f>'ALL PROJECTS MONTHLY REPORT'!AK39</f>
        <v>1</v>
      </c>
      <c r="AL39" s="119">
        <f>'ALL PROJECTS MONTHLY REPORT'!AL39</f>
        <v>0</v>
      </c>
      <c r="AM39" s="153" t="str">
        <f>'ALL PROJECTS MONTHLY REPORT'!AM39</f>
        <v>Project Closed</v>
      </c>
      <c r="AN39" s="154" t="s">
        <v>223</v>
      </c>
    </row>
    <row r="40" spans="1:40" s="155" customFormat="1" ht="43.8" hidden="1" thickBot="1" x14ac:dyDescent="0.35">
      <c r="A40" s="147">
        <f>'ALL PROJECTS MONTHLY REPORT'!A40</f>
        <v>5066</v>
      </c>
      <c r="B40" s="148" t="str">
        <f>'ALL PROJECTS MONTHLY REPORT'!B40</f>
        <v>Caguas</v>
      </c>
      <c r="C40" s="148" t="str">
        <f>'ALL PROJECTS MONTHLY REPORT'!C40</f>
        <v>Turabo Heights</v>
      </c>
      <c r="D40" s="148" t="str">
        <f>'ALL PROJECTS MONTHLY REPORT'!D40</f>
        <v>Luis Rodríguez</v>
      </c>
      <c r="E40" s="148" t="str">
        <f>'ALL PROJECTS MONTHLY REPORT'!E40</f>
        <v>MJ Consulting</v>
      </c>
      <c r="F40" s="148" t="str">
        <f>'ALL PROJECTS MONTHLY REPORT'!F40</f>
        <v xml:space="preserve">LMC
</v>
      </c>
      <c r="G40" s="148" t="str">
        <f>'ALL PROJECTS MONTHLY REPORT'!G40</f>
        <v>Andrés Hernández &amp; Asoc.</v>
      </c>
      <c r="H40" s="148" t="str">
        <f>'ALL PROJECTS MONTHLY REPORT'!H40</f>
        <v>Del Valle Group</v>
      </c>
      <c r="I40" s="149">
        <f>'ALL PROJECTS MONTHLY REPORT'!I40</f>
        <v>254</v>
      </c>
      <c r="J40" s="149">
        <f>'ALL PROJECTS MONTHLY REPORT'!J40</f>
        <v>254</v>
      </c>
      <c r="K40" s="149">
        <f>'ALL PROJECTS MONTHLY REPORT'!K40</f>
        <v>0</v>
      </c>
      <c r="L40" s="26">
        <f>'ALL PROJECTS MONTHLY REPORT'!L40</f>
        <v>254</v>
      </c>
      <c r="M40" s="149">
        <f>'ALL PROJECTS MONTHLY REPORT'!M40</f>
        <v>0</v>
      </c>
      <c r="N40" s="149">
        <f>'ALL PROJECTS MONTHLY REPORT'!N40</f>
        <v>1300</v>
      </c>
      <c r="O40" s="149">
        <f>'ALL PROJECTS MONTHLY REPORT'!O40</f>
        <v>471</v>
      </c>
      <c r="P40" s="27">
        <f>'ALL PROJECTS MONTHLY REPORT'!P40</f>
        <v>1771</v>
      </c>
      <c r="Q40" s="28">
        <f>'ALL PROJECTS MONTHLY REPORT'!Q40</f>
        <v>0.36230769230769233</v>
      </c>
      <c r="R40" s="29">
        <f>'ALL PROJECTS MONTHLY REPORT'!R40</f>
        <v>1641</v>
      </c>
      <c r="S40" s="28">
        <f>'ALL PROJECTS MONTHLY REPORT'!S40</f>
        <v>1</v>
      </c>
      <c r="T40" s="31">
        <f>'ALL PROJECTS MONTHLY REPORT'!T40</f>
        <v>38733</v>
      </c>
      <c r="U40" s="31">
        <f>'ALL PROJECTS MONTHLY REPORT'!U40</f>
        <v>40032</v>
      </c>
      <c r="V40" s="32">
        <f>'ALL PROJECTS MONTHLY REPORT'!V40</f>
        <v>40503</v>
      </c>
      <c r="W40" s="32">
        <f>'ALL PROJECTS MONTHLY REPORT'!W40</f>
        <v>40374</v>
      </c>
      <c r="X40" s="32">
        <f>'ALL PROJECTS MONTHLY REPORT'!X40</f>
        <v>40451</v>
      </c>
      <c r="Y40" s="31">
        <f>'ALL PROJECTS MONTHLY REPORT'!Y40</f>
        <v>0</v>
      </c>
      <c r="Z40" s="150" t="str">
        <f>'ALL PROJECTS MONTHLY REPORT'!Z40</f>
        <v>Tax Credit</v>
      </c>
      <c r="AA40" s="151">
        <f>'ALL PROJECTS MONTHLY REPORT'!AA40</f>
        <v>0</v>
      </c>
      <c r="AB40" s="152">
        <f>'ALL PROJECTS MONTHLY REPORT'!AB40</f>
        <v>25534940</v>
      </c>
      <c r="AC40" s="152">
        <f>'ALL PROJECTS MONTHLY REPORT'!AC40</f>
        <v>2776195</v>
      </c>
      <c r="AD40" s="37">
        <f>'ALL PROJECTS MONTHLY REPORT'!AD40</f>
        <v>28311135</v>
      </c>
      <c r="AE40" s="28">
        <f>'ALL PROJECTS MONTHLY REPORT'!AE40</f>
        <v>0.1087214224901253</v>
      </c>
      <c r="AF40" s="37">
        <f>'ALL PROJECTS MONTHLY REPORT'!AF40</f>
        <v>28311135.039999999</v>
      </c>
      <c r="AG40" s="152">
        <f>'ALL PROJECTS MONTHLY REPORT'!AG40</f>
        <v>0</v>
      </c>
      <c r="AH40" s="37">
        <f>'ALL PROJECTS MONTHLY REPORT'!AH40</f>
        <v>28311135.039999999</v>
      </c>
      <c r="AI40" s="39">
        <f>'ALL PROJECTS MONTHLY REPORT'!AI40</f>
        <v>1.0000000014128716</v>
      </c>
      <c r="AJ40" s="40">
        <f>'ALL PROJECTS MONTHLY REPORT'!AJ40</f>
        <v>6.4606299212598426</v>
      </c>
      <c r="AK40" s="39">
        <f>'ALL PROJECTS MONTHLY REPORT'!AK40</f>
        <v>1</v>
      </c>
      <c r="AL40" s="119">
        <f>'ALL PROJECTS MONTHLY REPORT'!AL40</f>
        <v>0</v>
      </c>
      <c r="AM40" s="153" t="str">
        <f>'ALL PROJECTS MONTHLY REPORT'!AM40</f>
        <v>Project Closed</v>
      </c>
      <c r="AN40" s="154" t="s">
        <v>223</v>
      </c>
    </row>
    <row r="41" spans="1:40" s="155" customFormat="1" ht="43.8" hidden="1" thickBot="1" x14ac:dyDescent="0.35">
      <c r="A41" s="147">
        <f>'ALL PROJECTS MONTHLY REPORT'!A41</f>
        <v>3038</v>
      </c>
      <c r="B41" s="148" t="str">
        <f>'ALL PROJECTS MONTHLY REPORT'!B41</f>
        <v>Camuy</v>
      </c>
      <c r="C41" s="148" t="str">
        <f>'ALL PROJECTS MONTHLY REPORT'!C41</f>
        <v>M. Román Adames</v>
      </c>
      <c r="D41" s="148" t="str">
        <f>'ALL PROJECTS MONTHLY REPORT'!D41</f>
        <v>Arturo Acevedo</v>
      </c>
      <c r="E41" s="148" t="str">
        <f>'ALL PROJECTS MONTHLY REPORT'!E41</f>
        <v>NFC</v>
      </c>
      <c r="F41" s="148" t="str">
        <f>'ALL PROJECTS MONTHLY REPORT'!F41</f>
        <v>CMS</v>
      </c>
      <c r="G41" s="148" t="str">
        <f>'ALL PROJECTS MONTHLY REPORT'!G41</f>
        <v>Gutierez &amp; Gutierrez</v>
      </c>
      <c r="H41" s="148" t="str">
        <f>'ALL PROJECTS MONTHLY REPORT'!H41</f>
        <v>Pintores Metropolitanos</v>
      </c>
      <c r="I41" s="149">
        <f>'ALL PROJECTS MONTHLY REPORT'!I41</f>
        <v>64</v>
      </c>
      <c r="J41" s="149">
        <f>'ALL PROJECTS MONTHLY REPORT'!J41</f>
        <v>64</v>
      </c>
      <c r="K41" s="149">
        <f>'ALL PROJECTS MONTHLY REPORT'!K41</f>
        <v>0</v>
      </c>
      <c r="L41" s="26">
        <f>'ALL PROJECTS MONTHLY REPORT'!L41</f>
        <v>64</v>
      </c>
      <c r="M41" s="149">
        <f>'ALL PROJECTS MONTHLY REPORT'!M41</f>
        <v>0</v>
      </c>
      <c r="N41" s="149">
        <f>'ALL PROJECTS MONTHLY REPORT'!N41</f>
        <v>396</v>
      </c>
      <c r="O41" s="149">
        <f>'ALL PROJECTS MONTHLY REPORT'!O41</f>
        <v>491</v>
      </c>
      <c r="P41" s="27">
        <f>'ALL PROJECTS MONTHLY REPORT'!P41</f>
        <v>887</v>
      </c>
      <c r="Q41" s="28">
        <f>'ALL PROJECTS MONTHLY REPORT'!Q41</f>
        <v>1.2398989898989898</v>
      </c>
      <c r="R41" s="29">
        <f>'ALL PROJECTS MONTHLY REPORT'!R41</f>
        <v>1101</v>
      </c>
      <c r="S41" s="28">
        <f>'ALL PROJECTS MONTHLY REPORT'!S41</f>
        <v>1</v>
      </c>
      <c r="T41" s="31">
        <f>'ALL PROJECTS MONTHLY REPORT'!T41</f>
        <v>35569</v>
      </c>
      <c r="U41" s="31">
        <f>'ALL PROJECTS MONTHLY REPORT'!U41</f>
        <v>35964</v>
      </c>
      <c r="V41" s="32">
        <f>'ALL PROJECTS MONTHLY REPORT'!V41</f>
        <v>36455</v>
      </c>
      <c r="W41" s="32">
        <f>'ALL PROJECTS MONTHLY REPORT'!W41</f>
        <v>36670</v>
      </c>
      <c r="X41" s="32">
        <f>'ALL PROJECTS MONTHLY REPORT'!X41</f>
        <v>36969</v>
      </c>
      <c r="Y41" s="31">
        <f>'ALL PROJECTS MONTHLY REPORT'!Y41</f>
        <v>0</v>
      </c>
      <c r="Z41" s="150">
        <f>'ALL PROJECTS MONTHLY REPORT'!Z41</f>
        <v>0</v>
      </c>
      <c r="AA41" s="151">
        <f>'ALL PROJECTS MONTHLY REPORT'!AA41</f>
        <v>0</v>
      </c>
      <c r="AB41" s="152">
        <f>'ALL PROJECTS MONTHLY REPORT'!AB41</f>
        <v>3600000</v>
      </c>
      <c r="AC41" s="152">
        <f>'ALL PROJECTS MONTHLY REPORT'!AC41</f>
        <v>403566</v>
      </c>
      <c r="AD41" s="37">
        <f>'ALL PROJECTS MONTHLY REPORT'!AD41</f>
        <v>4003566</v>
      </c>
      <c r="AE41" s="28">
        <f>'ALL PROJECTS MONTHLY REPORT'!AE41</f>
        <v>0.11210166666666667</v>
      </c>
      <c r="AF41" s="37">
        <f>'ALL PROJECTS MONTHLY REPORT'!AF41</f>
        <v>4003566</v>
      </c>
      <c r="AG41" s="152">
        <f>'ALL PROJECTS MONTHLY REPORT'!AG41</f>
        <v>0</v>
      </c>
      <c r="AH41" s="37">
        <f>'ALL PROJECTS MONTHLY REPORT'!AH41</f>
        <v>4003566</v>
      </c>
      <c r="AI41" s="39">
        <f>'ALL PROJECTS MONTHLY REPORT'!AI41</f>
        <v>1</v>
      </c>
      <c r="AJ41" s="40">
        <f>'ALL PROJECTS MONTHLY REPORT'!AJ41</f>
        <v>17.203125</v>
      </c>
      <c r="AK41" s="39">
        <f>'ALL PROJECTS MONTHLY REPORT'!AK41</f>
        <v>1</v>
      </c>
      <c r="AL41" s="119">
        <f>'ALL PROJECTS MONTHLY REPORT'!AL41</f>
        <v>0</v>
      </c>
      <c r="AM41" s="153" t="str">
        <f>'ALL PROJECTS MONTHLY REPORT'!AM41</f>
        <v>Project Closed</v>
      </c>
      <c r="AN41" s="154" t="s">
        <v>223</v>
      </c>
    </row>
    <row r="42" spans="1:40" s="155" customFormat="1" ht="43.8" hidden="1" thickBot="1" x14ac:dyDescent="0.35">
      <c r="A42" s="147">
        <f>'ALL PROJECTS MONTHLY REPORT'!A42</f>
        <v>3053</v>
      </c>
      <c r="B42" s="148" t="str">
        <f>'ALL PROJECTS MONTHLY REPORT'!B42</f>
        <v>Canóvanas</v>
      </c>
      <c r="C42" s="148" t="str">
        <f>'ALL PROJECTS MONTHLY REPORT'!C42</f>
        <v>Jesús T. Piñero</v>
      </c>
      <c r="D42" s="148" t="str">
        <f>'ALL PROJECTS MONTHLY REPORT'!D42</f>
        <v>Katherine Vázquez</v>
      </c>
      <c r="E42" s="148" t="str">
        <f>'ALL PROJECTS MONTHLY REPORT'!E42</f>
        <v>Peregrine Group Inc.</v>
      </c>
      <c r="F42" s="148" t="str">
        <f>'ALL PROJECTS MONTHLY REPORT'!F42</f>
        <v>Klassik Builders</v>
      </c>
      <c r="G42" s="148" t="str">
        <f>'ALL PROJECTS MONTHLY REPORT'!G42</f>
        <v>Ray Engineers, PSC</v>
      </c>
      <c r="H42" s="148" t="str">
        <f>'ALL PROJECTS MONTHLY REPORT'!H42</f>
        <v>LPC&amp;D</v>
      </c>
      <c r="I42" s="149">
        <f>'ALL PROJECTS MONTHLY REPORT'!I42</f>
        <v>124</v>
      </c>
      <c r="J42" s="149">
        <f>'ALL PROJECTS MONTHLY REPORT'!J42</f>
        <v>124</v>
      </c>
      <c r="K42" s="149">
        <f>'ALL PROJECTS MONTHLY REPORT'!K42</f>
        <v>0</v>
      </c>
      <c r="L42" s="26">
        <f>'ALL PROJECTS MONTHLY REPORT'!L42</f>
        <v>124</v>
      </c>
      <c r="M42" s="149">
        <f>'ALL PROJECTS MONTHLY REPORT'!M42</f>
        <v>0</v>
      </c>
      <c r="N42" s="149">
        <f>'ALL PROJECTS MONTHLY REPORT'!N42</f>
        <v>913</v>
      </c>
      <c r="O42" s="149">
        <f>'ALL PROJECTS MONTHLY REPORT'!O42</f>
        <v>237</v>
      </c>
      <c r="P42" s="27">
        <f>'ALL PROJECTS MONTHLY REPORT'!P42</f>
        <v>1150</v>
      </c>
      <c r="Q42" s="28">
        <f>'ALL PROJECTS MONTHLY REPORT'!Q42</f>
        <v>0.25958378970427165</v>
      </c>
      <c r="R42" s="29">
        <f>'ALL PROJECTS MONTHLY REPORT'!R42</f>
        <v>1149</v>
      </c>
      <c r="S42" s="28">
        <f>'ALL PROJECTS MONTHLY REPORT'!S42</f>
        <v>1</v>
      </c>
      <c r="T42" s="31">
        <f>'ALL PROJECTS MONTHLY REPORT'!T42</f>
        <v>40009</v>
      </c>
      <c r="U42" s="31">
        <f>'ALL PROJECTS MONTHLY REPORT'!U42</f>
        <v>40921</v>
      </c>
      <c r="V42" s="32">
        <f>'ALL PROJECTS MONTHLY REPORT'!V42</f>
        <v>41158</v>
      </c>
      <c r="W42" s="32">
        <f>'ALL PROJECTS MONTHLY REPORT'!W42</f>
        <v>41158</v>
      </c>
      <c r="X42" s="32">
        <f>'ALL PROJECTS MONTHLY REPORT'!X42</f>
        <v>41455</v>
      </c>
      <c r="Y42" s="31">
        <f>'ALL PROJECTS MONTHLY REPORT'!Y42</f>
        <v>0</v>
      </c>
      <c r="Z42" s="150" t="str">
        <f>'ALL PROJECTS MONTHLY REPORT'!Z42</f>
        <v>ARRA/CFP</v>
      </c>
      <c r="AA42" s="151">
        <f>'ALL PROJECTS MONTHLY REPORT'!AA42</f>
        <v>0</v>
      </c>
      <c r="AB42" s="152">
        <f>'ALL PROJECTS MONTHLY REPORT'!AB42</f>
        <v>16575250</v>
      </c>
      <c r="AC42" s="152">
        <f>'ALL PROJECTS MONTHLY REPORT'!AC42</f>
        <v>2355453</v>
      </c>
      <c r="AD42" s="37">
        <f>'ALL PROJECTS MONTHLY REPORT'!AD42</f>
        <v>18930703</v>
      </c>
      <c r="AE42" s="28">
        <f>'ALL PROJECTS MONTHLY REPORT'!AE42</f>
        <v>0.14210663489238473</v>
      </c>
      <c r="AF42" s="37">
        <f>'ALL PROJECTS MONTHLY REPORT'!AF42</f>
        <v>18827830.649999999</v>
      </c>
      <c r="AG42" s="152">
        <f>'ALL PROJECTS MONTHLY REPORT'!AG42</f>
        <v>0</v>
      </c>
      <c r="AH42" s="37">
        <f>'ALL PROJECTS MONTHLY REPORT'!AH42</f>
        <v>18827830.649999999</v>
      </c>
      <c r="AI42" s="39">
        <f>'ALL PROJECTS MONTHLY REPORT'!AI42</f>
        <v>0.99456584628684941</v>
      </c>
      <c r="AJ42" s="40">
        <f>'ALL PROJECTS MONTHLY REPORT'!AJ42</f>
        <v>9.2661290322580641</v>
      </c>
      <c r="AK42" s="39">
        <f>'ALL PROJECTS MONTHLY REPORT'!AK42</f>
        <v>1</v>
      </c>
      <c r="AL42" s="119">
        <f>'ALL PROJECTS MONTHLY REPORT'!AL42</f>
        <v>0</v>
      </c>
      <c r="AM42" s="153" t="str">
        <f>'ALL PROJECTS MONTHLY REPORT'!AM42</f>
        <v>The following items are pending: comments from payroll non-compliance issues, to submit certification # 38.</v>
      </c>
      <c r="AN42" s="154" t="s">
        <v>223</v>
      </c>
    </row>
    <row r="43" spans="1:40" s="155" customFormat="1" ht="29.4" hidden="1" thickBot="1" x14ac:dyDescent="0.35">
      <c r="A43" s="147">
        <f>'ALL PROJECTS MONTHLY REPORT'!A43</f>
        <v>5082</v>
      </c>
      <c r="B43" s="148" t="str">
        <f>'ALL PROJECTS MONTHLY REPORT'!B43</f>
        <v>Carolina</v>
      </c>
      <c r="C43" s="148" t="str">
        <f>'ALL PROJECTS MONTHLY REPORT'!C43</f>
        <v>Alturas de Country Club</v>
      </c>
      <c r="D43" s="148" t="str">
        <f>'ALL PROJECTS MONTHLY REPORT'!D43</f>
        <v>José González</v>
      </c>
      <c r="E43" s="148" t="str">
        <f>'ALL PROJECTS MONTHLY REPORT'!E43</f>
        <v>PROMMA</v>
      </c>
      <c r="F43" s="148" t="str">
        <f>'ALL PROJECTS MONTHLY REPORT'!F43</f>
        <v xml:space="preserve">URS 
</v>
      </c>
      <c r="G43" s="148" t="str">
        <f>'ALL PROJECTS MONTHLY REPORT'!G43</f>
        <v>Jorge del Rio</v>
      </c>
      <c r="H43" s="148" t="str">
        <f>'ALL PROJECTS MONTHLY REPORT'!H43</f>
        <v>North Construction</v>
      </c>
      <c r="I43" s="149">
        <f>'ALL PROJECTS MONTHLY REPORT'!I43</f>
        <v>72</v>
      </c>
      <c r="J43" s="149">
        <f>'ALL PROJECTS MONTHLY REPORT'!J43</f>
        <v>72</v>
      </c>
      <c r="K43" s="149">
        <f>'ALL PROJECTS MONTHLY REPORT'!K43</f>
        <v>0</v>
      </c>
      <c r="L43" s="26">
        <f>'ALL PROJECTS MONTHLY REPORT'!L43</f>
        <v>72</v>
      </c>
      <c r="M43" s="149">
        <f>'ALL PROJECTS MONTHLY REPORT'!M43</f>
        <v>0</v>
      </c>
      <c r="N43" s="149">
        <f>'ALL PROJECTS MONTHLY REPORT'!N43</f>
        <v>548</v>
      </c>
      <c r="O43" s="149">
        <f>'ALL PROJECTS MONTHLY REPORT'!O43</f>
        <v>373</v>
      </c>
      <c r="P43" s="27">
        <f>'ALL PROJECTS MONTHLY REPORT'!P43</f>
        <v>921</v>
      </c>
      <c r="Q43" s="28">
        <f>'ALL PROJECTS MONTHLY REPORT'!Q43</f>
        <v>0.68065693430656937</v>
      </c>
      <c r="R43" s="29">
        <f>'ALL PROJECTS MONTHLY REPORT'!R43</f>
        <v>893</v>
      </c>
      <c r="S43" s="28">
        <f>'ALL PROJECTS MONTHLY REPORT'!S43</f>
        <v>1</v>
      </c>
      <c r="T43" s="31">
        <f>'ALL PROJECTS MONTHLY REPORT'!T43</f>
        <v>38257</v>
      </c>
      <c r="U43" s="31">
        <f>'ALL PROJECTS MONTHLY REPORT'!U43</f>
        <v>38804</v>
      </c>
      <c r="V43" s="32">
        <f>'ALL PROJECTS MONTHLY REPORT'!V43</f>
        <v>39177</v>
      </c>
      <c r="W43" s="32">
        <f>'ALL PROJECTS MONTHLY REPORT'!W43</f>
        <v>39150</v>
      </c>
      <c r="X43" s="32">
        <f>'ALL PROJECTS MONTHLY REPORT'!X43</f>
        <v>39927</v>
      </c>
      <c r="Y43" s="31">
        <f>'ALL PROJECTS MONTHLY REPORT'!Y43</f>
        <v>0</v>
      </c>
      <c r="Z43" s="150" t="str">
        <f>'ALL PROJECTS MONTHLY REPORT'!Z43</f>
        <v>CFP</v>
      </c>
      <c r="AA43" s="151">
        <f>'ALL PROJECTS MONTHLY REPORT'!AA43</f>
        <v>0</v>
      </c>
      <c r="AB43" s="152">
        <f>'ALL PROJECTS MONTHLY REPORT'!AB43</f>
        <v>5977756.1500000004</v>
      </c>
      <c r="AC43" s="152">
        <f>'ALL PROJECTS MONTHLY REPORT'!AC43</f>
        <v>1066756.51</v>
      </c>
      <c r="AD43" s="37">
        <f>'ALL PROJECTS MONTHLY REPORT'!AD43</f>
        <v>7044512.6600000001</v>
      </c>
      <c r="AE43" s="28">
        <f>'ALL PROJECTS MONTHLY REPORT'!AE43</f>
        <v>0.17845433691703866</v>
      </c>
      <c r="AF43" s="37">
        <f>'ALL PROJECTS MONTHLY REPORT'!AF43</f>
        <v>7044512.6699999999</v>
      </c>
      <c r="AG43" s="152">
        <f>'ALL PROJECTS MONTHLY REPORT'!AG43</f>
        <v>0</v>
      </c>
      <c r="AH43" s="37">
        <f>'ALL PROJECTS MONTHLY REPORT'!AH43</f>
        <v>7044512.6699999999</v>
      </c>
      <c r="AI43" s="39">
        <f>'ALL PROJECTS MONTHLY REPORT'!AI43</f>
        <v>1.0000000014195445</v>
      </c>
      <c r="AJ43" s="40">
        <f>'ALL PROJECTS MONTHLY REPORT'!AJ43</f>
        <v>12.402777777777779</v>
      </c>
      <c r="AK43" s="39">
        <f>'ALL PROJECTS MONTHLY REPORT'!AK43</f>
        <v>1</v>
      </c>
      <c r="AL43" s="119">
        <f>'ALL PROJECTS MONTHLY REPORT'!AL43</f>
        <v>0</v>
      </c>
      <c r="AM43" s="153" t="str">
        <f>'ALL PROJECTS MONTHLY REPORT'!AM43</f>
        <v>Project Closed</v>
      </c>
      <c r="AN43" s="154" t="s">
        <v>223</v>
      </c>
    </row>
    <row r="44" spans="1:40" s="155" customFormat="1" ht="29.4" hidden="1" thickBot="1" x14ac:dyDescent="0.35">
      <c r="A44" s="147">
        <f>'ALL PROJECTS MONTHLY REPORT'!A44</f>
        <v>5057</v>
      </c>
      <c r="B44" s="148" t="str">
        <f>'ALL PROJECTS MONTHLY REPORT'!B44</f>
        <v>Carolina</v>
      </c>
      <c r="C44" s="148" t="str">
        <f>'ALL PROJECTS MONTHLY REPORT'!C44</f>
        <v>Los Mirtos</v>
      </c>
      <c r="D44" s="148" t="str">
        <f>'ALL PROJECTS MONTHLY REPORT'!D44</f>
        <v>José González</v>
      </c>
      <c r="E44" s="148" t="str">
        <f>'ALL PROJECTS MONTHLY REPORT'!E44</f>
        <v>Cost Control</v>
      </c>
      <c r="F44" s="148" t="str">
        <f>'ALL PROJECTS MONTHLY REPORT'!F44</f>
        <v>CCC-JV</v>
      </c>
      <c r="G44" s="148" t="str">
        <f>'ALL PROJECTS MONTHLY REPORT'!G44</f>
        <v>Hernández   -    Bauzá</v>
      </c>
      <c r="H44" s="148" t="str">
        <f>'ALL PROJECTS MONTHLY REPORT'!H44</f>
        <v>Del Valle group</v>
      </c>
      <c r="I44" s="149">
        <f>'ALL PROJECTS MONTHLY REPORT'!I44</f>
        <v>144</v>
      </c>
      <c r="J44" s="149">
        <f>'ALL PROJECTS MONTHLY REPORT'!J44</f>
        <v>144</v>
      </c>
      <c r="K44" s="149">
        <f>'ALL PROJECTS MONTHLY REPORT'!K44</f>
        <v>0</v>
      </c>
      <c r="L44" s="26">
        <f>'ALL PROJECTS MONTHLY REPORT'!L44</f>
        <v>144</v>
      </c>
      <c r="M44" s="149">
        <f>'ALL PROJECTS MONTHLY REPORT'!M44</f>
        <v>0</v>
      </c>
      <c r="N44" s="149">
        <f>'ALL PROJECTS MONTHLY REPORT'!N44</f>
        <v>545</v>
      </c>
      <c r="O44" s="149">
        <f>'ALL PROJECTS MONTHLY REPORT'!O44</f>
        <v>121</v>
      </c>
      <c r="P44" s="27">
        <f>'ALL PROJECTS MONTHLY REPORT'!P44</f>
        <v>666</v>
      </c>
      <c r="Q44" s="28">
        <f>'ALL PROJECTS MONTHLY REPORT'!Q44</f>
        <v>0.22201834862385322</v>
      </c>
      <c r="R44" s="29">
        <f>'ALL PROJECTS MONTHLY REPORT'!R44</f>
        <v>690</v>
      </c>
      <c r="S44" s="28">
        <f>'ALL PROJECTS MONTHLY REPORT'!S44</f>
        <v>1</v>
      </c>
      <c r="T44" s="31">
        <f>'ALL PROJECTS MONTHLY REPORT'!T44</f>
        <v>40490</v>
      </c>
      <c r="U44" s="31">
        <f>'ALL PROJECTS MONTHLY REPORT'!U44</f>
        <v>41034</v>
      </c>
      <c r="V44" s="32">
        <f>'ALL PROJECTS MONTHLY REPORT'!V44</f>
        <v>41155</v>
      </c>
      <c r="W44" s="32">
        <f>'ALL PROJECTS MONTHLY REPORT'!W44</f>
        <v>41180</v>
      </c>
      <c r="X44" s="32">
        <f>'ALL PROJECTS MONTHLY REPORT'!X44</f>
        <v>41472</v>
      </c>
      <c r="Y44" s="31">
        <f>'ALL PROJECTS MONTHLY REPORT'!Y44</f>
        <v>0</v>
      </c>
      <c r="Z44" s="150" t="str">
        <f>'ALL PROJECTS MONTHLY REPORT'!Z44</f>
        <v>Tax Credit</v>
      </c>
      <c r="AA44" s="151">
        <f>'ALL PROJECTS MONTHLY REPORT'!AA44</f>
        <v>0</v>
      </c>
      <c r="AB44" s="152">
        <f>'ALL PROJECTS MONTHLY REPORT'!AB44</f>
        <v>14841000</v>
      </c>
      <c r="AC44" s="152">
        <f>'ALL PROJECTS MONTHLY REPORT'!AC44</f>
        <v>272983</v>
      </c>
      <c r="AD44" s="37">
        <f>'ALL PROJECTS MONTHLY REPORT'!AD44</f>
        <v>15113983</v>
      </c>
      <c r="AE44" s="28">
        <f>'ALL PROJECTS MONTHLY REPORT'!AE44</f>
        <v>1.8393841385351391E-2</v>
      </c>
      <c r="AF44" s="37">
        <f>'ALL PROJECTS MONTHLY REPORT'!AF44</f>
        <v>14923649</v>
      </c>
      <c r="AG44" s="152">
        <f>'ALL PROJECTS MONTHLY REPORT'!AG44</f>
        <v>0</v>
      </c>
      <c r="AH44" s="37">
        <f>'ALL PROJECTS MONTHLY REPORT'!AH44</f>
        <v>14923649</v>
      </c>
      <c r="AI44" s="39">
        <f>'ALL PROJECTS MONTHLY REPORT'!AI44</f>
        <v>0.98740676101064817</v>
      </c>
      <c r="AJ44" s="40">
        <f>'ALL PROJECTS MONTHLY REPORT'!AJ44</f>
        <v>4.791666666666667</v>
      </c>
      <c r="AK44" s="39">
        <f>'ALL PROJECTS MONTHLY REPORT'!AK44</f>
        <v>1</v>
      </c>
      <c r="AL44" s="119">
        <f>'ALL PROJECTS MONTHLY REPORT'!AL44</f>
        <v>0</v>
      </c>
      <c r="AM44" s="153" t="str">
        <f>'ALL PROJECTS MONTHLY REPORT'!AM44</f>
        <v>Project Closed</v>
      </c>
      <c r="AN44" s="154" t="s">
        <v>223</v>
      </c>
    </row>
    <row r="45" spans="1:40" s="155" customFormat="1" ht="58.2" hidden="1" thickBot="1" x14ac:dyDescent="0.35">
      <c r="A45" s="147">
        <f>'ALL PROJECTS MONTHLY REPORT'!A45</f>
        <v>5076</v>
      </c>
      <c r="B45" s="148" t="str">
        <f>'ALL PROJECTS MONTHLY REPORT'!B45</f>
        <v>Carolina</v>
      </c>
      <c r="C45" s="148" t="str">
        <f>'ALL PROJECTS MONTHLY REPORT'!C45</f>
        <v>Catañito Gardens</v>
      </c>
      <c r="D45" s="148" t="str">
        <f>'ALL PROJECTS MONTHLY REPORT'!D45</f>
        <v>Luis Rodríguez</v>
      </c>
      <c r="E45" s="148" t="str">
        <f>'ALL PROJECTS MONTHLY REPORT'!E45</f>
        <v>Inn Capital Housing Division Joint Venture</v>
      </c>
      <c r="F45" s="148" t="str">
        <f>'ALL PROJECTS MONTHLY REPORT'!F45</f>
        <v xml:space="preserve">MD
</v>
      </c>
      <c r="G45" s="148" t="str">
        <f>'ALL PROJECTS MONTHLY REPORT'!G45</f>
        <v>URS Caribe</v>
      </c>
      <c r="H45" s="148" t="str">
        <f>'ALL PROJECTS MONTHLY REPORT'!H45</f>
        <v>RBC Construction</v>
      </c>
      <c r="I45" s="149">
        <f>'ALL PROJECTS MONTHLY REPORT'!I45</f>
        <v>124</v>
      </c>
      <c r="J45" s="149">
        <f>'ALL PROJECTS MONTHLY REPORT'!J45</f>
        <v>124</v>
      </c>
      <c r="K45" s="149">
        <f>'ALL PROJECTS MONTHLY REPORT'!K45</f>
        <v>0</v>
      </c>
      <c r="L45" s="26">
        <f>'ALL PROJECTS MONTHLY REPORT'!L45</f>
        <v>124</v>
      </c>
      <c r="M45" s="149">
        <f>'ALL PROJECTS MONTHLY REPORT'!M45</f>
        <v>0</v>
      </c>
      <c r="N45" s="149">
        <f>'ALL PROJECTS MONTHLY REPORT'!N45</f>
        <v>730</v>
      </c>
      <c r="O45" s="149">
        <f>'ALL PROJECTS MONTHLY REPORT'!O45</f>
        <v>937</v>
      </c>
      <c r="P45" s="27">
        <f>'ALL PROJECTS MONTHLY REPORT'!P45</f>
        <v>1667</v>
      </c>
      <c r="Q45" s="28">
        <f>'ALL PROJECTS MONTHLY REPORT'!Q45</f>
        <v>1.2835616438356163</v>
      </c>
      <c r="R45" s="29">
        <f>'ALL PROJECTS MONTHLY REPORT'!R45</f>
        <v>0</v>
      </c>
      <c r="S45" s="28">
        <f>'ALL PROJECTS MONTHLY REPORT'!S45</f>
        <v>1</v>
      </c>
      <c r="T45" s="31">
        <f>'ALL PROJECTS MONTHLY REPORT'!T45</f>
        <v>38756</v>
      </c>
      <c r="U45" s="31">
        <f>'ALL PROJECTS MONTHLY REPORT'!U45</f>
        <v>39485</v>
      </c>
      <c r="V45" s="32">
        <f>'ALL PROJECTS MONTHLY REPORT'!V45</f>
        <v>40422</v>
      </c>
      <c r="W45" s="32">
        <f>'ALL PROJECTS MONTHLY REPORT'!W45</f>
        <v>38756</v>
      </c>
      <c r="X45" s="32">
        <f>'ALL PROJECTS MONTHLY REPORT'!X45</f>
        <v>40630</v>
      </c>
      <c r="Y45" s="31">
        <f>'ALL PROJECTS MONTHLY REPORT'!Y45</f>
        <v>0</v>
      </c>
      <c r="Z45" s="150" t="str">
        <f>'ALL PROJECTS MONTHLY REPORT'!Z45</f>
        <v>Tax Credit 908-2008</v>
      </c>
      <c r="AA45" s="151">
        <f>'ALL PROJECTS MONTHLY REPORT'!AA45</f>
        <v>0</v>
      </c>
      <c r="AB45" s="152">
        <f>'ALL PROJECTS MONTHLY REPORT'!AB45</f>
        <v>13938100</v>
      </c>
      <c r="AC45" s="152">
        <f>'ALL PROJECTS MONTHLY REPORT'!AC45</f>
        <v>819027.61999999988</v>
      </c>
      <c r="AD45" s="37">
        <f>'ALL PROJECTS MONTHLY REPORT'!AD45</f>
        <v>14757127.619999999</v>
      </c>
      <c r="AE45" s="28">
        <f>'ALL PROJECTS MONTHLY REPORT'!AE45</f>
        <v>5.8761783887330402E-2</v>
      </c>
      <c r="AF45" s="37">
        <f>'ALL PROJECTS MONTHLY REPORT'!AF45</f>
        <v>14757127.619999999</v>
      </c>
      <c r="AG45" s="152">
        <f>'ALL PROJECTS MONTHLY REPORT'!AG45</f>
        <v>0</v>
      </c>
      <c r="AH45" s="37">
        <f>'ALL PROJECTS MONTHLY REPORT'!AH45</f>
        <v>14757127.619999999</v>
      </c>
      <c r="AI45" s="39">
        <f>'ALL PROJECTS MONTHLY REPORT'!AI45</f>
        <v>1</v>
      </c>
      <c r="AJ45" s="40">
        <f>'ALL PROJECTS MONTHLY REPORT'!AJ45</f>
        <v>0</v>
      </c>
      <c r="AK45" s="39">
        <f>'ALL PROJECTS MONTHLY REPORT'!AK45</f>
        <v>1</v>
      </c>
      <c r="AL45" s="119">
        <f>'ALL PROJECTS MONTHLY REPORT'!AL45</f>
        <v>0</v>
      </c>
      <c r="AM45" s="153" t="str">
        <f>'ALL PROJECTS MONTHLY REPORT'!AM45</f>
        <v>Project Closed</v>
      </c>
      <c r="AN45" s="154" t="s">
        <v>223</v>
      </c>
    </row>
    <row r="46" spans="1:40" s="155" customFormat="1" ht="29.4" hidden="1" thickBot="1" x14ac:dyDescent="0.35">
      <c r="A46" s="147">
        <f>'ALL PROJECTS MONTHLY REPORT'!A46</f>
        <v>5102</v>
      </c>
      <c r="B46" s="148" t="str">
        <f>'ALL PROJECTS MONTHLY REPORT'!B46</f>
        <v>Carolina</v>
      </c>
      <c r="C46" s="148" t="str">
        <f>'ALL PROJECTS MONTHLY REPORT'!C46</f>
        <v>El Coral</v>
      </c>
      <c r="D46" s="148" t="str">
        <f>'ALL PROJECTS MONTHLY REPORT'!D46</f>
        <v>José A. González</v>
      </c>
      <c r="E46" s="148" t="str">
        <f>'ALL PROJECTS MONTHLY REPORT'!E46</f>
        <v>Cost Control Company, Inc.</v>
      </c>
      <c r="F46" s="148" t="str">
        <f>'ALL PROJECTS MONTHLY REPORT'!F46</f>
        <v xml:space="preserve">URS Caribe
</v>
      </c>
      <c r="G46" s="148" t="str">
        <f>'ALL PROJECTS MONTHLY REPORT'!G46</f>
        <v>Francinetti Arquitectos</v>
      </c>
      <c r="H46" s="148" t="str">
        <f>'ALL PROJECTS MONTHLY REPORT'!H46</f>
        <v>Orion Contractors</v>
      </c>
      <c r="I46" s="149">
        <f>'ALL PROJECTS MONTHLY REPORT'!I46</f>
        <v>100</v>
      </c>
      <c r="J46" s="149">
        <f>'ALL PROJECTS MONTHLY REPORT'!J46</f>
        <v>100</v>
      </c>
      <c r="K46" s="149">
        <f>'ALL PROJECTS MONTHLY REPORT'!K46</f>
        <v>0</v>
      </c>
      <c r="L46" s="26">
        <f>'ALL PROJECTS MONTHLY REPORT'!L46</f>
        <v>100</v>
      </c>
      <c r="M46" s="149">
        <f>'ALL PROJECTS MONTHLY REPORT'!M46</f>
        <v>0</v>
      </c>
      <c r="N46" s="149">
        <f>'ALL PROJECTS MONTHLY REPORT'!N46</f>
        <v>913</v>
      </c>
      <c r="O46" s="149">
        <f>'ALL PROJECTS MONTHLY REPORT'!O46</f>
        <v>1268</v>
      </c>
      <c r="P46" s="27">
        <f>'ALL PROJECTS MONTHLY REPORT'!P46</f>
        <v>2181</v>
      </c>
      <c r="Q46" s="28">
        <f>'ALL PROJECTS MONTHLY REPORT'!Q46</f>
        <v>1.3888280394304491</v>
      </c>
      <c r="R46" s="29">
        <f>'ALL PROJECTS MONTHLY REPORT'!R46</f>
        <v>2180</v>
      </c>
      <c r="S46" s="28">
        <f>'ALL PROJECTS MONTHLY REPORT'!S46</f>
        <v>1</v>
      </c>
      <c r="T46" s="31">
        <f>'ALL PROJECTS MONTHLY REPORT'!T46</f>
        <v>38726</v>
      </c>
      <c r="U46" s="31">
        <f>'ALL PROJECTS MONTHLY REPORT'!U46</f>
        <v>39638</v>
      </c>
      <c r="V46" s="32">
        <f>'ALL PROJECTS MONTHLY REPORT'!V46</f>
        <v>40906</v>
      </c>
      <c r="W46" s="32">
        <f>'ALL PROJECTS MONTHLY REPORT'!W46</f>
        <v>40906</v>
      </c>
      <c r="X46" s="32">
        <f>'ALL PROJECTS MONTHLY REPORT'!X46</f>
        <v>41089</v>
      </c>
      <c r="Y46" s="31">
        <f>'ALL PROJECTS MONTHLY REPORT'!Y46</f>
        <v>0</v>
      </c>
      <c r="Z46" s="150" t="str">
        <f>'ALL PROJECTS MONTHLY REPORT'!Z46</f>
        <v>Tax Credit</v>
      </c>
      <c r="AA46" s="151">
        <f>'ALL PROJECTS MONTHLY REPORT'!AA46</f>
        <v>0</v>
      </c>
      <c r="AB46" s="152">
        <f>'ALL PROJECTS MONTHLY REPORT'!AB46</f>
        <v>9718830</v>
      </c>
      <c r="AC46" s="152">
        <f>'ALL PROJECTS MONTHLY REPORT'!AC46</f>
        <v>1196730.19</v>
      </c>
      <c r="AD46" s="37">
        <f>'ALL PROJECTS MONTHLY REPORT'!AD46</f>
        <v>10915560.189999999</v>
      </c>
      <c r="AE46" s="28">
        <f>'ALL PROJECTS MONTHLY REPORT'!AE46</f>
        <v>0.1231352117487393</v>
      </c>
      <c r="AF46" s="37">
        <f>'ALL PROJECTS MONTHLY REPORT'!AF46</f>
        <v>10915560.189999999</v>
      </c>
      <c r="AG46" s="152">
        <f>'ALL PROJECTS MONTHLY REPORT'!AG46</f>
        <v>0</v>
      </c>
      <c r="AH46" s="37">
        <f>'ALL PROJECTS MONTHLY REPORT'!AH46</f>
        <v>10915560.189999999</v>
      </c>
      <c r="AI46" s="39">
        <f>'ALL PROJECTS MONTHLY REPORT'!AI46</f>
        <v>1</v>
      </c>
      <c r="AJ46" s="40">
        <f>'ALL PROJECTS MONTHLY REPORT'!AJ46</f>
        <v>21.8</v>
      </c>
      <c r="AK46" s="39">
        <f>'ALL PROJECTS MONTHLY REPORT'!AK46</f>
        <v>1</v>
      </c>
      <c r="AL46" s="119">
        <f>'ALL PROJECTS MONTHLY REPORT'!AL46</f>
        <v>0</v>
      </c>
      <c r="AM46" s="153" t="str">
        <f>'ALL PROJECTS MONTHLY REPORT'!AM46</f>
        <v>Project Closed</v>
      </c>
      <c r="AN46" s="154" t="s">
        <v>223</v>
      </c>
    </row>
    <row r="47" spans="1:40" s="155" customFormat="1" ht="58.2" hidden="1" thickBot="1" x14ac:dyDescent="0.35">
      <c r="A47" s="147">
        <f>'ALL PROJECTS MONTHLY REPORT'!A47</f>
        <v>5101</v>
      </c>
      <c r="B47" s="148" t="str">
        <f>'ALL PROJECTS MONTHLY REPORT'!B47</f>
        <v>Carolina</v>
      </c>
      <c r="C47" s="148" t="str">
        <f>'ALL PROJECTS MONTHLY REPORT'!C47</f>
        <v>La Esmeralda</v>
      </c>
      <c r="D47" s="148" t="str">
        <f>'ALL PROJECTS MONTHLY REPORT'!D47</f>
        <v>Luis Rodríguez</v>
      </c>
      <c r="E47" s="148" t="str">
        <f>'ALL PROJECTS MONTHLY REPORT'!E47</f>
        <v>Inn Capital Housing Division Joint Venture</v>
      </c>
      <c r="F47" s="148" t="str">
        <f>'ALL PROJECTS MONTHLY REPORT'!F47</f>
        <v xml:space="preserve">BMA
</v>
      </c>
      <c r="G47" s="148" t="str">
        <f>'ALL PROJECTS MONTHLY REPORT'!G47</f>
        <v>Carlos E. Betancourt</v>
      </c>
      <c r="H47" s="148" t="str">
        <f>'ALL PROJECTS MONTHLY REPORT'!H47</f>
        <v>Construction Zone Corp.</v>
      </c>
      <c r="I47" s="149">
        <f>'ALL PROJECTS MONTHLY REPORT'!I47</f>
        <v>84</v>
      </c>
      <c r="J47" s="149">
        <f>'ALL PROJECTS MONTHLY REPORT'!J47</f>
        <v>84</v>
      </c>
      <c r="K47" s="149">
        <f>'ALL PROJECTS MONTHLY REPORT'!K47</f>
        <v>0</v>
      </c>
      <c r="L47" s="26">
        <f>'ALL PROJECTS MONTHLY REPORT'!L47</f>
        <v>84</v>
      </c>
      <c r="M47" s="149">
        <f>'ALL PROJECTS MONTHLY REPORT'!M47</f>
        <v>0</v>
      </c>
      <c r="N47" s="149">
        <f>'ALL PROJECTS MONTHLY REPORT'!N47</f>
        <v>549</v>
      </c>
      <c r="O47" s="149">
        <f>'ALL PROJECTS MONTHLY REPORT'!O47</f>
        <v>65</v>
      </c>
      <c r="P47" s="27">
        <f>'ALL PROJECTS MONTHLY REPORT'!P47</f>
        <v>614</v>
      </c>
      <c r="Q47" s="28">
        <f>'ALL PROJECTS MONTHLY REPORT'!Q47</f>
        <v>0.11839708561020036</v>
      </c>
      <c r="R47" s="29">
        <f>'ALL PROJECTS MONTHLY REPORT'!R47</f>
        <v>612</v>
      </c>
      <c r="S47" s="28">
        <f>'ALL PROJECTS MONTHLY REPORT'!S47</f>
        <v>1</v>
      </c>
      <c r="T47" s="31">
        <f>'ALL PROJECTS MONTHLY REPORT'!T47</f>
        <v>39804</v>
      </c>
      <c r="U47" s="31">
        <f>'ALL PROJECTS MONTHLY REPORT'!U47</f>
        <v>40352</v>
      </c>
      <c r="V47" s="32">
        <f>'ALL PROJECTS MONTHLY REPORT'!V47</f>
        <v>40417</v>
      </c>
      <c r="W47" s="32">
        <f>'ALL PROJECTS MONTHLY REPORT'!W47</f>
        <v>40416</v>
      </c>
      <c r="X47" s="32">
        <f>'ALL PROJECTS MONTHLY REPORT'!X47</f>
        <v>40522</v>
      </c>
      <c r="Y47" s="31">
        <f>'ALL PROJECTS MONTHLY REPORT'!Y47</f>
        <v>0</v>
      </c>
      <c r="Z47" s="150" t="str">
        <f>'ALL PROJECTS MONTHLY REPORT'!Z47</f>
        <v>Tax Credit</v>
      </c>
      <c r="AA47" s="151">
        <f>'ALL PROJECTS MONTHLY REPORT'!AA47</f>
        <v>0</v>
      </c>
      <c r="AB47" s="152">
        <f>'ALL PROJECTS MONTHLY REPORT'!AB47</f>
        <v>4462898</v>
      </c>
      <c r="AC47" s="152">
        <f>'ALL PROJECTS MONTHLY REPORT'!AC47</f>
        <v>32305.97</v>
      </c>
      <c r="AD47" s="37">
        <f>'ALL PROJECTS MONTHLY REPORT'!AD47</f>
        <v>4495203.97</v>
      </c>
      <c r="AE47" s="28">
        <f>'ALL PROJECTS MONTHLY REPORT'!AE47</f>
        <v>7.2387874425989575E-3</v>
      </c>
      <c r="AF47" s="37">
        <f>'ALL PROJECTS MONTHLY REPORT'!AF47</f>
        <v>4495203.7699999996</v>
      </c>
      <c r="AG47" s="152">
        <f>'ALL PROJECTS MONTHLY REPORT'!AG47</f>
        <v>0</v>
      </c>
      <c r="AH47" s="37">
        <f>'ALL PROJECTS MONTHLY REPORT'!AH47</f>
        <v>4495203.7699999996</v>
      </c>
      <c r="AI47" s="39">
        <f>'ALL PROJECTS MONTHLY REPORT'!AI47</f>
        <v>0.99999995550813681</v>
      </c>
      <c r="AJ47" s="40">
        <f>'ALL PROJECTS MONTHLY REPORT'!AJ47</f>
        <v>7.2857142857142856</v>
      </c>
      <c r="AK47" s="39">
        <f>'ALL PROJECTS MONTHLY REPORT'!AK47</f>
        <v>1</v>
      </c>
      <c r="AL47" s="119">
        <f>'ALL PROJECTS MONTHLY REPORT'!AL47</f>
        <v>0</v>
      </c>
      <c r="AM47" s="153" t="str">
        <f>'ALL PROJECTS MONTHLY REPORT'!AM47</f>
        <v>Project Closed</v>
      </c>
      <c r="AN47" s="154" t="s">
        <v>223</v>
      </c>
    </row>
    <row r="48" spans="1:40" s="155" customFormat="1" ht="115.8" hidden="1" thickBot="1" x14ac:dyDescent="0.35">
      <c r="A48" s="147">
        <f>'ALL PROJECTS MONTHLY REPORT'!A48</f>
        <v>5075</v>
      </c>
      <c r="B48" s="148" t="str">
        <f>'ALL PROJECTS MONTHLY REPORT'!B48</f>
        <v>Carolina</v>
      </c>
      <c r="C48" s="148" t="str">
        <f>'ALL PROJECTS MONTHLY REPORT'!C48</f>
        <v>Lagos de Blasina</v>
      </c>
      <c r="D48" s="148" t="str">
        <f>'ALL PROJECTS MONTHLY REPORT'!D48</f>
        <v>José A. González</v>
      </c>
      <c r="E48" s="148" t="str">
        <f>'ALL PROJECTS MONTHLY REPORT'!E48</f>
        <v>Cost Control Company, Inc.</v>
      </c>
      <c r="F48" s="148" t="str">
        <f>'ALL PROJECTS MONTHLY REPORT'!F48</f>
        <v>CMS</v>
      </c>
      <c r="G48" s="148" t="str">
        <f>'ALL PROJECTS MONTHLY REPORT'!G48</f>
        <v>Guillermety, Ortiz &amp; Asoc. (DG3A Design Group, PSC is actually supervising the works)</v>
      </c>
      <c r="H48" s="148" t="str">
        <f>'ALL PROJECTS MONTHLY REPORT'!H48</f>
        <v>Mejia Construction</v>
      </c>
      <c r="I48" s="149">
        <f>'ALL PROJECTS MONTHLY REPORT'!I48</f>
        <v>240</v>
      </c>
      <c r="J48" s="149">
        <f>'ALL PROJECTS MONTHLY REPORT'!J48</f>
        <v>240</v>
      </c>
      <c r="K48" s="149">
        <f>'ALL PROJECTS MONTHLY REPORT'!K48</f>
        <v>0</v>
      </c>
      <c r="L48" s="26">
        <f>'ALL PROJECTS MONTHLY REPORT'!L48</f>
        <v>240</v>
      </c>
      <c r="M48" s="149">
        <f>'ALL PROJECTS MONTHLY REPORT'!M48</f>
        <v>0</v>
      </c>
      <c r="N48" s="149">
        <f>'ALL PROJECTS MONTHLY REPORT'!N48</f>
        <v>800</v>
      </c>
      <c r="O48" s="149">
        <f>'ALL PROJECTS MONTHLY REPORT'!O48</f>
        <v>289</v>
      </c>
      <c r="P48" s="27">
        <f>'ALL PROJECTS MONTHLY REPORT'!P48</f>
        <v>1089</v>
      </c>
      <c r="Q48" s="28">
        <f>'ALL PROJECTS MONTHLY REPORT'!Q48</f>
        <v>0.36125000000000002</v>
      </c>
      <c r="R48" s="29">
        <f>'ALL PROJECTS MONTHLY REPORT'!R48</f>
        <v>1077</v>
      </c>
      <c r="S48" s="28">
        <f>'ALL PROJECTS MONTHLY REPORT'!S48</f>
        <v>1</v>
      </c>
      <c r="T48" s="31">
        <f>'ALL PROJECTS MONTHLY REPORT'!T48</f>
        <v>39972</v>
      </c>
      <c r="U48" s="31">
        <f>'ALL PROJECTS MONTHLY REPORT'!U48</f>
        <v>40771</v>
      </c>
      <c r="V48" s="32">
        <f>'ALL PROJECTS MONTHLY REPORT'!V48</f>
        <v>41060</v>
      </c>
      <c r="W48" s="32">
        <f>'ALL PROJECTS MONTHLY REPORT'!W48</f>
        <v>41049</v>
      </c>
      <c r="X48" s="32">
        <f>'ALL PROJECTS MONTHLY REPORT'!X48</f>
        <v>41172</v>
      </c>
      <c r="Y48" s="31">
        <f>'ALL PROJECTS MONTHLY REPORT'!Y48</f>
        <v>0</v>
      </c>
      <c r="Z48" s="150" t="str">
        <f>'ALL PROJECTS MONTHLY REPORT'!Z48</f>
        <v xml:space="preserve">Tax Credit </v>
      </c>
      <c r="AA48" s="151">
        <f>'ALL PROJECTS MONTHLY REPORT'!AA48</f>
        <v>0</v>
      </c>
      <c r="AB48" s="152">
        <f>'ALL PROJECTS MONTHLY REPORT'!AB48</f>
        <v>15411000</v>
      </c>
      <c r="AC48" s="152">
        <f>'ALL PROJECTS MONTHLY REPORT'!AC48</f>
        <v>809595.16</v>
      </c>
      <c r="AD48" s="37">
        <f>'ALL PROJECTS MONTHLY REPORT'!AD48</f>
        <v>16220595.16</v>
      </c>
      <c r="AE48" s="28">
        <f>'ALL PROJECTS MONTHLY REPORT'!AE48</f>
        <v>5.2533590292648112E-2</v>
      </c>
      <c r="AF48" s="37">
        <f>'ALL PROJECTS MONTHLY REPORT'!AF48</f>
        <v>16220595.16</v>
      </c>
      <c r="AG48" s="152">
        <f>'ALL PROJECTS MONTHLY REPORT'!AG48</f>
        <v>0</v>
      </c>
      <c r="AH48" s="37">
        <f>'ALL PROJECTS MONTHLY REPORT'!AH48</f>
        <v>16220595.16</v>
      </c>
      <c r="AI48" s="39">
        <f>'ALL PROJECTS MONTHLY REPORT'!AI48</f>
        <v>1</v>
      </c>
      <c r="AJ48" s="40">
        <f>'ALL PROJECTS MONTHLY REPORT'!AJ48</f>
        <v>4.4874999999999998</v>
      </c>
      <c r="AK48" s="39">
        <f>'ALL PROJECTS MONTHLY REPORT'!AK48</f>
        <v>1</v>
      </c>
      <c r="AL48" s="119">
        <f>'ALL PROJECTS MONTHLY REPORT'!AL48</f>
        <v>0</v>
      </c>
      <c r="AM48" s="153" t="str">
        <f>'ALL PROJECTS MONTHLY REPORT'!AM48</f>
        <v>Project Closed</v>
      </c>
      <c r="AN48" s="154" t="s">
        <v>223</v>
      </c>
    </row>
    <row r="49" spans="1:40" s="155" customFormat="1" ht="29.4" hidden="1" thickBot="1" x14ac:dyDescent="0.35">
      <c r="A49" s="147">
        <f>'ALL PROJECTS MONTHLY REPORT'!A49</f>
        <v>5212</v>
      </c>
      <c r="B49" s="148" t="str">
        <f>'ALL PROJECTS MONTHLY REPORT'!B49</f>
        <v>Carolina</v>
      </c>
      <c r="C49" s="148" t="str">
        <f>'ALL PROJECTS MONTHLY REPORT'!C49</f>
        <v>Roberto Clemente</v>
      </c>
      <c r="D49" s="148" t="str">
        <f>'ALL PROJECTS MONTHLY REPORT'!D49</f>
        <v>Luz Acevedo</v>
      </c>
      <c r="E49" s="148" t="str">
        <f>'ALL PROJECTS MONTHLY REPORT'!E49</f>
        <v>SEG</v>
      </c>
      <c r="F49" s="148" t="str">
        <f>'ALL PROJECTS MONTHLY REPORT'!F49</f>
        <v>CMS</v>
      </c>
      <c r="G49" s="148" t="str">
        <f>'ALL PROJECTS MONTHLY REPORT'!G49</f>
        <v>Jorge del Río</v>
      </c>
      <c r="H49" s="148" t="str">
        <f>'ALL PROJECTS MONTHLY REPORT'!H49</f>
        <v>North Connstruction</v>
      </c>
      <c r="I49" s="149">
        <f>'ALL PROJECTS MONTHLY REPORT'!I49</f>
        <v>126</v>
      </c>
      <c r="J49" s="149">
        <f>'ALL PROJECTS MONTHLY REPORT'!J49</f>
        <v>126</v>
      </c>
      <c r="K49" s="149">
        <f>'ALL PROJECTS MONTHLY REPORT'!K49</f>
        <v>0</v>
      </c>
      <c r="L49" s="26">
        <f>'ALL PROJECTS MONTHLY REPORT'!L49</f>
        <v>126</v>
      </c>
      <c r="M49" s="149">
        <f>'ALL PROJECTS MONTHLY REPORT'!M49</f>
        <v>0</v>
      </c>
      <c r="N49" s="149">
        <f>'ALL PROJECTS MONTHLY REPORT'!N49</f>
        <v>730</v>
      </c>
      <c r="O49" s="149">
        <f>'ALL PROJECTS MONTHLY REPORT'!O49</f>
        <v>242</v>
      </c>
      <c r="P49" s="27">
        <f>'ALL PROJECTS MONTHLY REPORT'!P49</f>
        <v>972</v>
      </c>
      <c r="Q49" s="28">
        <f>'ALL PROJECTS MONTHLY REPORT'!Q49</f>
        <v>0.33150684931506852</v>
      </c>
      <c r="R49" s="29">
        <f>'ALL PROJECTS MONTHLY REPORT'!R49</f>
        <v>1038</v>
      </c>
      <c r="S49" s="28">
        <f>'ALL PROJECTS MONTHLY REPORT'!S49</f>
        <v>1</v>
      </c>
      <c r="T49" s="31">
        <f>'ALL PROJECTS MONTHLY REPORT'!T49</f>
        <v>38208</v>
      </c>
      <c r="U49" s="31">
        <f>'ALL PROJECTS MONTHLY REPORT'!U49</f>
        <v>38937</v>
      </c>
      <c r="V49" s="32">
        <f>'ALL PROJECTS MONTHLY REPORT'!V49</f>
        <v>39179</v>
      </c>
      <c r="W49" s="32">
        <f>'ALL PROJECTS MONTHLY REPORT'!W49</f>
        <v>39246</v>
      </c>
      <c r="X49" s="32">
        <f>'ALL PROJECTS MONTHLY REPORT'!X49</f>
        <v>39500</v>
      </c>
      <c r="Y49" s="31">
        <f>'ALL PROJECTS MONTHLY REPORT'!Y49</f>
        <v>0</v>
      </c>
      <c r="Z49" s="150">
        <f>'ALL PROJECTS MONTHLY REPORT'!Z49</f>
        <v>0</v>
      </c>
      <c r="AA49" s="151">
        <f>'ALL PROJECTS MONTHLY REPORT'!AA49</f>
        <v>0</v>
      </c>
      <c r="AB49" s="152">
        <f>'ALL PROJECTS MONTHLY REPORT'!AB49</f>
        <v>11135000</v>
      </c>
      <c r="AC49" s="152">
        <f>'ALL PROJECTS MONTHLY REPORT'!AC49</f>
        <v>586931</v>
      </c>
      <c r="AD49" s="37">
        <f>'ALL PROJECTS MONTHLY REPORT'!AD49</f>
        <v>11721931</v>
      </c>
      <c r="AE49" s="28">
        <f>'ALL PROJECTS MONTHLY REPORT'!AE49</f>
        <v>5.2710462505612933E-2</v>
      </c>
      <c r="AF49" s="37">
        <f>'ALL PROJECTS MONTHLY REPORT'!AF49</f>
        <v>11610417</v>
      </c>
      <c r="AG49" s="152">
        <f>'ALL PROJECTS MONTHLY REPORT'!AG49</f>
        <v>0</v>
      </c>
      <c r="AH49" s="37">
        <f>'ALL PROJECTS MONTHLY REPORT'!AH49</f>
        <v>11610417</v>
      </c>
      <c r="AI49" s="39">
        <f>'ALL PROJECTS MONTHLY REPORT'!AI49</f>
        <v>0.99048672100185542</v>
      </c>
      <c r="AJ49" s="40">
        <f>'ALL PROJECTS MONTHLY REPORT'!AJ49</f>
        <v>8.2380952380952372</v>
      </c>
      <c r="AK49" s="39">
        <f>'ALL PROJECTS MONTHLY REPORT'!AK49</f>
        <v>1</v>
      </c>
      <c r="AL49" s="119">
        <f>'ALL PROJECTS MONTHLY REPORT'!AL49</f>
        <v>0</v>
      </c>
      <c r="AM49" s="153" t="str">
        <f>'ALL PROJECTS MONTHLY REPORT'!AM49</f>
        <v>Project Closed</v>
      </c>
      <c r="AN49" s="154" t="s">
        <v>223</v>
      </c>
    </row>
    <row r="50" spans="1:40" s="155" customFormat="1" ht="29.4" hidden="1" thickBot="1" x14ac:dyDescent="0.35">
      <c r="A50" s="147">
        <f>'ALL PROJECTS MONTHLY REPORT'!A50</f>
        <v>3102</v>
      </c>
      <c r="B50" s="148" t="str">
        <f>'ALL PROJECTS MONTHLY REPORT'!B50</f>
        <v>Cataño</v>
      </c>
      <c r="C50" s="148" t="str">
        <f>'ALL PROJECTS MONTHLY REPORT'!C50</f>
        <v>Juana Matos I
(Fase I)</v>
      </c>
      <c r="D50" s="148" t="str">
        <f>'ALL PROJECTS MONTHLY REPORT'!D50</f>
        <v>Luz Acevedo</v>
      </c>
      <c r="E50" s="148" t="str">
        <f>'ALL PROJECTS MONTHLY REPORT'!E50</f>
        <v>A &amp; M</v>
      </c>
      <c r="F50" s="148" t="str">
        <f>'ALL PROJECTS MONTHLY REPORT'!F50</f>
        <v>AVP / Erwin Rodriguez</v>
      </c>
      <c r="G50" s="148" t="str">
        <f>'ALL PROJECTS MONTHLY REPORT'!G50</f>
        <v xml:space="preserve">Roca &amp; Associates </v>
      </c>
      <c r="H50" s="148" t="str">
        <f>'ALL PROJECTS MONTHLY REPORT'!H50</f>
        <v>Quintero Const.</v>
      </c>
      <c r="I50" s="149">
        <f>'ALL PROJECTS MONTHLY REPORT'!I50</f>
        <v>212</v>
      </c>
      <c r="J50" s="149">
        <f>'ALL PROJECTS MONTHLY REPORT'!J50</f>
        <v>212</v>
      </c>
      <c r="K50" s="149">
        <f>'ALL PROJECTS MONTHLY REPORT'!K50</f>
        <v>0</v>
      </c>
      <c r="L50" s="26">
        <f>'ALL PROJECTS MONTHLY REPORT'!L50</f>
        <v>212</v>
      </c>
      <c r="M50" s="149">
        <f>'ALL PROJECTS MONTHLY REPORT'!M50</f>
        <v>0</v>
      </c>
      <c r="N50" s="149">
        <f>'ALL PROJECTS MONTHLY REPORT'!N50</f>
        <v>892</v>
      </c>
      <c r="O50" s="149">
        <f>'ALL PROJECTS MONTHLY REPORT'!O50</f>
        <v>744</v>
      </c>
      <c r="P50" s="27">
        <f>'ALL PROJECTS MONTHLY REPORT'!P50</f>
        <v>1636</v>
      </c>
      <c r="Q50" s="28">
        <f>'ALL PROJECTS MONTHLY REPORT'!Q50</f>
        <v>0.8340807174887892</v>
      </c>
      <c r="R50" s="29">
        <f>'ALL PROJECTS MONTHLY REPORT'!R50</f>
        <v>1628</v>
      </c>
      <c r="S50" s="28">
        <f>'ALL PROJECTS MONTHLY REPORT'!S50</f>
        <v>1</v>
      </c>
      <c r="T50" s="31">
        <f>'ALL PROJECTS MONTHLY REPORT'!T50</f>
        <v>35579</v>
      </c>
      <c r="U50" s="31">
        <f>'ALL PROJECTS MONTHLY REPORT'!U50</f>
        <v>36470</v>
      </c>
      <c r="V50" s="32">
        <f>'ALL PROJECTS MONTHLY REPORT'!V50</f>
        <v>37214</v>
      </c>
      <c r="W50" s="32">
        <f>'ALL PROJECTS MONTHLY REPORT'!W50</f>
        <v>37207</v>
      </c>
      <c r="X50" s="32">
        <f>'ALL PROJECTS MONTHLY REPORT'!X50</f>
        <v>37459</v>
      </c>
      <c r="Y50" s="31">
        <f>'ALL PROJECTS MONTHLY REPORT'!Y50</f>
        <v>0</v>
      </c>
      <c r="Z50" s="150">
        <f>'ALL PROJECTS MONTHLY REPORT'!Z50</f>
        <v>0</v>
      </c>
      <c r="AA50" s="151">
        <f>'ALL PROJECTS MONTHLY REPORT'!AA50</f>
        <v>0</v>
      </c>
      <c r="AB50" s="152">
        <f>'ALL PROJECTS MONTHLY REPORT'!AB50</f>
        <v>11640000</v>
      </c>
      <c r="AC50" s="152">
        <f>'ALL PROJECTS MONTHLY REPORT'!AC50</f>
        <v>424857</v>
      </c>
      <c r="AD50" s="37">
        <f>'ALL PROJECTS MONTHLY REPORT'!AD50</f>
        <v>12064857</v>
      </c>
      <c r="AE50" s="28">
        <f>'ALL PROJECTS MONTHLY REPORT'!AE50</f>
        <v>3.6499742268041237E-2</v>
      </c>
      <c r="AF50" s="37">
        <f>'ALL PROJECTS MONTHLY REPORT'!AF50</f>
        <v>11679790.199999999</v>
      </c>
      <c r="AG50" s="152">
        <f>'ALL PROJECTS MONTHLY REPORT'!AG50</f>
        <v>0</v>
      </c>
      <c r="AH50" s="37">
        <f>'ALL PROJECTS MONTHLY REPORT'!AH50</f>
        <v>11679790.199999999</v>
      </c>
      <c r="AI50" s="39">
        <f>'ALL PROJECTS MONTHLY REPORT'!AI50</f>
        <v>0.96808360016202422</v>
      </c>
      <c r="AJ50" s="40">
        <f>'ALL PROJECTS MONTHLY REPORT'!AJ50</f>
        <v>7.6792452830188678</v>
      </c>
      <c r="AK50" s="39">
        <f>'ALL PROJECTS MONTHLY REPORT'!AK50</f>
        <v>1</v>
      </c>
      <c r="AL50" s="119">
        <f>'ALL PROJECTS MONTHLY REPORT'!AL50</f>
        <v>0</v>
      </c>
      <c r="AM50" s="153" t="str">
        <f>'ALL PROJECTS MONTHLY REPORT'!AM50</f>
        <v>Project Closed</v>
      </c>
      <c r="AN50" s="154" t="s">
        <v>223</v>
      </c>
    </row>
    <row r="51" spans="1:40" s="155" customFormat="1" ht="29.4" hidden="1" thickBot="1" x14ac:dyDescent="0.35">
      <c r="A51" s="147">
        <f>'ALL PROJECTS MONTHLY REPORT'!A51</f>
        <v>3102</v>
      </c>
      <c r="B51" s="148" t="str">
        <f>'ALL PROJECTS MONTHLY REPORT'!B51</f>
        <v>Cataño</v>
      </c>
      <c r="C51" s="148" t="str">
        <f>'ALL PROJECTS MONTHLY REPORT'!C51</f>
        <v>Juana Matos I
(Fase II)</v>
      </c>
      <c r="D51" s="148" t="str">
        <f>'ALL PROJECTS MONTHLY REPORT'!D51</f>
        <v>Pedro Vega</v>
      </c>
      <c r="E51" s="148" t="str">
        <f>'ALL PROJECTS MONTHLY REPORT'!E51</f>
        <v>A &amp; M</v>
      </c>
      <c r="F51" s="148" t="str">
        <f>'ALL PROJECTS MONTHLY REPORT'!F51</f>
        <v>BMA</v>
      </c>
      <c r="G51" s="148" t="str">
        <f>'ALL PROJECTS MONTHLY REPORT'!G51</f>
        <v xml:space="preserve">Roca &amp; Associates </v>
      </c>
      <c r="H51" s="148" t="str">
        <f>'ALL PROJECTS MONTHLY REPORT'!H51</f>
        <v>Rodríguez &amp; del Valle</v>
      </c>
      <c r="I51" s="149">
        <f>'ALL PROJECTS MONTHLY REPORT'!I51</f>
        <v>188</v>
      </c>
      <c r="J51" s="149">
        <f>'ALL PROJECTS MONTHLY REPORT'!J51</f>
        <v>188</v>
      </c>
      <c r="K51" s="149">
        <f>'ALL PROJECTS MONTHLY REPORT'!K51</f>
        <v>0</v>
      </c>
      <c r="L51" s="26">
        <f>'ALL PROJECTS MONTHLY REPORT'!L51</f>
        <v>188</v>
      </c>
      <c r="M51" s="149">
        <f>'ALL PROJECTS MONTHLY REPORT'!M51</f>
        <v>0</v>
      </c>
      <c r="N51" s="149">
        <f>'ALL PROJECTS MONTHLY REPORT'!N51</f>
        <v>1150</v>
      </c>
      <c r="O51" s="149">
        <f>'ALL PROJECTS MONTHLY REPORT'!O51</f>
        <v>141</v>
      </c>
      <c r="P51" s="27">
        <f>'ALL PROJECTS MONTHLY REPORT'!P51</f>
        <v>1291</v>
      </c>
      <c r="Q51" s="28">
        <f>'ALL PROJECTS MONTHLY REPORT'!Q51</f>
        <v>0.12260869565217392</v>
      </c>
      <c r="R51" s="29">
        <f>'ALL PROJECTS MONTHLY REPORT'!R51</f>
        <v>1179</v>
      </c>
      <c r="S51" s="28">
        <f>'ALL PROJECTS MONTHLY REPORT'!S51</f>
        <v>1</v>
      </c>
      <c r="T51" s="31">
        <f>'ALL PROJECTS MONTHLY REPORT'!T51</f>
        <v>37529</v>
      </c>
      <c r="U51" s="31">
        <f>'ALL PROJECTS MONTHLY REPORT'!U51</f>
        <v>38678</v>
      </c>
      <c r="V51" s="32">
        <f>'ALL PROJECTS MONTHLY REPORT'!V51</f>
        <v>38819</v>
      </c>
      <c r="W51" s="32">
        <f>'ALL PROJECTS MONTHLY REPORT'!W51</f>
        <v>38708</v>
      </c>
      <c r="X51" s="32">
        <f>'ALL PROJECTS MONTHLY REPORT'!X51</f>
        <v>38729</v>
      </c>
      <c r="Y51" s="31">
        <f>'ALL PROJECTS MONTHLY REPORT'!Y51</f>
        <v>0</v>
      </c>
      <c r="Z51" s="150">
        <f>'ALL PROJECTS MONTHLY REPORT'!Z51</f>
        <v>0</v>
      </c>
      <c r="AA51" s="151">
        <f>'ALL PROJECTS MONTHLY REPORT'!AA51</f>
        <v>0</v>
      </c>
      <c r="AB51" s="152">
        <f>'ALL PROJECTS MONTHLY REPORT'!AB51</f>
        <v>14243000</v>
      </c>
      <c r="AC51" s="152">
        <f>'ALL PROJECTS MONTHLY REPORT'!AC51</f>
        <v>831198</v>
      </c>
      <c r="AD51" s="37">
        <f>'ALL PROJECTS MONTHLY REPORT'!AD51</f>
        <v>15074198</v>
      </c>
      <c r="AE51" s="28">
        <f>'ALL PROJECTS MONTHLY REPORT'!AE51</f>
        <v>5.8358351470897983E-2</v>
      </c>
      <c r="AF51" s="37">
        <f>'ALL PROJECTS MONTHLY REPORT'!AF51</f>
        <v>15074198</v>
      </c>
      <c r="AG51" s="152">
        <f>'ALL PROJECTS MONTHLY REPORT'!AG51</f>
        <v>0</v>
      </c>
      <c r="AH51" s="37">
        <f>'ALL PROJECTS MONTHLY REPORT'!AH51</f>
        <v>15074198</v>
      </c>
      <c r="AI51" s="39">
        <f>'ALL PROJECTS MONTHLY REPORT'!AI51</f>
        <v>1</v>
      </c>
      <c r="AJ51" s="40">
        <f>'ALL PROJECTS MONTHLY REPORT'!AJ51</f>
        <v>6.2712765957446805</v>
      </c>
      <c r="AK51" s="39">
        <f>'ALL PROJECTS MONTHLY REPORT'!AK51</f>
        <v>1</v>
      </c>
      <c r="AL51" s="119">
        <f>'ALL PROJECTS MONTHLY REPORT'!AL51</f>
        <v>0</v>
      </c>
      <c r="AM51" s="153" t="str">
        <f>'ALL PROJECTS MONTHLY REPORT'!AM51</f>
        <v>Project Closed</v>
      </c>
      <c r="AN51" s="154" t="s">
        <v>223</v>
      </c>
    </row>
    <row r="52" spans="1:40" s="155" customFormat="1" ht="29.4" hidden="1" thickBot="1" x14ac:dyDescent="0.35">
      <c r="A52" s="147">
        <f>'ALL PROJECTS MONTHLY REPORT'!A52</f>
        <v>5037</v>
      </c>
      <c r="B52" s="148" t="str">
        <f>'ALL PROJECTS MONTHLY REPORT'!B52</f>
        <v>Cataño</v>
      </c>
      <c r="C52" s="148" t="str">
        <f>'ALL PROJECTS MONTHLY REPORT'!C52</f>
        <v>Jardines de Cataño</v>
      </c>
      <c r="D52" s="148" t="str">
        <f>'ALL PROJECTS MONTHLY REPORT'!D52</f>
        <v>Pedro Vega</v>
      </c>
      <c r="E52" s="148" t="str">
        <f>'ALL PROJECTS MONTHLY REPORT'!E52</f>
        <v>Martinal Property</v>
      </c>
      <c r="F52" s="148" t="str">
        <f>'ALL PROJECTS MONTHLY REPORT'!F52</f>
        <v>CMS</v>
      </c>
      <c r="G52" s="148" t="str">
        <f>'ALL PROJECTS MONTHLY REPORT'!G52</f>
        <v>Interplan</v>
      </c>
      <c r="H52" s="148" t="str">
        <f>'ALL PROJECTS MONTHLY REPORT'!H52</f>
        <v>Francisco Levy Hijo Inc.</v>
      </c>
      <c r="I52" s="149">
        <f>'ALL PROJECTS MONTHLY REPORT'!I52</f>
        <v>180</v>
      </c>
      <c r="J52" s="149">
        <f>'ALL PROJECTS MONTHLY REPORT'!J52</f>
        <v>180</v>
      </c>
      <c r="K52" s="149">
        <f>'ALL PROJECTS MONTHLY REPORT'!K52</f>
        <v>0</v>
      </c>
      <c r="L52" s="26">
        <f>'ALL PROJECTS MONTHLY REPORT'!L52</f>
        <v>180</v>
      </c>
      <c r="M52" s="149">
        <f>'ALL PROJECTS MONTHLY REPORT'!M52</f>
        <v>0</v>
      </c>
      <c r="N52" s="149">
        <f>'ALL PROJECTS MONTHLY REPORT'!N52</f>
        <v>810</v>
      </c>
      <c r="O52" s="149">
        <f>'ALL PROJECTS MONTHLY REPORT'!O52</f>
        <v>369</v>
      </c>
      <c r="P52" s="27">
        <f>'ALL PROJECTS MONTHLY REPORT'!P52</f>
        <v>1179</v>
      </c>
      <c r="Q52" s="28">
        <f>'ALL PROJECTS MONTHLY REPORT'!Q52</f>
        <v>0.45555555555555555</v>
      </c>
      <c r="R52" s="29">
        <f>'ALL PROJECTS MONTHLY REPORT'!R52</f>
        <v>1175</v>
      </c>
      <c r="S52" s="28">
        <f>'ALL PROJECTS MONTHLY REPORT'!S52</f>
        <v>1</v>
      </c>
      <c r="T52" s="31">
        <f>'ALL PROJECTS MONTHLY REPORT'!T52</f>
        <v>38068</v>
      </c>
      <c r="U52" s="31">
        <f>'ALL PROJECTS MONTHLY REPORT'!U52</f>
        <v>38877</v>
      </c>
      <c r="V52" s="32">
        <f>'ALL PROJECTS MONTHLY REPORT'!V52</f>
        <v>39246</v>
      </c>
      <c r="W52" s="32">
        <f>'ALL PROJECTS MONTHLY REPORT'!W52</f>
        <v>39243</v>
      </c>
      <c r="X52" s="32">
        <f>'ALL PROJECTS MONTHLY REPORT'!X52</f>
        <v>39247</v>
      </c>
      <c r="Y52" s="31">
        <f>'ALL PROJECTS MONTHLY REPORT'!Y52</f>
        <v>0</v>
      </c>
      <c r="Z52" s="150" t="str">
        <f>'ALL PROJECTS MONTHLY REPORT'!Z52</f>
        <v>CFP</v>
      </c>
      <c r="AA52" s="151">
        <f>'ALL PROJECTS MONTHLY REPORT'!AA52</f>
        <v>0</v>
      </c>
      <c r="AB52" s="152">
        <f>'ALL PROJECTS MONTHLY REPORT'!AB52</f>
        <v>14181600</v>
      </c>
      <c r="AC52" s="152">
        <f>'ALL PROJECTS MONTHLY REPORT'!AC52</f>
        <v>1145235.46</v>
      </c>
      <c r="AD52" s="37">
        <f>'ALL PROJECTS MONTHLY REPORT'!AD52</f>
        <v>15326835.460000001</v>
      </c>
      <c r="AE52" s="28">
        <f>'ALL PROJECTS MONTHLY REPORT'!AE52</f>
        <v>8.075502482089468E-2</v>
      </c>
      <c r="AF52" s="37">
        <f>'ALL PROJECTS MONTHLY REPORT'!AF52</f>
        <v>15326835.439999999</v>
      </c>
      <c r="AG52" s="152">
        <f>'ALL PROJECTS MONTHLY REPORT'!AG52</f>
        <v>0</v>
      </c>
      <c r="AH52" s="37">
        <f>'ALL PROJECTS MONTHLY REPORT'!AH52</f>
        <v>15326835.439999999</v>
      </c>
      <c r="AI52" s="39">
        <f>'ALL PROJECTS MONTHLY REPORT'!AI52</f>
        <v>0.99999999869509915</v>
      </c>
      <c r="AJ52" s="40">
        <f>'ALL PROJECTS MONTHLY REPORT'!AJ52</f>
        <v>6.5277777777777777</v>
      </c>
      <c r="AK52" s="39">
        <f>'ALL PROJECTS MONTHLY REPORT'!AK52</f>
        <v>1</v>
      </c>
      <c r="AL52" s="119">
        <f>'ALL PROJECTS MONTHLY REPORT'!AL52</f>
        <v>0</v>
      </c>
      <c r="AM52" s="153" t="str">
        <f>'ALL PROJECTS MONTHLY REPORT'!AM52</f>
        <v>Project Closed</v>
      </c>
      <c r="AN52" s="154" t="s">
        <v>223</v>
      </c>
    </row>
    <row r="53" spans="1:40" s="155" customFormat="1" ht="29.4" hidden="1" thickBot="1" x14ac:dyDescent="0.35">
      <c r="A53" s="147">
        <f>'ALL PROJECTS MONTHLY REPORT'!A53</f>
        <v>3083</v>
      </c>
      <c r="B53" s="148" t="str">
        <f>'ALL PROJECTS MONTHLY REPORT'!B53</f>
        <v>Cayey</v>
      </c>
      <c r="C53" s="148" t="str">
        <f>'ALL PROJECTS MONTHLY REPORT'!C53</f>
        <v>Luis Muñoz Morales</v>
      </c>
      <c r="D53" s="148" t="str">
        <f>'ALL PROJECTS MONTHLY REPORT'!D53</f>
        <v>Luz Acevedo</v>
      </c>
      <c r="E53" s="148" t="str">
        <f>'ALL PROJECTS MONTHLY REPORT'!E53</f>
        <v>MJ Consulting</v>
      </c>
      <c r="F53" s="148" t="str">
        <f>'ALL PROJECTS MONTHLY REPORT'!F53</f>
        <v>AVP</v>
      </c>
      <c r="G53" s="148" t="str">
        <f>'ALL PROJECTS MONTHLY REPORT'!G53</f>
        <v>Istra Hernández</v>
      </c>
      <c r="H53" s="148" t="str">
        <f>'ALL PROJECTS MONTHLY REPORT'!H53</f>
        <v>I Melendez</v>
      </c>
      <c r="I53" s="149">
        <f>'ALL PROJECTS MONTHLY REPORT'!I53</f>
        <v>280</v>
      </c>
      <c r="J53" s="149">
        <f>'ALL PROJECTS MONTHLY REPORT'!J53</f>
        <v>280</v>
      </c>
      <c r="K53" s="149">
        <f>'ALL PROJECTS MONTHLY REPORT'!K53</f>
        <v>0</v>
      </c>
      <c r="L53" s="26">
        <f>'ALL PROJECTS MONTHLY REPORT'!L53</f>
        <v>280</v>
      </c>
      <c r="M53" s="149">
        <f>'ALL PROJECTS MONTHLY REPORT'!M53</f>
        <v>0</v>
      </c>
      <c r="N53" s="149">
        <f>'ALL PROJECTS MONTHLY REPORT'!N53</f>
        <v>913</v>
      </c>
      <c r="O53" s="149">
        <f>'ALL PROJECTS MONTHLY REPORT'!O53</f>
        <v>416</v>
      </c>
      <c r="P53" s="27">
        <f>'ALL PROJECTS MONTHLY REPORT'!P53</f>
        <v>1329</v>
      </c>
      <c r="Q53" s="28">
        <f>'ALL PROJECTS MONTHLY REPORT'!Q53</f>
        <v>0.45564074479737132</v>
      </c>
      <c r="R53" s="29">
        <f>'ALL PROJECTS MONTHLY REPORT'!R53</f>
        <v>1342</v>
      </c>
      <c r="S53" s="28">
        <f>'ALL PROJECTS MONTHLY REPORT'!S53</f>
        <v>1</v>
      </c>
      <c r="T53" s="31">
        <f>'ALL PROJECTS MONTHLY REPORT'!T53</f>
        <v>35643</v>
      </c>
      <c r="U53" s="31">
        <f>'ALL PROJECTS MONTHLY REPORT'!U53</f>
        <v>36555</v>
      </c>
      <c r="V53" s="32">
        <f>'ALL PROJECTS MONTHLY REPORT'!V53</f>
        <v>36971</v>
      </c>
      <c r="W53" s="32">
        <f>'ALL PROJECTS MONTHLY REPORT'!W53</f>
        <v>36985</v>
      </c>
      <c r="X53" s="32">
        <f>'ALL PROJECTS MONTHLY REPORT'!X53</f>
        <v>37153</v>
      </c>
      <c r="Y53" s="31">
        <f>'ALL PROJECTS MONTHLY REPORT'!Y53</f>
        <v>0</v>
      </c>
      <c r="Z53" s="150">
        <f>'ALL PROJECTS MONTHLY REPORT'!Z53</f>
        <v>0</v>
      </c>
      <c r="AA53" s="151">
        <f>'ALL PROJECTS MONTHLY REPORT'!AA53</f>
        <v>0</v>
      </c>
      <c r="AB53" s="152">
        <f>'ALL PROJECTS MONTHLY REPORT'!AB53</f>
        <v>12895800</v>
      </c>
      <c r="AC53" s="152">
        <f>'ALL PROJECTS MONTHLY REPORT'!AC53</f>
        <v>452279</v>
      </c>
      <c r="AD53" s="37">
        <f>'ALL PROJECTS MONTHLY REPORT'!AD53</f>
        <v>13348079</v>
      </c>
      <c r="AE53" s="28">
        <f>'ALL PROJECTS MONTHLY REPORT'!AE53</f>
        <v>3.5071806324539774E-2</v>
      </c>
      <c r="AF53" s="37">
        <f>'ALL PROJECTS MONTHLY REPORT'!AF53</f>
        <v>13348079</v>
      </c>
      <c r="AG53" s="152">
        <f>'ALL PROJECTS MONTHLY REPORT'!AG53</f>
        <v>0</v>
      </c>
      <c r="AH53" s="37">
        <f>'ALL PROJECTS MONTHLY REPORT'!AH53</f>
        <v>13348079</v>
      </c>
      <c r="AI53" s="39">
        <f>'ALL PROJECTS MONTHLY REPORT'!AI53</f>
        <v>1</v>
      </c>
      <c r="AJ53" s="40">
        <f>'ALL PROJECTS MONTHLY REPORT'!AJ53</f>
        <v>4.7928571428571427</v>
      </c>
      <c r="AK53" s="39">
        <f>'ALL PROJECTS MONTHLY REPORT'!AK53</f>
        <v>1</v>
      </c>
      <c r="AL53" s="119">
        <f>'ALL PROJECTS MONTHLY REPORT'!AL53</f>
        <v>0</v>
      </c>
      <c r="AM53" s="153" t="str">
        <f>'ALL PROJECTS MONTHLY REPORT'!AM53</f>
        <v>Project Close</v>
      </c>
      <c r="AN53" s="154" t="s">
        <v>223</v>
      </c>
    </row>
    <row r="54" spans="1:40" s="155" customFormat="1" ht="29.4" hidden="1" thickBot="1" x14ac:dyDescent="0.35">
      <c r="A54" s="147">
        <f>'ALL PROJECTS MONTHLY REPORT'!A54</f>
        <v>5127</v>
      </c>
      <c r="B54" s="148" t="str">
        <f>'ALL PROJECTS MONTHLY REPORT'!B54</f>
        <v>Cayey</v>
      </c>
      <c r="C54" s="148" t="str">
        <f>'ALL PROJECTS MONTHLY REPORT'!C54</f>
        <v>Jardines de Montellanos</v>
      </c>
      <c r="D54" s="148" t="str">
        <f>'ALL PROJECTS MONTHLY REPORT'!D54</f>
        <v>Rubén Cotto</v>
      </c>
      <c r="E54" s="148" t="str">
        <f>'ALL PROJECTS MONTHLY REPORT'!E54</f>
        <v>Cost Control</v>
      </c>
      <c r="F54" s="148" t="str">
        <f>'ALL PROJECTS MONTHLY REPORT'!F54</f>
        <v>CCC-JV</v>
      </c>
      <c r="G54" s="148" t="str">
        <f>'ALL PROJECTS MONTHLY REPORT'!G54</f>
        <v>Hernández   -    Bauzá</v>
      </c>
      <c r="H54" s="148" t="str">
        <f>'ALL PROJECTS MONTHLY REPORT'!H54</f>
        <v>Constructora I. Meléndez</v>
      </c>
      <c r="I54" s="149">
        <f>'ALL PROJECTS MONTHLY REPORT'!I54</f>
        <v>130</v>
      </c>
      <c r="J54" s="149">
        <f>'ALL PROJECTS MONTHLY REPORT'!J54</f>
        <v>130</v>
      </c>
      <c r="K54" s="149">
        <f>'ALL PROJECTS MONTHLY REPORT'!K54</f>
        <v>0</v>
      </c>
      <c r="L54" s="26">
        <f>'ALL PROJECTS MONTHLY REPORT'!L54</f>
        <v>130</v>
      </c>
      <c r="M54" s="149">
        <f>'ALL PROJECTS MONTHLY REPORT'!M54</f>
        <v>0</v>
      </c>
      <c r="N54" s="149">
        <f>'ALL PROJECTS MONTHLY REPORT'!N54</f>
        <v>836</v>
      </c>
      <c r="O54" s="149">
        <f>'ALL PROJECTS MONTHLY REPORT'!O54</f>
        <v>307</v>
      </c>
      <c r="P54" s="27">
        <f>'ALL PROJECTS MONTHLY REPORT'!P54</f>
        <v>1143</v>
      </c>
      <c r="Q54" s="28">
        <f>'ALL PROJECTS MONTHLY REPORT'!Q54</f>
        <v>0.36722488038277512</v>
      </c>
      <c r="R54" s="29">
        <f>'ALL PROJECTS MONTHLY REPORT'!R54</f>
        <v>1142</v>
      </c>
      <c r="S54" s="28">
        <f>'ALL PROJECTS MONTHLY REPORT'!S54</f>
        <v>1</v>
      </c>
      <c r="T54" s="31">
        <f>'ALL PROJECTS MONTHLY REPORT'!T54</f>
        <v>40086</v>
      </c>
      <c r="U54" s="31">
        <f>'ALL PROJECTS MONTHLY REPORT'!U54</f>
        <v>40921</v>
      </c>
      <c r="V54" s="32">
        <f>'ALL PROJECTS MONTHLY REPORT'!V54</f>
        <v>41228</v>
      </c>
      <c r="W54" s="32">
        <f>'ALL PROJECTS MONTHLY REPORT'!W54</f>
        <v>41228</v>
      </c>
      <c r="X54" s="32">
        <f>'ALL PROJECTS MONTHLY REPORT'!X54</f>
        <v>0</v>
      </c>
      <c r="Y54" s="31">
        <f>'ALL PROJECTS MONTHLY REPORT'!Y54</f>
        <v>0</v>
      </c>
      <c r="Z54" s="150" t="str">
        <f>'ALL PROJECTS MONTHLY REPORT'!Z54</f>
        <v>Tax Credit</v>
      </c>
      <c r="AA54" s="151">
        <f>'ALL PROJECTS MONTHLY REPORT'!AA54</f>
        <v>0</v>
      </c>
      <c r="AB54" s="152">
        <f>'ALL PROJECTS MONTHLY REPORT'!AB54</f>
        <v>17226575.940000001</v>
      </c>
      <c r="AC54" s="152">
        <f>'ALL PROJECTS MONTHLY REPORT'!AC54</f>
        <v>2771225.7</v>
      </c>
      <c r="AD54" s="37">
        <f>'ALL PROJECTS MONTHLY REPORT'!AD54</f>
        <v>19997801.640000001</v>
      </c>
      <c r="AE54" s="28">
        <f>'ALL PROJECTS MONTHLY REPORT'!AE54</f>
        <v>0.16086921217844757</v>
      </c>
      <c r="AF54" s="37">
        <f>'ALL PROJECTS MONTHLY REPORT'!AF54</f>
        <v>19987858.289999999</v>
      </c>
      <c r="AG54" s="152">
        <f>'ALL PROJECTS MONTHLY REPORT'!AG54</f>
        <v>0</v>
      </c>
      <c r="AH54" s="37">
        <f>'ALL PROJECTS MONTHLY REPORT'!AH54</f>
        <v>19987858.289999999</v>
      </c>
      <c r="AI54" s="39">
        <f>'ALL PROJECTS MONTHLY REPORT'!AI54</f>
        <v>0.99950277784633523</v>
      </c>
      <c r="AJ54" s="40">
        <f>'ALL PROJECTS MONTHLY REPORT'!AJ54</f>
        <v>8.7846153846153854</v>
      </c>
      <c r="AK54" s="39">
        <f>'ALL PROJECTS MONTHLY REPORT'!AK54</f>
        <v>1</v>
      </c>
      <c r="AL54" s="119">
        <f>'ALL PROJECTS MONTHLY REPORT'!AL54</f>
        <v>0</v>
      </c>
      <c r="AM54" s="153" t="str">
        <f>'ALL PROJECTS MONTHLY REPORT'!AM54</f>
        <v>Project Closed</v>
      </c>
      <c r="AN54" s="154" t="s">
        <v>223</v>
      </c>
    </row>
    <row r="55" spans="1:40" s="155" customFormat="1" ht="43.8" hidden="1" thickBot="1" x14ac:dyDescent="0.35">
      <c r="A55" s="147">
        <f>'ALL PROJECTS MONTHLY REPORT'!A55</f>
        <v>5157</v>
      </c>
      <c r="B55" s="148" t="str">
        <f>'ALL PROJECTS MONTHLY REPORT'!B55</f>
        <v>Cayey</v>
      </c>
      <c r="C55" s="148" t="str">
        <f>'ALL PROJECTS MONTHLY REPORT'!C55</f>
        <v>Brisas de Cayey</v>
      </c>
      <c r="D55" s="148" t="str">
        <f>'ALL PROJECTS MONTHLY REPORT'!D55</f>
        <v>Rubén Cotto</v>
      </c>
      <c r="E55" s="148" t="str">
        <f>'ALL PROJECTS MONTHLY REPORT'!E55</f>
        <v>MJ Consulting</v>
      </c>
      <c r="F55" s="148" t="str">
        <f>'ALL PROJECTS MONTHLY REPORT'!F55</f>
        <v xml:space="preserve">MD
</v>
      </c>
      <c r="G55" s="148" t="str">
        <f>'ALL PROJECTS MONTHLY REPORT'!G55</f>
        <v>Ray Engineers PSC</v>
      </c>
      <c r="H55" s="148" t="str">
        <f>'ALL PROJECTS MONTHLY REPORT'!H55</f>
        <v>Three O. Construction</v>
      </c>
      <c r="I55" s="149">
        <f>'ALL PROJECTS MONTHLY REPORT'!I55</f>
        <v>210</v>
      </c>
      <c r="J55" s="149">
        <f>'ALL PROJECTS MONTHLY REPORT'!J55</f>
        <v>210</v>
      </c>
      <c r="K55" s="149">
        <f>'ALL PROJECTS MONTHLY REPORT'!K55</f>
        <v>0</v>
      </c>
      <c r="L55" s="26">
        <f>'ALL PROJECTS MONTHLY REPORT'!L55</f>
        <v>210</v>
      </c>
      <c r="M55" s="149">
        <f>'ALL PROJECTS MONTHLY REPORT'!M55</f>
        <v>0</v>
      </c>
      <c r="N55" s="149">
        <f>'ALL PROJECTS MONTHLY REPORT'!N55</f>
        <v>1491</v>
      </c>
      <c r="O55" s="149">
        <f>'ALL PROJECTS MONTHLY REPORT'!O55</f>
        <v>1200</v>
      </c>
      <c r="P55" s="27">
        <f>'ALL PROJECTS MONTHLY REPORT'!P55</f>
        <v>2691</v>
      </c>
      <c r="Q55" s="28">
        <f>'ALL PROJECTS MONTHLY REPORT'!Q55</f>
        <v>0.8048289738430584</v>
      </c>
      <c r="R55" s="29">
        <f>'ALL PROJECTS MONTHLY REPORT'!R55</f>
        <v>1887</v>
      </c>
      <c r="S55" s="28">
        <f>'ALL PROJECTS MONTHLY REPORT'!S55</f>
        <v>1</v>
      </c>
      <c r="T55" s="31">
        <f>'ALL PROJECTS MONTHLY REPORT'!T55</f>
        <v>38364</v>
      </c>
      <c r="U55" s="31">
        <f>'ALL PROJECTS MONTHLY REPORT'!U55</f>
        <v>39854</v>
      </c>
      <c r="V55" s="32">
        <f>'ALL PROJECTS MONTHLY REPORT'!V55</f>
        <v>41054</v>
      </c>
      <c r="W55" s="32">
        <f>'ALL PROJECTS MONTHLY REPORT'!W55</f>
        <v>40251</v>
      </c>
      <c r="X55" s="32">
        <f>'ALL PROJECTS MONTHLY REPORT'!X55</f>
        <v>40274</v>
      </c>
      <c r="Y55" s="31">
        <f>'ALL PROJECTS MONTHLY REPORT'!Y55</f>
        <v>0</v>
      </c>
      <c r="Z55" s="150" t="str">
        <f>'ALL PROJECTS MONTHLY REPORT'!Z55</f>
        <v xml:space="preserve">Tax Credit </v>
      </c>
      <c r="AA55" s="151">
        <f>'ALL PROJECTS MONTHLY REPORT'!AA55</f>
        <v>0</v>
      </c>
      <c r="AB55" s="152">
        <f>'ALL PROJECTS MONTHLY REPORT'!AB55</f>
        <v>24696653</v>
      </c>
      <c r="AC55" s="152">
        <f>'ALL PROJECTS MONTHLY REPORT'!AC55</f>
        <v>5611698</v>
      </c>
      <c r="AD55" s="37">
        <f>'ALL PROJECTS MONTHLY REPORT'!AD55</f>
        <v>30308351</v>
      </c>
      <c r="AE55" s="28">
        <f>'ALL PROJECTS MONTHLY REPORT'!AE55</f>
        <v>0.22722504138516258</v>
      </c>
      <c r="AF55" s="37">
        <f>'ALL PROJECTS MONTHLY REPORT'!AF55</f>
        <v>30308351</v>
      </c>
      <c r="AG55" s="152">
        <f>'ALL PROJECTS MONTHLY REPORT'!AG55</f>
        <v>0</v>
      </c>
      <c r="AH55" s="37">
        <f>'ALL PROJECTS MONTHLY REPORT'!AH55</f>
        <v>30308351</v>
      </c>
      <c r="AI55" s="39">
        <f>'ALL PROJECTS MONTHLY REPORT'!AI55</f>
        <v>1</v>
      </c>
      <c r="AJ55" s="40">
        <f>'ALL PROJECTS MONTHLY REPORT'!AJ55</f>
        <v>8.9857142857142858</v>
      </c>
      <c r="AK55" s="39">
        <f>'ALL PROJECTS MONTHLY REPORT'!AK55</f>
        <v>1</v>
      </c>
      <c r="AL55" s="119">
        <f>'ALL PROJECTS MONTHLY REPORT'!AL55</f>
        <v>0</v>
      </c>
      <c r="AM55" s="153" t="str">
        <f>'ALL PROJECTS MONTHLY REPORT'!AM55</f>
        <v>Project Closed</v>
      </c>
      <c r="AN55" s="154" t="s">
        <v>223</v>
      </c>
    </row>
    <row r="56" spans="1:40" s="155" customFormat="1" ht="43.8" hidden="1" thickBot="1" x14ac:dyDescent="0.35">
      <c r="A56" s="147">
        <f>'ALL PROJECTS MONTHLY REPORT'!A56</f>
        <v>3040</v>
      </c>
      <c r="B56" s="148" t="str">
        <f>'ALL PROJECTS MONTHLY REPORT'!B56</f>
        <v>Ciales</v>
      </c>
      <c r="C56" s="148" t="str">
        <f>'ALL PROJECTS MONTHLY REPORT'!C56</f>
        <v>Fernando Sierra Berdecía</v>
      </c>
      <c r="D56" s="148" t="str">
        <f>'ALL PROJECTS MONTHLY REPORT'!D56</f>
        <v>José Negrón</v>
      </c>
      <c r="E56" s="148" t="str">
        <f>'ALL PROJECTS MONTHLY REPORT'!E56</f>
        <v>MAS Corporation</v>
      </c>
      <c r="F56" s="148" t="str">
        <f>'ALL PROJECTS MONTHLY REPORT'!F56</f>
        <v xml:space="preserve">LMC
</v>
      </c>
      <c r="G56" s="148" t="str">
        <f>'ALL PROJECTS MONTHLY REPORT'!G56</f>
        <v>Luis Flores &amp; Asociados</v>
      </c>
      <c r="H56" s="148" t="str">
        <f>'ALL PROJECTS MONTHLY REPORT'!H56</f>
        <v>Constructores Gilmar</v>
      </c>
      <c r="I56" s="149">
        <f>'ALL PROJECTS MONTHLY REPORT'!I56</f>
        <v>100</v>
      </c>
      <c r="J56" s="149">
        <f>'ALL PROJECTS MONTHLY REPORT'!J56</f>
        <v>100</v>
      </c>
      <c r="K56" s="149">
        <f>'ALL PROJECTS MONTHLY REPORT'!K56</f>
        <v>0</v>
      </c>
      <c r="L56" s="26">
        <f>'ALL PROJECTS MONTHLY REPORT'!L56</f>
        <v>100</v>
      </c>
      <c r="M56" s="149">
        <f>'ALL PROJECTS MONTHLY REPORT'!M56</f>
        <v>0</v>
      </c>
      <c r="N56" s="149">
        <f>'ALL PROJECTS MONTHLY REPORT'!N56</f>
        <v>780</v>
      </c>
      <c r="O56" s="149">
        <f>'ALL PROJECTS MONTHLY REPORT'!O56</f>
        <v>165</v>
      </c>
      <c r="P56" s="27">
        <f>'ALL PROJECTS MONTHLY REPORT'!P56</f>
        <v>945</v>
      </c>
      <c r="Q56" s="28">
        <f>'ALL PROJECTS MONTHLY REPORT'!Q56</f>
        <v>0.21153846153846154</v>
      </c>
      <c r="R56" s="29">
        <f>'ALL PROJECTS MONTHLY REPORT'!R56</f>
        <v>983</v>
      </c>
      <c r="S56" s="28">
        <f>'ALL PROJECTS MONTHLY REPORT'!S56</f>
        <v>1</v>
      </c>
      <c r="T56" s="31">
        <f>'ALL PROJECTS MONTHLY REPORT'!T56</f>
        <v>37124</v>
      </c>
      <c r="U56" s="31">
        <f>'ALL PROJECTS MONTHLY REPORT'!U56</f>
        <v>37903</v>
      </c>
      <c r="V56" s="32">
        <f>'ALL PROJECTS MONTHLY REPORT'!V56</f>
        <v>38068</v>
      </c>
      <c r="W56" s="32">
        <f>'ALL PROJECTS MONTHLY REPORT'!W56</f>
        <v>38107</v>
      </c>
      <c r="X56" s="32">
        <f>'ALL PROJECTS MONTHLY REPORT'!X56</f>
        <v>38853</v>
      </c>
      <c r="Y56" s="31">
        <f>'ALL PROJECTS MONTHLY REPORT'!Y56</f>
        <v>0</v>
      </c>
      <c r="Z56" s="150">
        <f>'ALL PROJECTS MONTHLY REPORT'!Z56</f>
        <v>0</v>
      </c>
      <c r="AA56" s="151">
        <f>'ALL PROJECTS MONTHLY REPORT'!AA56</f>
        <v>0</v>
      </c>
      <c r="AB56" s="152">
        <f>'ALL PROJECTS MONTHLY REPORT'!AB56</f>
        <v>9285527</v>
      </c>
      <c r="AC56" s="152">
        <f>'ALL PROJECTS MONTHLY REPORT'!AC56</f>
        <v>414901</v>
      </c>
      <c r="AD56" s="37">
        <f>'ALL PROJECTS MONTHLY REPORT'!AD56</f>
        <v>9700428</v>
      </c>
      <c r="AE56" s="28">
        <f>'ALL PROJECTS MONTHLY REPORT'!AE56</f>
        <v>4.4682547366455348E-2</v>
      </c>
      <c r="AF56" s="37">
        <f>'ALL PROJECTS MONTHLY REPORT'!AF56</f>
        <v>9700428</v>
      </c>
      <c r="AG56" s="152">
        <f>'ALL PROJECTS MONTHLY REPORT'!AG56</f>
        <v>0</v>
      </c>
      <c r="AH56" s="37">
        <f>'ALL PROJECTS MONTHLY REPORT'!AH56</f>
        <v>9700428</v>
      </c>
      <c r="AI56" s="39">
        <f>'ALL PROJECTS MONTHLY REPORT'!AI56</f>
        <v>1</v>
      </c>
      <c r="AJ56" s="40">
        <f>'ALL PROJECTS MONTHLY REPORT'!AJ56</f>
        <v>9.83</v>
      </c>
      <c r="AK56" s="39">
        <f>'ALL PROJECTS MONTHLY REPORT'!AK56</f>
        <v>1</v>
      </c>
      <c r="AL56" s="119">
        <f>'ALL PROJECTS MONTHLY REPORT'!AL56</f>
        <v>0</v>
      </c>
      <c r="AM56" s="153" t="str">
        <f>'ALL PROJECTS MONTHLY REPORT'!AM56</f>
        <v>Project Closed</v>
      </c>
      <c r="AN56" s="154" t="s">
        <v>223</v>
      </c>
    </row>
    <row r="57" spans="1:40" s="155" customFormat="1" ht="29.4" hidden="1" thickBot="1" x14ac:dyDescent="0.35">
      <c r="A57" s="147">
        <f>'ALL PROJECTS MONTHLY REPORT'!A57</f>
        <v>3041</v>
      </c>
      <c r="B57" s="148" t="str">
        <f>'ALL PROJECTS MONTHLY REPORT'!B57</f>
        <v>Cidra</v>
      </c>
      <c r="C57" s="148" t="str">
        <f>'ALL PROJECTS MONTHLY REPORT'!C57</f>
        <v>Práxedes Santiago</v>
      </c>
      <c r="D57" s="148" t="str">
        <f>'ALL PROJECTS MONTHLY REPORT'!D57</f>
        <v>Rubén Cotto</v>
      </c>
      <c r="E57" s="148" t="str">
        <f>'ALL PROJECTS MONTHLY REPORT'!E57</f>
        <v>MJ Consulting</v>
      </c>
      <c r="F57" s="148" t="str">
        <f>'ALL PROJECTS MONTHLY REPORT'!F57</f>
        <v xml:space="preserve">URS </v>
      </c>
      <c r="G57" s="148" t="str">
        <f>'ALL PROJECTS MONTHLY REPORT'!G57</f>
        <v>Carlos E. Betancourt</v>
      </c>
      <c r="H57" s="148" t="str">
        <f>'ALL PROJECTS MONTHLY REPORT'!H57</f>
        <v>DGM Engineering</v>
      </c>
      <c r="I57" s="149">
        <f>'ALL PROJECTS MONTHLY REPORT'!I57</f>
        <v>124</v>
      </c>
      <c r="J57" s="149">
        <f>'ALL PROJECTS MONTHLY REPORT'!J57</f>
        <v>124</v>
      </c>
      <c r="K57" s="149">
        <f>'ALL PROJECTS MONTHLY REPORT'!K57</f>
        <v>0</v>
      </c>
      <c r="L57" s="26">
        <f>'ALL PROJECTS MONTHLY REPORT'!L57</f>
        <v>124</v>
      </c>
      <c r="M57" s="149">
        <f>'ALL PROJECTS MONTHLY REPORT'!M57</f>
        <v>0</v>
      </c>
      <c r="N57" s="149">
        <f>'ALL PROJECTS MONTHLY REPORT'!N57</f>
        <v>912</v>
      </c>
      <c r="O57" s="149">
        <f>'ALL PROJECTS MONTHLY REPORT'!O57</f>
        <v>901</v>
      </c>
      <c r="P57" s="27">
        <f>'ALL PROJECTS MONTHLY REPORT'!P57</f>
        <v>1813</v>
      </c>
      <c r="Q57" s="28">
        <f>'ALL PROJECTS MONTHLY REPORT'!Q57</f>
        <v>0.98793859649122806</v>
      </c>
      <c r="R57" s="29">
        <f>'ALL PROJECTS MONTHLY REPORT'!R57</f>
        <v>2235</v>
      </c>
      <c r="S57" s="28">
        <f>'ALL PROJECTS MONTHLY REPORT'!S57</f>
        <v>1</v>
      </c>
      <c r="T57" s="31">
        <f>'ALL PROJECTS MONTHLY REPORT'!T57</f>
        <v>38470</v>
      </c>
      <c r="U57" s="31">
        <f>'ALL PROJECTS MONTHLY REPORT'!U57</f>
        <v>39381</v>
      </c>
      <c r="V57" s="32">
        <f>'ALL PROJECTS MONTHLY REPORT'!V57</f>
        <v>40282</v>
      </c>
      <c r="W57" s="32">
        <f>'ALL PROJECTS MONTHLY REPORT'!W57</f>
        <v>40705</v>
      </c>
      <c r="X57" s="32">
        <f>'ALL PROJECTS MONTHLY REPORT'!X57</f>
        <v>40977</v>
      </c>
      <c r="Y57" s="31">
        <f>'ALL PROJECTS MONTHLY REPORT'!Y57</f>
        <v>0</v>
      </c>
      <c r="Z57" s="150" t="str">
        <f>'ALL PROJECTS MONTHLY REPORT'!Z57</f>
        <v>Tax Credit</v>
      </c>
      <c r="AA57" s="151">
        <f>'ALL PROJECTS MONTHLY REPORT'!AA57</f>
        <v>0</v>
      </c>
      <c r="AB57" s="152">
        <f>'ALL PROJECTS MONTHLY REPORT'!AB57</f>
        <v>11616773</v>
      </c>
      <c r="AC57" s="152">
        <f>'ALL PROJECTS MONTHLY REPORT'!AC57</f>
        <v>3604885</v>
      </c>
      <c r="AD57" s="37">
        <f>'ALL PROJECTS MONTHLY REPORT'!AD57</f>
        <v>15221658</v>
      </c>
      <c r="AE57" s="28">
        <f>'ALL PROJECTS MONTHLY REPORT'!AE57</f>
        <v>0.31031724558963147</v>
      </c>
      <c r="AF57" s="37">
        <f>'ALL PROJECTS MONTHLY REPORT'!AF57</f>
        <v>14100168</v>
      </c>
      <c r="AG57" s="152">
        <f>'ALL PROJECTS MONTHLY REPORT'!AG57</f>
        <v>0</v>
      </c>
      <c r="AH57" s="37">
        <f>'ALL PROJECTS MONTHLY REPORT'!AH57</f>
        <v>14100168</v>
      </c>
      <c r="AI57" s="39">
        <f>'ALL PROJECTS MONTHLY REPORT'!AI57</f>
        <v>0.9263227435539545</v>
      </c>
      <c r="AJ57" s="40">
        <f>'ALL PROJECTS MONTHLY REPORT'!AJ57</f>
        <v>18.024193548387096</v>
      </c>
      <c r="AK57" s="39">
        <f>'ALL PROJECTS MONTHLY REPORT'!AK57</f>
        <v>1</v>
      </c>
      <c r="AL57" s="119">
        <f>'ALL PROJECTS MONTHLY REPORT'!AL57</f>
        <v>0</v>
      </c>
      <c r="AM57" s="153" t="str">
        <f>'ALL PROJECTS MONTHLY REPORT'!AM57</f>
        <v>Project Closed</v>
      </c>
      <c r="AN57" s="154" t="s">
        <v>223</v>
      </c>
    </row>
    <row r="58" spans="1:40" s="155" customFormat="1" ht="43.8" hidden="1" thickBot="1" x14ac:dyDescent="0.35">
      <c r="A58" s="147">
        <f>'ALL PROJECTS MONTHLY REPORT'!A58</f>
        <v>3043</v>
      </c>
      <c r="B58" s="148" t="str">
        <f>'ALL PROJECTS MONTHLY REPORT'!B58</f>
        <v>Dorado</v>
      </c>
      <c r="C58" s="148" t="str">
        <f>'ALL PROJECTS MONTHLY REPORT'!C58</f>
        <v>El Dorado</v>
      </c>
      <c r="D58" s="148" t="str">
        <f>'ALL PROJECTS MONTHLY REPORT'!D58</f>
        <v>Frank Nieves</v>
      </c>
      <c r="E58" s="148" t="str">
        <f>'ALL PROJECTS MONTHLY REPORT'!E58</f>
        <v>Cost Control Company, Inc.</v>
      </c>
      <c r="F58" s="148" t="str">
        <f>'ALL PROJECTS MONTHLY REPORT'!F58</f>
        <v xml:space="preserve">BMA
</v>
      </c>
      <c r="G58" s="148" t="str">
        <f>'ALL PROJECTS MONTHLY REPORT'!G58</f>
        <v>Guillermety, Ortiz &amp; Asoc.</v>
      </c>
      <c r="H58" s="148" t="str">
        <f>'ALL PROJECTS MONTHLY REPORT'!H58</f>
        <v>Torres &amp; Colón, Inc</v>
      </c>
      <c r="I58" s="149">
        <f>'ALL PROJECTS MONTHLY REPORT'!I58</f>
        <v>37</v>
      </c>
      <c r="J58" s="149">
        <f>'ALL PROJECTS MONTHLY REPORT'!J58</f>
        <v>37</v>
      </c>
      <c r="K58" s="149">
        <f>'ALL PROJECTS MONTHLY REPORT'!K58</f>
        <v>0</v>
      </c>
      <c r="L58" s="26">
        <f>'ALL PROJECTS MONTHLY REPORT'!L58</f>
        <v>37</v>
      </c>
      <c r="M58" s="149">
        <f>'ALL PROJECTS MONTHLY REPORT'!M58</f>
        <v>0</v>
      </c>
      <c r="N58" s="149">
        <f>'ALL PROJECTS MONTHLY REPORT'!N58</f>
        <v>430</v>
      </c>
      <c r="O58" s="149">
        <f>'ALL PROJECTS MONTHLY REPORT'!O58</f>
        <v>180</v>
      </c>
      <c r="P58" s="27">
        <f>'ALL PROJECTS MONTHLY REPORT'!P58</f>
        <v>610</v>
      </c>
      <c r="Q58" s="28">
        <f>'ALL PROJECTS MONTHLY REPORT'!Q58</f>
        <v>0.41860465116279072</v>
      </c>
      <c r="R58" s="29">
        <f>'ALL PROJECTS MONTHLY REPORT'!R58</f>
        <v>666</v>
      </c>
      <c r="S58" s="28">
        <f>'ALL PROJECTS MONTHLY REPORT'!S58</f>
        <v>1</v>
      </c>
      <c r="T58" s="31">
        <f>'ALL PROJECTS MONTHLY REPORT'!T58</f>
        <v>39237</v>
      </c>
      <c r="U58" s="31">
        <f>'ALL PROJECTS MONTHLY REPORT'!U58</f>
        <v>39666</v>
      </c>
      <c r="V58" s="32">
        <f>'ALL PROJECTS MONTHLY REPORT'!V58</f>
        <v>39846</v>
      </c>
      <c r="W58" s="32">
        <f>'ALL PROJECTS MONTHLY REPORT'!W58</f>
        <v>39903</v>
      </c>
      <c r="X58" s="32">
        <f>'ALL PROJECTS MONTHLY REPORT'!X58</f>
        <v>39917</v>
      </c>
      <c r="Y58" s="31">
        <f>'ALL PROJECTS MONTHLY REPORT'!Y58</f>
        <v>0</v>
      </c>
      <c r="Z58" s="150" t="str">
        <f>'ALL PROJECTS MONTHLY REPORT'!Z58</f>
        <v xml:space="preserve">Tax Credit </v>
      </c>
      <c r="AA58" s="151">
        <f>'ALL PROJECTS MONTHLY REPORT'!AA58</f>
        <v>0</v>
      </c>
      <c r="AB58" s="152">
        <f>'ALL PROJECTS MONTHLY REPORT'!AB58</f>
        <v>3991977</v>
      </c>
      <c r="AC58" s="152">
        <f>'ALL PROJECTS MONTHLY REPORT'!AC58</f>
        <v>753900</v>
      </c>
      <c r="AD58" s="37">
        <f>'ALL PROJECTS MONTHLY REPORT'!AD58</f>
        <v>4745877</v>
      </c>
      <c r="AE58" s="28">
        <f>'ALL PROJECTS MONTHLY REPORT'!AE58</f>
        <v>0.18885379349630521</v>
      </c>
      <c r="AF58" s="37">
        <f>'ALL PROJECTS MONTHLY REPORT'!AF58</f>
        <v>4745877</v>
      </c>
      <c r="AG58" s="152">
        <f>'ALL PROJECTS MONTHLY REPORT'!AG58</f>
        <v>0</v>
      </c>
      <c r="AH58" s="37">
        <f>'ALL PROJECTS MONTHLY REPORT'!AH58</f>
        <v>4745877</v>
      </c>
      <c r="AI58" s="39">
        <f>'ALL PROJECTS MONTHLY REPORT'!AI58</f>
        <v>1</v>
      </c>
      <c r="AJ58" s="40">
        <f>'ALL PROJECTS MONTHLY REPORT'!AJ58</f>
        <v>18</v>
      </c>
      <c r="AK58" s="39">
        <f>'ALL PROJECTS MONTHLY REPORT'!AK58</f>
        <v>1</v>
      </c>
      <c r="AL58" s="119">
        <f>'ALL PROJECTS MONTHLY REPORT'!AL58</f>
        <v>0</v>
      </c>
      <c r="AM58" s="153" t="str">
        <f>'ALL PROJECTS MONTHLY REPORT'!AM58</f>
        <v>Project Closed</v>
      </c>
      <c r="AN58" s="154" t="s">
        <v>223</v>
      </c>
    </row>
    <row r="59" spans="1:40" s="155" customFormat="1" ht="58.2" hidden="1" thickBot="1" x14ac:dyDescent="0.35">
      <c r="A59" s="147">
        <f>'ALL PROJECTS MONTHLY REPORT'!A59</f>
        <v>3095</v>
      </c>
      <c r="B59" s="148" t="str">
        <f>'ALL PROJECTS MONTHLY REPORT'!B59</f>
        <v>Fajardo</v>
      </c>
      <c r="C59" s="148" t="str">
        <f>'ALL PROJECTS MONTHLY REPORT'!C59</f>
        <v>Pedro Rosario Nieves</v>
      </c>
      <c r="D59" s="148" t="str">
        <f>'ALL PROJECTS MONTHLY REPORT'!D59</f>
        <v>José M. Paris Escalera</v>
      </c>
      <c r="E59" s="148" t="str">
        <f>'ALL PROJECTS MONTHLY REPORT'!E59</f>
        <v>Inn Capital Housing Division Joint Venture</v>
      </c>
      <c r="F59" s="148" t="str">
        <f>'ALL PROJECTS MONTHLY REPORT'!F59</f>
        <v>CMS</v>
      </c>
      <c r="G59" s="148" t="str">
        <f>'ALL PROJECTS MONTHLY REPORT'!G59</f>
        <v>Carlos E. Betancourt</v>
      </c>
      <c r="H59" s="148" t="str">
        <f>'ALL PROJECTS MONTHLY REPORT'!H59</f>
        <v>Nogama Construction</v>
      </c>
      <c r="I59" s="149">
        <f>'ALL PROJECTS MONTHLY REPORT'!I59</f>
        <v>168</v>
      </c>
      <c r="J59" s="149">
        <f>'ALL PROJECTS MONTHLY REPORT'!J59</f>
        <v>168</v>
      </c>
      <c r="K59" s="149">
        <f>'ALL PROJECTS MONTHLY REPORT'!K59</f>
        <v>0</v>
      </c>
      <c r="L59" s="26">
        <f>'ALL PROJECTS MONTHLY REPORT'!L59</f>
        <v>168</v>
      </c>
      <c r="M59" s="149">
        <f>'ALL PROJECTS MONTHLY REPORT'!M59</f>
        <v>0</v>
      </c>
      <c r="N59" s="149">
        <f>'ALL PROJECTS MONTHLY REPORT'!N59</f>
        <v>915</v>
      </c>
      <c r="O59" s="149">
        <f>'ALL PROJECTS MONTHLY REPORT'!O59</f>
        <v>27.5</v>
      </c>
      <c r="P59" s="27">
        <f>'ALL PROJECTS MONTHLY REPORT'!P59</f>
        <v>942.5</v>
      </c>
      <c r="Q59" s="28">
        <f>'ALL PROJECTS MONTHLY REPORT'!Q59</f>
        <v>3.0054644808743168E-2</v>
      </c>
      <c r="R59" s="29">
        <f>'ALL PROJECTS MONTHLY REPORT'!R59</f>
        <v>904</v>
      </c>
      <c r="S59" s="28">
        <f>'ALL PROJECTS MONTHLY REPORT'!S59</f>
        <v>1</v>
      </c>
      <c r="T59" s="31">
        <f>'ALL PROJECTS MONTHLY REPORT'!T59</f>
        <v>39804</v>
      </c>
      <c r="U59" s="31">
        <f>'ALL PROJECTS MONTHLY REPORT'!U59</f>
        <v>40718</v>
      </c>
      <c r="V59" s="32">
        <f>'ALL PROJECTS MONTHLY REPORT'!V59</f>
        <v>40745.5</v>
      </c>
      <c r="W59" s="32">
        <f>'ALL PROJECTS MONTHLY REPORT'!W59</f>
        <v>40708</v>
      </c>
      <c r="X59" s="32">
        <f>'ALL PROJECTS MONTHLY REPORT'!X59</f>
        <v>40792</v>
      </c>
      <c r="Y59" s="31">
        <f>'ALL PROJECTS MONTHLY REPORT'!Y59</f>
        <v>0</v>
      </c>
      <c r="Z59" s="150" t="str">
        <f>'ALL PROJECTS MONTHLY REPORT'!Z59</f>
        <v>Tax Credit</v>
      </c>
      <c r="AA59" s="151">
        <f>'ALL PROJECTS MONTHLY REPORT'!AA59</f>
        <v>0</v>
      </c>
      <c r="AB59" s="152">
        <f>'ALL PROJECTS MONTHLY REPORT'!AB59</f>
        <v>16474000</v>
      </c>
      <c r="AC59" s="152">
        <f>'ALL PROJECTS MONTHLY REPORT'!AC59</f>
        <v>-148386.07</v>
      </c>
      <c r="AD59" s="37">
        <f>'ALL PROJECTS MONTHLY REPORT'!AD59</f>
        <v>16325613.93</v>
      </c>
      <c r="AE59" s="28">
        <f>'ALL PROJECTS MONTHLY REPORT'!AE59</f>
        <v>-9.0072884545344175E-3</v>
      </c>
      <c r="AF59" s="37">
        <f>'ALL PROJECTS MONTHLY REPORT'!AF59</f>
        <v>16325613.93</v>
      </c>
      <c r="AG59" s="152">
        <f>'ALL PROJECTS MONTHLY REPORT'!AG59</f>
        <v>0</v>
      </c>
      <c r="AH59" s="37">
        <f>'ALL PROJECTS MONTHLY REPORT'!AH59</f>
        <v>16325613.93</v>
      </c>
      <c r="AI59" s="39">
        <f>'ALL PROJECTS MONTHLY REPORT'!AI59</f>
        <v>1</v>
      </c>
      <c r="AJ59" s="40">
        <f>'ALL PROJECTS MONTHLY REPORT'!AJ59</f>
        <v>5.3809523809523814</v>
      </c>
      <c r="AK59" s="39">
        <f>'ALL PROJECTS MONTHLY REPORT'!AK59</f>
        <v>1</v>
      </c>
      <c r="AL59" s="119">
        <f>'ALL PROJECTS MONTHLY REPORT'!AL59</f>
        <v>0</v>
      </c>
      <c r="AM59" s="153" t="str">
        <f>'ALL PROJECTS MONTHLY REPORT'!AM59</f>
        <v>Project Closed</v>
      </c>
      <c r="AN59" s="154" t="s">
        <v>223</v>
      </c>
    </row>
    <row r="60" spans="1:40" s="155" customFormat="1" ht="29.4" hidden="1" thickBot="1" x14ac:dyDescent="0.35">
      <c r="A60" s="147">
        <f>'ALL PROJECTS MONTHLY REPORT'!A60</f>
        <v>5021</v>
      </c>
      <c r="B60" s="148" t="str">
        <f>'ALL PROJECTS MONTHLY REPORT'!B60</f>
        <v>Fajardo</v>
      </c>
      <c r="C60" s="148" t="str">
        <f>'ALL PROJECTS MONTHLY REPORT'!C60</f>
        <v>Puerto Real</v>
      </c>
      <c r="D60" s="148" t="str">
        <f>'ALL PROJECTS MONTHLY REPORT'!D60</f>
        <v>Germán Acevedo</v>
      </c>
      <c r="E60" s="148" t="str">
        <f>'ALL PROJECTS MONTHLY REPORT'!E60</f>
        <v>A &amp; M</v>
      </c>
      <c r="F60" s="148" t="str">
        <f>'ALL PROJECTS MONTHLY REPORT'!F60</f>
        <v xml:space="preserve">URS 
</v>
      </c>
      <c r="G60" s="148" t="str">
        <f>'ALL PROJECTS MONTHLY REPORT'!G60</f>
        <v>René Vélez Marichal</v>
      </c>
      <c r="H60" s="148" t="str">
        <f>'ALL PROJECTS MONTHLY REPORT'!H60</f>
        <v>Quality Const.</v>
      </c>
      <c r="I60" s="149">
        <f>'ALL PROJECTS MONTHLY REPORT'!I60</f>
        <v>100</v>
      </c>
      <c r="J60" s="149">
        <f>'ALL PROJECTS MONTHLY REPORT'!J60</f>
        <v>100</v>
      </c>
      <c r="K60" s="149">
        <f>'ALL PROJECTS MONTHLY REPORT'!K60</f>
        <v>0</v>
      </c>
      <c r="L60" s="26">
        <f>'ALL PROJECTS MONTHLY REPORT'!L60</f>
        <v>100</v>
      </c>
      <c r="M60" s="149">
        <f>'ALL PROJECTS MONTHLY REPORT'!M60</f>
        <v>0</v>
      </c>
      <c r="N60" s="149">
        <f>'ALL PROJECTS MONTHLY REPORT'!N60</f>
        <v>945</v>
      </c>
      <c r="O60" s="149">
        <f>'ALL PROJECTS MONTHLY REPORT'!O60</f>
        <v>282</v>
      </c>
      <c r="P60" s="27">
        <f>'ALL PROJECTS MONTHLY REPORT'!P60</f>
        <v>1227</v>
      </c>
      <c r="Q60" s="28">
        <f>'ALL PROJECTS MONTHLY REPORT'!Q60</f>
        <v>0.29841269841269841</v>
      </c>
      <c r="R60" s="29">
        <f>'ALL PROJECTS MONTHLY REPORT'!R60</f>
        <v>1124</v>
      </c>
      <c r="S60" s="28">
        <f>'ALL PROJECTS MONTHLY REPORT'!S60</f>
        <v>1</v>
      </c>
      <c r="T60" s="31">
        <f>'ALL PROJECTS MONTHLY REPORT'!T60</f>
        <v>36913</v>
      </c>
      <c r="U60" s="31">
        <f>'ALL PROJECTS MONTHLY REPORT'!U60</f>
        <v>37857</v>
      </c>
      <c r="V60" s="32">
        <f>'ALL PROJECTS MONTHLY REPORT'!V60</f>
        <v>38139</v>
      </c>
      <c r="W60" s="32">
        <f>'ALL PROJECTS MONTHLY REPORT'!W60</f>
        <v>38037</v>
      </c>
      <c r="X60" s="32">
        <f>'ALL PROJECTS MONTHLY REPORT'!X60</f>
        <v>38097</v>
      </c>
      <c r="Y60" s="31">
        <f>'ALL PROJECTS MONTHLY REPORT'!Y60</f>
        <v>0</v>
      </c>
      <c r="Z60" s="150">
        <f>'ALL PROJECTS MONTHLY REPORT'!Z60</f>
        <v>0</v>
      </c>
      <c r="AA60" s="151">
        <f>'ALL PROJECTS MONTHLY REPORT'!AA60</f>
        <v>0</v>
      </c>
      <c r="AB60" s="152">
        <f>'ALL PROJECTS MONTHLY REPORT'!AB60</f>
        <v>8220000</v>
      </c>
      <c r="AC60" s="152">
        <f>'ALL PROJECTS MONTHLY REPORT'!AC60</f>
        <v>910990</v>
      </c>
      <c r="AD60" s="37">
        <f>'ALL PROJECTS MONTHLY REPORT'!AD60</f>
        <v>9130990</v>
      </c>
      <c r="AE60" s="28">
        <f>'ALL PROJECTS MONTHLY REPORT'!AE60</f>
        <v>0.11082603406326035</v>
      </c>
      <c r="AF60" s="37">
        <f>'ALL PROJECTS MONTHLY REPORT'!AF60</f>
        <v>9130990</v>
      </c>
      <c r="AG60" s="152">
        <f>'ALL PROJECTS MONTHLY REPORT'!AG60</f>
        <v>0</v>
      </c>
      <c r="AH60" s="37">
        <f>'ALL PROJECTS MONTHLY REPORT'!AH60</f>
        <v>9130990</v>
      </c>
      <c r="AI60" s="39">
        <f>'ALL PROJECTS MONTHLY REPORT'!AI60</f>
        <v>1</v>
      </c>
      <c r="AJ60" s="40">
        <f>'ALL PROJECTS MONTHLY REPORT'!AJ60</f>
        <v>11.24</v>
      </c>
      <c r="AK60" s="39">
        <f>'ALL PROJECTS MONTHLY REPORT'!AK60</f>
        <v>1</v>
      </c>
      <c r="AL60" s="119">
        <f>'ALL PROJECTS MONTHLY REPORT'!AL60</f>
        <v>0</v>
      </c>
      <c r="AM60" s="153" t="str">
        <f>'ALL PROJECTS MONTHLY REPORT'!AM60</f>
        <v>Project Closed</v>
      </c>
      <c r="AN60" s="154" t="s">
        <v>223</v>
      </c>
    </row>
    <row r="61" spans="1:40" s="155" customFormat="1" ht="43.8" hidden="1" thickBot="1" x14ac:dyDescent="0.35">
      <c r="A61" s="147">
        <f>'ALL PROJECTS MONTHLY REPORT'!A61</f>
        <v>5204</v>
      </c>
      <c r="B61" s="148" t="str">
        <f>'ALL PROJECTS MONTHLY REPORT'!B61</f>
        <v>Fajardo</v>
      </c>
      <c r="C61" s="148" t="str">
        <f>'ALL PROJECTS MONTHLY REPORT'!C61</f>
        <v>Valle Puerto Real</v>
      </c>
      <c r="D61" s="148" t="str">
        <f>'ALL PROJECTS MONTHLY REPORT'!D61</f>
        <v>Germán Acevedo</v>
      </c>
      <c r="E61" s="148" t="str">
        <f>'ALL PROJECTS MONTHLY REPORT'!E61</f>
        <v>A &amp; M</v>
      </c>
      <c r="F61" s="148" t="str">
        <f>'ALL PROJECTS MONTHLY REPORT'!F61</f>
        <v xml:space="preserve">URS 
</v>
      </c>
      <c r="G61" s="148" t="str">
        <f>'ALL PROJECTS MONTHLY REPORT'!G61</f>
        <v>Enrique Ruiz &amp; Assoc.</v>
      </c>
      <c r="H61" s="148" t="str">
        <f>'ALL PROJECTS MONTHLY REPORT'!H61</f>
        <v>Quality Const.</v>
      </c>
      <c r="I61" s="149">
        <f>'ALL PROJECTS MONTHLY REPORT'!I61</f>
        <v>75</v>
      </c>
      <c r="J61" s="149">
        <f>'ALL PROJECTS MONTHLY REPORT'!J61</f>
        <v>75</v>
      </c>
      <c r="K61" s="149">
        <f>'ALL PROJECTS MONTHLY REPORT'!K61</f>
        <v>0</v>
      </c>
      <c r="L61" s="26">
        <f>'ALL PROJECTS MONTHLY REPORT'!L61</f>
        <v>75</v>
      </c>
      <c r="M61" s="149">
        <f>'ALL PROJECTS MONTHLY REPORT'!M61</f>
        <v>0</v>
      </c>
      <c r="N61" s="149">
        <f>'ALL PROJECTS MONTHLY REPORT'!N61</f>
        <v>945</v>
      </c>
      <c r="O61" s="149">
        <f>'ALL PROJECTS MONTHLY REPORT'!O61</f>
        <v>181</v>
      </c>
      <c r="P61" s="27">
        <f>'ALL PROJECTS MONTHLY REPORT'!P61</f>
        <v>1126</v>
      </c>
      <c r="Q61" s="28">
        <f>'ALL PROJECTS MONTHLY REPORT'!Q61</f>
        <v>0.19153439153439153</v>
      </c>
      <c r="R61" s="29">
        <f>'ALL PROJECTS MONTHLY REPORT'!R61</f>
        <v>1129</v>
      </c>
      <c r="S61" s="28">
        <f>'ALL PROJECTS MONTHLY REPORT'!S61</f>
        <v>1</v>
      </c>
      <c r="T61" s="31">
        <f>'ALL PROJECTS MONTHLY REPORT'!T61</f>
        <v>36893</v>
      </c>
      <c r="U61" s="31">
        <f>'ALL PROJECTS MONTHLY REPORT'!U61</f>
        <v>37837</v>
      </c>
      <c r="V61" s="32">
        <f>'ALL PROJECTS MONTHLY REPORT'!V61</f>
        <v>38018</v>
      </c>
      <c r="W61" s="32">
        <f>'ALL PROJECTS MONTHLY REPORT'!W61</f>
        <v>38022</v>
      </c>
      <c r="X61" s="32">
        <f>'ALL PROJECTS MONTHLY REPORT'!X61</f>
        <v>38121</v>
      </c>
      <c r="Y61" s="31">
        <f>'ALL PROJECTS MONTHLY REPORT'!Y61</f>
        <v>0</v>
      </c>
      <c r="Z61" s="150">
        <f>'ALL PROJECTS MONTHLY REPORT'!Z61</f>
        <v>0</v>
      </c>
      <c r="AA61" s="151">
        <f>'ALL PROJECTS MONTHLY REPORT'!AA61</f>
        <v>0</v>
      </c>
      <c r="AB61" s="152">
        <f>'ALL PROJECTS MONTHLY REPORT'!AB61</f>
        <v>6316000</v>
      </c>
      <c r="AC61" s="152">
        <f>'ALL PROJECTS MONTHLY REPORT'!AC61</f>
        <v>725553</v>
      </c>
      <c r="AD61" s="37">
        <f>'ALL PROJECTS MONTHLY REPORT'!AD61</f>
        <v>7041553</v>
      </c>
      <c r="AE61" s="28">
        <f>'ALL PROJECTS MONTHLY REPORT'!AE61</f>
        <v>0.11487539582013932</v>
      </c>
      <c r="AF61" s="37">
        <f>'ALL PROJECTS MONTHLY REPORT'!AF61</f>
        <v>7041553</v>
      </c>
      <c r="AG61" s="152">
        <f>'ALL PROJECTS MONTHLY REPORT'!AG61</f>
        <v>0</v>
      </c>
      <c r="AH61" s="37">
        <f>'ALL PROJECTS MONTHLY REPORT'!AH61</f>
        <v>7041553</v>
      </c>
      <c r="AI61" s="39">
        <f>'ALL PROJECTS MONTHLY REPORT'!AI61</f>
        <v>1</v>
      </c>
      <c r="AJ61" s="40">
        <f>'ALL PROJECTS MONTHLY REPORT'!AJ61</f>
        <v>15.053333333333333</v>
      </c>
      <c r="AK61" s="39">
        <f>'ALL PROJECTS MONTHLY REPORT'!AK61</f>
        <v>1</v>
      </c>
      <c r="AL61" s="119">
        <f>'ALL PROJECTS MONTHLY REPORT'!AL61</f>
        <v>0</v>
      </c>
      <c r="AM61" s="153" t="str">
        <f>'ALL PROJECTS MONTHLY REPORT'!AM61</f>
        <v>Project Closed</v>
      </c>
      <c r="AN61" s="154" t="s">
        <v>223</v>
      </c>
    </row>
    <row r="62" spans="1:40" s="155" customFormat="1" ht="29.4" hidden="1" thickBot="1" x14ac:dyDescent="0.35">
      <c r="A62" s="147">
        <f>'ALL PROJECTS MONTHLY REPORT'!A62</f>
        <v>5176</v>
      </c>
      <c r="B62" s="148" t="str">
        <f>'ALL PROJECTS MONTHLY REPORT'!B62</f>
        <v>Fajardo</v>
      </c>
      <c r="C62" s="148" t="str">
        <f>'ALL PROJECTS MONTHLY REPORT'!C62</f>
        <v>Santiago Veve Calzada</v>
      </c>
      <c r="D62" s="148" t="str">
        <f>'ALL PROJECTS MONTHLY REPORT'!D62</f>
        <v>Robert H. Cole</v>
      </c>
      <c r="E62" s="148" t="str">
        <f>'ALL PROJECTS MONTHLY REPORT'!E62</f>
        <v>A &amp; M</v>
      </c>
      <c r="F62" s="148" t="str">
        <f>'ALL PROJECTS MONTHLY REPORT'!F62</f>
        <v>BMA</v>
      </c>
      <c r="G62" s="148" t="str">
        <f>'ALL PROJECTS MONTHLY REPORT'!G62</f>
        <v>Ramón W. Costacamps</v>
      </c>
      <c r="H62" s="148" t="str">
        <f>'ALL PROJECTS MONTHLY REPORT'!H62</f>
        <v>Del Valle Group</v>
      </c>
      <c r="I62" s="149">
        <f>'ALL PROJECTS MONTHLY REPORT'!I62</f>
        <v>100</v>
      </c>
      <c r="J62" s="149">
        <f>'ALL PROJECTS MONTHLY REPORT'!J62</f>
        <v>100</v>
      </c>
      <c r="K62" s="149">
        <f>'ALL PROJECTS MONTHLY REPORT'!K62</f>
        <v>0</v>
      </c>
      <c r="L62" s="26">
        <f>'ALL PROJECTS MONTHLY REPORT'!L62</f>
        <v>100</v>
      </c>
      <c r="M62" s="149">
        <f>'ALL PROJECTS MONTHLY REPORT'!M62</f>
        <v>0</v>
      </c>
      <c r="N62" s="149">
        <f>'ALL PROJECTS MONTHLY REPORT'!N62</f>
        <v>730</v>
      </c>
      <c r="O62" s="149">
        <f>'ALL PROJECTS MONTHLY REPORT'!O62</f>
        <v>214</v>
      </c>
      <c r="P62" s="27">
        <f>'ALL PROJECTS MONTHLY REPORT'!P62</f>
        <v>944</v>
      </c>
      <c r="Q62" s="28">
        <f>'ALL PROJECTS MONTHLY REPORT'!Q62</f>
        <v>0.29315068493150687</v>
      </c>
      <c r="R62" s="29">
        <f>'ALL PROJECTS MONTHLY REPORT'!R62</f>
        <v>906</v>
      </c>
      <c r="S62" s="28">
        <f>'ALL PROJECTS MONTHLY REPORT'!S62</f>
        <v>1</v>
      </c>
      <c r="T62" s="31">
        <f>'ALL PROJECTS MONTHLY REPORT'!T62</f>
        <v>38159</v>
      </c>
      <c r="U62" s="31">
        <f>'ALL PROJECTS MONTHLY REPORT'!U62</f>
        <v>38888</v>
      </c>
      <c r="V62" s="32">
        <f>'ALL PROJECTS MONTHLY REPORT'!V62</f>
        <v>39102</v>
      </c>
      <c r="W62" s="32">
        <f>'ALL PROJECTS MONTHLY REPORT'!W62</f>
        <v>39065</v>
      </c>
      <c r="X62" s="32">
        <f>'ALL PROJECTS MONTHLY REPORT'!X62</f>
        <v>39100</v>
      </c>
      <c r="Y62" s="31">
        <f>'ALL PROJECTS MONTHLY REPORT'!Y62</f>
        <v>0</v>
      </c>
      <c r="Z62" s="150">
        <f>'ALL PROJECTS MONTHLY REPORT'!Z62</f>
        <v>0</v>
      </c>
      <c r="AA62" s="151">
        <f>'ALL PROJECTS MONTHLY REPORT'!AA62</f>
        <v>0</v>
      </c>
      <c r="AB62" s="152">
        <f>'ALL PROJECTS MONTHLY REPORT'!AB62</f>
        <v>8559000</v>
      </c>
      <c r="AC62" s="152">
        <f>'ALL PROJECTS MONTHLY REPORT'!AC62</f>
        <v>558385.31999999995</v>
      </c>
      <c r="AD62" s="37">
        <f>'ALL PROJECTS MONTHLY REPORT'!AD62</f>
        <v>9117385.3200000003</v>
      </c>
      <c r="AE62" s="28">
        <f>'ALL PROJECTS MONTHLY REPORT'!AE62</f>
        <v>6.5239551349456706E-2</v>
      </c>
      <c r="AF62" s="37">
        <f>'ALL PROJECTS MONTHLY REPORT'!AF62</f>
        <v>9117385.3200000003</v>
      </c>
      <c r="AG62" s="152">
        <f>'ALL PROJECTS MONTHLY REPORT'!AG62</f>
        <v>0</v>
      </c>
      <c r="AH62" s="37">
        <f>'ALL PROJECTS MONTHLY REPORT'!AH62</f>
        <v>9117385.3200000003</v>
      </c>
      <c r="AI62" s="39">
        <f>'ALL PROJECTS MONTHLY REPORT'!AI62</f>
        <v>1</v>
      </c>
      <c r="AJ62" s="40">
        <f>'ALL PROJECTS MONTHLY REPORT'!AJ62</f>
        <v>9.06</v>
      </c>
      <c r="AK62" s="39">
        <f>'ALL PROJECTS MONTHLY REPORT'!AK62</f>
        <v>1</v>
      </c>
      <c r="AL62" s="119">
        <f>'ALL PROJECTS MONTHLY REPORT'!AL62</f>
        <v>0</v>
      </c>
      <c r="AM62" s="153" t="str">
        <f>'ALL PROJECTS MONTHLY REPORT'!AM62</f>
        <v>Project Closed</v>
      </c>
      <c r="AN62" s="154" t="s">
        <v>223</v>
      </c>
    </row>
    <row r="63" spans="1:40" s="155" customFormat="1" ht="58.2" hidden="1" thickBot="1" x14ac:dyDescent="0.35">
      <c r="A63" s="147">
        <f>'ALL PROJECTS MONTHLY REPORT'!A63</f>
        <v>5183</v>
      </c>
      <c r="B63" s="148" t="str">
        <f>'ALL PROJECTS MONTHLY REPORT'!B63</f>
        <v>Guánica</v>
      </c>
      <c r="C63" s="148" t="str">
        <f>'ALL PROJECTS MONTHLY REPORT'!C63</f>
        <v>Jardines de Guánica</v>
      </c>
      <c r="D63" s="148" t="str">
        <f>'ALL PROJECTS MONTHLY REPORT'!D63</f>
        <v>Noefebdo Ramírez</v>
      </c>
      <c r="E63" s="148" t="str">
        <f>'ALL PROJECTS MONTHLY REPORT'!E63</f>
        <v>JA Machuca</v>
      </c>
      <c r="F63" s="148" t="str">
        <f>'ALL PROJECTS MONTHLY REPORT'!F63</f>
        <v>CCC-JV</v>
      </c>
      <c r="G63" s="148" t="str">
        <f>'ALL PROJECTS MONTHLY REPORT'!G63</f>
        <v>Donato Design Development</v>
      </c>
      <c r="H63" s="148" t="str">
        <f>'ALL PROJECTS MONTHLY REPORT'!H63</f>
        <v>RAMA Construction</v>
      </c>
      <c r="I63" s="149">
        <f>'ALL PROJECTS MONTHLY REPORT'!I63</f>
        <v>70</v>
      </c>
      <c r="J63" s="149">
        <f>'ALL PROJECTS MONTHLY REPORT'!J63</f>
        <v>70</v>
      </c>
      <c r="K63" s="149">
        <f>'ALL PROJECTS MONTHLY REPORT'!K63</f>
        <v>0</v>
      </c>
      <c r="L63" s="26">
        <f>'ALL PROJECTS MONTHLY REPORT'!L63</f>
        <v>70</v>
      </c>
      <c r="M63" s="149">
        <f>'ALL PROJECTS MONTHLY REPORT'!M63</f>
        <v>0</v>
      </c>
      <c r="N63" s="149">
        <f>'ALL PROJECTS MONTHLY REPORT'!N63</f>
        <v>732</v>
      </c>
      <c r="O63" s="149">
        <f>'ALL PROJECTS MONTHLY REPORT'!O63</f>
        <v>89</v>
      </c>
      <c r="P63" s="27">
        <f>'ALL PROJECTS MONTHLY REPORT'!P63</f>
        <v>821</v>
      </c>
      <c r="Q63" s="28">
        <f>'ALL PROJECTS MONTHLY REPORT'!Q63</f>
        <v>0.12158469945355191</v>
      </c>
      <c r="R63" s="29">
        <f>'ALL PROJECTS MONTHLY REPORT'!R63</f>
        <v>794</v>
      </c>
      <c r="S63" s="28">
        <f>'ALL PROJECTS MONTHLY REPORT'!S63</f>
        <v>1</v>
      </c>
      <c r="T63" s="31">
        <f>'ALL PROJECTS MONTHLY REPORT'!T63</f>
        <v>40140</v>
      </c>
      <c r="U63" s="31">
        <f>'ALL PROJECTS MONTHLY REPORT'!U63</f>
        <v>40871</v>
      </c>
      <c r="V63" s="32">
        <f>'ALL PROJECTS MONTHLY REPORT'!V63</f>
        <v>40960</v>
      </c>
      <c r="W63" s="32">
        <f>'ALL PROJECTS MONTHLY REPORT'!W63</f>
        <v>40934</v>
      </c>
      <c r="X63" s="32">
        <f>'ALL PROJECTS MONTHLY REPORT'!X63</f>
        <v>40939</v>
      </c>
      <c r="Y63" s="31">
        <f>'ALL PROJECTS MONTHLY REPORT'!Y63</f>
        <v>0</v>
      </c>
      <c r="Z63" s="150" t="str">
        <f>'ALL PROJECTS MONTHLY REPORT'!Z63</f>
        <v>ARRA/CFP</v>
      </c>
      <c r="AA63" s="151">
        <f>'ALL PROJECTS MONTHLY REPORT'!AA63</f>
        <v>0</v>
      </c>
      <c r="AB63" s="152">
        <f>'ALL PROJECTS MONTHLY REPORT'!AB63</f>
        <v>5499000</v>
      </c>
      <c r="AC63" s="152">
        <f>'ALL PROJECTS MONTHLY REPORT'!AC63</f>
        <v>487497.62</v>
      </c>
      <c r="AD63" s="37">
        <f>'ALL PROJECTS MONTHLY REPORT'!AD63</f>
        <v>5986497.6200000001</v>
      </c>
      <c r="AE63" s="28">
        <f>'ALL PROJECTS MONTHLY REPORT'!AE63</f>
        <v>8.8652049463538829E-2</v>
      </c>
      <c r="AF63" s="37">
        <f>'ALL PROJECTS MONTHLY REPORT'!AF63</f>
        <v>5986498</v>
      </c>
      <c r="AG63" s="152">
        <f>'ALL PROJECTS MONTHLY REPORT'!AG63</f>
        <v>0</v>
      </c>
      <c r="AH63" s="37">
        <f>'ALL PROJECTS MONTHLY REPORT'!AH63</f>
        <v>5986498</v>
      </c>
      <c r="AI63" s="39">
        <f>'ALL PROJECTS MONTHLY REPORT'!AI63</f>
        <v>1.0000000634761799</v>
      </c>
      <c r="AJ63" s="40">
        <f>'ALL PROJECTS MONTHLY REPORT'!AJ63</f>
        <v>11.342857142857143</v>
      </c>
      <c r="AK63" s="39">
        <f>'ALL PROJECTS MONTHLY REPORT'!AK63</f>
        <v>1</v>
      </c>
      <c r="AL63" s="119">
        <f>'ALL PROJECTS MONTHLY REPORT'!AL63</f>
        <v>0</v>
      </c>
      <c r="AM63" s="153" t="str">
        <f>'ALL PROJECTS MONTHLY REPORT'!AM63</f>
        <v>Project Closed</v>
      </c>
      <c r="AN63" s="154" t="s">
        <v>223</v>
      </c>
    </row>
    <row r="64" spans="1:40" s="155" customFormat="1" ht="58.2" hidden="1" thickBot="1" x14ac:dyDescent="0.35">
      <c r="A64" s="147">
        <f>'ALL PROJECTS MONTHLY REPORT'!A64</f>
        <v>3084</v>
      </c>
      <c r="B64" s="148" t="str">
        <f>'ALL PROJECTS MONTHLY REPORT'!B64</f>
        <v>Guánica</v>
      </c>
      <c r="C64" s="148" t="str">
        <f>'ALL PROJECTS MONTHLY REPORT'!C64</f>
        <v>Luis Muñoz Rivera</v>
      </c>
      <c r="D64" s="148" t="str">
        <f>'ALL PROJECTS MONTHLY REPORT'!D64</f>
        <v>Noefebdo Ramírez</v>
      </c>
      <c r="E64" s="148" t="str">
        <f>'ALL PROJECTS MONTHLY REPORT'!E64</f>
        <v>Cost Control Company, Inc.</v>
      </c>
      <c r="F64" s="148" t="str">
        <f>'ALL PROJECTS MONTHLY REPORT'!F64</f>
        <v>CCC-JV</v>
      </c>
      <c r="G64" s="148" t="str">
        <f>'ALL PROJECTS MONTHLY REPORT'!G64</f>
        <v>Behar &amp; Ybarra Associates, PSC</v>
      </c>
      <c r="H64" s="148" t="str">
        <f>'ALL PROJECTS MONTHLY REPORT'!H64</f>
        <v>F &amp; R Construction Group, Inc.</v>
      </c>
      <c r="I64" s="149">
        <f>'ALL PROJECTS MONTHLY REPORT'!I64</f>
        <v>124</v>
      </c>
      <c r="J64" s="149">
        <f>'ALL PROJECTS MONTHLY REPORT'!J64</f>
        <v>124</v>
      </c>
      <c r="K64" s="149">
        <f>'ALL PROJECTS MONTHLY REPORT'!K64</f>
        <v>0</v>
      </c>
      <c r="L64" s="26">
        <f>'ALL PROJECTS MONTHLY REPORT'!L64</f>
        <v>124</v>
      </c>
      <c r="M64" s="149">
        <f>'ALL PROJECTS MONTHLY REPORT'!M64</f>
        <v>0</v>
      </c>
      <c r="N64" s="149">
        <f>'ALL PROJECTS MONTHLY REPORT'!N64</f>
        <v>485</v>
      </c>
      <c r="O64" s="149">
        <f>'ALL PROJECTS MONTHLY REPORT'!O64</f>
        <v>423</v>
      </c>
      <c r="P64" s="27">
        <f>'ALL PROJECTS MONTHLY REPORT'!P64</f>
        <v>908</v>
      </c>
      <c r="Q64" s="28">
        <f>'ALL PROJECTS MONTHLY REPORT'!Q64</f>
        <v>0.87216494845360826</v>
      </c>
      <c r="R64" s="29">
        <f>'ALL PROJECTS MONTHLY REPORT'!R64</f>
        <v>970</v>
      </c>
      <c r="S64" s="28">
        <f>'ALL PROJECTS MONTHLY REPORT'!S64</f>
        <v>1</v>
      </c>
      <c r="T64" s="31">
        <f>'ALL PROJECTS MONTHLY REPORT'!T64</f>
        <v>40161</v>
      </c>
      <c r="U64" s="31">
        <f>'ALL PROJECTS MONTHLY REPORT'!U64</f>
        <v>40645</v>
      </c>
      <c r="V64" s="32">
        <f>'ALL PROJECTS MONTHLY REPORT'!V64</f>
        <v>41068</v>
      </c>
      <c r="W64" s="32">
        <f>'ALL PROJECTS MONTHLY REPORT'!W64</f>
        <v>41131</v>
      </c>
      <c r="X64" s="32">
        <f>'ALL PROJECTS MONTHLY REPORT'!X64</f>
        <v>41382</v>
      </c>
      <c r="Y64" s="31">
        <f>'ALL PROJECTS MONTHLY REPORT'!Y64</f>
        <v>0</v>
      </c>
      <c r="Z64" s="150" t="str">
        <f>'ALL PROJECTS MONTHLY REPORT'!Z64</f>
        <v xml:space="preserve">Tax Credit </v>
      </c>
      <c r="AA64" s="151">
        <f>'ALL PROJECTS MONTHLY REPORT'!AA64</f>
        <v>0</v>
      </c>
      <c r="AB64" s="152">
        <f>'ALL PROJECTS MONTHLY REPORT'!AB64</f>
        <v>9009000</v>
      </c>
      <c r="AC64" s="152">
        <f>'ALL PROJECTS MONTHLY REPORT'!AC64</f>
        <v>589263.71</v>
      </c>
      <c r="AD64" s="37">
        <f>'ALL PROJECTS MONTHLY REPORT'!AD64</f>
        <v>9598263.7100000009</v>
      </c>
      <c r="AE64" s="28">
        <f>'ALL PROJECTS MONTHLY REPORT'!AE64</f>
        <v>6.540833721833722E-2</v>
      </c>
      <c r="AF64" s="37">
        <f>'ALL PROJECTS MONTHLY REPORT'!AF64</f>
        <v>9590758.2200000007</v>
      </c>
      <c r="AG64" s="152">
        <f>'ALL PROJECTS MONTHLY REPORT'!AG64</f>
        <v>0</v>
      </c>
      <c r="AH64" s="37">
        <f>'ALL PROJECTS MONTHLY REPORT'!AH64</f>
        <v>9590758.2200000007</v>
      </c>
      <c r="AI64" s="39">
        <f>'ALL PROJECTS MONTHLY REPORT'!AI64</f>
        <v>0.99921803669634746</v>
      </c>
      <c r="AJ64" s="40">
        <f>'ALL PROJECTS MONTHLY REPORT'!AJ64</f>
        <v>7.82258064516129</v>
      </c>
      <c r="AK64" s="39">
        <f>'ALL PROJECTS MONTHLY REPORT'!AK64</f>
        <v>1</v>
      </c>
      <c r="AL64" s="119">
        <f>'ALL PROJECTS MONTHLY REPORT'!AL64</f>
        <v>0</v>
      </c>
      <c r="AM64" s="153" t="str">
        <f>'ALL PROJECTS MONTHLY REPORT'!AM64</f>
        <v>Project Closed</v>
      </c>
      <c r="AN64" s="154" t="s">
        <v>223</v>
      </c>
    </row>
    <row r="65" spans="1:40" s="155" customFormat="1" ht="43.8" hidden="1" thickBot="1" x14ac:dyDescent="0.35">
      <c r="A65" s="147">
        <f>'ALL PROJECTS MONTHLY REPORT'!A65</f>
        <v>3085</v>
      </c>
      <c r="B65" s="148" t="str">
        <f>'ALL PROJECTS MONTHLY REPORT'!B65</f>
        <v>Guayama</v>
      </c>
      <c r="C65" s="148" t="str">
        <f>'ALL PROJECTS MONTHLY REPORT'!C65</f>
        <v>Luis Palés Matos</v>
      </c>
      <c r="D65" s="148" t="str">
        <f>'ALL PROJECTS MONTHLY REPORT'!D65</f>
        <v>Rubén Cotto</v>
      </c>
      <c r="E65" s="148" t="str">
        <f>'ALL PROJECTS MONTHLY REPORT'!E65</f>
        <v>MJ Consulting</v>
      </c>
      <c r="F65" s="148" t="str">
        <f>'ALL PROJECTS MONTHLY REPORT'!F65</f>
        <v>MD
(Grupo C)</v>
      </c>
      <c r="G65" s="148" t="str">
        <f>'ALL PROJECTS MONTHLY REPORT'!G65</f>
        <v>Guillermety, Ortiz &amp; Asoc.</v>
      </c>
      <c r="H65" s="148" t="str">
        <f>'ALL PROJECTS MONTHLY REPORT'!H65</f>
        <v>Héctor M. Valera Inc.</v>
      </c>
      <c r="I65" s="149">
        <f>'ALL PROJECTS MONTHLY REPORT'!I65</f>
        <v>298</v>
      </c>
      <c r="J65" s="149">
        <f>'ALL PROJECTS MONTHLY REPORT'!J65</f>
        <v>298</v>
      </c>
      <c r="K65" s="149">
        <f>'ALL PROJECTS MONTHLY REPORT'!K65</f>
        <v>0</v>
      </c>
      <c r="L65" s="26">
        <f>'ALL PROJECTS MONTHLY REPORT'!L65</f>
        <v>298</v>
      </c>
      <c r="M65" s="149">
        <f>'ALL PROJECTS MONTHLY REPORT'!M65</f>
        <v>0</v>
      </c>
      <c r="N65" s="149">
        <f>'ALL PROJECTS MONTHLY REPORT'!N65</f>
        <v>1130</v>
      </c>
      <c r="O65" s="149">
        <f>'ALL PROJECTS MONTHLY REPORT'!O65</f>
        <v>0</v>
      </c>
      <c r="P65" s="27">
        <f>'ALL PROJECTS MONTHLY REPORT'!P65</f>
        <v>1130</v>
      </c>
      <c r="Q65" s="28">
        <f>'ALL PROJECTS MONTHLY REPORT'!Q65</f>
        <v>0</v>
      </c>
      <c r="R65" s="29">
        <f>'ALL PROJECTS MONTHLY REPORT'!R65</f>
        <v>1375</v>
      </c>
      <c r="S65" s="28">
        <f>'ALL PROJECTS MONTHLY REPORT'!S65</f>
        <v>1</v>
      </c>
      <c r="T65" s="31">
        <f>'ALL PROJECTS MONTHLY REPORT'!T65</f>
        <v>37340</v>
      </c>
      <c r="U65" s="31">
        <f>'ALL PROJECTS MONTHLY REPORT'!U65</f>
        <v>38469</v>
      </c>
      <c r="V65" s="32">
        <f>'ALL PROJECTS MONTHLY REPORT'!V65</f>
        <v>38469</v>
      </c>
      <c r="W65" s="32">
        <f>'ALL PROJECTS MONTHLY REPORT'!W65</f>
        <v>38715</v>
      </c>
      <c r="X65" s="32">
        <f>'ALL PROJECTS MONTHLY REPORT'!X65</f>
        <v>38720</v>
      </c>
      <c r="Y65" s="31">
        <f>'ALL PROJECTS MONTHLY REPORT'!Y65</f>
        <v>0</v>
      </c>
      <c r="Z65" s="150">
        <f>'ALL PROJECTS MONTHLY REPORT'!Z65</f>
        <v>0</v>
      </c>
      <c r="AA65" s="151">
        <f>'ALL PROJECTS MONTHLY REPORT'!AA65</f>
        <v>0</v>
      </c>
      <c r="AB65" s="152">
        <f>'ALL PROJECTS MONTHLY REPORT'!AB65</f>
        <v>22466000</v>
      </c>
      <c r="AC65" s="152">
        <f>'ALL PROJECTS MONTHLY REPORT'!AC65</f>
        <v>0</v>
      </c>
      <c r="AD65" s="37">
        <f>'ALL PROJECTS MONTHLY REPORT'!AD65</f>
        <v>22466000</v>
      </c>
      <c r="AE65" s="28">
        <f>'ALL PROJECTS MONTHLY REPORT'!AE65</f>
        <v>0</v>
      </c>
      <c r="AF65" s="37">
        <f>'ALL PROJECTS MONTHLY REPORT'!AF65</f>
        <v>22466000</v>
      </c>
      <c r="AG65" s="152">
        <f>'ALL PROJECTS MONTHLY REPORT'!AG65</f>
        <v>0</v>
      </c>
      <c r="AH65" s="37">
        <f>'ALL PROJECTS MONTHLY REPORT'!AH65</f>
        <v>22466000</v>
      </c>
      <c r="AI65" s="39">
        <f>'ALL PROJECTS MONTHLY REPORT'!AI65</f>
        <v>1</v>
      </c>
      <c r="AJ65" s="40">
        <f>'ALL PROJECTS MONTHLY REPORT'!AJ65</f>
        <v>4.6140939597315436</v>
      </c>
      <c r="AK65" s="39">
        <f>'ALL PROJECTS MONTHLY REPORT'!AK65</f>
        <v>1</v>
      </c>
      <c r="AL65" s="119">
        <f>'ALL PROJECTS MONTHLY REPORT'!AL65</f>
        <v>0</v>
      </c>
      <c r="AM65" s="153" t="str">
        <f>'ALL PROJECTS MONTHLY REPORT'!AM65</f>
        <v>Project Closed</v>
      </c>
      <c r="AN65" s="154" t="s">
        <v>223</v>
      </c>
    </row>
    <row r="66" spans="1:40" s="155" customFormat="1" ht="29.4" hidden="1" thickBot="1" x14ac:dyDescent="0.35">
      <c r="A66" s="147">
        <f>'ALL PROJECTS MONTHLY REPORT'!A66</f>
        <v>5048</v>
      </c>
      <c r="B66" s="148" t="str">
        <f>'ALL PROJECTS MONTHLY REPORT'!B66</f>
        <v>Guayama</v>
      </c>
      <c r="C66" s="148" t="str">
        <f>'ALL PROJECTS MONTHLY REPORT'!C66</f>
        <v>San Antonio 
Carioca</v>
      </c>
      <c r="D66" s="148" t="str">
        <f>'ALL PROJECTS MONTHLY REPORT'!D66</f>
        <v>Jorge Mercado</v>
      </c>
      <c r="E66" s="148" t="str">
        <f>'ALL PROJECTS MONTHLY REPORT'!E66</f>
        <v>MJ Consulting</v>
      </c>
      <c r="F66" s="148" t="str">
        <f>'ALL PROJECTS MONTHLY REPORT'!F66</f>
        <v>MD 
(Grupo C)</v>
      </c>
      <c r="G66" s="148" t="str">
        <f>'ALL PROJECTS MONTHLY REPORT'!G66</f>
        <v>DDHK</v>
      </c>
      <c r="H66" s="148" t="str">
        <f>'ALL PROJECTS MONTHLY REPORT'!H66</f>
        <v>Constructora I. Melendez</v>
      </c>
      <c r="I66" s="149">
        <f>'ALL PROJECTS MONTHLY REPORT'!I66</f>
        <v>200</v>
      </c>
      <c r="J66" s="149">
        <f>'ALL PROJECTS MONTHLY REPORT'!J66</f>
        <v>200</v>
      </c>
      <c r="K66" s="149">
        <f>'ALL PROJECTS MONTHLY REPORT'!K66</f>
        <v>0</v>
      </c>
      <c r="L66" s="26">
        <f>'ALL PROJECTS MONTHLY REPORT'!L66</f>
        <v>200</v>
      </c>
      <c r="M66" s="149">
        <f>'ALL PROJECTS MONTHLY REPORT'!M66</f>
        <v>0</v>
      </c>
      <c r="N66" s="149">
        <f>'ALL PROJECTS MONTHLY REPORT'!N66</f>
        <v>900</v>
      </c>
      <c r="O66" s="149">
        <f>'ALL PROJECTS MONTHLY REPORT'!O66</f>
        <v>568</v>
      </c>
      <c r="P66" s="27">
        <f>'ALL PROJECTS MONTHLY REPORT'!P66</f>
        <v>1468</v>
      </c>
      <c r="Q66" s="28">
        <f>'ALL PROJECTS MONTHLY REPORT'!Q66</f>
        <v>0.63111111111111107</v>
      </c>
      <c r="R66" s="29">
        <f>'ALL PROJECTS MONTHLY REPORT'!R66</f>
        <v>1537</v>
      </c>
      <c r="S66" s="28">
        <f>'ALL PROJECTS MONTHLY REPORT'!S66</f>
        <v>1</v>
      </c>
      <c r="T66" s="31">
        <f>'ALL PROJECTS MONTHLY REPORT'!T66</f>
        <v>38061</v>
      </c>
      <c r="U66" s="31">
        <f>'ALL PROJECTS MONTHLY REPORT'!U66</f>
        <v>38960</v>
      </c>
      <c r="V66" s="32">
        <f>'ALL PROJECTS MONTHLY REPORT'!V66</f>
        <v>39528</v>
      </c>
      <c r="W66" s="32">
        <f>'ALL PROJECTS MONTHLY REPORT'!W66</f>
        <v>39598</v>
      </c>
      <c r="X66" s="32">
        <f>'ALL PROJECTS MONTHLY REPORT'!X66</f>
        <v>39659</v>
      </c>
      <c r="Y66" s="31">
        <f>'ALL PROJECTS MONTHLY REPORT'!Y66</f>
        <v>0</v>
      </c>
      <c r="Z66" s="150" t="str">
        <f>'ALL PROJECTS MONTHLY REPORT'!Z66</f>
        <v>Tax Credit</v>
      </c>
      <c r="AA66" s="151">
        <f>'ALL PROJECTS MONTHLY REPORT'!AA66</f>
        <v>0</v>
      </c>
      <c r="AB66" s="152">
        <f>'ALL PROJECTS MONTHLY REPORT'!AB66</f>
        <v>18456662</v>
      </c>
      <c r="AC66" s="152">
        <f>'ALL PROJECTS MONTHLY REPORT'!AC66</f>
        <v>1765148</v>
      </c>
      <c r="AD66" s="37">
        <f>'ALL PROJECTS MONTHLY REPORT'!AD66</f>
        <v>20221810</v>
      </c>
      <c r="AE66" s="28">
        <f>'ALL PROJECTS MONTHLY REPORT'!AE66</f>
        <v>9.5637445167495616E-2</v>
      </c>
      <c r="AF66" s="37">
        <f>'ALL PROJECTS MONTHLY REPORT'!AF66</f>
        <v>20221810</v>
      </c>
      <c r="AG66" s="152">
        <f>'ALL PROJECTS MONTHLY REPORT'!AG66</f>
        <v>0</v>
      </c>
      <c r="AH66" s="37">
        <f>'ALL PROJECTS MONTHLY REPORT'!AH66</f>
        <v>20221810</v>
      </c>
      <c r="AI66" s="39">
        <f>'ALL PROJECTS MONTHLY REPORT'!AI66</f>
        <v>1</v>
      </c>
      <c r="AJ66" s="40">
        <f>'ALL PROJECTS MONTHLY REPORT'!AJ66</f>
        <v>7.6849999999999996</v>
      </c>
      <c r="AK66" s="39">
        <f>'ALL PROJECTS MONTHLY REPORT'!AK66</f>
        <v>1</v>
      </c>
      <c r="AL66" s="119">
        <f>'ALL PROJECTS MONTHLY REPORT'!AL66</f>
        <v>0</v>
      </c>
      <c r="AM66" s="153" t="str">
        <f>'ALL PROJECTS MONTHLY REPORT'!AM66</f>
        <v>Project Closed</v>
      </c>
      <c r="AN66" s="154" t="s">
        <v>223</v>
      </c>
    </row>
    <row r="67" spans="1:40" s="155" customFormat="1" ht="58.2" hidden="1" thickBot="1" x14ac:dyDescent="0.35">
      <c r="A67" s="147">
        <f>'ALL PROJECTS MONTHLY REPORT'!A67</f>
        <v>5131</v>
      </c>
      <c r="B67" s="148" t="str">
        <f>'ALL PROJECTS MONTHLY REPORT'!B67</f>
        <v>Humacao</v>
      </c>
      <c r="C67" s="148" t="str">
        <f>'ALL PROJECTS MONTHLY REPORT'!C67</f>
        <v>Jardines de Oriente</v>
      </c>
      <c r="D67" s="148" t="str">
        <f>'ALL PROJECTS MONTHLY REPORT'!D67</f>
        <v>José A. González</v>
      </c>
      <c r="E67" s="148" t="str">
        <f>'ALL PROJECTS MONTHLY REPORT'!E67</f>
        <v>Cost Control</v>
      </c>
      <c r="F67" s="148" t="str">
        <f>'ALL PROJECTS MONTHLY REPORT'!F67</f>
        <v>CCC-JV</v>
      </c>
      <c r="G67" s="148" t="str">
        <f>'ALL PROJECTS MONTHLY REPORT'!G67</f>
        <v>GMG Engineering Conslutants PSC</v>
      </c>
      <c r="H67" s="148" t="str">
        <f>'ALL PROJECTS MONTHLY REPORT'!H67</f>
        <v>Ossam Construction</v>
      </c>
      <c r="I67" s="149">
        <f>'ALL PROJECTS MONTHLY REPORT'!I67</f>
        <v>88</v>
      </c>
      <c r="J67" s="149">
        <f>'ALL PROJECTS MONTHLY REPORT'!J67</f>
        <v>88</v>
      </c>
      <c r="K67" s="149">
        <f>'ALL PROJECTS MONTHLY REPORT'!K67</f>
        <v>0</v>
      </c>
      <c r="L67" s="26">
        <f>'ALL PROJECTS MONTHLY REPORT'!L67</f>
        <v>88</v>
      </c>
      <c r="M67" s="149">
        <f>'ALL PROJECTS MONTHLY REPORT'!M67</f>
        <v>0</v>
      </c>
      <c r="N67" s="149">
        <f>'ALL PROJECTS MONTHLY REPORT'!N67</f>
        <v>365</v>
      </c>
      <c r="O67" s="149">
        <f>'ALL PROJECTS MONTHLY REPORT'!O67</f>
        <v>242</v>
      </c>
      <c r="P67" s="27">
        <f>'ALL PROJECTS MONTHLY REPORT'!P67</f>
        <v>607</v>
      </c>
      <c r="Q67" s="28">
        <f>'ALL PROJECTS MONTHLY REPORT'!Q67</f>
        <v>0.66301369863013704</v>
      </c>
      <c r="R67" s="29">
        <f>'ALL PROJECTS MONTHLY REPORT'!R67</f>
        <v>937</v>
      </c>
      <c r="S67" s="28">
        <f>'ALL PROJECTS MONTHLY REPORT'!S67</f>
        <v>1</v>
      </c>
      <c r="T67" s="31">
        <f>'ALL PROJECTS MONTHLY REPORT'!T67</f>
        <v>40329</v>
      </c>
      <c r="U67" s="31">
        <f>'ALL PROJECTS MONTHLY REPORT'!U67</f>
        <v>40693</v>
      </c>
      <c r="V67" s="32">
        <f>'ALL PROJECTS MONTHLY REPORT'!V67</f>
        <v>40935</v>
      </c>
      <c r="W67" s="32">
        <f>'ALL PROJECTS MONTHLY REPORT'!W67</f>
        <v>41266</v>
      </c>
      <c r="X67" s="32">
        <f>'ALL PROJECTS MONTHLY REPORT'!X67</f>
        <v>41110</v>
      </c>
      <c r="Y67" s="31">
        <f>'ALL PROJECTS MONTHLY REPORT'!Y67</f>
        <v>0</v>
      </c>
      <c r="Z67" s="150" t="str">
        <f>'ALL PROJECTS MONTHLY REPORT'!Z67</f>
        <v>Tax Credit</v>
      </c>
      <c r="AA67" s="151">
        <f>'ALL PROJECTS MONTHLY REPORT'!AA67</f>
        <v>0</v>
      </c>
      <c r="AB67" s="152">
        <f>'ALL PROJECTS MONTHLY REPORT'!AB67</f>
        <v>5939925</v>
      </c>
      <c r="AC67" s="152">
        <f>'ALL PROJECTS MONTHLY REPORT'!AC67</f>
        <v>394882.55</v>
      </c>
      <c r="AD67" s="37">
        <f>'ALL PROJECTS MONTHLY REPORT'!AD67</f>
        <v>6334807.5499999998</v>
      </c>
      <c r="AE67" s="28">
        <f>'ALL PROJECTS MONTHLY REPORT'!AE67</f>
        <v>6.6479383157194746E-2</v>
      </c>
      <c r="AF67" s="37">
        <f>'ALL PROJECTS MONTHLY REPORT'!AF67</f>
        <v>6334807.5499999998</v>
      </c>
      <c r="AG67" s="152">
        <f>'ALL PROJECTS MONTHLY REPORT'!AG67</f>
        <v>0</v>
      </c>
      <c r="AH67" s="37">
        <f>'ALL PROJECTS MONTHLY REPORT'!AH67</f>
        <v>6334807.5499999998</v>
      </c>
      <c r="AI67" s="39">
        <f>'ALL PROJECTS MONTHLY REPORT'!AI67</f>
        <v>1</v>
      </c>
      <c r="AJ67" s="40">
        <f>'ALL PROJECTS MONTHLY REPORT'!AJ67</f>
        <v>10.647727272727273</v>
      </c>
      <c r="AK67" s="39">
        <f>'ALL PROJECTS MONTHLY REPORT'!AK67</f>
        <v>1</v>
      </c>
      <c r="AL67" s="119">
        <f>'ALL PROJECTS MONTHLY REPORT'!AL67</f>
        <v>0</v>
      </c>
      <c r="AM67" s="153" t="str">
        <f>'ALL PROJECTS MONTHLY REPORT'!AM67</f>
        <v>Project Closed</v>
      </c>
      <c r="AN67" s="154" t="s">
        <v>223</v>
      </c>
    </row>
    <row r="68" spans="1:40" s="155" customFormat="1" ht="29.4" hidden="1" thickBot="1" x14ac:dyDescent="0.35">
      <c r="A68" s="147">
        <f>'ALL PROJECTS MONTHLY REPORT'!A68</f>
        <v>5020</v>
      </c>
      <c r="B68" s="148" t="str">
        <f>'ALL PROJECTS MONTHLY REPORT'!B68</f>
        <v>Humacao</v>
      </c>
      <c r="C68" s="148" t="str">
        <f>'ALL PROJECTS MONTHLY REPORT'!C68</f>
        <v>Pedro J. Palou</v>
      </c>
      <c r="D68" s="148" t="str">
        <f>'ALL PROJECTS MONTHLY REPORT'!D68</f>
        <v>Fco. Palacios</v>
      </c>
      <c r="E68" s="148" t="str">
        <f>'ALL PROJECTS MONTHLY REPORT'!E68</f>
        <v>MJ Consulting</v>
      </c>
      <c r="F68" s="148" t="str">
        <f>'ALL PROJECTS MONTHLY REPORT'!F68</f>
        <v xml:space="preserve">URS 
</v>
      </c>
      <c r="G68" s="148" t="str">
        <f>'ALL PROJECTS MONTHLY REPORT'!G68</f>
        <v>R &amp; del Valle</v>
      </c>
      <c r="H68" s="148" t="str">
        <f>'ALL PROJECTS MONTHLY REPORT'!H68</f>
        <v>R &amp; del Valle</v>
      </c>
      <c r="I68" s="149">
        <f>'ALL PROJECTS MONTHLY REPORT'!I68</f>
        <v>150</v>
      </c>
      <c r="J68" s="149">
        <f>'ALL PROJECTS MONTHLY REPORT'!J68</f>
        <v>150</v>
      </c>
      <c r="K68" s="149">
        <f>'ALL PROJECTS MONTHLY REPORT'!K68</f>
        <v>0</v>
      </c>
      <c r="L68" s="26">
        <f>'ALL PROJECTS MONTHLY REPORT'!L68</f>
        <v>150</v>
      </c>
      <c r="M68" s="149">
        <f>'ALL PROJECTS MONTHLY REPORT'!M68</f>
        <v>0</v>
      </c>
      <c r="N68" s="149">
        <f>'ALL PROJECTS MONTHLY REPORT'!N68</f>
        <v>1095</v>
      </c>
      <c r="O68" s="149">
        <f>'ALL PROJECTS MONTHLY REPORT'!O68</f>
        <v>180</v>
      </c>
      <c r="P68" s="27">
        <f>'ALL PROJECTS MONTHLY REPORT'!P68</f>
        <v>1275</v>
      </c>
      <c r="Q68" s="28">
        <f>'ALL PROJECTS MONTHLY REPORT'!Q68</f>
        <v>0.16438356164383561</v>
      </c>
      <c r="R68" s="29">
        <f>'ALL PROJECTS MONTHLY REPORT'!R68</f>
        <v>1145</v>
      </c>
      <c r="S68" s="28">
        <f>'ALL PROJECTS MONTHLY REPORT'!S68</f>
        <v>1</v>
      </c>
      <c r="T68" s="31">
        <f>'ALL PROJECTS MONTHLY REPORT'!T68</f>
        <v>36430</v>
      </c>
      <c r="U68" s="31">
        <f>'ALL PROJECTS MONTHLY REPORT'!U68</f>
        <v>37524</v>
      </c>
      <c r="V68" s="32">
        <f>'ALL PROJECTS MONTHLY REPORT'!V68</f>
        <v>37704</v>
      </c>
      <c r="W68" s="32">
        <f>'ALL PROJECTS MONTHLY REPORT'!W68</f>
        <v>37575</v>
      </c>
      <c r="X68" s="32">
        <f>'ALL PROJECTS MONTHLY REPORT'!X68</f>
        <v>37610</v>
      </c>
      <c r="Y68" s="31">
        <f>'ALL PROJECTS MONTHLY REPORT'!Y68</f>
        <v>0</v>
      </c>
      <c r="Z68" s="150">
        <f>'ALL PROJECTS MONTHLY REPORT'!Z68</f>
        <v>0</v>
      </c>
      <c r="AA68" s="151">
        <f>'ALL PROJECTS MONTHLY REPORT'!AA68</f>
        <v>0</v>
      </c>
      <c r="AB68" s="152">
        <f>'ALL PROJECTS MONTHLY REPORT'!AB68</f>
        <v>10968000</v>
      </c>
      <c r="AC68" s="152">
        <f>'ALL PROJECTS MONTHLY REPORT'!AC68</f>
        <v>86049</v>
      </c>
      <c r="AD68" s="37">
        <f>'ALL PROJECTS MONTHLY REPORT'!AD68</f>
        <v>11054049</v>
      </c>
      <c r="AE68" s="28">
        <f>'ALL PROJECTS MONTHLY REPORT'!AE68</f>
        <v>7.8454595185995617E-3</v>
      </c>
      <c r="AF68" s="37">
        <f>'ALL PROJECTS MONTHLY REPORT'!AF68</f>
        <v>11054049</v>
      </c>
      <c r="AG68" s="152">
        <f>'ALL PROJECTS MONTHLY REPORT'!AG68</f>
        <v>0</v>
      </c>
      <c r="AH68" s="37">
        <f>'ALL PROJECTS MONTHLY REPORT'!AH68</f>
        <v>11054049</v>
      </c>
      <c r="AI68" s="39">
        <f>'ALL PROJECTS MONTHLY REPORT'!AI68</f>
        <v>1</v>
      </c>
      <c r="AJ68" s="40">
        <f>'ALL PROJECTS MONTHLY REPORT'!AJ68</f>
        <v>7.6333333333333337</v>
      </c>
      <c r="AK68" s="39">
        <f>'ALL PROJECTS MONTHLY REPORT'!AK68</f>
        <v>1</v>
      </c>
      <c r="AL68" s="119">
        <f>'ALL PROJECTS MONTHLY REPORT'!AL68</f>
        <v>0</v>
      </c>
      <c r="AM68" s="153" t="str">
        <f>'ALL PROJECTS MONTHLY REPORT'!AM68</f>
        <v>Project closed.</v>
      </c>
      <c r="AN68" s="154" t="s">
        <v>223</v>
      </c>
    </row>
    <row r="69" spans="1:40" s="155" customFormat="1" ht="43.8" hidden="1" thickBot="1" x14ac:dyDescent="0.35">
      <c r="A69" s="147">
        <f>'ALL PROJECTS MONTHLY REPORT'!A69</f>
        <v>3094</v>
      </c>
      <c r="B69" s="148" t="str">
        <f>'ALL PROJECTS MONTHLY REPORT'!B69</f>
        <v>Humacao</v>
      </c>
      <c r="C69" s="148" t="str">
        <f>'ALL PROJECTS MONTHLY REPORT'!C69</f>
        <v>Padre Rivera
(Fase I)</v>
      </c>
      <c r="D69" s="148" t="str">
        <f>'ALL PROJECTS MONTHLY REPORT'!D69</f>
        <v>Germán Acevedo</v>
      </c>
      <c r="E69" s="148" t="str">
        <f>'ALL PROJECTS MONTHLY REPORT'!E69</f>
        <v>MJ Consulting</v>
      </c>
      <c r="F69" s="148" t="str">
        <f>'ALL PROJECTS MONTHLY REPORT'!F69</f>
        <v>BMA</v>
      </c>
      <c r="G69" s="148" t="str">
        <f>'ALL PROJECTS MONTHLY REPORT'!G69</f>
        <v>Yañez, Mayol &amp; Asoc.</v>
      </c>
      <c r="H69" s="148" t="str">
        <f>'ALL PROJECTS MONTHLY REPORT'!H69</f>
        <v>J R Builders</v>
      </c>
      <c r="I69" s="149">
        <f>'ALL PROJECTS MONTHLY REPORT'!I69</f>
        <v>128</v>
      </c>
      <c r="J69" s="149">
        <f>'ALL PROJECTS MONTHLY REPORT'!J69</f>
        <v>128</v>
      </c>
      <c r="K69" s="149">
        <f>'ALL PROJECTS MONTHLY REPORT'!K69</f>
        <v>0</v>
      </c>
      <c r="L69" s="26">
        <f>'ALL PROJECTS MONTHLY REPORT'!L69</f>
        <v>128</v>
      </c>
      <c r="M69" s="149">
        <f>'ALL PROJECTS MONTHLY REPORT'!M69</f>
        <v>0</v>
      </c>
      <c r="N69" s="149">
        <f>'ALL PROJECTS MONTHLY REPORT'!N69</f>
        <v>840</v>
      </c>
      <c r="O69" s="149">
        <f>'ALL PROJECTS MONTHLY REPORT'!O69</f>
        <v>731</v>
      </c>
      <c r="P69" s="27">
        <f>'ALL PROJECTS MONTHLY REPORT'!P69</f>
        <v>1571</v>
      </c>
      <c r="Q69" s="28">
        <f>'ALL PROJECTS MONTHLY REPORT'!Q69</f>
        <v>0.87023809523809526</v>
      </c>
      <c r="R69" s="29">
        <f>'ALL PROJECTS MONTHLY REPORT'!R69</f>
        <v>1548</v>
      </c>
      <c r="S69" s="28">
        <f>'ALL PROJECTS MONTHLY REPORT'!S69</f>
        <v>1</v>
      </c>
      <c r="T69" s="31">
        <f>'ALL PROJECTS MONTHLY REPORT'!T69</f>
        <v>35723</v>
      </c>
      <c r="U69" s="31">
        <f>'ALL PROJECTS MONTHLY REPORT'!U69</f>
        <v>36562</v>
      </c>
      <c r="V69" s="32">
        <f>'ALL PROJECTS MONTHLY REPORT'!V69</f>
        <v>37293</v>
      </c>
      <c r="W69" s="32">
        <f>'ALL PROJECTS MONTHLY REPORT'!W69</f>
        <v>37271</v>
      </c>
      <c r="X69" s="32">
        <f>'ALL PROJECTS MONTHLY REPORT'!X69</f>
        <v>37288</v>
      </c>
      <c r="Y69" s="31">
        <f>'ALL PROJECTS MONTHLY REPORT'!Y69</f>
        <v>0</v>
      </c>
      <c r="Z69" s="150">
        <f>'ALL PROJECTS MONTHLY REPORT'!Z69</f>
        <v>0</v>
      </c>
      <c r="AA69" s="151">
        <f>'ALL PROJECTS MONTHLY REPORT'!AA69</f>
        <v>0</v>
      </c>
      <c r="AB69" s="152">
        <f>'ALL PROJECTS MONTHLY REPORT'!AB69</f>
        <v>6625000</v>
      </c>
      <c r="AC69" s="152">
        <f>'ALL PROJECTS MONTHLY REPORT'!AC69</f>
        <v>386337.2</v>
      </c>
      <c r="AD69" s="37">
        <f>'ALL PROJECTS MONTHLY REPORT'!AD69</f>
        <v>7011337.2000000002</v>
      </c>
      <c r="AE69" s="28">
        <f>'ALL PROJECTS MONTHLY REPORT'!AE69</f>
        <v>5.8315049056603778E-2</v>
      </c>
      <c r="AF69" s="37">
        <f>'ALL PROJECTS MONTHLY REPORT'!AF69</f>
        <v>7011337</v>
      </c>
      <c r="AG69" s="152">
        <f>'ALL PROJECTS MONTHLY REPORT'!AG69</f>
        <v>0</v>
      </c>
      <c r="AH69" s="37">
        <f>'ALL PROJECTS MONTHLY REPORT'!AH69</f>
        <v>7011337</v>
      </c>
      <c r="AI69" s="39">
        <f>'ALL PROJECTS MONTHLY REPORT'!AI69</f>
        <v>0.99999997147477082</v>
      </c>
      <c r="AJ69" s="40">
        <f>'ALL PROJECTS MONTHLY REPORT'!AJ69</f>
        <v>12.09375</v>
      </c>
      <c r="AK69" s="39">
        <f>'ALL PROJECTS MONTHLY REPORT'!AK69</f>
        <v>1</v>
      </c>
      <c r="AL69" s="119">
        <f>'ALL PROJECTS MONTHLY REPORT'!AL69</f>
        <v>0</v>
      </c>
      <c r="AM69" s="153" t="str">
        <f>'ALL PROJECTS MONTHLY REPORT'!AM69</f>
        <v>Project Closed</v>
      </c>
      <c r="AN69" s="154" t="s">
        <v>223</v>
      </c>
    </row>
    <row r="70" spans="1:40" s="155" customFormat="1" ht="29.4" hidden="1" thickBot="1" x14ac:dyDescent="0.35">
      <c r="A70" s="147">
        <f>'ALL PROJECTS MONTHLY REPORT'!A70</f>
        <v>3094</v>
      </c>
      <c r="B70" s="148" t="str">
        <f>'ALL PROJECTS MONTHLY REPORT'!B70</f>
        <v>Humacao</v>
      </c>
      <c r="C70" s="148" t="str">
        <f>'ALL PROJECTS MONTHLY REPORT'!C70</f>
        <v>Padre Rivera (Fase II)</v>
      </c>
      <c r="D70" s="148" t="str">
        <f>'ALL PROJECTS MONTHLY REPORT'!D70</f>
        <v>Jorge Mercado</v>
      </c>
      <c r="E70" s="148" t="str">
        <f>'ALL PROJECTS MONTHLY REPORT'!E70</f>
        <v>MJ Consulting</v>
      </c>
      <c r="F70" s="148" t="str">
        <f>'ALL PROJECTS MONTHLY REPORT'!F70</f>
        <v>BMA</v>
      </c>
      <c r="G70" s="148" t="str">
        <f>'ALL PROJECTS MONTHLY REPORT'!G70</f>
        <v>Yañez &amp; Mayol</v>
      </c>
      <c r="H70" s="148" t="str">
        <f>'ALL PROJECTS MONTHLY REPORT'!H70</f>
        <v>Jafer Construction</v>
      </c>
      <c r="I70" s="149">
        <f>'ALL PROJECTS MONTHLY REPORT'!I70</f>
        <v>132</v>
      </c>
      <c r="J70" s="149">
        <f>'ALL PROJECTS MONTHLY REPORT'!J70</f>
        <v>132</v>
      </c>
      <c r="K70" s="149">
        <f>'ALL PROJECTS MONTHLY REPORT'!K70</f>
        <v>0</v>
      </c>
      <c r="L70" s="26">
        <f>'ALL PROJECTS MONTHLY REPORT'!L70</f>
        <v>132</v>
      </c>
      <c r="M70" s="149">
        <f>'ALL PROJECTS MONTHLY REPORT'!M70</f>
        <v>0</v>
      </c>
      <c r="N70" s="149">
        <f>'ALL PROJECTS MONTHLY REPORT'!N70</f>
        <v>790</v>
      </c>
      <c r="O70" s="149">
        <f>'ALL PROJECTS MONTHLY REPORT'!O70</f>
        <v>299</v>
      </c>
      <c r="P70" s="27">
        <f>'ALL PROJECTS MONTHLY REPORT'!P70</f>
        <v>1089</v>
      </c>
      <c r="Q70" s="28">
        <f>'ALL PROJECTS MONTHLY REPORT'!Q70</f>
        <v>0.37848101265822787</v>
      </c>
      <c r="R70" s="29">
        <f>'ALL PROJECTS MONTHLY REPORT'!R70</f>
        <v>861</v>
      </c>
      <c r="S70" s="28">
        <f>'ALL PROJECTS MONTHLY REPORT'!S70</f>
        <v>1</v>
      </c>
      <c r="T70" s="31">
        <f>'ALL PROJECTS MONTHLY REPORT'!T70</f>
        <v>38301</v>
      </c>
      <c r="U70" s="31">
        <f>'ALL PROJECTS MONTHLY REPORT'!U70</f>
        <v>39090</v>
      </c>
      <c r="V70" s="32">
        <f>'ALL PROJECTS MONTHLY REPORT'!V70</f>
        <v>39389</v>
      </c>
      <c r="W70" s="32">
        <f>'ALL PROJECTS MONTHLY REPORT'!W70</f>
        <v>39162</v>
      </c>
      <c r="X70" s="32">
        <f>'ALL PROJECTS MONTHLY REPORT'!X70</f>
        <v>39519</v>
      </c>
      <c r="Y70" s="31">
        <f>'ALL PROJECTS MONTHLY REPORT'!Y70</f>
        <v>0</v>
      </c>
      <c r="Z70" s="150">
        <f>'ALL PROJECTS MONTHLY REPORT'!Z70</f>
        <v>0</v>
      </c>
      <c r="AA70" s="151">
        <f>'ALL PROJECTS MONTHLY REPORT'!AA70</f>
        <v>0</v>
      </c>
      <c r="AB70" s="152">
        <f>'ALL PROJECTS MONTHLY REPORT'!AB70</f>
        <v>10199820</v>
      </c>
      <c r="AC70" s="152">
        <f>'ALL PROJECTS MONTHLY REPORT'!AC70</f>
        <v>1471265</v>
      </c>
      <c r="AD70" s="37">
        <f>'ALL PROJECTS MONTHLY REPORT'!AD70</f>
        <v>11671085</v>
      </c>
      <c r="AE70" s="28">
        <f>'ALL PROJECTS MONTHLY REPORT'!AE70</f>
        <v>0.14424421215276348</v>
      </c>
      <c r="AF70" s="37">
        <f>'ALL PROJECTS MONTHLY REPORT'!AF70</f>
        <v>11237717</v>
      </c>
      <c r="AG70" s="152">
        <f>'ALL PROJECTS MONTHLY REPORT'!AG70</f>
        <v>0</v>
      </c>
      <c r="AH70" s="37">
        <f>'ALL PROJECTS MONTHLY REPORT'!AH70</f>
        <v>11237717</v>
      </c>
      <c r="AI70" s="39">
        <f>'ALL PROJECTS MONTHLY REPORT'!AI70</f>
        <v>0.96286823375890074</v>
      </c>
      <c r="AJ70" s="40">
        <f>'ALL PROJECTS MONTHLY REPORT'!AJ70</f>
        <v>6.5227272727272725</v>
      </c>
      <c r="AK70" s="39">
        <f>'ALL PROJECTS MONTHLY REPORT'!AK70</f>
        <v>1</v>
      </c>
      <c r="AL70" s="119">
        <f>'ALL PROJECTS MONTHLY REPORT'!AL70</f>
        <v>0</v>
      </c>
      <c r="AM70" s="153" t="str">
        <f>'ALL PROJECTS MONTHLY REPORT'!AM70</f>
        <v>Project Closed</v>
      </c>
      <c r="AN70" s="154" t="s">
        <v>223</v>
      </c>
    </row>
    <row r="71" spans="1:40" s="155" customFormat="1" ht="29.4" hidden="1" thickBot="1" x14ac:dyDescent="0.35">
      <c r="A71" s="147">
        <f>'ALL PROJECTS MONTHLY REPORT'!A71</f>
        <v>3048</v>
      </c>
      <c r="B71" s="148" t="str">
        <f>'ALL PROJECTS MONTHLY REPORT'!B71</f>
        <v>Jayuya</v>
      </c>
      <c r="C71" s="148" t="str">
        <f>'ALL PROJECTS MONTHLY REPORT'!C71</f>
        <v>La Montaña</v>
      </c>
      <c r="D71" s="148" t="str">
        <f>'ALL PROJECTS MONTHLY REPORT'!D71</f>
        <v>Pedro Vega</v>
      </c>
      <c r="E71" s="148" t="str">
        <f>'ALL PROJECTS MONTHLY REPORT'!E71</f>
        <v>MAS Corporation</v>
      </c>
      <c r="F71" s="148" t="str">
        <f>'ALL PROJECTS MONTHLY REPORT'!F71</f>
        <v xml:space="preserve">URS 
</v>
      </c>
      <c r="G71" s="148" t="str">
        <f>'ALL PROJECTS MONTHLY REPORT'!G71</f>
        <v>OPQ-Pablo Quiñonez</v>
      </c>
      <c r="H71" s="148" t="str">
        <f>'ALL PROJECTS MONTHLY REPORT'!H71</f>
        <v>Orama Const.</v>
      </c>
      <c r="I71" s="149">
        <f>'ALL PROJECTS MONTHLY REPORT'!I71</f>
        <v>100</v>
      </c>
      <c r="J71" s="149">
        <f>'ALL PROJECTS MONTHLY REPORT'!J71</f>
        <v>100</v>
      </c>
      <c r="K71" s="149">
        <f>'ALL PROJECTS MONTHLY REPORT'!K71</f>
        <v>0</v>
      </c>
      <c r="L71" s="26">
        <f>'ALL PROJECTS MONTHLY REPORT'!L71</f>
        <v>100</v>
      </c>
      <c r="M71" s="149">
        <f>'ALL PROJECTS MONTHLY REPORT'!M71</f>
        <v>0</v>
      </c>
      <c r="N71" s="149">
        <f>'ALL PROJECTS MONTHLY REPORT'!N71</f>
        <v>780</v>
      </c>
      <c r="O71" s="149">
        <f>'ALL PROJECTS MONTHLY REPORT'!O71</f>
        <v>128</v>
      </c>
      <c r="P71" s="27">
        <f>'ALL PROJECTS MONTHLY REPORT'!P71</f>
        <v>908</v>
      </c>
      <c r="Q71" s="28">
        <f>'ALL PROJECTS MONTHLY REPORT'!Q71</f>
        <v>0.1641025641025641</v>
      </c>
      <c r="R71" s="29">
        <f>'ALL PROJECTS MONTHLY REPORT'!R71</f>
        <v>1026</v>
      </c>
      <c r="S71" s="28">
        <f>'ALL PROJECTS MONTHLY REPORT'!S71</f>
        <v>1</v>
      </c>
      <c r="T71" s="31">
        <f>'ALL PROJECTS MONTHLY REPORT'!T71</f>
        <v>36822</v>
      </c>
      <c r="U71" s="31">
        <f>'ALL PROJECTS MONTHLY REPORT'!U71</f>
        <v>37601</v>
      </c>
      <c r="V71" s="32">
        <f>'ALL PROJECTS MONTHLY REPORT'!V71</f>
        <v>37729</v>
      </c>
      <c r="W71" s="32">
        <f>'ALL PROJECTS MONTHLY REPORT'!W71</f>
        <v>37848</v>
      </c>
      <c r="X71" s="32">
        <f>'ALL PROJECTS MONTHLY REPORT'!X71</f>
        <v>38103</v>
      </c>
      <c r="Y71" s="31">
        <f>'ALL PROJECTS MONTHLY REPORT'!Y71</f>
        <v>0</v>
      </c>
      <c r="Z71" s="150">
        <f>'ALL PROJECTS MONTHLY REPORT'!Z71</f>
        <v>0</v>
      </c>
      <c r="AA71" s="151">
        <f>'ALL PROJECTS MONTHLY REPORT'!AA71</f>
        <v>0</v>
      </c>
      <c r="AB71" s="152">
        <f>'ALL PROJECTS MONTHLY REPORT'!AB71</f>
        <v>8790000</v>
      </c>
      <c r="AC71" s="152">
        <f>'ALL PROJECTS MONTHLY REPORT'!AC71</f>
        <v>208826</v>
      </c>
      <c r="AD71" s="37">
        <f>'ALL PROJECTS MONTHLY REPORT'!AD71</f>
        <v>8998826</v>
      </c>
      <c r="AE71" s="28">
        <f>'ALL PROJECTS MONTHLY REPORT'!AE71</f>
        <v>2.3757224118316267E-2</v>
      </c>
      <c r="AF71" s="37">
        <f>'ALL PROJECTS MONTHLY REPORT'!AF71</f>
        <v>8998826</v>
      </c>
      <c r="AG71" s="152">
        <f>'ALL PROJECTS MONTHLY REPORT'!AG71</f>
        <v>0</v>
      </c>
      <c r="AH71" s="37">
        <f>'ALL PROJECTS MONTHLY REPORT'!AH71</f>
        <v>8998826</v>
      </c>
      <c r="AI71" s="39">
        <f>'ALL PROJECTS MONTHLY REPORT'!AI71</f>
        <v>1</v>
      </c>
      <c r="AJ71" s="40">
        <f>'ALL PROJECTS MONTHLY REPORT'!AJ71</f>
        <v>10.26</v>
      </c>
      <c r="AK71" s="39">
        <f>'ALL PROJECTS MONTHLY REPORT'!AK71</f>
        <v>1</v>
      </c>
      <c r="AL71" s="119">
        <f>'ALL PROJECTS MONTHLY REPORT'!AL71</f>
        <v>0</v>
      </c>
      <c r="AM71" s="153" t="str">
        <f>'ALL PROJECTS MONTHLY REPORT'!AM71</f>
        <v>Project Closed</v>
      </c>
      <c r="AN71" s="154" t="s">
        <v>223</v>
      </c>
    </row>
    <row r="72" spans="1:40" s="155" customFormat="1" ht="29.4" hidden="1" thickBot="1" x14ac:dyDescent="0.35">
      <c r="A72" s="147">
        <f>'ALL PROJECTS MONTHLY REPORT'!A72</f>
        <v>5064</v>
      </c>
      <c r="B72" s="148" t="str">
        <f>'ALL PROJECTS MONTHLY REPORT'!B72</f>
        <v>Juncos</v>
      </c>
      <c r="C72" s="148" t="str">
        <f>'ALL PROJECTS MONTHLY REPORT'!C72</f>
        <v>Colinas de Magnolia</v>
      </c>
      <c r="D72" s="148" t="str">
        <f>'ALL PROJECTS MONTHLY REPORT'!D72</f>
        <v>Iván Blanco</v>
      </c>
      <c r="E72" s="148" t="str">
        <f>'ALL PROJECTS MONTHLY REPORT'!E72</f>
        <v>MJ Consulting</v>
      </c>
      <c r="F72" s="148" t="str">
        <f>'ALL PROJECTS MONTHLY REPORT'!F72</f>
        <v xml:space="preserve">BMA
</v>
      </c>
      <c r="G72" s="148" t="str">
        <f>'ALL PROJECTS MONTHLY REPORT'!G72</f>
        <v>Edison Avilés Deliz</v>
      </c>
      <c r="H72" s="148" t="str">
        <f>'ALL PROJECTS MONTHLY REPORT'!H72</f>
        <v>Quality Construction</v>
      </c>
      <c r="I72" s="149">
        <f>'ALL PROJECTS MONTHLY REPORT'!I72</f>
        <v>148</v>
      </c>
      <c r="J72" s="149">
        <f>'ALL PROJECTS MONTHLY REPORT'!J72</f>
        <v>148</v>
      </c>
      <c r="K72" s="149">
        <f>'ALL PROJECTS MONTHLY REPORT'!K72</f>
        <v>0</v>
      </c>
      <c r="L72" s="26">
        <f>'ALL PROJECTS MONTHLY REPORT'!L72</f>
        <v>148</v>
      </c>
      <c r="M72" s="149">
        <f>'ALL PROJECTS MONTHLY REPORT'!M72</f>
        <v>0</v>
      </c>
      <c r="N72" s="149">
        <f>'ALL PROJECTS MONTHLY REPORT'!N72</f>
        <v>840</v>
      </c>
      <c r="O72" s="149">
        <f>'ALL PROJECTS MONTHLY REPORT'!O72</f>
        <v>614</v>
      </c>
      <c r="P72" s="27">
        <f>'ALL PROJECTS MONTHLY REPORT'!P72</f>
        <v>1454</v>
      </c>
      <c r="Q72" s="28">
        <f>'ALL PROJECTS MONTHLY REPORT'!Q72</f>
        <v>0.73095238095238091</v>
      </c>
      <c r="R72" s="29">
        <f>'ALL PROJECTS MONTHLY REPORT'!R72</f>
        <v>1201</v>
      </c>
      <c r="S72" s="28">
        <f>'ALL PROJECTS MONTHLY REPORT'!S72</f>
        <v>1</v>
      </c>
      <c r="T72" s="31">
        <f>'ALL PROJECTS MONTHLY REPORT'!T72</f>
        <v>38299</v>
      </c>
      <c r="U72" s="31">
        <f>'ALL PROJECTS MONTHLY REPORT'!U72</f>
        <v>39138</v>
      </c>
      <c r="V72" s="32">
        <f>'ALL PROJECTS MONTHLY REPORT'!V72</f>
        <v>39752</v>
      </c>
      <c r="W72" s="32">
        <f>'ALL PROJECTS MONTHLY REPORT'!W72</f>
        <v>39500</v>
      </c>
      <c r="X72" s="32">
        <f>'ALL PROJECTS MONTHLY REPORT'!X72</f>
        <v>39542</v>
      </c>
      <c r="Y72" s="31">
        <f>'ALL PROJECTS MONTHLY REPORT'!Y72</f>
        <v>0</v>
      </c>
      <c r="Z72" s="150" t="str">
        <f>'ALL PROJECTS MONTHLY REPORT'!Z72</f>
        <v>CFP</v>
      </c>
      <c r="AA72" s="151">
        <f>'ALL PROJECTS MONTHLY REPORT'!AA72</f>
        <v>0</v>
      </c>
      <c r="AB72" s="152">
        <f>'ALL PROJECTS MONTHLY REPORT'!AB72</f>
        <v>13860000</v>
      </c>
      <c r="AC72" s="152">
        <f>'ALL PROJECTS MONTHLY REPORT'!AC72</f>
        <v>854562</v>
      </c>
      <c r="AD72" s="37">
        <f>'ALL PROJECTS MONTHLY REPORT'!AD72</f>
        <v>14714562</v>
      </c>
      <c r="AE72" s="28">
        <f>'ALL PROJECTS MONTHLY REPORT'!AE72</f>
        <v>6.1656709956709958E-2</v>
      </c>
      <c r="AF72" s="37">
        <f>'ALL PROJECTS MONTHLY REPORT'!AF72</f>
        <v>14438155</v>
      </c>
      <c r="AG72" s="152">
        <f>'ALL PROJECTS MONTHLY REPORT'!AG72</f>
        <v>0</v>
      </c>
      <c r="AH72" s="37">
        <f>'ALL PROJECTS MONTHLY REPORT'!AH72</f>
        <v>14438155</v>
      </c>
      <c r="AI72" s="39">
        <f>'ALL PROJECTS MONTHLY REPORT'!AI72</f>
        <v>0.98121541096500187</v>
      </c>
      <c r="AJ72" s="40">
        <f>'ALL PROJECTS MONTHLY REPORT'!AJ72</f>
        <v>8.1148648648648649</v>
      </c>
      <c r="AK72" s="39">
        <f>'ALL PROJECTS MONTHLY REPORT'!AK72</f>
        <v>1</v>
      </c>
      <c r="AL72" s="119">
        <f>'ALL PROJECTS MONTHLY REPORT'!AL72</f>
        <v>0</v>
      </c>
      <c r="AM72" s="153" t="str">
        <f>'ALL PROJECTS MONTHLY REPORT'!AM72</f>
        <v>Project Closed</v>
      </c>
      <c r="AN72" s="154" t="s">
        <v>223</v>
      </c>
    </row>
    <row r="73" spans="1:40" s="155" customFormat="1" ht="29.4" hidden="1" thickBot="1" x14ac:dyDescent="0.35">
      <c r="A73" s="147">
        <f>'ALL PROJECTS MONTHLY REPORT'!A73</f>
        <v>3093</v>
      </c>
      <c r="B73" s="148" t="str">
        <f>'ALL PROJECTS MONTHLY REPORT'!B73</f>
        <v>Juncos</v>
      </c>
      <c r="C73" s="148" t="str">
        <f>'ALL PROJECTS MONTHLY REPORT'!C73</f>
        <v>Narciso Varona I</v>
      </c>
      <c r="D73" s="148" t="str">
        <f>'ALL PROJECTS MONTHLY REPORT'!D73</f>
        <v>Rubén Cotto</v>
      </c>
      <c r="E73" s="148" t="str">
        <f>'ALL PROJECTS MONTHLY REPORT'!E73</f>
        <v>MJ Consulting</v>
      </c>
      <c r="F73" s="148" t="str">
        <f>'ALL PROJECTS MONTHLY REPORT'!F73</f>
        <v>ISS</v>
      </c>
      <c r="G73" s="148" t="str">
        <f>'ALL PROJECTS MONTHLY REPORT'!G73</f>
        <v>DG3A</v>
      </c>
      <c r="H73" s="148" t="str">
        <f>'ALL PROJECTS MONTHLY REPORT'!H73</f>
        <v>Torres &amp; Colón, Inc</v>
      </c>
      <c r="I73" s="149">
        <f>'ALL PROJECTS MONTHLY REPORT'!I73</f>
        <v>88</v>
      </c>
      <c r="J73" s="149">
        <f>'ALL PROJECTS MONTHLY REPORT'!J73</f>
        <v>88</v>
      </c>
      <c r="K73" s="149">
        <f>'ALL PROJECTS MONTHLY REPORT'!K73</f>
        <v>0</v>
      </c>
      <c r="L73" s="26">
        <f>'ALL PROJECTS MONTHLY REPORT'!L73</f>
        <v>88</v>
      </c>
      <c r="M73" s="149">
        <f>'ALL PROJECTS MONTHLY REPORT'!M73</f>
        <v>0</v>
      </c>
      <c r="N73" s="149">
        <f>'ALL PROJECTS MONTHLY REPORT'!N73</f>
        <v>600</v>
      </c>
      <c r="O73" s="149">
        <f>'ALL PROJECTS MONTHLY REPORT'!O73</f>
        <v>199</v>
      </c>
      <c r="P73" s="27">
        <f>'ALL PROJECTS MONTHLY REPORT'!P73</f>
        <v>799</v>
      </c>
      <c r="Q73" s="28">
        <f>'ALL PROJECTS MONTHLY REPORT'!Q73</f>
        <v>0.33166666666666667</v>
      </c>
      <c r="R73" s="29">
        <f>'ALL PROJECTS MONTHLY REPORT'!R73</f>
        <v>798</v>
      </c>
      <c r="S73" s="28">
        <f>'ALL PROJECTS MONTHLY REPORT'!S73</f>
        <v>1</v>
      </c>
      <c r="T73" s="31">
        <f>'ALL PROJECTS MONTHLY REPORT'!T73</f>
        <v>39962</v>
      </c>
      <c r="U73" s="31">
        <f>'ALL PROJECTS MONTHLY REPORT'!U73</f>
        <v>40561</v>
      </c>
      <c r="V73" s="32">
        <f>'ALL PROJECTS MONTHLY REPORT'!V73</f>
        <v>40760</v>
      </c>
      <c r="W73" s="32">
        <f>'ALL PROJECTS MONTHLY REPORT'!W73</f>
        <v>40760</v>
      </c>
      <c r="X73" s="32">
        <f>'ALL PROJECTS MONTHLY REPORT'!X73</f>
        <v>0</v>
      </c>
      <c r="Y73" s="31">
        <f>'ALL PROJECTS MONTHLY REPORT'!Y73</f>
        <v>0</v>
      </c>
      <c r="Z73" s="150" t="str">
        <f>'ALL PROJECTS MONTHLY REPORT'!Z73</f>
        <v>ARRA/CFP</v>
      </c>
      <c r="AA73" s="151">
        <f>'ALL PROJECTS MONTHLY REPORT'!AA73</f>
        <v>0</v>
      </c>
      <c r="AB73" s="152">
        <f>'ALL PROJECTS MONTHLY REPORT'!AB73</f>
        <v>9879114</v>
      </c>
      <c r="AC73" s="152">
        <f>'ALL PROJECTS MONTHLY REPORT'!AC73</f>
        <v>196304</v>
      </c>
      <c r="AD73" s="37">
        <f>'ALL PROJECTS MONTHLY REPORT'!AD73</f>
        <v>10075418</v>
      </c>
      <c r="AE73" s="28">
        <f>'ALL PROJECTS MONTHLY REPORT'!AE73</f>
        <v>1.9870607829811458E-2</v>
      </c>
      <c r="AF73" s="37">
        <f>'ALL PROJECTS MONTHLY REPORT'!AF73</f>
        <v>10058405.83</v>
      </c>
      <c r="AG73" s="152">
        <f>'ALL PROJECTS MONTHLY REPORT'!AG73</f>
        <v>0</v>
      </c>
      <c r="AH73" s="37">
        <f>'ALL PROJECTS MONTHLY REPORT'!AH73</f>
        <v>10058405.83</v>
      </c>
      <c r="AI73" s="39">
        <f>'ALL PROJECTS MONTHLY REPORT'!AI73</f>
        <v>0.99831151719958422</v>
      </c>
      <c r="AJ73" s="40">
        <f>'ALL PROJECTS MONTHLY REPORT'!AJ73</f>
        <v>9.0681818181818183</v>
      </c>
      <c r="AK73" s="39">
        <f>'ALL PROJECTS MONTHLY REPORT'!AK73</f>
        <v>1</v>
      </c>
      <c r="AL73" s="119">
        <f>'ALL PROJECTS MONTHLY REPORT'!AL73</f>
        <v>0</v>
      </c>
      <c r="AM73" s="153" t="str">
        <f>'ALL PROJECTS MONTHLY REPORT'!AM73</f>
        <v>Project Closed</v>
      </c>
      <c r="AN73" s="154" t="s">
        <v>223</v>
      </c>
    </row>
    <row r="74" spans="1:40" s="155" customFormat="1" ht="43.8" hidden="1" thickBot="1" x14ac:dyDescent="0.35">
      <c r="A74" s="147">
        <f>'ALL PROJECTS MONTHLY REPORT'!A74</f>
        <v>5226</v>
      </c>
      <c r="B74" s="148" t="str">
        <f>'ALL PROJECTS MONTHLY REPORT'!B74</f>
        <v>Las Marías</v>
      </c>
      <c r="C74" s="148" t="str">
        <f>'ALL PROJECTS MONTHLY REPORT'!C74</f>
        <v>Jardines de las Marías</v>
      </c>
      <c r="D74" s="148" t="str">
        <f>'ALL PROJECTS MONTHLY REPORT'!D74</f>
        <v>Arturo Acevedo</v>
      </c>
      <c r="E74" s="148" t="str">
        <f>'ALL PROJECTS MONTHLY REPORT'!E74</f>
        <v>NFC</v>
      </c>
      <c r="F74" s="148" t="str">
        <f>'ALL PROJECTS MONTHLY REPORT'!F74</f>
        <v>CMS</v>
      </c>
      <c r="G74" s="148" t="str">
        <f>'ALL PROJECTS MONTHLY REPORT'!G74</f>
        <v>José L. Irizarry &amp; Assoc.</v>
      </c>
      <c r="H74" s="148" t="str">
        <f>'ALL PROJECTS MONTHLY REPORT'!H74</f>
        <v>Lebrón &amp; Assoc.</v>
      </c>
      <c r="I74" s="149">
        <f>'ALL PROJECTS MONTHLY REPORT'!I74</f>
        <v>55</v>
      </c>
      <c r="J74" s="149">
        <f>'ALL PROJECTS MONTHLY REPORT'!J74</f>
        <v>55</v>
      </c>
      <c r="K74" s="149">
        <f>'ALL PROJECTS MONTHLY REPORT'!K74</f>
        <v>0</v>
      </c>
      <c r="L74" s="26">
        <f>'ALL PROJECTS MONTHLY REPORT'!L74</f>
        <v>55</v>
      </c>
      <c r="M74" s="149">
        <f>'ALL PROJECTS MONTHLY REPORT'!M74</f>
        <v>0</v>
      </c>
      <c r="N74" s="149">
        <f>'ALL PROJECTS MONTHLY REPORT'!N74</f>
        <v>730</v>
      </c>
      <c r="O74" s="149">
        <f>'ALL PROJECTS MONTHLY REPORT'!O74</f>
        <v>32</v>
      </c>
      <c r="P74" s="27">
        <f>'ALL PROJECTS MONTHLY REPORT'!P74</f>
        <v>762</v>
      </c>
      <c r="Q74" s="28">
        <f>'ALL PROJECTS MONTHLY REPORT'!Q74</f>
        <v>4.3835616438356165E-2</v>
      </c>
      <c r="R74" s="29">
        <f>'ALL PROJECTS MONTHLY REPORT'!R74</f>
        <v>766</v>
      </c>
      <c r="S74" s="28">
        <f>'ALL PROJECTS MONTHLY REPORT'!S74</f>
        <v>1</v>
      </c>
      <c r="T74" s="31">
        <f>'ALL PROJECTS MONTHLY REPORT'!T74</f>
        <v>36949</v>
      </c>
      <c r="U74" s="31">
        <f>'ALL PROJECTS MONTHLY REPORT'!U74</f>
        <v>37678</v>
      </c>
      <c r="V74" s="32">
        <f>'ALL PROJECTS MONTHLY REPORT'!V74</f>
        <v>37710</v>
      </c>
      <c r="W74" s="32">
        <f>'ALL PROJECTS MONTHLY REPORT'!W74</f>
        <v>37715</v>
      </c>
      <c r="X74" s="32">
        <f>'ALL PROJECTS MONTHLY REPORT'!X74</f>
        <v>37897</v>
      </c>
      <c r="Y74" s="31">
        <f>'ALL PROJECTS MONTHLY REPORT'!Y74</f>
        <v>0</v>
      </c>
      <c r="Z74" s="150">
        <f>'ALL PROJECTS MONTHLY REPORT'!Z74</f>
        <v>0</v>
      </c>
      <c r="AA74" s="151">
        <f>'ALL PROJECTS MONTHLY REPORT'!AA74</f>
        <v>0</v>
      </c>
      <c r="AB74" s="152">
        <f>'ALL PROJECTS MONTHLY REPORT'!AB74</f>
        <v>4156000</v>
      </c>
      <c r="AC74" s="152">
        <f>'ALL PROJECTS MONTHLY REPORT'!AC74</f>
        <v>71269</v>
      </c>
      <c r="AD74" s="37">
        <f>'ALL PROJECTS MONTHLY REPORT'!AD74</f>
        <v>4227269</v>
      </c>
      <c r="AE74" s="28">
        <f>'ALL PROJECTS MONTHLY REPORT'!AE74</f>
        <v>1.7148460057747835E-2</v>
      </c>
      <c r="AF74" s="37">
        <f>'ALL PROJECTS MONTHLY REPORT'!AF74</f>
        <v>4227269</v>
      </c>
      <c r="AG74" s="152">
        <f>'ALL PROJECTS MONTHLY REPORT'!AG74</f>
        <v>0</v>
      </c>
      <c r="AH74" s="37">
        <f>'ALL PROJECTS MONTHLY REPORT'!AH74</f>
        <v>4227269</v>
      </c>
      <c r="AI74" s="39">
        <f>'ALL PROJECTS MONTHLY REPORT'!AI74</f>
        <v>1</v>
      </c>
      <c r="AJ74" s="40">
        <f>'ALL PROJECTS MONTHLY REPORT'!AJ74</f>
        <v>13.927272727272728</v>
      </c>
      <c r="AK74" s="39">
        <f>'ALL PROJECTS MONTHLY REPORT'!AK74</f>
        <v>1</v>
      </c>
      <c r="AL74" s="119">
        <f>'ALL PROJECTS MONTHLY REPORT'!AL74</f>
        <v>0</v>
      </c>
      <c r="AM74" s="153" t="str">
        <f>'ALL PROJECTS MONTHLY REPORT'!AM74</f>
        <v>Project Closed</v>
      </c>
      <c r="AN74" s="154" t="s">
        <v>223</v>
      </c>
    </row>
    <row r="75" spans="1:40" s="155" customFormat="1" ht="43.8" hidden="1" thickBot="1" x14ac:dyDescent="0.35">
      <c r="A75" s="147">
        <f>'ALL PROJECTS MONTHLY REPORT'!A75</f>
        <v>5090</v>
      </c>
      <c r="B75" s="148" t="str">
        <f>'ALL PROJECTS MONTHLY REPORT'!B75</f>
        <v>Las Piedras</v>
      </c>
      <c r="C75" s="148" t="str">
        <f>'ALL PROJECTS MONTHLY REPORT'!C75</f>
        <v>Jardines de Judely</v>
      </c>
      <c r="D75" s="148" t="str">
        <f>'ALL PROJECTS MONTHLY REPORT'!D75</f>
        <v>Iván Blanco</v>
      </c>
      <c r="E75" s="148" t="str">
        <f>'ALL PROJECTS MONTHLY REPORT'!E75</f>
        <v>MJ Consulting</v>
      </c>
      <c r="F75" s="148" t="str">
        <f>'ALL PROJECTS MONTHLY REPORT'!F75</f>
        <v xml:space="preserve">URS 
</v>
      </c>
      <c r="G75" s="148" t="str">
        <f>'ALL PROJECTS MONTHLY REPORT'!G75</f>
        <v>René Acosta Ingenieros</v>
      </c>
      <c r="H75" s="148" t="str">
        <f>'ALL PROJECTS MONTHLY REPORT'!H75</f>
        <v>Gilmar Roofing &amp; Painting</v>
      </c>
      <c r="I75" s="149">
        <f>'ALL PROJECTS MONTHLY REPORT'!I75</f>
        <v>32</v>
      </c>
      <c r="J75" s="149">
        <f>'ALL PROJECTS MONTHLY REPORT'!J75</f>
        <v>32</v>
      </c>
      <c r="K75" s="149">
        <f>'ALL PROJECTS MONTHLY REPORT'!K75</f>
        <v>0</v>
      </c>
      <c r="L75" s="26">
        <f>'ALL PROJECTS MONTHLY REPORT'!L75</f>
        <v>32</v>
      </c>
      <c r="M75" s="149">
        <f>'ALL PROJECTS MONTHLY REPORT'!M75</f>
        <v>0</v>
      </c>
      <c r="N75" s="149">
        <f>'ALL PROJECTS MONTHLY REPORT'!N75</f>
        <v>365</v>
      </c>
      <c r="O75" s="149">
        <f>'ALL PROJECTS MONTHLY REPORT'!O75</f>
        <v>118</v>
      </c>
      <c r="P75" s="27">
        <f>'ALL PROJECTS MONTHLY REPORT'!P75</f>
        <v>483</v>
      </c>
      <c r="Q75" s="28">
        <f>'ALL PROJECTS MONTHLY REPORT'!Q75</f>
        <v>0.32328767123287672</v>
      </c>
      <c r="R75" s="29">
        <f>'ALL PROJECTS MONTHLY REPORT'!R75</f>
        <v>555</v>
      </c>
      <c r="S75" s="28">
        <f>'ALL PROJECTS MONTHLY REPORT'!S75</f>
        <v>1</v>
      </c>
      <c r="T75" s="31">
        <f>'ALL PROJECTS MONTHLY REPORT'!T75</f>
        <v>38446</v>
      </c>
      <c r="U75" s="31">
        <f>'ALL PROJECTS MONTHLY REPORT'!U75</f>
        <v>38810</v>
      </c>
      <c r="V75" s="32">
        <f>'ALL PROJECTS MONTHLY REPORT'!V75</f>
        <v>38928</v>
      </c>
      <c r="W75" s="32">
        <f>'ALL PROJECTS MONTHLY REPORT'!W75</f>
        <v>39001</v>
      </c>
      <c r="X75" s="32">
        <f>'ALL PROJECTS MONTHLY REPORT'!X75</f>
        <v>39023</v>
      </c>
      <c r="Y75" s="31">
        <f>'ALL PROJECTS MONTHLY REPORT'!Y75</f>
        <v>0</v>
      </c>
      <c r="Z75" s="150" t="str">
        <f>'ALL PROJECTS MONTHLY REPORT'!Z75</f>
        <v>Tax Credit</v>
      </c>
      <c r="AA75" s="151">
        <f>'ALL PROJECTS MONTHLY REPORT'!AA75</f>
        <v>0</v>
      </c>
      <c r="AB75" s="152">
        <f>'ALL PROJECTS MONTHLY REPORT'!AB75</f>
        <v>3481720</v>
      </c>
      <c r="AC75" s="152">
        <f>'ALL PROJECTS MONTHLY REPORT'!AC75</f>
        <v>109596.22</v>
      </c>
      <c r="AD75" s="37">
        <f>'ALL PROJECTS MONTHLY REPORT'!AD75</f>
        <v>3591316.22</v>
      </c>
      <c r="AE75" s="28">
        <f>'ALL PROJECTS MONTHLY REPORT'!AE75</f>
        <v>3.1477608768080145E-2</v>
      </c>
      <c r="AF75" s="37">
        <f>'ALL PROJECTS MONTHLY REPORT'!AF75</f>
        <v>3573356</v>
      </c>
      <c r="AG75" s="152">
        <f>'ALL PROJECTS MONTHLY REPORT'!AG75</f>
        <v>0</v>
      </c>
      <c r="AH75" s="37">
        <f>'ALL PROJECTS MONTHLY REPORT'!AH75</f>
        <v>3573356</v>
      </c>
      <c r="AI75" s="39">
        <f>'ALL PROJECTS MONTHLY REPORT'!AI75</f>
        <v>0.99499898675032294</v>
      </c>
      <c r="AJ75" s="40">
        <f>'ALL PROJECTS MONTHLY REPORT'!AJ75</f>
        <v>17.34375</v>
      </c>
      <c r="AK75" s="39">
        <f>'ALL PROJECTS MONTHLY REPORT'!AK75</f>
        <v>1</v>
      </c>
      <c r="AL75" s="119">
        <f>'ALL PROJECTS MONTHLY REPORT'!AL75</f>
        <v>0</v>
      </c>
      <c r="AM75" s="153" t="str">
        <f>'ALL PROJECTS MONTHLY REPORT'!AM75</f>
        <v>Project Closed</v>
      </c>
      <c r="AN75" s="154" t="s">
        <v>223</v>
      </c>
    </row>
    <row r="76" spans="1:40" s="155" customFormat="1" ht="43.8" hidden="1" thickBot="1" x14ac:dyDescent="0.35">
      <c r="A76" s="147">
        <f>'ALL PROJECTS MONTHLY REPORT'!A76</f>
        <v>5132</v>
      </c>
      <c r="B76" s="148" t="str">
        <f>'ALL PROJECTS MONTHLY REPORT'!B76</f>
        <v>Loíza</v>
      </c>
      <c r="C76" s="148" t="str">
        <f>'ALL PROJECTS MONTHLY REPORT'!C76</f>
        <v>Yuquiyú</v>
      </c>
      <c r="D76" s="148" t="str">
        <f>'ALL PROJECTS MONTHLY REPORT'!D76</f>
        <v>Luz Acevedo</v>
      </c>
      <c r="E76" s="148" t="str">
        <f>'ALL PROJECTS MONTHLY REPORT'!E76</f>
        <v>A &amp; M</v>
      </c>
      <c r="F76" s="148" t="str">
        <f>'ALL PROJECTS MONTHLY REPORT'!F76</f>
        <v>BMA</v>
      </c>
      <c r="G76" s="148" t="str">
        <f>'ALL PROJECTS MONTHLY REPORT'!G76</f>
        <v>Roca, González Villamil</v>
      </c>
      <c r="H76" s="148" t="str">
        <f>'ALL PROJECTS MONTHLY REPORT'!H76</f>
        <v>Del Valle Group</v>
      </c>
      <c r="I76" s="149">
        <f>'ALL PROJECTS MONTHLY REPORT'!I76</f>
        <v>100</v>
      </c>
      <c r="J76" s="149">
        <f>'ALL PROJECTS MONTHLY REPORT'!J76</f>
        <v>100</v>
      </c>
      <c r="K76" s="149">
        <f>'ALL PROJECTS MONTHLY REPORT'!K76</f>
        <v>0</v>
      </c>
      <c r="L76" s="26">
        <f>'ALL PROJECTS MONTHLY REPORT'!L76</f>
        <v>100</v>
      </c>
      <c r="M76" s="149">
        <f>'ALL PROJECTS MONTHLY REPORT'!M76</f>
        <v>0</v>
      </c>
      <c r="N76" s="149">
        <f>'ALL PROJECTS MONTHLY REPORT'!N76</f>
        <v>945</v>
      </c>
      <c r="O76" s="149">
        <f>'ALL PROJECTS MONTHLY REPORT'!O76</f>
        <v>60</v>
      </c>
      <c r="P76" s="27">
        <f>'ALL PROJECTS MONTHLY REPORT'!P76</f>
        <v>1005</v>
      </c>
      <c r="Q76" s="28">
        <f>'ALL PROJECTS MONTHLY REPORT'!Q76</f>
        <v>6.3492063492063489E-2</v>
      </c>
      <c r="R76" s="29">
        <f>'ALL PROJECTS MONTHLY REPORT'!R76</f>
        <v>754</v>
      </c>
      <c r="S76" s="28">
        <f>'ALL PROJECTS MONTHLY REPORT'!S76</f>
        <v>1</v>
      </c>
      <c r="T76" s="31">
        <f>'ALL PROJECTS MONTHLY REPORT'!T76</f>
        <v>36913</v>
      </c>
      <c r="U76" s="31">
        <f>'ALL PROJECTS MONTHLY REPORT'!U76</f>
        <v>37857</v>
      </c>
      <c r="V76" s="32">
        <f>'ALL PROJECTS MONTHLY REPORT'!V76</f>
        <v>37917</v>
      </c>
      <c r="W76" s="32">
        <f>'ALL PROJECTS MONTHLY REPORT'!W76</f>
        <v>37667</v>
      </c>
      <c r="X76" s="32">
        <f>'ALL PROJECTS MONTHLY REPORT'!X76</f>
        <v>37701</v>
      </c>
      <c r="Y76" s="31">
        <f>'ALL PROJECTS MONTHLY REPORT'!Y76</f>
        <v>0</v>
      </c>
      <c r="Z76" s="150">
        <f>'ALL PROJECTS MONTHLY REPORT'!Z76</f>
        <v>0</v>
      </c>
      <c r="AA76" s="151">
        <f>'ALL PROJECTS MONTHLY REPORT'!AA76</f>
        <v>0</v>
      </c>
      <c r="AB76" s="152">
        <f>'ALL PROJECTS MONTHLY REPORT'!AB76</f>
        <v>8644000</v>
      </c>
      <c r="AC76" s="152">
        <f>'ALL PROJECTS MONTHLY REPORT'!AC76</f>
        <v>611853</v>
      </c>
      <c r="AD76" s="37">
        <f>'ALL PROJECTS MONTHLY REPORT'!AD76</f>
        <v>9255853</v>
      </c>
      <c r="AE76" s="28">
        <f>'ALL PROJECTS MONTHLY REPORT'!AE76</f>
        <v>7.0783549282739472E-2</v>
      </c>
      <c r="AF76" s="37">
        <f>'ALL PROJECTS MONTHLY REPORT'!AF76</f>
        <v>9255853.0707835499</v>
      </c>
      <c r="AG76" s="152">
        <f>'ALL PROJECTS MONTHLY REPORT'!AG76</f>
        <v>0</v>
      </c>
      <c r="AH76" s="37">
        <f>'ALL PROJECTS MONTHLY REPORT'!AH76</f>
        <v>9255853.0707835499</v>
      </c>
      <c r="AI76" s="39">
        <f>'ALL PROJECTS MONTHLY REPORT'!AI76</f>
        <v>1.0000000076474367</v>
      </c>
      <c r="AJ76" s="40">
        <f>'ALL PROJECTS MONTHLY REPORT'!AJ76</f>
        <v>7.54</v>
      </c>
      <c r="AK76" s="39">
        <f>'ALL PROJECTS MONTHLY REPORT'!AK76</f>
        <v>1</v>
      </c>
      <c r="AL76" s="119">
        <f>'ALL PROJECTS MONTHLY REPORT'!AL76</f>
        <v>0</v>
      </c>
      <c r="AM76" s="153" t="str">
        <f>'ALL PROJECTS MONTHLY REPORT'!AM76</f>
        <v>Project Closed</v>
      </c>
      <c r="AN76" s="154" t="s">
        <v>223</v>
      </c>
    </row>
    <row r="77" spans="1:40" s="155" customFormat="1" ht="58.2" hidden="1" thickBot="1" x14ac:dyDescent="0.35">
      <c r="A77" s="147">
        <f>'ALL PROJECTS MONTHLY REPORT'!A77</f>
        <v>5186</v>
      </c>
      <c r="B77" s="148" t="str">
        <f>'ALL PROJECTS MONTHLY REPORT'!B77</f>
        <v>Luquillo</v>
      </c>
      <c r="C77" s="148" t="str">
        <f>'ALL PROJECTS MONTHLY REPORT'!C77</f>
        <v>Yuquiyú II</v>
      </c>
      <c r="D77" s="148" t="str">
        <f>'ALL PROJECTS MONTHLY REPORT'!D77</f>
        <v>Luz Acevedo</v>
      </c>
      <c r="E77" s="148" t="str">
        <f>'ALL PROJECTS MONTHLY REPORT'!E77</f>
        <v>Inn Capital Housing Division Joint Venture</v>
      </c>
      <c r="F77" s="148" t="str">
        <f>'ALL PROJECTS MONTHLY REPORT'!F77</f>
        <v xml:space="preserve">BMA
</v>
      </c>
      <c r="G77" s="148" t="str">
        <f>'ALL PROJECTS MONTHLY REPORT'!G77</f>
        <v>Enrique Ruiz &amp; Asoc.</v>
      </c>
      <c r="H77" s="148" t="str">
        <f>'ALL PROJECTS MONTHLY REPORT'!H77</f>
        <v>Unique Builders</v>
      </c>
      <c r="I77" s="149">
        <f>'ALL PROJECTS MONTHLY REPORT'!I77</f>
        <v>70</v>
      </c>
      <c r="J77" s="149">
        <f>'ALL PROJECTS MONTHLY REPORT'!J77</f>
        <v>70</v>
      </c>
      <c r="K77" s="149">
        <f>'ALL PROJECTS MONTHLY REPORT'!K77</f>
        <v>0</v>
      </c>
      <c r="L77" s="26">
        <f>'ALL PROJECTS MONTHLY REPORT'!L77</f>
        <v>70</v>
      </c>
      <c r="M77" s="149">
        <f>'ALL PROJECTS MONTHLY REPORT'!M77</f>
        <v>0</v>
      </c>
      <c r="N77" s="149">
        <f>'ALL PROJECTS MONTHLY REPORT'!N77</f>
        <v>730</v>
      </c>
      <c r="O77" s="149">
        <f>'ALL PROJECTS MONTHLY REPORT'!O77</f>
        <v>299</v>
      </c>
      <c r="P77" s="27">
        <f>'ALL PROJECTS MONTHLY REPORT'!P77</f>
        <v>1029</v>
      </c>
      <c r="Q77" s="28">
        <f>'ALL PROJECTS MONTHLY REPORT'!Q77</f>
        <v>0.40958904109589039</v>
      </c>
      <c r="R77" s="29">
        <f>'ALL PROJECTS MONTHLY REPORT'!R77</f>
        <v>1092</v>
      </c>
      <c r="S77" s="28">
        <f>'ALL PROJECTS MONTHLY REPORT'!S77</f>
        <v>1</v>
      </c>
      <c r="T77" s="31">
        <f>'ALL PROJECTS MONTHLY REPORT'!T77</f>
        <v>38763</v>
      </c>
      <c r="U77" s="31">
        <f>'ALL PROJECTS MONTHLY REPORT'!U77</f>
        <v>39492</v>
      </c>
      <c r="V77" s="32">
        <f>'ALL PROJECTS MONTHLY REPORT'!V77</f>
        <v>39791</v>
      </c>
      <c r="W77" s="32">
        <f>'ALL PROJECTS MONTHLY REPORT'!W77</f>
        <v>39855</v>
      </c>
      <c r="X77" s="32">
        <f>'ALL PROJECTS MONTHLY REPORT'!X77</f>
        <v>39973</v>
      </c>
      <c r="Y77" s="31">
        <f>'ALL PROJECTS MONTHLY REPORT'!Y77</f>
        <v>0</v>
      </c>
      <c r="Z77" s="150" t="str">
        <f>'ALL PROJECTS MONTHLY REPORT'!Z77</f>
        <v>Tax Credit</v>
      </c>
      <c r="AA77" s="151">
        <f>'ALL PROJECTS MONTHLY REPORT'!AA77</f>
        <v>0</v>
      </c>
      <c r="AB77" s="152">
        <f>'ALL PROJECTS MONTHLY REPORT'!AB77</f>
        <v>6964727</v>
      </c>
      <c r="AC77" s="152">
        <f>'ALL PROJECTS MONTHLY REPORT'!AC77</f>
        <v>157419</v>
      </c>
      <c r="AD77" s="37">
        <f>'ALL PROJECTS MONTHLY REPORT'!AD77</f>
        <v>7122146</v>
      </c>
      <c r="AE77" s="28">
        <f>'ALL PROJECTS MONTHLY REPORT'!AE77</f>
        <v>2.2602321670325342E-2</v>
      </c>
      <c r="AF77" s="37">
        <f>'ALL PROJECTS MONTHLY REPORT'!AF77</f>
        <v>6424134.9100000001</v>
      </c>
      <c r="AG77" s="152">
        <f>'ALL PROJECTS MONTHLY REPORT'!AG77</f>
        <v>0</v>
      </c>
      <c r="AH77" s="37">
        <f>'ALL PROJECTS MONTHLY REPORT'!AH77</f>
        <v>6424134.9100000001</v>
      </c>
      <c r="AI77" s="39">
        <f>'ALL PROJECTS MONTHLY REPORT'!AI77</f>
        <v>0.90199427391687848</v>
      </c>
      <c r="AJ77" s="40">
        <f>'ALL PROJECTS MONTHLY REPORT'!AJ77</f>
        <v>15.6</v>
      </c>
      <c r="AK77" s="39">
        <f>'ALL PROJECTS MONTHLY REPORT'!AK77</f>
        <v>1</v>
      </c>
      <c r="AL77" s="119">
        <f>'ALL PROJECTS MONTHLY REPORT'!AL77</f>
        <v>0</v>
      </c>
      <c r="AM77" s="153" t="str">
        <f>'ALL PROJECTS MONTHLY REPORT'!AM77</f>
        <v>Project Closed</v>
      </c>
      <c r="AN77" s="154" t="s">
        <v>223</v>
      </c>
    </row>
    <row r="78" spans="1:40" s="155" customFormat="1" ht="43.8" hidden="1" thickBot="1" x14ac:dyDescent="0.35">
      <c r="A78" s="147">
        <f>'ALL PROJECTS MONTHLY REPORT'!A78</f>
        <v>3056</v>
      </c>
      <c r="B78" s="148" t="str">
        <f>'ALL PROJECTS MONTHLY REPORT'!B78</f>
        <v xml:space="preserve">Maricao </v>
      </c>
      <c r="C78" s="148" t="str">
        <f>'ALL PROJECTS MONTHLY REPORT'!C78</f>
        <v>Juan Ferrer</v>
      </c>
      <c r="D78" s="148" t="str">
        <f>'ALL PROJECTS MONTHLY REPORT'!D78</f>
        <v>Noefebdo Ramírez</v>
      </c>
      <c r="E78" s="148" t="str">
        <f>'ALL PROJECTS MONTHLY REPORT'!E78</f>
        <v>J. A. Machuca</v>
      </c>
      <c r="F78" s="148" t="str">
        <f>'ALL PROJECTS MONTHLY REPORT'!F78</f>
        <v>NFC</v>
      </c>
      <c r="G78" s="148" t="str">
        <f>'ALL PROJECTS MONTHLY REPORT'!G78</f>
        <v>René Batista &amp; Assoc.</v>
      </c>
      <c r="H78" s="148" t="str">
        <f>'ALL PROJECTS MONTHLY REPORT'!H78</f>
        <v>Comas &amp; Comas</v>
      </c>
      <c r="I78" s="149">
        <f>'ALL PROJECTS MONTHLY REPORT'!I78</f>
        <v>30</v>
      </c>
      <c r="J78" s="149">
        <f>'ALL PROJECTS MONTHLY REPORT'!J78</f>
        <v>30</v>
      </c>
      <c r="K78" s="149">
        <f>'ALL PROJECTS MONTHLY REPORT'!K78</f>
        <v>0</v>
      </c>
      <c r="L78" s="26">
        <f>'ALL PROJECTS MONTHLY REPORT'!L78</f>
        <v>30</v>
      </c>
      <c r="M78" s="149">
        <f>'ALL PROJECTS MONTHLY REPORT'!M78</f>
        <v>0</v>
      </c>
      <c r="N78" s="149">
        <f>'ALL PROJECTS MONTHLY REPORT'!N78</f>
        <v>420</v>
      </c>
      <c r="O78" s="149">
        <f>'ALL PROJECTS MONTHLY REPORT'!O78</f>
        <v>251</v>
      </c>
      <c r="P78" s="27">
        <f>'ALL PROJECTS MONTHLY REPORT'!P78</f>
        <v>671</v>
      </c>
      <c r="Q78" s="28">
        <f>'ALL PROJECTS MONTHLY REPORT'!Q78</f>
        <v>0.59761904761904761</v>
      </c>
      <c r="R78" s="29">
        <f>'ALL PROJECTS MONTHLY REPORT'!R78</f>
        <v>610</v>
      </c>
      <c r="S78" s="28">
        <f>'ALL PROJECTS MONTHLY REPORT'!S78</f>
        <v>1</v>
      </c>
      <c r="T78" s="31">
        <f>'ALL PROJECTS MONTHLY REPORT'!T78</f>
        <v>36740</v>
      </c>
      <c r="U78" s="31">
        <f>'ALL PROJECTS MONTHLY REPORT'!U78</f>
        <v>37159</v>
      </c>
      <c r="V78" s="32">
        <f>'ALL PROJECTS MONTHLY REPORT'!V78</f>
        <v>37410</v>
      </c>
      <c r="W78" s="32">
        <f>'ALL PROJECTS MONTHLY REPORT'!W78</f>
        <v>37350</v>
      </c>
      <c r="X78" s="32">
        <f>'ALL PROJECTS MONTHLY REPORT'!X78</f>
        <v>37376</v>
      </c>
      <c r="Y78" s="31">
        <f>'ALL PROJECTS MONTHLY REPORT'!Y78</f>
        <v>0</v>
      </c>
      <c r="Z78" s="150">
        <f>'ALL PROJECTS MONTHLY REPORT'!Z78</f>
        <v>0</v>
      </c>
      <c r="AA78" s="151">
        <f>'ALL PROJECTS MONTHLY REPORT'!AA78</f>
        <v>0</v>
      </c>
      <c r="AB78" s="152">
        <f>'ALL PROJECTS MONTHLY REPORT'!AB78</f>
        <v>2210000</v>
      </c>
      <c r="AC78" s="152">
        <f>'ALL PROJECTS MONTHLY REPORT'!AC78</f>
        <v>178940</v>
      </c>
      <c r="AD78" s="37">
        <f>'ALL PROJECTS MONTHLY REPORT'!AD78</f>
        <v>2388940</v>
      </c>
      <c r="AE78" s="28">
        <f>'ALL PROJECTS MONTHLY REPORT'!AE78</f>
        <v>8.09683257918552E-2</v>
      </c>
      <c r="AF78" s="37">
        <f>'ALL PROJECTS MONTHLY REPORT'!AF78</f>
        <v>2388940</v>
      </c>
      <c r="AG78" s="152">
        <f>'ALL PROJECTS MONTHLY REPORT'!AG78</f>
        <v>0</v>
      </c>
      <c r="AH78" s="37">
        <f>'ALL PROJECTS MONTHLY REPORT'!AH78</f>
        <v>2388940</v>
      </c>
      <c r="AI78" s="39">
        <f>'ALL PROJECTS MONTHLY REPORT'!AI78</f>
        <v>1</v>
      </c>
      <c r="AJ78" s="40">
        <f>'ALL PROJECTS MONTHLY REPORT'!AJ78</f>
        <v>20.333333333333332</v>
      </c>
      <c r="AK78" s="39">
        <f>'ALL PROJECTS MONTHLY REPORT'!AK78</f>
        <v>1</v>
      </c>
      <c r="AL78" s="119">
        <f>'ALL PROJECTS MONTHLY REPORT'!AL78</f>
        <v>0</v>
      </c>
      <c r="AM78" s="153" t="str">
        <f>'ALL PROJECTS MONTHLY REPORT'!AM78</f>
        <v>Project Closed</v>
      </c>
      <c r="AN78" s="154" t="s">
        <v>223</v>
      </c>
    </row>
    <row r="79" spans="1:40" s="155" customFormat="1" ht="58.2" hidden="1" thickBot="1" x14ac:dyDescent="0.35">
      <c r="A79" s="147">
        <f>'ALL PROJECTS MONTHLY REPORT'!A79</f>
        <v>3057</v>
      </c>
      <c r="B79" s="148" t="str">
        <f>'ALL PROJECTS MONTHLY REPORT'!B79</f>
        <v>Maunabo</v>
      </c>
      <c r="C79" s="148" t="str">
        <f>'ALL PROJECTS MONTHLY REPORT'!C79</f>
        <v>Carmen Vda. Martorell (take over agreement)</v>
      </c>
      <c r="D79" s="148" t="str">
        <f>'ALL PROJECTS MONTHLY REPORT'!D79</f>
        <v>Rubén Cotto</v>
      </c>
      <c r="E79" s="148" t="str">
        <f>'ALL PROJECTS MONTHLY REPORT'!E79</f>
        <v>AVP</v>
      </c>
      <c r="F79" s="148" t="str">
        <f>'ALL PROJECTS MONTHLY REPORT'!F79</f>
        <v>AVP</v>
      </c>
      <c r="G79" s="148" t="str">
        <f>'ALL PROJECTS MONTHLY REPORT'!G79</f>
        <v>Rene Batista</v>
      </c>
      <c r="H79" s="148" t="str">
        <f>'ALL PROJECTS MONTHLY REPORT'!H79</f>
        <v xml:space="preserve">American Intl. </v>
      </c>
      <c r="I79" s="149">
        <f>'ALL PROJECTS MONTHLY REPORT'!I79</f>
        <v>50</v>
      </c>
      <c r="J79" s="149">
        <f>'ALL PROJECTS MONTHLY REPORT'!J79</f>
        <v>50</v>
      </c>
      <c r="K79" s="149">
        <f>'ALL PROJECTS MONTHLY REPORT'!K79</f>
        <v>0</v>
      </c>
      <c r="L79" s="26">
        <f>'ALL PROJECTS MONTHLY REPORT'!L79</f>
        <v>50</v>
      </c>
      <c r="M79" s="149">
        <f>'ALL PROJECTS MONTHLY REPORT'!M79</f>
        <v>0</v>
      </c>
      <c r="N79" s="149">
        <f>'ALL PROJECTS MONTHLY REPORT'!N79</f>
        <v>375</v>
      </c>
      <c r="O79" s="149">
        <f>'ALL PROJECTS MONTHLY REPORT'!O79</f>
        <v>327</v>
      </c>
      <c r="P79" s="27">
        <f>'ALL PROJECTS MONTHLY REPORT'!P79</f>
        <v>702</v>
      </c>
      <c r="Q79" s="28">
        <f>'ALL PROJECTS MONTHLY REPORT'!Q79</f>
        <v>0.872</v>
      </c>
      <c r="R79" s="29">
        <f>'ALL PROJECTS MONTHLY REPORT'!R79</f>
        <v>703</v>
      </c>
      <c r="S79" s="28">
        <f>'ALL PROJECTS MONTHLY REPORT'!S79</f>
        <v>1</v>
      </c>
      <c r="T79" s="31">
        <f>'ALL PROJECTS MONTHLY REPORT'!T79</f>
        <v>36756</v>
      </c>
      <c r="U79" s="31">
        <f>'ALL PROJECTS MONTHLY REPORT'!U79</f>
        <v>37130</v>
      </c>
      <c r="V79" s="32">
        <f>'ALL PROJECTS MONTHLY REPORT'!V79</f>
        <v>37457</v>
      </c>
      <c r="W79" s="32">
        <f>'ALL PROJECTS MONTHLY REPORT'!W79</f>
        <v>37459</v>
      </c>
      <c r="X79" s="32">
        <f>'ALL PROJECTS MONTHLY REPORT'!X79</f>
        <v>38505</v>
      </c>
      <c r="Y79" s="31">
        <f>'ALL PROJECTS MONTHLY REPORT'!Y79</f>
        <v>0</v>
      </c>
      <c r="Z79" s="150">
        <f>'ALL PROJECTS MONTHLY REPORT'!Z79</f>
        <v>0</v>
      </c>
      <c r="AA79" s="151">
        <f>'ALL PROJECTS MONTHLY REPORT'!AA79</f>
        <v>0</v>
      </c>
      <c r="AB79" s="152">
        <f>'ALL PROJECTS MONTHLY REPORT'!AB79</f>
        <v>1308221</v>
      </c>
      <c r="AC79" s="152">
        <f>'ALL PROJECTS MONTHLY REPORT'!AC79</f>
        <v>116706</v>
      </c>
      <c r="AD79" s="37">
        <f>'ALL PROJECTS MONTHLY REPORT'!AD79</f>
        <v>1424927</v>
      </c>
      <c r="AE79" s="28">
        <f>'ALL PROJECTS MONTHLY REPORT'!AE79</f>
        <v>8.9209697749845024E-2</v>
      </c>
      <c r="AF79" s="37">
        <f>'ALL PROJECTS MONTHLY REPORT'!AF79</f>
        <v>1424927</v>
      </c>
      <c r="AG79" s="152">
        <f>'ALL PROJECTS MONTHLY REPORT'!AG79</f>
        <v>0</v>
      </c>
      <c r="AH79" s="37">
        <f>'ALL PROJECTS MONTHLY REPORT'!AH79</f>
        <v>1424927</v>
      </c>
      <c r="AI79" s="39">
        <f>'ALL PROJECTS MONTHLY REPORT'!AI79</f>
        <v>1</v>
      </c>
      <c r="AJ79" s="40">
        <f>'ALL PROJECTS MONTHLY REPORT'!AJ79</f>
        <v>14.06</v>
      </c>
      <c r="AK79" s="39">
        <f>'ALL PROJECTS MONTHLY REPORT'!AK79</f>
        <v>1</v>
      </c>
      <c r="AL79" s="119">
        <f>'ALL PROJECTS MONTHLY REPORT'!AL79</f>
        <v>0</v>
      </c>
      <c r="AM79" s="153" t="str">
        <f>'ALL PROJECTS MONTHLY REPORT'!AM79</f>
        <v>Project Closed</v>
      </c>
      <c r="AN79" s="154" t="s">
        <v>223</v>
      </c>
    </row>
    <row r="80" spans="1:40" s="155" customFormat="1" ht="43.8" hidden="1" thickBot="1" x14ac:dyDescent="0.35">
      <c r="A80" s="147">
        <f>'ALL PROJECTS MONTHLY REPORT'!A80</f>
        <v>5126</v>
      </c>
      <c r="B80" s="148" t="str">
        <f>'ALL PROJECTS MONTHLY REPORT'!B80</f>
        <v>Maunabo</v>
      </c>
      <c r="C80" s="148" t="str">
        <f>'ALL PROJECTS MONTHLY REPORT'!C80</f>
        <v>Villa Navarro</v>
      </c>
      <c r="D80" s="148" t="str">
        <f>'ALL PROJECTS MONTHLY REPORT'!D80</f>
        <v>Rubén Cotto</v>
      </c>
      <c r="E80" s="148" t="str">
        <f>'ALL PROJECTS MONTHLY REPORT'!E80</f>
        <v>MJ Consulting</v>
      </c>
      <c r="F80" s="148" t="str">
        <f>'ALL PROJECTS MONTHLY REPORT'!F80</f>
        <v xml:space="preserve">MD </v>
      </c>
      <c r="G80" s="148" t="str">
        <f>'ALL PROJECTS MONTHLY REPORT'!G80</f>
        <v>José L. Irizarry &amp; Assoc.</v>
      </c>
      <c r="H80" s="148" t="str">
        <f>'ALL PROJECTS MONTHLY REPORT'!H80</f>
        <v>Inversiones OLPERI</v>
      </c>
      <c r="I80" s="149">
        <f>'ALL PROJECTS MONTHLY REPORT'!I80</f>
        <v>101</v>
      </c>
      <c r="J80" s="149">
        <f>'ALL PROJECTS MONTHLY REPORT'!J80</f>
        <v>101</v>
      </c>
      <c r="K80" s="149">
        <f>'ALL PROJECTS MONTHLY REPORT'!K80</f>
        <v>0</v>
      </c>
      <c r="L80" s="26">
        <f>'ALL PROJECTS MONTHLY REPORT'!L80</f>
        <v>101</v>
      </c>
      <c r="M80" s="149">
        <f>'ALL PROJECTS MONTHLY REPORT'!M80</f>
        <v>0</v>
      </c>
      <c r="N80" s="149">
        <f>'ALL PROJECTS MONTHLY REPORT'!N80</f>
        <v>907</v>
      </c>
      <c r="O80" s="149">
        <f>'ALL PROJECTS MONTHLY REPORT'!O80</f>
        <v>335</v>
      </c>
      <c r="P80" s="27">
        <f>'ALL PROJECTS MONTHLY REPORT'!P80</f>
        <v>1242</v>
      </c>
      <c r="Q80" s="28">
        <f>'ALL PROJECTS MONTHLY REPORT'!Q80</f>
        <v>0.36934950385887544</v>
      </c>
      <c r="R80" s="29">
        <f>'ALL PROJECTS MONTHLY REPORT'!R80</f>
        <v>1241</v>
      </c>
      <c r="S80" s="28">
        <f>'ALL PROJECTS MONTHLY REPORT'!S80</f>
        <v>1</v>
      </c>
      <c r="T80" s="31">
        <f>'ALL PROJECTS MONTHLY REPORT'!T80</f>
        <v>36549</v>
      </c>
      <c r="U80" s="31">
        <f>'ALL PROJECTS MONTHLY REPORT'!U80</f>
        <v>37455</v>
      </c>
      <c r="V80" s="32">
        <f>'ALL PROJECTS MONTHLY REPORT'!V80</f>
        <v>37790</v>
      </c>
      <c r="W80" s="32">
        <f>'ALL PROJECTS MONTHLY REPORT'!W80</f>
        <v>37790</v>
      </c>
      <c r="X80" s="32">
        <f>'ALL PROJECTS MONTHLY REPORT'!X80</f>
        <v>37790</v>
      </c>
      <c r="Y80" s="31">
        <f>'ALL PROJECTS MONTHLY REPORT'!Y80</f>
        <v>0</v>
      </c>
      <c r="Z80" s="150">
        <f>'ALL PROJECTS MONTHLY REPORT'!Z80</f>
        <v>0</v>
      </c>
      <c r="AA80" s="151">
        <f>'ALL PROJECTS MONTHLY REPORT'!AA80</f>
        <v>0</v>
      </c>
      <c r="AB80" s="152">
        <f>'ALL PROJECTS MONTHLY REPORT'!AB80</f>
        <v>6745000</v>
      </c>
      <c r="AC80" s="152">
        <f>'ALL PROJECTS MONTHLY REPORT'!AC80</f>
        <v>238239</v>
      </c>
      <c r="AD80" s="37">
        <f>'ALL PROJECTS MONTHLY REPORT'!AD80</f>
        <v>6983239</v>
      </c>
      <c r="AE80" s="28">
        <f>'ALL PROJECTS MONTHLY REPORT'!AE80</f>
        <v>3.5320830244625651E-2</v>
      </c>
      <c r="AF80" s="37">
        <f>'ALL PROJECTS MONTHLY REPORT'!AF80</f>
        <v>6983239</v>
      </c>
      <c r="AG80" s="152">
        <f>'ALL PROJECTS MONTHLY REPORT'!AG80</f>
        <v>0</v>
      </c>
      <c r="AH80" s="37">
        <f>'ALL PROJECTS MONTHLY REPORT'!AH80</f>
        <v>6983239</v>
      </c>
      <c r="AI80" s="39">
        <f>'ALL PROJECTS MONTHLY REPORT'!AI80</f>
        <v>1</v>
      </c>
      <c r="AJ80" s="40">
        <f>'ALL PROJECTS MONTHLY REPORT'!AJ80</f>
        <v>12.287128712871286</v>
      </c>
      <c r="AK80" s="39">
        <f>'ALL PROJECTS MONTHLY REPORT'!AK80</f>
        <v>1</v>
      </c>
      <c r="AL80" s="119">
        <f>'ALL PROJECTS MONTHLY REPORT'!AL80</f>
        <v>0</v>
      </c>
      <c r="AM80" s="153" t="str">
        <f>'ALL PROJECTS MONTHLY REPORT'!AM80</f>
        <v>Project Closed</v>
      </c>
      <c r="AN80" s="154" t="s">
        <v>223</v>
      </c>
    </row>
    <row r="81" spans="1:40" s="155" customFormat="1" ht="58.2" hidden="1" thickBot="1" x14ac:dyDescent="0.35">
      <c r="A81" s="147">
        <f>'ALL PROJECTS MONTHLY REPORT'!A81</f>
        <v>5012</v>
      </c>
      <c r="B81" s="148" t="str">
        <f>'ALL PROJECTS MONTHLY REPORT'!B81</f>
        <v>Mayagüez</v>
      </c>
      <c r="C81" s="148" t="str">
        <f>'ALL PROJECTS MONTHLY REPORT'!C81</f>
        <v>Ext. Sábalos Gardens</v>
      </c>
      <c r="D81" s="148" t="str">
        <f>'ALL PROJECTS MONTHLY REPORT'!D81</f>
        <v>Noefebdo Ramírez</v>
      </c>
      <c r="E81" s="148" t="str">
        <f>'ALL PROJECTS MONTHLY REPORT'!E81</f>
        <v>Inn Capital Housing Division Joint Venture</v>
      </c>
      <c r="F81" s="148" t="str">
        <f>'ALL PROJECTS MONTHLY REPORT'!F81</f>
        <v xml:space="preserve">URS Caribe / AVP
</v>
      </c>
      <c r="G81" s="148" t="str">
        <f>'ALL PROJECTS MONTHLY REPORT'!G81</f>
        <v>Joint Venture</v>
      </c>
      <c r="H81" s="148" t="str">
        <f>'ALL PROJECTS MONTHLY REPORT'!H81</f>
        <v>Venegas Construction</v>
      </c>
      <c r="I81" s="149">
        <f>'ALL PROJECTS MONTHLY REPORT'!I81</f>
        <v>300</v>
      </c>
      <c r="J81" s="149">
        <f>'ALL PROJECTS MONTHLY REPORT'!J81</f>
        <v>300</v>
      </c>
      <c r="K81" s="149">
        <f>'ALL PROJECTS MONTHLY REPORT'!K81</f>
        <v>0</v>
      </c>
      <c r="L81" s="26">
        <f>'ALL PROJECTS MONTHLY REPORT'!L81</f>
        <v>300</v>
      </c>
      <c r="M81" s="149">
        <f>'ALL PROJECTS MONTHLY REPORT'!M81</f>
        <v>0</v>
      </c>
      <c r="N81" s="149">
        <f>'ALL PROJECTS MONTHLY REPORT'!N81</f>
        <v>1281</v>
      </c>
      <c r="O81" s="149">
        <f>'ALL PROJECTS MONTHLY REPORT'!O81</f>
        <v>690</v>
      </c>
      <c r="P81" s="27">
        <f>'ALL PROJECTS MONTHLY REPORT'!P81</f>
        <v>1971</v>
      </c>
      <c r="Q81" s="28">
        <f>'ALL PROJECTS MONTHLY REPORT'!Q81</f>
        <v>0.53864168618266983</v>
      </c>
      <c r="R81" s="29">
        <f>'ALL PROJECTS MONTHLY REPORT'!R81</f>
        <v>1963</v>
      </c>
      <c r="S81" s="28">
        <f>'ALL PROJECTS MONTHLY REPORT'!S81</f>
        <v>1</v>
      </c>
      <c r="T81" s="31">
        <f>'ALL PROJECTS MONTHLY REPORT'!T81</f>
        <v>38488</v>
      </c>
      <c r="U81" s="31">
        <f>'ALL PROJECTS MONTHLY REPORT'!U81</f>
        <v>39768</v>
      </c>
      <c r="V81" s="32">
        <f>'ALL PROJECTS MONTHLY REPORT'!V81</f>
        <v>40458</v>
      </c>
      <c r="W81" s="32">
        <f>'ALL PROJECTS MONTHLY REPORT'!W81</f>
        <v>40451</v>
      </c>
      <c r="X81" s="32">
        <f>'ALL PROJECTS MONTHLY REPORT'!X81</f>
        <v>40662</v>
      </c>
      <c r="Y81" s="31">
        <f>'ALL PROJECTS MONTHLY REPORT'!Y81</f>
        <v>0</v>
      </c>
      <c r="Z81" s="150" t="str">
        <f>'ALL PROJECTS MONTHLY REPORT'!Z81</f>
        <v>Tax Credit 908-2008</v>
      </c>
      <c r="AA81" s="151">
        <f>'ALL PROJECTS MONTHLY REPORT'!AA81</f>
        <v>0</v>
      </c>
      <c r="AB81" s="152">
        <f>'ALL PROJECTS MONTHLY REPORT'!AB81</f>
        <v>28259000</v>
      </c>
      <c r="AC81" s="152">
        <f>'ALL PROJECTS MONTHLY REPORT'!AC81</f>
        <v>14189.7</v>
      </c>
      <c r="AD81" s="37">
        <f>'ALL PROJECTS MONTHLY REPORT'!AD81</f>
        <v>28273189.699999999</v>
      </c>
      <c r="AE81" s="28">
        <f>'ALL PROJECTS MONTHLY REPORT'!AE81</f>
        <v>5.0213029477334662E-4</v>
      </c>
      <c r="AF81" s="37">
        <f>'ALL PROJECTS MONTHLY REPORT'!AF81</f>
        <v>29677970</v>
      </c>
      <c r="AG81" s="152">
        <f>'ALL PROJECTS MONTHLY REPORT'!AG81</f>
        <v>0</v>
      </c>
      <c r="AH81" s="37">
        <f>'ALL PROJECTS MONTHLY REPORT'!AH81</f>
        <v>29677970</v>
      </c>
      <c r="AI81" s="39">
        <f>'ALL PROJECTS MONTHLY REPORT'!AI81</f>
        <v>1.0496859503616602</v>
      </c>
      <c r="AJ81" s="40">
        <f>'ALL PROJECTS MONTHLY REPORT'!AJ81</f>
        <v>6.543333333333333</v>
      </c>
      <c r="AK81" s="39">
        <f>'ALL PROJECTS MONTHLY REPORT'!AK81</f>
        <v>1</v>
      </c>
      <c r="AL81" s="119">
        <f>'ALL PROJECTS MONTHLY REPORT'!AL81</f>
        <v>0</v>
      </c>
      <c r="AM81" s="153" t="str">
        <f>'ALL PROJECTS MONTHLY REPORT'!AM81</f>
        <v>Project Closed</v>
      </c>
      <c r="AN81" s="154" t="s">
        <v>223</v>
      </c>
    </row>
    <row r="82" spans="1:40" s="155" customFormat="1" ht="43.8" hidden="1" thickBot="1" x14ac:dyDescent="0.35">
      <c r="A82" s="147">
        <f>'ALL PROJECTS MONTHLY REPORT'!A82</f>
        <v>4004</v>
      </c>
      <c r="B82" s="148" t="str">
        <f>'ALL PROJECTS MONTHLY REPORT'!B82</f>
        <v>Mayagüez</v>
      </c>
      <c r="C82" s="148" t="str">
        <f>'ALL PROJECTS MONTHLY REPORT'!C82</f>
        <v>Sábalos Gdns.</v>
      </c>
      <c r="D82" s="148" t="str">
        <f>'ALL PROJECTS MONTHLY REPORT'!D82</f>
        <v>Arturo Acevedo</v>
      </c>
      <c r="E82" s="148" t="str">
        <f>'ALL PROJECTS MONTHLY REPORT'!E82</f>
        <v>Zeta</v>
      </c>
      <c r="F82" s="148" t="str">
        <f>'ALL PROJECTS MONTHLY REPORT'!F82</f>
        <v>CMS</v>
      </c>
      <c r="G82" s="148" t="str">
        <f>'ALL PROJECTS MONTHLY REPORT'!G82</f>
        <v>Héctor Rodríguez Amezquita</v>
      </c>
      <c r="H82" s="148" t="str">
        <f>'ALL PROJECTS MONTHLY REPORT'!H82</f>
        <v>Caribe Tecno</v>
      </c>
      <c r="I82" s="149">
        <f>'ALL PROJECTS MONTHLY REPORT'!I82</f>
        <v>140</v>
      </c>
      <c r="J82" s="149">
        <f>'ALL PROJECTS MONTHLY REPORT'!J82</f>
        <v>140</v>
      </c>
      <c r="K82" s="149">
        <f>'ALL PROJECTS MONTHLY REPORT'!K82</f>
        <v>0</v>
      </c>
      <c r="L82" s="26">
        <f>'ALL PROJECTS MONTHLY REPORT'!L82</f>
        <v>140</v>
      </c>
      <c r="M82" s="149">
        <f>'ALL PROJECTS MONTHLY REPORT'!M82</f>
        <v>0</v>
      </c>
      <c r="N82" s="149">
        <f>'ALL PROJECTS MONTHLY REPORT'!N82</f>
        <v>881</v>
      </c>
      <c r="O82" s="149">
        <f>'ALL PROJECTS MONTHLY REPORT'!O82</f>
        <v>24</v>
      </c>
      <c r="P82" s="27">
        <f>'ALL PROJECTS MONTHLY REPORT'!P82</f>
        <v>905</v>
      </c>
      <c r="Q82" s="28">
        <f>'ALL PROJECTS MONTHLY REPORT'!Q82</f>
        <v>2.7241770715096481E-2</v>
      </c>
      <c r="R82" s="29">
        <f>'ALL PROJECTS MONTHLY REPORT'!R82</f>
        <v>900</v>
      </c>
      <c r="S82" s="28">
        <f>'ALL PROJECTS MONTHLY REPORT'!S82</f>
        <v>1</v>
      </c>
      <c r="T82" s="31">
        <f>'ALL PROJECTS MONTHLY REPORT'!T82</f>
        <v>36479</v>
      </c>
      <c r="U82" s="31">
        <f>'ALL PROJECTS MONTHLY REPORT'!U82</f>
        <v>37359</v>
      </c>
      <c r="V82" s="32">
        <f>'ALL PROJECTS MONTHLY REPORT'!V82</f>
        <v>37383</v>
      </c>
      <c r="W82" s="32">
        <f>'ALL PROJECTS MONTHLY REPORT'!W82</f>
        <v>37379</v>
      </c>
      <c r="X82" s="32">
        <f>'ALL PROJECTS MONTHLY REPORT'!X82</f>
        <v>37566</v>
      </c>
      <c r="Y82" s="31">
        <f>'ALL PROJECTS MONTHLY REPORT'!Y82</f>
        <v>0</v>
      </c>
      <c r="Z82" s="150">
        <f>'ALL PROJECTS MONTHLY REPORT'!Z82</f>
        <v>0</v>
      </c>
      <c r="AA82" s="151">
        <f>'ALL PROJECTS MONTHLY REPORT'!AA82</f>
        <v>0</v>
      </c>
      <c r="AB82" s="152">
        <f>'ALL PROJECTS MONTHLY REPORT'!AB82</f>
        <v>11790000</v>
      </c>
      <c r="AC82" s="152">
        <f>'ALL PROJECTS MONTHLY REPORT'!AC82</f>
        <v>-294361.74</v>
      </c>
      <c r="AD82" s="37">
        <f>'ALL PROJECTS MONTHLY REPORT'!AD82</f>
        <v>11495638.26</v>
      </c>
      <c r="AE82" s="28">
        <f>'ALL PROJECTS MONTHLY REPORT'!AE82</f>
        <v>-2.4967068702290075E-2</v>
      </c>
      <c r="AF82" s="37">
        <f>'ALL PROJECTS MONTHLY REPORT'!AF82</f>
        <v>11495638</v>
      </c>
      <c r="AG82" s="152">
        <f>'ALL PROJECTS MONTHLY REPORT'!AG82</f>
        <v>0</v>
      </c>
      <c r="AH82" s="37">
        <f>'ALL PROJECTS MONTHLY REPORT'!AH82</f>
        <v>11495638</v>
      </c>
      <c r="AI82" s="39">
        <f>'ALL PROJECTS MONTHLY REPORT'!AI82</f>
        <v>0.99999997738272606</v>
      </c>
      <c r="AJ82" s="40">
        <f>'ALL PROJECTS MONTHLY REPORT'!AJ82</f>
        <v>6.4285714285714288</v>
      </c>
      <c r="AK82" s="39">
        <f>'ALL PROJECTS MONTHLY REPORT'!AK82</f>
        <v>1</v>
      </c>
      <c r="AL82" s="119">
        <f>'ALL PROJECTS MONTHLY REPORT'!AL82</f>
        <v>0</v>
      </c>
      <c r="AM82" s="153" t="str">
        <f>'ALL PROJECTS MONTHLY REPORT'!AM82</f>
        <v>Project Closed</v>
      </c>
      <c r="AN82" s="154" t="s">
        <v>223</v>
      </c>
    </row>
    <row r="83" spans="1:40" s="155" customFormat="1" ht="29.4" hidden="1" thickBot="1" x14ac:dyDescent="0.35">
      <c r="A83" s="147">
        <f>'ALL PROJECTS MONTHLY REPORT'!A83</f>
        <v>4006</v>
      </c>
      <c r="B83" s="148" t="str">
        <f>'ALL PROJECTS MONTHLY REPORT'!B83</f>
        <v>Mayagüez</v>
      </c>
      <c r="C83" s="148" t="str">
        <f>'ALL PROJECTS MONTHLY REPORT'!C83</f>
        <v>Cuesta las Piedras</v>
      </c>
      <c r="D83" s="148" t="str">
        <f>'ALL PROJECTS MONTHLY REPORT'!D83</f>
        <v>Arturo Acevedo</v>
      </c>
      <c r="E83" s="148" t="str">
        <f>'ALL PROJECTS MONTHLY REPORT'!E83</f>
        <v>Zeta</v>
      </c>
      <c r="F83" s="148" t="str">
        <f>'ALL PROJECTS MONTHLY REPORT'!F83</f>
        <v>CMS</v>
      </c>
      <c r="G83" s="148" t="str">
        <f>'ALL PROJECTS MONTHLY REPORT'!G83</f>
        <v>García Cabot</v>
      </c>
      <c r="H83" s="148" t="str">
        <f>'ALL PROJECTS MONTHLY REPORT'!H83</f>
        <v>RC Enginering</v>
      </c>
      <c r="I83" s="149">
        <f>'ALL PROJECTS MONTHLY REPORT'!I83</f>
        <v>142</v>
      </c>
      <c r="J83" s="149">
        <f>'ALL PROJECTS MONTHLY REPORT'!J83</f>
        <v>142</v>
      </c>
      <c r="K83" s="149">
        <f>'ALL PROJECTS MONTHLY REPORT'!K83</f>
        <v>0</v>
      </c>
      <c r="L83" s="26">
        <f>'ALL PROJECTS MONTHLY REPORT'!L83</f>
        <v>142</v>
      </c>
      <c r="M83" s="149">
        <f>'ALL PROJECTS MONTHLY REPORT'!M83</f>
        <v>0</v>
      </c>
      <c r="N83" s="149">
        <f>'ALL PROJECTS MONTHLY REPORT'!N83</f>
        <v>1093</v>
      </c>
      <c r="O83" s="149">
        <f>'ALL PROJECTS MONTHLY REPORT'!O83</f>
        <v>0</v>
      </c>
      <c r="P83" s="27">
        <f>'ALL PROJECTS MONTHLY REPORT'!P83</f>
        <v>1093</v>
      </c>
      <c r="Q83" s="28">
        <f>'ALL PROJECTS MONTHLY REPORT'!Q83</f>
        <v>0</v>
      </c>
      <c r="R83" s="29">
        <f>'ALL PROJECTS MONTHLY REPORT'!R83</f>
        <v>907</v>
      </c>
      <c r="S83" s="28">
        <f>'ALL PROJECTS MONTHLY REPORT'!S83</f>
        <v>1</v>
      </c>
      <c r="T83" s="31">
        <f>'ALL PROJECTS MONTHLY REPORT'!T83</f>
        <v>36566</v>
      </c>
      <c r="U83" s="31">
        <f>'ALL PROJECTS MONTHLY REPORT'!U83</f>
        <v>37658</v>
      </c>
      <c r="V83" s="32">
        <f>'ALL PROJECTS MONTHLY REPORT'!V83</f>
        <v>37658</v>
      </c>
      <c r="W83" s="32">
        <f>'ALL PROJECTS MONTHLY REPORT'!W83</f>
        <v>37473</v>
      </c>
      <c r="X83" s="32">
        <f>'ALL PROJECTS MONTHLY REPORT'!X83</f>
        <v>37581</v>
      </c>
      <c r="Y83" s="31">
        <f>'ALL PROJECTS MONTHLY REPORT'!Y83</f>
        <v>0</v>
      </c>
      <c r="Z83" s="150">
        <f>'ALL PROJECTS MONTHLY REPORT'!Z83</f>
        <v>0</v>
      </c>
      <c r="AA83" s="151">
        <f>'ALL PROJECTS MONTHLY REPORT'!AA83</f>
        <v>0</v>
      </c>
      <c r="AB83" s="152">
        <f>'ALL PROJECTS MONTHLY REPORT'!AB83</f>
        <v>10673000</v>
      </c>
      <c r="AC83" s="152">
        <f>'ALL PROJECTS MONTHLY REPORT'!AC83</f>
        <v>158657</v>
      </c>
      <c r="AD83" s="37">
        <f>'ALL PROJECTS MONTHLY REPORT'!AD83</f>
        <v>10831657</v>
      </c>
      <c r="AE83" s="28">
        <f>'ALL PROJECTS MONTHLY REPORT'!AE83</f>
        <v>1.4865267497423404E-2</v>
      </c>
      <c r="AF83" s="37">
        <f>'ALL PROJECTS MONTHLY REPORT'!AF83</f>
        <v>10831657</v>
      </c>
      <c r="AG83" s="152">
        <f>'ALL PROJECTS MONTHLY REPORT'!AG83</f>
        <v>0</v>
      </c>
      <c r="AH83" s="37">
        <f>'ALL PROJECTS MONTHLY REPORT'!AH83</f>
        <v>10831657</v>
      </c>
      <c r="AI83" s="39">
        <f>'ALL PROJECTS MONTHLY REPORT'!AI83</f>
        <v>1</v>
      </c>
      <c r="AJ83" s="40">
        <f>'ALL PROJECTS MONTHLY REPORT'!AJ83</f>
        <v>6.387323943661972</v>
      </c>
      <c r="AK83" s="39">
        <f>'ALL PROJECTS MONTHLY REPORT'!AK83</f>
        <v>1</v>
      </c>
      <c r="AL83" s="119">
        <f>'ALL PROJECTS MONTHLY REPORT'!AL83</f>
        <v>0</v>
      </c>
      <c r="AM83" s="153" t="str">
        <f>'ALL PROJECTS MONTHLY REPORT'!AM83</f>
        <v>Se aprobó el "close out".  Contratista no cobró el total del contrato debido a ajustes deductivos recomendados por el "Program Manager"C.M. Services.</v>
      </c>
      <c r="AN83" s="154" t="s">
        <v>223</v>
      </c>
    </row>
    <row r="84" spans="1:40" s="155" customFormat="1" ht="29.4" hidden="1" thickBot="1" x14ac:dyDescent="0.35">
      <c r="A84" s="147">
        <f>'ALL PROJECTS MONTHLY REPORT'!A84</f>
        <v>4008</v>
      </c>
      <c r="B84" s="148" t="str">
        <f>'ALL PROJECTS MONTHLY REPORT'!B84</f>
        <v>Mayagüez</v>
      </c>
      <c r="C84" s="148" t="str">
        <f>'ALL PROJECTS MONTHLY REPORT'!C84</f>
        <v>Yagüez</v>
      </c>
      <c r="D84" s="148" t="str">
        <f>'ALL PROJECTS MONTHLY REPORT'!D84</f>
        <v>Arturo Acevedo</v>
      </c>
      <c r="E84" s="148" t="str">
        <f>'ALL PROJECTS MONTHLY REPORT'!E84</f>
        <v>ZETA</v>
      </c>
      <c r="F84" s="148" t="str">
        <f>'ALL PROJECTS MONTHLY REPORT'!F84</f>
        <v>CMS</v>
      </c>
      <c r="G84" s="148" t="str">
        <f>'ALL PROJECTS MONTHLY REPORT'!G84</f>
        <v>GDA Ing. Consultores</v>
      </c>
      <c r="H84" s="148" t="str">
        <f>'ALL PROJECTS MONTHLY REPORT'!H84</f>
        <v>NLL Construction</v>
      </c>
      <c r="I84" s="149">
        <f>'ALL PROJECTS MONTHLY REPORT'!I84</f>
        <v>200</v>
      </c>
      <c r="J84" s="149">
        <f>'ALL PROJECTS MONTHLY REPORT'!J84</f>
        <v>200</v>
      </c>
      <c r="K84" s="149">
        <f>'ALL PROJECTS MONTHLY REPORT'!K84</f>
        <v>0</v>
      </c>
      <c r="L84" s="26">
        <f>'ALL PROJECTS MONTHLY REPORT'!L84</f>
        <v>200</v>
      </c>
      <c r="M84" s="149">
        <f>'ALL PROJECTS MONTHLY REPORT'!M84</f>
        <v>0</v>
      </c>
      <c r="N84" s="149">
        <f>'ALL PROJECTS MONTHLY REPORT'!N84</f>
        <v>1399</v>
      </c>
      <c r="O84" s="149">
        <f>'ALL PROJECTS MONTHLY REPORT'!O84</f>
        <v>0</v>
      </c>
      <c r="P84" s="27">
        <f>'ALL PROJECTS MONTHLY REPORT'!P84</f>
        <v>1399</v>
      </c>
      <c r="Q84" s="28">
        <f>'ALL PROJECTS MONTHLY REPORT'!Q84</f>
        <v>0</v>
      </c>
      <c r="R84" s="29">
        <f>'ALL PROJECTS MONTHLY REPORT'!R84</f>
        <v>1177</v>
      </c>
      <c r="S84" s="28">
        <f>'ALL PROJECTS MONTHLY REPORT'!S84</f>
        <v>1</v>
      </c>
      <c r="T84" s="31">
        <f>'ALL PROJECTS MONTHLY REPORT'!T84</f>
        <v>36668</v>
      </c>
      <c r="U84" s="31">
        <f>'ALL PROJECTS MONTHLY REPORT'!U84</f>
        <v>38066</v>
      </c>
      <c r="V84" s="32">
        <f>'ALL PROJECTS MONTHLY REPORT'!V84</f>
        <v>38066</v>
      </c>
      <c r="W84" s="32">
        <f>'ALL PROJECTS MONTHLY REPORT'!W84</f>
        <v>37845</v>
      </c>
      <c r="X84" s="32">
        <f>'ALL PROJECTS MONTHLY REPORT'!X84</f>
        <v>37900</v>
      </c>
      <c r="Y84" s="31">
        <f>'ALL PROJECTS MONTHLY REPORT'!Y84</f>
        <v>0</v>
      </c>
      <c r="Z84" s="150">
        <f>'ALL PROJECTS MONTHLY REPORT'!Z84</f>
        <v>0</v>
      </c>
      <c r="AA84" s="151">
        <f>'ALL PROJECTS MONTHLY REPORT'!AA84</f>
        <v>0</v>
      </c>
      <c r="AB84" s="152">
        <f>'ALL PROJECTS MONTHLY REPORT'!AB84</f>
        <v>16799671</v>
      </c>
      <c r="AC84" s="152">
        <f>'ALL PROJECTS MONTHLY REPORT'!AC84</f>
        <v>-872594</v>
      </c>
      <c r="AD84" s="37">
        <f>'ALL PROJECTS MONTHLY REPORT'!AD84</f>
        <v>15927077</v>
      </c>
      <c r="AE84" s="28">
        <f>'ALL PROJECTS MONTHLY REPORT'!AE84</f>
        <v>-5.1941136228203517E-2</v>
      </c>
      <c r="AF84" s="37">
        <f>'ALL PROJECTS MONTHLY REPORT'!AF84</f>
        <v>15927077</v>
      </c>
      <c r="AG84" s="152">
        <f>'ALL PROJECTS MONTHLY REPORT'!AG84</f>
        <v>0</v>
      </c>
      <c r="AH84" s="37">
        <f>'ALL PROJECTS MONTHLY REPORT'!AH84</f>
        <v>15927077</v>
      </c>
      <c r="AI84" s="39">
        <f>'ALL PROJECTS MONTHLY REPORT'!AI84</f>
        <v>1</v>
      </c>
      <c r="AJ84" s="40">
        <f>'ALL PROJECTS MONTHLY REPORT'!AJ84</f>
        <v>5.8849999999999998</v>
      </c>
      <c r="AK84" s="39">
        <f>'ALL PROJECTS MONTHLY REPORT'!AK84</f>
        <v>1</v>
      </c>
      <c r="AL84" s="119">
        <f>'ALL PROJECTS MONTHLY REPORT'!AL84</f>
        <v>0</v>
      </c>
      <c r="AM84" s="153" t="str">
        <f>'ALL PROJECTS MONTHLY REPORT'!AM84</f>
        <v>Project Closed</v>
      </c>
      <c r="AN84" s="154" t="s">
        <v>223</v>
      </c>
    </row>
    <row r="85" spans="1:40" s="155" customFormat="1" ht="29.4" hidden="1" thickBot="1" x14ac:dyDescent="0.35">
      <c r="A85" s="147">
        <f>'ALL PROJECTS MONTHLY REPORT'!A85</f>
        <v>4005</v>
      </c>
      <c r="B85" s="148" t="str">
        <f>'ALL PROJECTS MONTHLY REPORT'!B85</f>
        <v>Mayagüez</v>
      </c>
      <c r="C85" s="148" t="str">
        <f>'ALL PROJECTS MONTHLY REPORT'!C85</f>
        <v>Marini Farm</v>
      </c>
      <c r="D85" s="148" t="str">
        <f>'ALL PROJECTS MONTHLY REPORT'!D85</f>
        <v>Frank Nieves</v>
      </c>
      <c r="E85" s="148" t="str">
        <f>'ALL PROJECTS MONTHLY REPORT'!E85</f>
        <v>Zeta</v>
      </c>
      <c r="F85" s="148" t="str">
        <f>'ALL PROJECTS MONTHLY REPORT'!F85</f>
        <v>BMA</v>
      </c>
      <c r="G85" s="148" t="str">
        <f>'ALL PROJECTS MONTHLY REPORT'!G85</f>
        <v>CSA
Architects</v>
      </c>
      <c r="H85" s="148" t="str">
        <f>'ALL PROJECTS MONTHLY REPORT'!H85</f>
        <v>Empresas Toledo</v>
      </c>
      <c r="I85" s="149">
        <f>'ALL PROJECTS MONTHLY REPORT'!I85</f>
        <v>100</v>
      </c>
      <c r="J85" s="149">
        <f>'ALL PROJECTS MONTHLY REPORT'!J85</f>
        <v>100</v>
      </c>
      <c r="K85" s="149">
        <f>'ALL PROJECTS MONTHLY REPORT'!K85</f>
        <v>0</v>
      </c>
      <c r="L85" s="26">
        <f>'ALL PROJECTS MONTHLY REPORT'!L85</f>
        <v>100</v>
      </c>
      <c r="M85" s="149">
        <f>'ALL PROJECTS MONTHLY REPORT'!M85</f>
        <v>0</v>
      </c>
      <c r="N85" s="149">
        <f>'ALL PROJECTS MONTHLY REPORT'!N85</f>
        <v>218</v>
      </c>
      <c r="O85" s="149">
        <f>'ALL PROJECTS MONTHLY REPORT'!O85</f>
        <v>50</v>
      </c>
      <c r="P85" s="27">
        <f>'ALL PROJECTS MONTHLY REPORT'!P85</f>
        <v>268</v>
      </c>
      <c r="Q85" s="28">
        <f>'ALL PROJECTS MONTHLY REPORT'!Q85</f>
        <v>0.22935779816513763</v>
      </c>
      <c r="R85" s="29">
        <f>'ALL PROJECTS MONTHLY REPORT'!R85</f>
        <v>247</v>
      </c>
      <c r="S85" s="28">
        <f>'ALL PROJECTS MONTHLY REPORT'!S85</f>
        <v>1</v>
      </c>
      <c r="T85" s="31">
        <f>'ALL PROJECTS MONTHLY REPORT'!T85</f>
        <v>38119</v>
      </c>
      <c r="U85" s="31">
        <f>'ALL PROJECTS MONTHLY REPORT'!U85</f>
        <v>38336</v>
      </c>
      <c r="V85" s="32">
        <f>'ALL PROJECTS MONTHLY REPORT'!V85</f>
        <v>38386</v>
      </c>
      <c r="W85" s="32">
        <f>'ALL PROJECTS MONTHLY REPORT'!W85</f>
        <v>38366</v>
      </c>
      <c r="X85" s="32">
        <f>'ALL PROJECTS MONTHLY REPORT'!X85</f>
        <v>38602</v>
      </c>
      <c r="Y85" s="31">
        <f>'ALL PROJECTS MONTHLY REPORT'!Y85</f>
        <v>0</v>
      </c>
      <c r="Z85" s="150">
        <f>'ALL PROJECTS MONTHLY REPORT'!Z85</f>
        <v>0</v>
      </c>
      <c r="AA85" s="151">
        <f>'ALL PROJECTS MONTHLY REPORT'!AA85</f>
        <v>0</v>
      </c>
      <c r="AB85" s="152">
        <f>'ALL PROJECTS MONTHLY REPORT'!AB85</f>
        <v>845900</v>
      </c>
      <c r="AC85" s="152">
        <f>'ALL PROJECTS MONTHLY REPORT'!AC85</f>
        <v>30508</v>
      </c>
      <c r="AD85" s="37">
        <f>'ALL PROJECTS MONTHLY REPORT'!AD85</f>
        <v>876408</v>
      </c>
      <c r="AE85" s="28">
        <f>'ALL PROJECTS MONTHLY REPORT'!AE85</f>
        <v>3.6065728809551958E-2</v>
      </c>
      <c r="AF85" s="37">
        <f>'ALL PROJECTS MONTHLY REPORT'!AF85</f>
        <v>876408</v>
      </c>
      <c r="AG85" s="152">
        <f>'ALL PROJECTS MONTHLY REPORT'!AG85</f>
        <v>0</v>
      </c>
      <c r="AH85" s="37">
        <f>'ALL PROJECTS MONTHLY REPORT'!AH85</f>
        <v>876408</v>
      </c>
      <c r="AI85" s="39">
        <f>'ALL PROJECTS MONTHLY REPORT'!AI85</f>
        <v>1</v>
      </c>
      <c r="AJ85" s="40">
        <f>'ALL PROJECTS MONTHLY REPORT'!AJ85</f>
        <v>2.4700000000000002</v>
      </c>
      <c r="AK85" s="39">
        <f>'ALL PROJECTS MONTHLY REPORT'!AK85</f>
        <v>1</v>
      </c>
      <c r="AL85" s="119">
        <f>'ALL PROJECTS MONTHLY REPORT'!AL85</f>
        <v>0</v>
      </c>
      <c r="AM85" s="153" t="str">
        <f>'ALL PROJECTS MONTHLY REPORT'!AM85</f>
        <v>Project Closed</v>
      </c>
      <c r="AN85" s="154" t="s">
        <v>223</v>
      </c>
    </row>
    <row r="86" spans="1:40" s="155" customFormat="1" ht="43.8" hidden="1" thickBot="1" x14ac:dyDescent="0.35">
      <c r="A86" s="147">
        <f>'ALL PROJECTS MONTHLY REPORT'!A86</f>
        <v>5005</v>
      </c>
      <c r="B86" s="148" t="str">
        <f>'ALL PROJECTS MONTHLY REPORT'!B86</f>
        <v>Mayagüez</v>
      </c>
      <c r="C86" s="148" t="str">
        <f>'ALL PROJECTS MONTHLY REPORT'!C86</f>
        <v>Mar y Sol</v>
      </c>
      <c r="D86" s="148" t="str">
        <f>'ALL PROJECTS MONTHLY REPORT'!D86</f>
        <v>Noefebdo Ramírez</v>
      </c>
      <c r="E86" s="148" t="str">
        <f>'ALL PROJECTS MONTHLY REPORT'!E86</f>
        <v>Zeta</v>
      </c>
      <c r="F86" s="148" t="str">
        <f>'ALL PROJECTS MONTHLY REPORT'!F86</f>
        <v>CMS</v>
      </c>
      <c r="G86" s="148" t="str">
        <f>'ALL PROJECTS MONTHLY REPORT'!G86</f>
        <v>Arq. Amadeo Pino</v>
      </c>
      <c r="H86" s="148" t="str">
        <f>'ALL PROJECTS MONTHLY REPORT'!H86</f>
        <v>RC Enginering</v>
      </c>
      <c r="I86" s="149">
        <f>'ALL PROJECTS MONTHLY REPORT'!I86</f>
        <v>124</v>
      </c>
      <c r="J86" s="149">
        <f>'ALL PROJECTS MONTHLY REPORT'!J86</f>
        <v>124</v>
      </c>
      <c r="K86" s="149">
        <f>'ALL PROJECTS MONTHLY REPORT'!K86</f>
        <v>0</v>
      </c>
      <c r="L86" s="26">
        <f>'ALL PROJECTS MONTHLY REPORT'!L86</f>
        <v>124</v>
      </c>
      <c r="M86" s="149">
        <f>'ALL PROJECTS MONTHLY REPORT'!M86</f>
        <v>0</v>
      </c>
      <c r="N86" s="149">
        <f>'ALL PROJECTS MONTHLY REPORT'!N86</f>
        <v>1055</v>
      </c>
      <c r="O86" s="149">
        <f>'ALL PROJECTS MONTHLY REPORT'!O86</f>
        <v>14</v>
      </c>
      <c r="P86" s="27">
        <f>'ALL PROJECTS MONTHLY REPORT'!P86</f>
        <v>1069</v>
      </c>
      <c r="Q86" s="28">
        <f>'ALL PROJECTS MONTHLY REPORT'!Q86</f>
        <v>1.3270142180094787E-2</v>
      </c>
      <c r="R86" s="29">
        <f>'ALL PROJECTS MONTHLY REPORT'!R86</f>
        <v>1068</v>
      </c>
      <c r="S86" s="28">
        <f>'ALL PROJECTS MONTHLY REPORT'!S86</f>
        <v>1</v>
      </c>
      <c r="T86" s="31">
        <f>'ALL PROJECTS MONTHLY REPORT'!T86</f>
        <v>36913</v>
      </c>
      <c r="U86" s="31">
        <f>'ALL PROJECTS MONTHLY REPORT'!U86</f>
        <v>37967</v>
      </c>
      <c r="V86" s="32">
        <f>'ALL PROJECTS MONTHLY REPORT'!V86</f>
        <v>37981</v>
      </c>
      <c r="W86" s="32">
        <f>'ALL PROJECTS MONTHLY REPORT'!W86</f>
        <v>37981</v>
      </c>
      <c r="X86" s="32">
        <f>'ALL PROJECTS MONTHLY REPORT'!X86</f>
        <v>38133</v>
      </c>
      <c r="Y86" s="31">
        <f>'ALL PROJECTS MONTHLY REPORT'!Y86</f>
        <v>0</v>
      </c>
      <c r="Z86" s="150">
        <f>'ALL PROJECTS MONTHLY REPORT'!Z86</f>
        <v>0</v>
      </c>
      <c r="AA86" s="151">
        <f>'ALL PROJECTS MONTHLY REPORT'!AA86</f>
        <v>0</v>
      </c>
      <c r="AB86" s="152">
        <f>'ALL PROJECTS MONTHLY REPORT'!AB86</f>
        <v>10513000</v>
      </c>
      <c r="AC86" s="152">
        <f>'ALL PROJECTS MONTHLY REPORT'!AC86</f>
        <v>269417</v>
      </c>
      <c r="AD86" s="37">
        <f>'ALL PROJECTS MONTHLY REPORT'!AD86</f>
        <v>10782417</v>
      </c>
      <c r="AE86" s="28">
        <f>'ALL PROJECTS MONTHLY REPORT'!AE86</f>
        <v>2.5627033196994199E-2</v>
      </c>
      <c r="AF86" s="37">
        <f>'ALL PROJECTS MONTHLY REPORT'!AF86</f>
        <v>10782417</v>
      </c>
      <c r="AG86" s="152">
        <f>'ALL PROJECTS MONTHLY REPORT'!AG86</f>
        <v>0</v>
      </c>
      <c r="AH86" s="37">
        <f>'ALL PROJECTS MONTHLY REPORT'!AH86</f>
        <v>10782417</v>
      </c>
      <c r="AI86" s="39">
        <f>'ALL PROJECTS MONTHLY REPORT'!AI86</f>
        <v>1</v>
      </c>
      <c r="AJ86" s="40">
        <f>'ALL PROJECTS MONTHLY REPORT'!AJ86</f>
        <v>8.612903225806452</v>
      </c>
      <c r="AK86" s="39">
        <f>'ALL PROJECTS MONTHLY REPORT'!AK86</f>
        <v>1</v>
      </c>
      <c r="AL86" s="119">
        <f>'ALL PROJECTS MONTHLY REPORT'!AL86</f>
        <v>0</v>
      </c>
      <c r="AM86" s="153" t="str">
        <f>'ALL PROJECTS MONTHLY REPORT'!AM86</f>
        <v>Project Closed</v>
      </c>
      <c r="AN86" s="154" t="s">
        <v>223</v>
      </c>
    </row>
    <row r="87" spans="1:40" s="155" customFormat="1" ht="29.4" hidden="1" thickBot="1" x14ac:dyDescent="0.35">
      <c r="A87" s="147">
        <f>'ALL PROJECTS MONTHLY REPORT'!A87</f>
        <v>5133</v>
      </c>
      <c r="B87" s="148" t="str">
        <f>'ALL PROJECTS MONTHLY REPORT'!B87</f>
        <v>Naguabo</v>
      </c>
      <c r="C87" s="148" t="str">
        <f>'ALL PROJECTS MONTHLY REPORT'!C87</f>
        <v>Villas del Río</v>
      </c>
      <c r="D87" s="148" t="str">
        <f>'ALL PROJECTS MONTHLY REPORT'!D87</f>
        <v>Félix Ortiz</v>
      </c>
      <c r="E87" s="148" t="str">
        <f>'ALL PROJECTS MONTHLY REPORT'!E87</f>
        <v>MJ Consulting</v>
      </c>
      <c r="F87" s="148" t="str">
        <f>'ALL PROJECTS MONTHLY REPORT'!F87</f>
        <v xml:space="preserve">MD
</v>
      </c>
      <c r="G87" s="148" t="str">
        <f>'ALL PROJECTS MONTHLY REPORT'!G87</f>
        <v>N/A</v>
      </c>
      <c r="H87" s="148" t="str">
        <f>'ALL PROJECTS MONTHLY REPORT'!H87</f>
        <v>DGM Engineering</v>
      </c>
      <c r="I87" s="149">
        <f>'ALL PROJECTS MONTHLY REPORT'!I87</f>
        <v>100</v>
      </c>
      <c r="J87" s="149">
        <f>'ALL PROJECTS MONTHLY REPORT'!J87</f>
        <v>100</v>
      </c>
      <c r="K87" s="149">
        <f>'ALL PROJECTS MONTHLY REPORT'!K87</f>
        <v>0</v>
      </c>
      <c r="L87" s="26">
        <f>'ALL PROJECTS MONTHLY REPORT'!L87</f>
        <v>100</v>
      </c>
      <c r="M87" s="149">
        <f>'ALL PROJECTS MONTHLY REPORT'!M87</f>
        <v>0</v>
      </c>
      <c r="N87" s="149">
        <f>'ALL PROJECTS MONTHLY REPORT'!N87</f>
        <v>730</v>
      </c>
      <c r="O87" s="149">
        <f>'ALL PROJECTS MONTHLY REPORT'!O87</f>
        <v>906</v>
      </c>
      <c r="P87" s="27">
        <f>'ALL PROJECTS MONTHLY REPORT'!P87</f>
        <v>1636</v>
      </c>
      <c r="Q87" s="28">
        <f>'ALL PROJECTS MONTHLY REPORT'!Q87</f>
        <v>1.2410958904109588</v>
      </c>
      <c r="R87" s="29">
        <f>'ALL PROJECTS MONTHLY REPORT'!R87</f>
        <v>1640</v>
      </c>
      <c r="S87" s="28">
        <f>'ALL PROJECTS MONTHLY REPORT'!S87</f>
        <v>1</v>
      </c>
      <c r="T87" s="31">
        <f>'ALL PROJECTS MONTHLY REPORT'!T87</f>
        <v>38763</v>
      </c>
      <c r="U87" s="31">
        <f>'ALL PROJECTS MONTHLY REPORT'!U87</f>
        <v>39492</v>
      </c>
      <c r="V87" s="32">
        <f>'ALL PROJECTS MONTHLY REPORT'!V87</f>
        <v>40398</v>
      </c>
      <c r="W87" s="32">
        <f>'ALL PROJECTS MONTHLY REPORT'!W87</f>
        <v>40403</v>
      </c>
      <c r="X87" s="32">
        <f>'ALL PROJECTS MONTHLY REPORT'!X87</f>
        <v>40721</v>
      </c>
      <c r="Y87" s="31">
        <f>'ALL PROJECTS MONTHLY REPORT'!Y87</f>
        <v>0</v>
      </c>
      <c r="Z87" s="150" t="str">
        <f>'ALL PROJECTS MONTHLY REPORT'!Z87</f>
        <v>Tax Credit</v>
      </c>
      <c r="AA87" s="151">
        <f>'ALL PROJECTS MONTHLY REPORT'!AA87</f>
        <v>0</v>
      </c>
      <c r="AB87" s="152">
        <f>'ALL PROJECTS MONTHLY REPORT'!AB87</f>
        <v>11008930</v>
      </c>
      <c r="AC87" s="152">
        <f>'ALL PROJECTS MONTHLY REPORT'!AC87</f>
        <v>1560851</v>
      </c>
      <c r="AD87" s="37">
        <f>'ALL PROJECTS MONTHLY REPORT'!AD87</f>
        <v>12569781</v>
      </c>
      <c r="AE87" s="28">
        <f>'ALL PROJECTS MONTHLY REPORT'!AE87</f>
        <v>0.14178044551105329</v>
      </c>
      <c r="AF87" s="37">
        <f>'ALL PROJECTS MONTHLY REPORT'!AF87</f>
        <v>12120952</v>
      </c>
      <c r="AG87" s="152">
        <f>'ALL PROJECTS MONTHLY REPORT'!AG87</f>
        <v>0</v>
      </c>
      <c r="AH87" s="37">
        <f>'ALL PROJECTS MONTHLY REPORT'!AH87</f>
        <v>12120952</v>
      </c>
      <c r="AI87" s="39">
        <f>'ALL PROJECTS MONTHLY REPORT'!AI87</f>
        <v>0.96429301353778563</v>
      </c>
      <c r="AJ87" s="40">
        <f>'ALL PROJECTS MONTHLY REPORT'!AJ87</f>
        <v>16.399999999999999</v>
      </c>
      <c r="AK87" s="39">
        <f>'ALL PROJECTS MONTHLY REPORT'!AK87</f>
        <v>1</v>
      </c>
      <c r="AL87" s="119">
        <f>'ALL PROJECTS MONTHLY REPORT'!AL87</f>
        <v>0</v>
      </c>
      <c r="AM87" s="153" t="str">
        <f>'ALL PROJECTS MONTHLY REPORT'!AM87</f>
        <v>Project Closed</v>
      </c>
      <c r="AN87" s="154" t="s">
        <v>223</v>
      </c>
    </row>
    <row r="88" spans="1:40" s="155" customFormat="1" ht="43.8" hidden="1" thickBot="1" x14ac:dyDescent="0.35">
      <c r="A88" s="147">
        <f>'ALL PROJECTS MONTHLY REPORT'!A88</f>
        <v>3063</v>
      </c>
      <c r="B88" s="148" t="str">
        <f>'ALL PROJECTS MONTHLY REPORT'!B88</f>
        <v>Peñuela</v>
      </c>
      <c r="C88" s="148" t="str">
        <f>'ALL PROJECTS MONTHLY REPORT'!C88</f>
        <v>Los Flamboyanes</v>
      </c>
      <c r="D88" s="148" t="str">
        <f>'ALL PROJECTS MONTHLY REPORT'!D88</f>
        <v>Noefebdo Ramírez</v>
      </c>
      <c r="E88" s="148" t="str">
        <f>'ALL PROJECTS MONTHLY REPORT'!E88</f>
        <v>J.A. Machuca</v>
      </c>
      <c r="F88" s="148" t="str">
        <f>'ALL PROJECTS MONTHLY REPORT'!F88</f>
        <v xml:space="preserve">MD </v>
      </c>
      <c r="G88" s="148" t="str">
        <f>'ALL PROJECTS MONTHLY REPORT'!G88</f>
        <v>Fuertes, La Font &amp; Asoc.</v>
      </c>
      <c r="H88" s="148" t="str">
        <f>'ALL PROJECTS MONTHLY REPORT'!H88</f>
        <v>St. Paul Surety</v>
      </c>
      <c r="I88" s="149">
        <f>'ALL PROJECTS MONTHLY REPORT'!I88</f>
        <v>24</v>
      </c>
      <c r="J88" s="149">
        <f>'ALL PROJECTS MONTHLY REPORT'!J88</f>
        <v>24</v>
      </c>
      <c r="K88" s="149">
        <f>'ALL PROJECTS MONTHLY REPORT'!K88</f>
        <v>0</v>
      </c>
      <c r="L88" s="26">
        <f>'ALL PROJECTS MONTHLY REPORT'!L88</f>
        <v>24</v>
      </c>
      <c r="M88" s="149">
        <f>'ALL PROJECTS MONTHLY REPORT'!M88</f>
        <v>0</v>
      </c>
      <c r="N88" s="149">
        <f>'ALL PROJECTS MONTHLY REPORT'!N88</f>
        <v>345</v>
      </c>
      <c r="O88" s="149">
        <f>'ALL PROJECTS MONTHLY REPORT'!O88</f>
        <v>502</v>
      </c>
      <c r="P88" s="27">
        <f>'ALL PROJECTS MONTHLY REPORT'!P88</f>
        <v>847</v>
      </c>
      <c r="Q88" s="28">
        <f>'ALL PROJECTS MONTHLY REPORT'!Q88</f>
        <v>1.4550724637681158</v>
      </c>
      <c r="R88" s="29">
        <f>'ALL PROJECTS MONTHLY REPORT'!R88</f>
        <v>845</v>
      </c>
      <c r="S88" s="28">
        <f>'ALL PROJECTS MONTHLY REPORT'!S88</f>
        <v>1</v>
      </c>
      <c r="T88" s="31">
        <f>'ALL PROJECTS MONTHLY REPORT'!T88</f>
        <v>37726</v>
      </c>
      <c r="U88" s="31">
        <f>'ALL PROJECTS MONTHLY REPORT'!U88</f>
        <v>38070</v>
      </c>
      <c r="V88" s="32">
        <f>'ALL PROJECTS MONTHLY REPORT'!V88</f>
        <v>38572</v>
      </c>
      <c r="W88" s="32">
        <f>'ALL PROJECTS MONTHLY REPORT'!W88</f>
        <v>38571</v>
      </c>
      <c r="X88" s="32">
        <f>'ALL PROJECTS MONTHLY REPORT'!X88</f>
        <v>38621</v>
      </c>
      <c r="Y88" s="31">
        <f>'ALL PROJECTS MONTHLY REPORT'!Y88</f>
        <v>0</v>
      </c>
      <c r="Z88" s="150">
        <f>'ALL PROJECTS MONTHLY REPORT'!Z88</f>
        <v>0</v>
      </c>
      <c r="AA88" s="151">
        <f>'ALL PROJECTS MONTHLY REPORT'!AA88</f>
        <v>0</v>
      </c>
      <c r="AB88" s="152">
        <f>'ALL PROJECTS MONTHLY REPORT'!AB88</f>
        <v>1235996</v>
      </c>
      <c r="AC88" s="152">
        <f>'ALL PROJECTS MONTHLY REPORT'!AC88</f>
        <v>568973</v>
      </c>
      <c r="AD88" s="37">
        <f>'ALL PROJECTS MONTHLY REPORT'!AD88</f>
        <v>1804969</v>
      </c>
      <c r="AE88" s="28">
        <f>'ALL PROJECTS MONTHLY REPORT'!AE88</f>
        <v>0.46033563215414935</v>
      </c>
      <c r="AF88" s="37">
        <f>'ALL PROJECTS MONTHLY REPORT'!AF88</f>
        <v>1804969</v>
      </c>
      <c r="AG88" s="152">
        <f>'ALL PROJECTS MONTHLY REPORT'!AG88</f>
        <v>0</v>
      </c>
      <c r="AH88" s="37">
        <f>'ALL PROJECTS MONTHLY REPORT'!AH88</f>
        <v>1804969</v>
      </c>
      <c r="AI88" s="39">
        <f>'ALL PROJECTS MONTHLY REPORT'!AI88</f>
        <v>1</v>
      </c>
      <c r="AJ88" s="40">
        <f>'ALL PROJECTS MONTHLY REPORT'!AJ88</f>
        <v>35.208333333333336</v>
      </c>
      <c r="AK88" s="39">
        <f>'ALL PROJECTS MONTHLY REPORT'!AK88</f>
        <v>1</v>
      </c>
      <c r="AL88" s="119">
        <f>'ALL PROJECTS MONTHLY REPORT'!AL88</f>
        <v>0</v>
      </c>
      <c r="AM88" s="153" t="str">
        <f>'ALL PROJECTS MONTHLY REPORT'!AM88</f>
        <v>Project Closed</v>
      </c>
      <c r="AN88" s="154" t="s">
        <v>223</v>
      </c>
    </row>
    <row r="89" spans="1:40" s="155" customFormat="1" ht="43.8" hidden="1" thickBot="1" x14ac:dyDescent="0.35">
      <c r="A89" s="147">
        <f>'ALL PROJECTS MONTHLY REPORT'!A89</f>
        <v>1014</v>
      </c>
      <c r="B89" s="148" t="str">
        <f>'ALL PROJECTS MONTHLY REPORT'!B89</f>
        <v>Ponce</v>
      </c>
      <c r="C89" s="148" t="str">
        <f>'ALL PROJECTS MONTHLY REPORT'!C89</f>
        <v>Aristides Chavier</v>
      </c>
      <c r="D89" s="148" t="str">
        <f>'ALL PROJECTS MONTHLY REPORT'!D89</f>
        <v>Noefebdo Ramírez</v>
      </c>
      <c r="E89" s="148" t="str">
        <f>'ALL PROJECTS MONTHLY REPORT'!E89</f>
        <v>MJ Consulting</v>
      </c>
      <c r="F89" s="148" t="str">
        <f>'ALL PROJECTS MONTHLY REPORT'!F89</f>
        <v xml:space="preserve">CCC Joint Venture
</v>
      </c>
      <c r="G89" s="148" t="str">
        <f>'ALL PROJECTS MONTHLY REPORT'!G89</f>
        <v>Unipro</v>
      </c>
      <c r="H89" s="148" t="str">
        <f>'ALL PROJECTS MONTHLY REPORT'!H89</f>
        <v>Del Valle Group</v>
      </c>
      <c r="I89" s="149">
        <f>'ALL PROJECTS MONTHLY REPORT'!I89</f>
        <v>480</v>
      </c>
      <c r="J89" s="149">
        <f>'ALL PROJECTS MONTHLY REPORT'!J89</f>
        <v>480</v>
      </c>
      <c r="K89" s="149">
        <f>'ALL PROJECTS MONTHLY REPORT'!K89</f>
        <v>0</v>
      </c>
      <c r="L89" s="26">
        <f>'ALL PROJECTS MONTHLY REPORT'!L89</f>
        <v>480</v>
      </c>
      <c r="M89" s="149">
        <f>'ALL PROJECTS MONTHLY REPORT'!M89</f>
        <v>0</v>
      </c>
      <c r="N89" s="149">
        <f>'ALL PROJECTS MONTHLY REPORT'!N89</f>
        <v>1464</v>
      </c>
      <c r="O89" s="149">
        <f>'ALL PROJECTS MONTHLY REPORT'!O89</f>
        <v>552</v>
      </c>
      <c r="P89" s="27">
        <f>'ALL PROJECTS MONTHLY REPORT'!P89</f>
        <v>2016</v>
      </c>
      <c r="Q89" s="28">
        <f>'ALL PROJECTS MONTHLY REPORT'!Q89</f>
        <v>0.37704918032786883</v>
      </c>
      <c r="R89" s="29">
        <f>'ALL PROJECTS MONTHLY REPORT'!R89</f>
        <v>2003</v>
      </c>
      <c r="S89" s="28">
        <f>'ALL PROJECTS MONTHLY REPORT'!S89</f>
        <v>1</v>
      </c>
      <c r="T89" s="31">
        <f>'ALL PROJECTS MONTHLY REPORT'!T89</f>
        <v>38565</v>
      </c>
      <c r="U89" s="31">
        <f>'ALL PROJECTS MONTHLY REPORT'!U89</f>
        <v>40028</v>
      </c>
      <c r="V89" s="32">
        <f>'ALL PROJECTS MONTHLY REPORT'!V89</f>
        <v>40580</v>
      </c>
      <c r="W89" s="32">
        <f>'ALL PROJECTS MONTHLY REPORT'!W89</f>
        <v>40568</v>
      </c>
      <c r="X89" s="32">
        <f>'ALL PROJECTS MONTHLY REPORT'!X89</f>
        <v>40771</v>
      </c>
      <c r="Y89" s="31">
        <f>'ALL PROJECTS MONTHLY REPORT'!Y89</f>
        <v>0</v>
      </c>
      <c r="Z89" s="150" t="str">
        <f>'ALL PROJECTS MONTHLY REPORT'!Z89</f>
        <v>Tax Credit 908-2008</v>
      </c>
      <c r="AA89" s="151">
        <f>'ALL PROJECTS MONTHLY REPORT'!AA89</f>
        <v>0</v>
      </c>
      <c r="AB89" s="152">
        <f>'ALL PROJECTS MONTHLY REPORT'!AB89</f>
        <v>43792000</v>
      </c>
      <c r="AC89" s="152">
        <f>'ALL PROJECTS MONTHLY REPORT'!AC89</f>
        <v>2045988.7</v>
      </c>
      <c r="AD89" s="37">
        <f>'ALL PROJECTS MONTHLY REPORT'!AD89</f>
        <v>45837988.700000003</v>
      </c>
      <c r="AE89" s="28">
        <f>'ALL PROJECTS MONTHLY REPORT'!AE89</f>
        <v>4.672060421994885E-2</v>
      </c>
      <c r="AF89" s="37">
        <f>'ALL PROJECTS MONTHLY REPORT'!AF89</f>
        <v>45837989</v>
      </c>
      <c r="AG89" s="152">
        <f>'ALL PROJECTS MONTHLY REPORT'!AG89</f>
        <v>0</v>
      </c>
      <c r="AH89" s="37">
        <f>'ALL PROJECTS MONTHLY REPORT'!AH89</f>
        <v>45837989</v>
      </c>
      <c r="AI89" s="39">
        <f>'ALL PROJECTS MONTHLY REPORT'!AI89</f>
        <v>1.0000000065447898</v>
      </c>
      <c r="AJ89" s="40">
        <f>'ALL PROJECTS MONTHLY REPORT'!AJ89</f>
        <v>4.1729166666666666</v>
      </c>
      <c r="AK89" s="39">
        <f>'ALL PROJECTS MONTHLY REPORT'!AK89</f>
        <v>1</v>
      </c>
      <c r="AL89" s="119">
        <f>'ALL PROJECTS MONTHLY REPORT'!AL89</f>
        <v>0</v>
      </c>
      <c r="AM89" s="153" t="str">
        <f>'ALL PROJECTS MONTHLY REPORT'!AM89</f>
        <v>Project Closed</v>
      </c>
      <c r="AN89" s="154" t="s">
        <v>223</v>
      </c>
    </row>
    <row r="90" spans="1:40" s="155" customFormat="1" ht="29.4" hidden="1" thickBot="1" x14ac:dyDescent="0.35">
      <c r="A90" s="147">
        <f>'ALL PROJECTS MONTHLY REPORT'!A90</f>
        <v>5088</v>
      </c>
      <c r="B90" s="148" t="str">
        <f>'ALL PROJECTS MONTHLY REPORT'!B90</f>
        <v>Ponce</v>
      </c>
      <c r="C90" s="148" t="str">
        <f>'ALL PROJECTS MONTHLY REPORT'!C90</f>
        <v>Lirios del Sur</v>
      </c>
      <c r="D90" s="148" t="str">
        <f>'ALL PROJECTS MONTHLY REPORT'!D90</f>
        <v>Arturo Acevedo</v>
      </c>
      <c r="E90" s="148" t="str">
        <f>'ALL PROJECTS MONTHLY REPORT'!E90</f>
        <v>J.A. Machuca</v>
      </c>
      <c r="F90" s="148" t="str">
        <f>'ALL PROJECTS MONTHLY REPORT'!F90</f>
        <v>CMS</v>
      </c>
      <c r="G90" s="148" t="str">
        <f>'ALL PROJECTS MONTHLY REPORT'!G90</f>
        <v>CSA Architects</v>
      </c>
      <c r="H90" s="148" t="str">
        <f>'ALL PROJECTS MONTHLY REPORT'!H90</f>
        <v>Omega Engineering</v>
      </c>
      <c r="I90" s="149">
        <f>'ALL PROJECTS MONTHLY REPORT'!I90</f>
        <v>238</v>
      </c>
      <c r="J90" s="149">
        <f>'ALL PROJECTS MONTHLY REPORT'!J90</f>
        <v>238</v>
      </c>
      <c r="K90" s="149">
        <f>'ALL PROJECTS MONTHLY REPORT'!K90</f>
        <v>0</v>
      </c>
      <c r="L90" s="26">
        <f>'ALL PROJECTS MONTHLY REPORT'!L90</f>
        <v>238</v>
      </c>
      <c r="M90" s="149">
        <f>'ALL PROJECTS MONTHLY REPORT'!M90</f>
        <v>0</v>
      </c>
      <c r="N90" s="149">
        <f>'ALL PROJECTS MONTHLY REPORT'!N90</f>
        <v>730</v>
      </c>
      <c r="O90" s="149">
        <f>'ALL PROJECTS MONTHLY REPORT'!O90</f>
        <v>340</v>
      </c>
      <c r="P90" s="27">
        <f>'ALL PROJECTS MONTHLY REPORT'!P90</f>
        <v>1070</v>
      </c>
      <c r="Q90" s="28">
        <f>'ALL PROJECTS MONTHLY REPORT'!Q90</f>
        <v>0.46575342465753422</v>
      </c>
      <c r="R90" s="29">
        <f>'ALL PROJECTS MONTHLY REPORT'!R90</f>
        <v>1083</v>
      </c>
      <c r="S90" s="28">
        <f>'ALL PROJECTS MONTHLY REPORT'!S90</f>
        <v>1</v>
      </c>
      <c r="T90" s="31">
        <f>'ALL PROJECTS MONTHLY REPORT'!T90</f>
        <v>37664</v>
      </c>
      <c r="U90" s="31">
        <f>'ALL PROJECTS MONTHLY REPORT'!U90</f>
        <v>38393</v>
      </c>
      <c r="V90" s="32">
        <f>'ALL PROJECTS MONTHLY REPORT'!V90</f>
        <v>38733</v>
      </c>
      <c r="W90" s="32">
        <f>'ALL PROJECTS MONTHLY REPORT'!W90</f>
        <v>38747</v>
      </c>
      <c r="X90" s="32">
        <f>'ALL PROJECTS MONTHLY REPORT'!X90</f>
        <v>38819</v>
      </c>
      <c r="Y90" s="31">
        <f>'ALL PROJECTS MONTHLY REPORT'!Y90</f>
        <v>0</v>
      </c>
      <c r="Z90" s="150">
        <f>'ALL PROJECTS MONTHLY REPORT'!Z90</f>
        <v>0</v>
      </c>
      <c r="AA90" s="151">
        <f>'ALL PROJECTS MONTHLY REPORT'!AA90</f>
        <v>0</v>
      </c>
      <c r="AB90" s="152">
        <f>'ALL PROJECTS MONTHLY REPORT'!AB90</f>
        <v>18140000</v>
      </c>
      <c r="AC90" s="152">
        <f>'ALL PROJECTS MONTHLY REPORT'!AC90</f>
        <v>570661</v>
      </c>
      <c r="AD90" s="37">
        <f>'ALL PROJECTS MONTHLY REPORT'!AD90</f>
        <v>18710661</v>
      </c>
      <c r="AE90" s="28">
        <f>'ALL PROJECTS MONTHLY REPORT'!AE90</f>
        <v>3.1458710033076077E-2</v>
      </c>
      <c r="AF90" s="37">
        <f>'ALL PROJECTS MONTHLY REPORT'!AF90</f>
        <v>18710661</v>
      </c>
      <c r="AG90" s="152">
        <f>'ALL PROJECTS MONTHLY REPORT'!AG90</f>
        <v>0</v>
      </c>
      <c r="AH90" s="37">
        <f>'ALL PROJECTS MONTHLY REPORT'!AH90</f>
        <v>18710661</v>
      </c>
      <c r="AI90" s="39">
        <f>'ALL PROJECTS MONTHLY REPORT'!AI90</f>
        <v>1</v>
      </c>
      <c r="AJ90" s="40">
        <f>'ALL PROJECTS MONTHLY REPORT'!AJ90</f>
        <v>4.5504201680672267</v>
      </c>
      <c r="AK90" s="39">
        <f>'ALL PROJECTS MONTHLY REPORT'!AK90</f>
        <v>1</v>
      </c>
      <c r="AL90" s="119">
        <f>'ALL PROJECTS MONTHLY REPORT'!AL90</f>
        <v>0</v>
      </c>
      <c r="AM90" s="153" t="str">
        <f>'ALL PROJECTS MONTHLY REPORT'!AM90</f>
        <v>Project Closed</v>
      </c>
      <c r="AN90" s="154" t="s">
        <v>223</v>
      </c>
    </row>
    <row r="91" spans="1:40" s="155" customFormat="1" ht="58.2" hidden="1" thickBot="1" x14ac:dyDescent="0.35">
      <c r="A91" s="147">
        <f>'ALL PROJECTS MONTHLY REPORT'!A91</f>
        <v>1001</v>
      </c>
      <c r="B91" s="148" t="str">
        <f>'ALL PROJECTS MONTHLY REPORT'!B91</f>
        <v>Ponce</v>
      </c>
      <c r="C91" s="148" t="str">
        <f>'ALL PROJECTS MONTHLY REPORT'!C91</f>
        <v>Ponce de León                        ( Take Over Agreement)
Fase I</v>
      </c>
      <c r="D91" s="148" t="str">
        <f>'ALL PROJECTS MONTHLY REPORT'!D91</f>
        <v>José González</v>
      </c>
      <c r="E91" s="148" t="str">
        <f>'ALL PROJECTS MONTHLY REPORT'!E91</f>
        <v>J. A. Machuca</v>
      </c>
      <c r="F91" s="148" t="str">
        <f>'ALL PROJECTS MONTHLY REPORT'!F91</f>
        <v xml:space="preserve">MD </v>
      </c>
      <c r="G91" s="148" t="str">
        <f>'ALL PROJECTS MONTHLY REPORT'!G91</f>
        <v xml:space="preserve">Interplan </v>
      </c>
      <c r="H91" s="148" t="str">
        <f>'ALL PROJECTS MONTHLY REPORT'!H91</f>
        <v xml:space="preserve">American Intl. </v>
      </c>
      <c r="I91" s="149">
        <f>'ALL PROJECTS MONTHLY REPORT'!I91</f>
        <v>168</v>
      </c>
      <c r="J91" s="149">
        <f>'ALL PROJECTS MONTHLY REPORT'!J91</f>
        <v>168</v>
      </c>
      <c r="K91" s="149">
        <f>'ALL PROJECTS MONTHLY REPORT'!K91</f>
        <v>0</v>
      </c>
      <c r="L91" s="26">
        <f>'ALL PROJECTS MONTHLY REPORT'!L91</f>
        <v>168</v>
      </c>
      <c r="M91" s="149">
        <f>'ALL PROJECTS MONTHLY REPORT'!M91</f>
        <v>0</v>
      </c>
      <c r="N91" s="149">
        <f>'ALL PROJECTS MONTHLY REPORT'!N91</f>
        <v>732</v>
      </c>
      <c r="O91" s="149">
        <f>'ALL PROJECTS MONTHLY REPORT'!O91</f>
        <v>171</v>
      </c>
      <c r="P91" s="27">
        <f>'ALL PROJECTS MONTHLY REPORT'!P91</f>
        <v>903</v>
      </c>
      <c r="Q91" s="28">
        <f>'ALL PROJECTS MONTHLY REPORT'!Q91</f>
        <v>0.23360655737704919</v>
      </c>
      <c r="R91" s="29">
        <f>'ALL PROJECTS MONTHLY REPORT'!R91</f>
        <v>862</v>
      </c>
      <c r="S91" s="28">
        <f>'ALL PROJECTS MONTHLY REPORT'!S91</f>
        <v>1</v>
      </c>
      <c r="T91" s="31">
        <f>'ALL PROJECTS MONTHLY REPORT'!T91</f>
        <v>36766</v>
      </c>
      <c r="U91" s="31">
        <f>'ALL PROJECTS MONTHLY REPORT'!U91</f>
        <v>37497</v>
      </c>
      <c r="V91" s="32">
        <f>'ALL PROJECTS MONTHLY REPORT'!V91</f>
        <v>37668</v>
      </c>
      <c r="W91" s="32">
        <f>'ALL PROJECTS MONTHLY REPORT'!W91</f>
        <v>37628</v>
      </c>
      <c r="X91" s="32">
        <f>'ALL PROJECTS MONTHLY REPORT'!X91</f>
        <v>37651</v>
      </c>
      <c r="Y91" s="31">
        <f>'ALL PROJECTS MONTHLY REPORT'!Y91</f>
        <v>0</v>
      </c>
      <c r="Z91" s="150">
        <f>'ALL PROJECTS MONTHLY REPORT'!Z91</f>
        <v>0</v>
      </c>
      <c r="AA91" s="151">
        <f>'ALL PROJECTS MONTHLY REPORT'!AA91</f>
        <v>0</v>
      </c>
      <c r="AB91" s="152">
        <f>'ALL PROJECTS MONTHLY REPORT'!AB91</f>
        <v>10990000</v>
      </c>
      <c r="AC91" s="152">
        <f>'ALL PROJECTS MONTHLY REPORT'!AC91</f>
        <v>512271</v>
      </c>
      <c r="AD91" s="37">
        <f>'ALL PROJECTS MONTHLY REPORT'!AD91</f>
        <v>11502271</v>
      </c>
      <c r="AE91" s="28">
        <f>'ALL PROJECTS MONTHLY REPORT'!AE91</f>
        <v>4.6612465878070976E-2</v>
      </c>
      <c r="AF91" s="37">
        <f>'ALL PROJECTS MONTHLY REPORT'!AF91</f>
        <v>11447321.140000001</v>
      </c>
      <c r="AG91" s="152">
        <f>'ALL PROJECTS MONTHLY REPORT'!AG91</f>
        <v>0</v>
      </c>
      <c r="AH91" s="37">
        <f>'ALL PROJECTS MONTHLY REPORT'!AH91</f>
        <v>11447321.140000001</v>
      </c>
      <c r="AI91" s="39">
        <f>'ALL PROJECTS MONTHLY REPORT'!AI91</f>
        <v>0.9952226947182865</v>
      </c>
      <c r="AJ91" s="40">
        <f>'ALL PROJECTS MONTHLY REPORT'!AJ91</f>
        <v>5.1309523809523814</v>
      </c>
      <c r="AK91" s="39">
        <f>'ALL PROJECTS MONTHLY REPORT'!AK91</f>
        <v>1</v>
      </c>
      <c r="AL91" s="119">
        <f>'ALL PROJECTS MONTHLY REPORT'!AL91</f>
        <v>0</v>
      </c>
      <c r="AM91" s="153" t="str">
        <f>'ALL PROJECTS MONTHLY REPORT'!AM91</f>
        <v>Project Closed</v>
      </c>
      <c r="AN91" s="154" t="s">
        <v>223</v>
      </c>
    </row>
    <row r="92" spans="1:40" s="155" customFormat="1" ht="29.4" hidden="1" thickBot="1" x14ac:dyDescent="0.35">
      <c r="A92" s="147">
        <f>'ALL PROJECTS MONTHLY REPORT'!A92</f>
        <v>1001</v>
      </c>
      <c r="B92" s="148" t="str">
        <f>'ALL PROJECTS MONTHLY REPORT'!B92</f>
        <v>Ponce</v>
      </c>
      <c r="C92" s="148" t="str">
        <f>'ALL PROJECTS MONTHLY REPORT'!C92</f>
        <v>Ponce de León        (Fase II)</v>
      </c>
      <c r="D92" s="148" t="str">
        <f>'ALL PROJECTS MONTHLY REPORT'!D92</f>
        <v>Noefebdo Ramírez</v>
      </c>
      <c r="E92" s="148" t="str">
        <f>'ALL PROJECTS MONTHLY REPORT'!E92</f>
        <v>MJ Consulting</v>
      </c>
      <c r="F92" s="148" t="str">
        <f>'ALL PROJECTS MONTHLY REPORT'!F92</f>
        <v xml:space="preserve">BMA
</v>
      </c>
      <c r="G92" s="148" t="str">
        <f>'ALL PROJECTS MONTHLY REPORT'!G92</f>
        <v>Interplan</v>
      </c>
      <c r="H92" s="148" t="str">
        <f>'ALL PROJECTS MONTHLY REPORT'!H92</f>
        <v>Constructora I. Meléndez</v>
      </c>
      <c r="I92" s="149">
        <f>'ALL PROJECTS MONTHLY REPORT'!I92</f>
        <v>132</v>
      </c>
      <c r="J92" s="149">
        <f>'ALL PROJECTS MONTHLY REPORT'!J92</f>
        <v>132</v>
      </c>
      <c r="K92" s="149">
        <f>'ALL PROJECTS MONTHLY REPORT'!K92</f>
        <v>0</v>
      </c>
      <c r="L92" s="26">
        <f>'ALL PROJECTS MONTHLY REPORT'!L92</f>
        <v>132</v>
      </c>
      <c r="M92" s="149">
        <f>'ALL PROJECTS MONTHLY REPORT'!M92</f>
        <v>0</v>
      </c>
      <c r="N92" s="149">
        <f>'ALL PROJECTS MONTHLY REPORT'!N92</f>
        <v>730</v>
      </c>
      <c r="O92" s="149">
        <f>'ALL PROJECTS MONTHLY REPORT'!O92</f>
        <v>748</v>
      </c>
      <c r="P92" s="27">
        <f>'ALL PROJECTS MONTHLY REPORT'!P92</f>
        <v>1478</v>
      </c>
      <c r="Q92" s="28">
        <f>'ALL PROJECTS MONTHLY REPORT'!Q92</f>
        <v>1.0246575342465754</v>
      </c>
      <c r="R92" s="29">
        <f>'ALL PROJECTS MONTHLY REPORT'!R92</f>
        <v>1442</v>
      </c>
      <c r="S92" s="28">
        <f>'ALL PROJECTS MONTHLY REPORT'!S92</f>
        <v>1</v>
      </c>
      <c r="T92" s="31">
        <f>'ALL PROJECTS MONTHLY REPORT'!T92</f>
        <v>38362</v>
      </c>
      <c r="U92" s="31">
        <f>'ALL PROJECTS MONTHLY REPORT'!U92</f>
        <v>39091</v>
      </c>
      <c r="V92" s="32">
        <f>'ALL PROJECTS MONTHLY REPORT'!V92</f>
        <v>39839</v>
      </c>
      <c r="W92" s="32">
        <f>'ALL PROJECTS MONTHLY REPORT'!W92</f>
        <v>39804</v>
      </c>
      <c r="X92" s="32">
        <f>'ALL PROJECTS MONTHLY REPORT'!X92</f>
        <v>39903</v>
      </c>
      <c r="Y92" s="31">
        <f>'ALL PROJECTS MONTHLY REPORT'!Y92</f>
        <v>0</v>
      </c>
      <c r="Z92" s="150" t="str">
        <f>'ALL PROJECTS MONTHLY REPORT'!Z92</f>
        <v>Tax Credit 908-2008</v>
      </c>
      <c r="AA92" s="151">
        <f>'ALL PROJECTS MONTHLY REPORT'!AA92</f>
        <v>0</v>
      </c>
      <c r="AB92" s="152">
        <f>'ALL PROJECTS MONTHLY REPORT'!AB92</f>
        <v>13680284</v>
      </c>
      <c r="AC92" s="152">
        <f>'ALL PROJECTS MONTHLY REPORT'!AC92</f>
        <v>787807</v>
      </c>
      <c r="AD92" s="37">
        <f>'ALL PROJECTS MONTHLY REPORT'!AD92</f>
        <v>14468091</v>
      </c>
      <c r="AE92" s="28">
        <f>'ALL PROJECTS MONTHLY REPORT'!AE92</f>
        <v>5.758703547382496E-2</v>
      </c>
      <c r="AF92" s="37">
        <f>'ALL PROJECTS MONTHLY REPORT'!AF92</f>
        <v>14448030</v>
      </c>
      <c r="AG92" s="152">
        <f>'ALL PROJECTS MONTHLY REPORT'!AG92</f>
        <v>0</v>
      </c>
      <c r="AH92" s="37">
        <f>'ALL PROJECTS MONTHLY REPORT'!AH92</f>
        <v>14448030</v>
      </c>
      <c r="AI92" s="39">
        <f>'ALL PROJECTS MONTHLY REPORT'!AI92</f>
        <v>0.99861343144717574</v>
      </c>
      <c r="AJ92" s="40">
        <f>'ALL PROJECTS MONTHLY REPORT'!AJ92</f>
        <v>10.924242424242424</v>
      </c>
      <c r="AK92" s="39">
        <f>'ALL PROJECTS MONTHLY REPORT'!AK92</f>
        <v>1</v>
      </c>
      <c r="AL92" s="119">
        <f>'ALL PROJECTS MONTHLY REPORT'!AL92</f>
        <v>0</v>
      </c>
      <c r="AM92" s="153" t="str">
        <f>'ALL PROJECTS MONTHLY REPORT'!AM92</f>
        <v>Project Closed</v>
      </c>
      <c r="AN92" s="154" t="s">
        <v>223</v>
      </c>
    </row>
    <row r="93" spans="1:40" s="155" customFormat="1" ht="43.8" hidden="1" thickBot="1" x14ac:dyDescent="0.35">
      <c r="A93" s="147">
        <f>'ALL PROJECTS MONTHLY REPORT'!A93</f>
        <v>1002</v>
      </c>
      <c r="B93" s="148" t="str">
        <f>'ALL PROJECTS MONTHLY REPORT'!B93</f>
        <v>Ponce</v>
      </c>
      <c r="C93" s="148" t="str">
        <f>'ALL PROJECTS MONTHLY REPORT'!C93</f>
        <v xml:space="preserve">Santiago Iglesias     (Fase I) </v>
      </c>
      <c r="D93" s="148" t="str">
        <f>'ALL PROJECTS MONTHLY REPORT'!D93</f>
        <v>Noefebdo Ramírez</v>
      </c>
      <c r="E93" s="148" t="str">
        <f>'ALL PROJECTS MONTHLY REPORT'!E93</f>
        <v>Zeta</v>
      </c>
      <c r="F93" s="148" t="str">
        <f>'ALL PROJECTS MONTHLY REPORT'!F93</f>
        <v>CMS</v>
      </c>
      <c r="G93" s="148" t="str">
        <f>'ALL PROJECTS MONTHLY REPORT'!G93</f>
        <v>CSA</v>
      </c>
      <c r="H93" s="148" t="str">
        <f>'ALL PROJECTS MONTHLY REPORT'!H93</f>
        <v>Ferrovial &amp; Agroman</v>
      </c>
      <c r="I93" s="149">
        <f>'ALL PROJECTS MONTHLY REPORT'!I93</f>
        <v>160</v>
      </c>
      <c r="J93" s="149">
        <f>'ALL PROJECTS MONTHLY REPORT'!J93</f>
        <v>160</v>
      </c>
      <c r="K93" s="149">
        <f>'ALL PROJECTS MONTHLY REPORT'!K93</f>
        <v>0</v>
      </c>
      <c r="L93" s="26">
        <f>'ALL PROJECTS MONTHLY REPORT'!L93</f>
        <v>160</v>
      </c>
      <c r="M93" s="149">
        <f>'ALL PROJECTS MONTHLY REPORT'!M93</f>
        <v>0</v>
      </c>
      <c r="N93" s="149">
        <f>'ALL PROJECTS MONTHLY REPORT'!N93</f>
        <v>487</v>
      </c>
      <c r="O93" s="149">
        <f>'ALL PROJECTS MONTHLY REPORT'!O93</f>
        <v>505</v>
      </c>
      <c r="P93" s="27">
        <f>'ALL PROJECTS MONTHLY REPORT'!P93</f>
        <v>992</v>
      </c>
      <c r="Q93" s="28">
        <f>'ALL PROJECTS MONTHLY REPORT'!Q93</f>
        <v>1.0369609856262834</v>
      </c>
      <c r="R93" s="29">
        <f>'ALL PROJECTS MONTHLY REPORT'!R93</f>
        <v>1791</v>
      </c>
      <c r="S93" s="28">
        <f>'ALL PROJECTS MONTHLY REPORT'!S93</f>
        <v>1</v>
      </c>
      <c r="T93" s="31">
        <f>'ALL PROJECTS MONTHLY REPORT'!T93</f>
        <v>35731</v>
      </c>
      <c r="U93" s="31">
        <f>'ALL PROJECTS MONTHLY REPORT'!U93</f>
        <v>36217</v>
      </c>
      <c r="V93" s="32">
        <f>'ALL PROJECTS MONTHLY REPORT'!V93</f>
        <v>36722</v>
      </c>
      <c r="W93" s="32">
        <f>'ALL PROJECTS MONTHLY REPORT'!W93</f>
        <v>37522</v>
      </c>
      <c r="X93" s="32">
        <f>'ALL PROJECTS MONTHLY REPORT'!X93</f>
        <v>37562</v>
      </c>
      <c r="Y93" s="31">
        <f>'ALL PROJECTS MONTHLY REPORT'!Y93</f>
        <v>0</v>
      </c>
      <c r="Z93" s="150">
        <f>'ALL PROJECTS MONTHLY REPORT'!Z93</f>
        <v>0</v>
      </c>
      <c r="AA93" s="151">
        <f>'ALL PROJECTS MONTHLY REPORT'!AA93</f>
        <v>0</v>
      </c>
      <c r="AB93" s="152">
        <f>'ALL PROJECTS MONTHLY REPORT'!AB93</f>
        <v>9445984</v>
      </c>
      <c r="AC93" s="152">
        <f>'ALL PROJECTS MONTHLY REPORT'!AC93</f>
        <v>580020</v>
      </c>
      <c r="AD93" s="37">
        <f>'ALL PROJECTS MONTHLY REPORT'!AD93</f>
        <v>10026004</v>
      </c>
      <c r="AE93" s="28">
        <f>'ALL PROJECTS MONTHLY REPORT'!AE93</f>
        <v>6.1403872799276393E-2</v>
      </c>
      <c r="AF93" s="37">
        <f>'ALL PROJECTS MONTHLY REPORT'!AF93</f>
        <v>9993950</v>
      </c>
      <c r="AG93" s="152">
        <f>'ALL PROJECTS MONTHLY REPORT'!AG93</f>
        <v>0</v>
      </c>
      <c r="AH93" s="37">
        <f>'ALL PROJECTS MONTHLY REPORT'!AH93</f>
        <v>9993950</v>
      </c>
      <c r="AI93" s="39">
        <f>'ALL PROJECTS MONTHLY REPORT'!AI93</f>
        <v>0.99680291370320617</v>
      </c>
      <c r="AJ93" s="40">
        <f>'ALL PROJECTS MONTHLY REPORT'!AJ93</f>
        <v>11.19375</v>
      </c>
      <c r="AK93" s="39">
        <f>'ALL PROJECTS MONTHLY REPORT'!AK93</f>
        <v>1</v>
      </c>
      <c r="AL93" s="119">
        <f>'ALL PROJECTS MONTHLY REPORT'!AL93</f>
        <v>0</v>
      </c>
      <c r="AM93" s="153" t="str">
        <f>'ALL PROJECTS MONTHLY REPORT'!AM93</f>
        <v>Project Closed</v>
      </c>
      <c r="AN93" s="154" t="s">
        <v>223</v>
      </c>
    </row>
    <row r="94" spans="1:40" s="155" customFormat="1" ht="29.4" hidden="1" thickBot="1" x14ac:dyDescent="0.35">
      <c r="A94" s="147">
        <f>'ALL PROJECTS MONTHLY REPORT'!A94</f>
        <v>1016</v>
      </c>
      <c r="B94" s="148" t="str">
        <f>'ALL PROJECTS MONTHLY REPORT'!B94</f>
        <v>Ponce</v>
      </c>
      <c r="C94" s="148" t="str">
        <f>'ALL PROJECTS MONTHLY REPORT'!C94</f>
        <v>Rafael López Nussa</v>
      </c>
      <c r="D94" s="148" t="str">
        <f>'ALL PROJECTS MONTHLY REPORT'!D94</f>
        <v>Noefebdo Ramírez</v>
      </c>
      <c r="E94" s="148" t="str">
        <f>'ALL PROJECTS MONTHLY REPORT'!E94</f>
        <v>MJ Consulting</v>
      </c>
      <c r="F94" s="148" t="str">
        <f>'ALL PROJECTS MONTHLY REPORT'!F94</f>
        <v xml:space="preserve">BMA
</v>
      </c>
      <c r="G94" s="148" t="str">
        <f>'ALL PROJECTS MONTHLY REPORT'!G94</f>
        <v>URS Caribe</v>
      </c>
      <c r="H94" s="148" t="str">
        <f>'ALL PROJECTS MONTHLY REPORT'!H94</f>
        <v>Del Valle Group</v>
      </c>
      <c r="I94" s="149">
        <f>'ALL PROJECTS MONTHLY REPORT'!I94</f>
        <v>404</v>
      </c>
      <c r="J94" s="149">
        <f>'ALL PROJECTS MONTHLY REPORT'!J94</f>
        <v>404</v>
      </c>
      <c r="K94" s="149">
        <f>'ALL PROJECTS MONTHLY REPORT'!K94</f>
        <v>0</v>
      </c>
      <c r="L94" s="26">
        <f>'ALL PROJECTS MONTHLY REPORT'!L94</f>
        <v>404</v>
      </c>
      <c r="M94" s="149">
        <f>'ALL PROJECTS MONTHLY REPORT'!M94</f>
        <v>0</v>
      </c>
      <c r="N94" s="149">
        <f>'ALL PROJECTS MONTHLY REPORT'!N94</f>
        <v>1464</v>
      </c>
      <c r="O94" s="149">
        <f>'ALL PROJECTS MONTHLY REPORT'!O94</f>
        <v>369</v>
      </c>
      <c r="P94" s="27">
        <f>'ALL PROJECTS MONTHLY REPORT'!P94</f>
        <v>1833</v>
      </c>
      <c r="Q94" s="28">
        <f>'ALL PROJECTS MONTHLY REPORT'!Q94</f>
        <v>0.25204918032786883</v>
      </c>
      <c r="R94" s="29">
        <f>'ALL PROJECTS MONTHLY REPORT'!R94</f>
        <v>1832</v>
      </c>
      <c r="S94" s="28">
        <f>'ALL PROJECTS MONTHLY REPORT'!S94</f>
        <v>1</v>
      </c>
      <c r="T94" s="31">
        <f>'ALL PROJECTS MONTHLY REPORT'!T94</f>
        <v>38285</v>
      </c>
      <c r="U94" s="31">
        <f>'ALL PROJECTS MONTHLY REPORT'!U94</f>
        <v>39748</v>
      </c>
      <c r="V94" s="32">
        <f>'ALL PROJECTS MONTHLY REPORT'!V94</f>
        <v>40117</v>
      </c>
      <c r="W94" s="32">
        <f>'ALL PROJECTS MONTHLY REPORT'!W94</f>
        <v>40117</v>
      </c>
      <c r="X94" s="32">
        <f>'ALL PROJECTS MONTHLY REPORT'!X94</f>
        <v>40345</v>
      </c>
      <c r="Y94" s="31">
        <f>'ALL PROJECTS MONTHLY REPORT'!Y94</f>
        <v>0</v>
      </c>
      <c r="Z94" s="150" t="str">
        <f>'ALL PROJECTS MONTHLY REPORT'!Z94</f>
        <v>Tax Credit 908-2008</v>
      </c>
      <c r="AA94" s="151">
        <f>'ALL PROJECTS MONTHLY REPORT'!AA94</f>
        <v>0</v>
      </c>
      <c r="AB94" s="152">
        <f>'ALL PROJECTS MONTHLY REPORT'!AB94</f>
        <v>38744000</v>
      </c>
      <c r="AC94" s="152">
        <f>'ALL PROJECTS MONTHLY REPORT'!AC94</f>
        <v>738951.13</v>
      </c>
      <c r="AD94" s="37">
        <f>'ALL PROJECTS MONTHLY REPORT'!AD94</f>
        <v>39482951.130000003</v>
      </c>
      <c r="AE94" s="28">
        <f>'ALL PROJECTS MONTHLY REPORT'!AE94</f>
        <v>1.907265976667355E-2</v>
      </c>
      <c r="AF94" s="37">
        <f>'ALL PROJECTS MONTHLY REPORT'!AF94</f>
        <v>39482951.130000003</v>
      </c>
      <c r="AG94" s="152">
        <f>'ALL PROJECTS MONTHLY REPORT'!AG94</f>
        <v>0</v>
      </c>
      <c r="AH94" s="37">
        <f>'ALL PROJECTS MONTHLY REPORT'!AH94</f>
        <v>39482951.130000003</v>
      </c>
      <c r="AI94" s="39">
        <f>'ALL PROJECTS MONTHLY REPORT'!AI94</f>
        <v>1</v>
      </c>
      <c r="AJ94" s="40">
        <f>'ALL PROJECTS MONTHLY REPORT'!AJ94</f>
        <v>4.5346534653465342</v>
      </c>
      <c r="AK94" s="39">
        <f>'ALL PROJECTS MONTHLY REPORT'!AK94</f>
        <v>1</v>
      </c>
      <c r="AL94" s="119">
        <f>'ALL PROJECTS MONTHLY REPORT'!AL94</f>
        <v>0</v>
      </c>
      <c r="AM94" s="153" t="str">
        <f>'ALL PROJECTS MONTHLY REPORT'!AM94</f>
        <v>Project Closed</v>
      </c>
      <c r="AN94" s="154" t="s">
        <v>223</v>
      </c>
    </row>
    <row r="95" spans="1:40" s="155" customFormat="1" ht="29.4" hidden="1" thickBot="1" x14ac:dyDescent="0.35">
      <c r="A95" s="147">
        <f>'ALL PROJECTS MONTHLY REPORT'!A95</f>
        <v>1003</v>
      </c>
      <c r="B95" s="148" t="str">
        <f>'ALL PROJECTS MONTHLY REPORT'!B95</f>
        <v>Ponce</v>
      </c>
      <c r="C95" s="148" t="str">
        <f>'ALL PROJECTS MONTHLY REPORT'!C95</f>
        <v>Caribe</v>
      </c>
      <c r="D95" s="148" t="str">
        <f>'ALL PROJECTS MONTHLY REPORT'!D95</f>
        <v>Rubén Cotto</v>
      </c>
      <c r="E95" s="148" t="str">
        <f>'ALL PROJECTS MONTHLY REPORT'!E95</f>
        <v>J.A. Machuca</v>
      </c>
      <c r="F95" s="148" t="str">
        <f>'ALL PROJECTS MONTHLY REPORT'!F95</f>
        <v xml:space="preserve">MD </v>
      </c>
      <c r="G95" s="148" t="str">
        <f>'ALL PROJECTS MONTHLY REPORT'!G95</f>
        <v>Lombardo
Pérez</v>
      </c>
      <c r="H95" s="148" t="str">
        <f>'ALL PROJECTS MONTHLY REPORT'!H95</f>
        <v>Caribe General
Constructors</v>
      </c>
      <c r="I95" s="149">
        <f>'ALL PROJECTS MONTHLY REPORT'!I95</f>
        <v>116</v>
      </c>
      <c r="J95" s="149">
        <f>'ALL PROJECTS MONTHLY REPORT'!J95</f>
        <v>116</v>
      </c>
      <c r="K95" s="149">
        <f>'ALL PROJECTS MONTHLY REPORT'!K95</f>
        <v>0</v>
      </c>
      <c r="L95" s="26">
        <f>'ALL PROJECTS MONTHLY REPORT'!L95</f>
        <v>116</v>
      </c>
      <c r="M95" s="149">
        <f>'ALL PROJECTS MONTHLY REPORT'!M95</f>
        <v>0</v>
      </c>
      <c r="N95" s="149">
        <f>'ALL PROJECTS MONTHLY REPORT'!N95</f>
        <v>720</v>
      </c>
      <c r="O95" s="149">
        <f>'ALL PROJECTS MONTHLY REPORT'!O95</f>
        <v>358.4</v>
      </c>
      <c r="P95" s="27">
        <f>'ALL PROJECTS MONTHLY REPORT'!P95</f>
        <v>1078.4000000000001</v>
      </c>
      <c r="Q95" s="28">
        <f>'ALL PROJECTS MONTHLY REPORT'!Q95</f>
        <v>0.49777777777777776</v>
      </c>
      <c r="R95" s="29">
        <f>'ALL PROJECTS MONTHLY REPORT'!R95</f>
        <v>1192</v>
      </c>
      <c r="S95" s="28">
        <f>'ALL PROJECTS MONTHLY REPORT'!S95</f>
        <v>1</v>
      </c>
      <c r="T95" s="31">
        <f>'ALL PROJECTS MONTHLY REPORT'!T95</f>
        <v>37591</v>
      </c>
      <c r="U95" s="31">
        <f>'ALL PROJECTS MONTHLY REPORT'!U95</f>
        <v>38310</v>
      </c>
      <c r="V95" s="32">
        <f>'ALL PROJECTS MONTHLY REPORT'!V95</f>
        <v>38668.400000000001</v>
      </c>
      <c r="W95" s="32">
        <f>'ALL PROJECTS MONTHLY REPORT'!W95</f>
        <v>38783</v>
      </c>
      <c r="X95" s="32">
        <f>'ALL PROJECTS MONTHLY REPORT'!X95</f>
        <v>38875</v>
      </c>
      <c r="Y95" s="31">
        <f>'ALL PROJECTS MONTHLY REPORT'!Y95</f>
        <v>0</v>
      </c>
      <c r="Z95" s="150">
        <f>'ALL PROJECTS MONTHLY REPORT'!Z95</f>
        <v>0</v>
      </c>
      <c r="AA95" s="151">
        <f>'ALL PROJECTS MONTHLY REPORT'!AA95</f>
        <v>0</v>
      </c>
      <c r="AB95" s="152">
        <f>'ALL PROJECTS MONTHLY REPORT'!AB95</f>
        <v>11468000</v>
      </c>
      <c r="AC95" s="152">
        <f>'ALL PROJECTS MONTHLY REPORT'!AC95</f>
        <v>1539402.23</v>
      </c>
      <c r="AD95" s="37">
        <f>'ALL PROJECTS MONTHLY REPORT'!AD95</f>
        <v>13007402.23</v>
      </c>
      <c r="AE95" s="28">
        <f>'ALL PROJECTS MONTHLY REPORT'!AE95</f>
        <v>0.13423458580397629</v>
      </c>
      <c r="AF95" s="37">
        <f>'ALL PROJECTS MONTHLY REPORT'!AF95</f>
        <v>13007402</v>
      </c>
      <c r="AG95" s="152">
        <f>'ALL PROJECTS MONTHLY REPORT'!AG95</f>
        <v>0</v>
      </c>
      <c r="AH95" s="37">
        <f>'ALL PROJECTS MONTHLY REPORT'!AH95</f>
        <v>13007402</v>
      </c>
      <c r="AI95" s="39">
        <f>'ALL PROJECTS MONTHLY REPORT'!AI95</f>
        <v>0.99999998231776055</v>
      </c>
      <c r="AJ95" s="40">
        <f>'ALL PROJECTS MONTHLY REPORT'!AJ95</f>
        <v>10.275862068965518</v>
      </c>
      <c r="AK95" s="39">
        <f>'ALL PROJECTS MONTHLY REPORT'!AK95</f>
        <v>1</v>
      </c>
      <c r="AL95" s="119">
        <f>'ALL PROJECTS MONTHLY REPORT'!AL95</f>
        <v>0</v>
      </c>
      <c r="AM95" s="153" t="str">
        <f>'ALL PROJECTS MONTHLY REPORT'!AM95</f>
        <v>Project Closed</v>
      </c>
      <c r="AN95" s="154" t="s">
        <v>223</v>
      </c>
    </row>
    <row r="96" spans="1:40" s="155" customFormat="1" ht="43.8" hidden="1" thickBot="1" x14ac:dyDescent="0.35">
      <c r="A96" s="147">
        <f>'ALL PROJECTS MONTHLY REPORT'!A96</f>
        <v>5022</v>
      </c>
      <c r="B96" s="148" t="str">
        <f>'ALL PROJECTS MONTHLY REPORT'!B96</f>
        <v>Ponce</v>
      </c>
      <c r="C96" s="148" t="str">
        <f>'ALL PROJECTS MONTHLY REPORT'!C96</f>
        <v>La Ceiba</v>
      </c>
      <c r="D96" s="148" t="str">
        <f>'ALL PROJECTS MONTHLY REPORT'!D96</f>
        <v>Rubén Cotto</v>
      </c>
      <c r="E96" s="148" t="str">
        <f>'ALL PROJECTS MONTHLY REPORT'!E96</f>
        <v>MJ Consulting</v>
      </c>
      <c r="F96" s="148" t="str">
        <f>'ALL PROJECTS MONTHLY REPORT'!F96</f>
        <v xml:space="preserve">BMA
</v>
      </c>
      <c r="G96" s="148" t="str">
        <f>'ALL PROJECTS MONTHLY REPORT'!G96</f>
        <v>Ray Engineers PSC</v>
      </c>
      <c r="H96" s="148" t="str">
        <f>'ALL PROJECTS MONTHLY REPORT'!H96</f>
        <v>Jafer Construction</v>
      </c>
      <c r="I96" s="149">
        <f>'ALL PROJECTS MONTHLY REPORT'!I96</f>
        <v>300</v>
      </c>
      <c r="J96" s="149">
        <f>'ALL PROJECTS MONTHLY REPORT'!J96</f>
        <v>300</v>
      </c>
      <c r="K96" s="149">
        <f>'ALL PROJECTS MONTHLY REPORT'!K96</f>
        <v>0</v>
      </c>
      <c r="L96" s="26">
        <f>'ALL PROJECTS MONTHLY REPORT'!L96</f>
        <v>300</v>
      </c>
      <c r="M96" s="149">
        <f>'ALL PROJECTS MONTHLY REPORT'!M96</f>
        <v>0</v>
      </c>
      <c r="N96" s="149">
        <f>'ALL PROJECTS MONTHLY REPORT'!N96</f>
        <v>1281</v>
      </c>
      <c r="O96" s="149">
        <f>'ALL PROJECTS MONTHLY REPORT'!O96</f>
        <v>283</v>
      </c>
      <c r="P96" s="27">
        <f>'ALL PROJECTS MONTHLY REPORT'!P96</f>
        <v>1564</v>
      </c>
      <c r="Q96" s="28">
        <f>'ALL PROJECTS MONTHLY REPORT'!Q96</f>
        <v>0.22092115534738485</v>
      </c>
      <c r="R96" s="29">
        <f>'ALL PROJECTS MONTHLY REPORT'!R96</f>
        <v>1514</v>
      </c>
      <c r="S96" s="28">
        <f>'ALL PROJECTS MONTHLY REPORT'!S96</f>
        <v>1</v>
      </c>
      <c r="T96" s="31">
        <f>'ALL PROJECTS MONTHLY REPORT'!T96</f>
        <v>38271</v>
      </c>
      <c r="U96" s="31">
        <f>'ALL PROJECTS MONTHLY REPORT'!U96</f>
        <v>39551</v>
      </c>
      <c r="V96" s="32">
        <f>'ALL PROJECTS MONTHLY REPORT'!V96</f>
        <v>39834</v>
      </c>
      <c r="W96" s="32">
        <f>'ALL PROJECTS MONTHLY REPORT'!W96</f>
        <v>39785</v>
      </c>
      <c r="X96" s="32">
        <f>'ALL PROJECTS MONTHLY REPORT'!X96</f>
        <v>39843</v>
      </c>
      <c r="Y96" s="31">
        <f>'ALL PROJECTS MONTHLY REPORT'!Y96</f>
        <v>0</v>
      </c>
      <c r="Z96" s="150" t="str">
        <f>'ALL PROJECTS MONTHLY REPORT'!Z96</f>
        <v xml:space="preserve">Tax Credit </v>
      </c>
      <c r="AA96" s="151">
        <f>'ALL PROJECTS MONTHLY REPORT'!AA96</f>
        <v>0</v>
      </c>
      <c r="AB96" s="152">
        <f>'ALL PROJECTS MONTHLY REPORT'!AB96</f>
        <v>29600820</v>
      </c>
      <c r="AC96" s="152">
        <f>'ALL PROJECTS MONTHLY REPORT'!AC96</f>
        <v>1001464.9100000001</v>
      </c>
      <c r="AD96" s="37">
        <f>'ALL PROJECTS MONTHLY REPORT'!AD96</f>
        <v>30602284.91</v>
      </c>
      <c r="AE96" s="28">
        <f>'ALL PROJECTS MONTHLY REPORT'!AE96</f>
        <v>3.3832336739320061E-2</v>
      </c>
      <c r="AF96" s="37">
        <f>'ALL PROJECTS MONTHLY REPORT'!AF96</f>
        <v>30602284.91</v>
      </c>
      <c r="AG96" s="152">
        <f>'ALL PROJECTS MONTHLY REPORT'!AG96</f>
        <v>0</v>
      </c>
      <c r="AH96" s="37">
        <f>'ALL PROJECTS MONTHLY REPORT'!AH96</f>
        <v>30602284.91</v>
      </c>
      <c r="AI96" s="39">
        <f>'ALL PROJECTS MONTHLY REPORT'!AI96</f>
        <v>1</v>
      </c>
      <c r="AJ96" s="40">
        <f>'ALL PROJECTS MONTHLY REPORT'!AJ96</f>
        <v>5.0466666666666669</v>
      </c>
      <c r="AK96" s="39">
        <f>'ALL PROJECTS MONTHLY REPORT'!AK96</f>
        <v>1</v>
      </c>
      <c r="AL96" s="119">
        <f>'ALL PROJECTS MONTHLY REPORT'!AL96</f>
        <v>0</v>
      </c>
      <c r="AM96" s="153" t="str">
        <f>'ALL PROJECTS MONTHLY REPORT'!AM96</f>
        <v>Project Closed</v>
      </c>
      <c r="AN96" s="154" t="s">
        <v>223</v>
      </c>
    </row>
    <row r="97" spans="1:40" s="155" customFormat="1" ht="58.2" hidden="1" thickBot="1" x14ac:dyDescent="0.35">
      <c r="A97" s="147">
        <f>'ALL PROJECTS MONTHLY REPORT'!A97</f>
        <v>5095</v>
      </c>
      <c r="B97" s="148" t="str">
        <f>'ALL PROJECTS MONTHLY REPORT'!B97</f>
        <v>Ponce</v>
      </c>
      <c r="C97" s="148" t="str">
        <f>'ALL PROJECTS MONTHLY REPORT'!C97</f>
        <v>Las Terrazas</v>
      </c>
      <c r="D97" s="148" t="str">
        <f>'ALL PROJECTS MONTHLY REPORT'!D97</f>
        <v>Rubén Cotto</v>
      </c>
      <c r="E97" s="148" t="str">
        <f>'ALL PROJECTS MONTHLY REPORT'!E97</f>
        <v>AVP</v>
      </c>
      <c r="F97" s="148" t="str">
        <f>'ALL PROJECTS MONTHLY REPORT'!F97</f>
        <v>ISS Corp.</v>
      </c>
      <c r="G97" s="148" t="str">
        <f>'ALL PROJECTS MONTHLY REPORT'!G97</f>
        <v>Méndez, Brunner, Badillo &amp; Associates</v>
      </c>
      <c r="H97" s="148" t="str">
        <f>'ALL PROJECTS MONTHLY REPORT'!H97</f>
        <v>Homeca Recycling Center Co., Inc.</v>
      </c>
      <c r="I97" s="149">
        <f>'ALL PROJECTS MONTHLY REPORT'!I97</f>
        <v>100</v>
      </c>
      <c r="J97" s="149">
        <f>'ALL PROJECTS MONTHLY REPORT'!J97</f>
        <v>100</v>
      </c>
      <c r="K97" s="149">
        <f>'ALL PROJECTS MONTHLY REPORT'!K97</f>
        <v>0</v>
      </c>
      <c r="L97" s="26">
        <f>'ALL PROJECTS MONTHLY REPORT'!L97</f>
        <v>100</v>
      </c>
      <c r="M97" s="149">
        <f>'ALL PROJECTS MONTHLY REPORT'!M97</f>
        <v>0</v>
      </c>
      <c r="N97" s="149">
        <f>'ALL PROJECTS MONTHLY REPORT'!N97</f>
        <v>365</v>
      </c>
      <c r="O97" s="149">
        <f>'ALL PROJECTS MONTHLY REPORT'!O97</f>
        <v>0</v>
      </c>
      <c r="P97" s="27">
        <f>'ALL PROJECTS MONTHLY REPORT'!P97</f>
        <v>365</v>
      </c>
      <c r="Q97" s="28">
        <f>'ALL PROJECTS MONTHLY REPORT'!Q97</f>
        <v>0</v>
      </c>
      <c r="R97" s="29">
        <f>'ALL PROJECTS MONTHLY REPORT'!R97</f>
        <v>344</v>
      </c>
      <c r="S97" s="28">
        <f>'ALL PROJECTS MONTHLY REPORT'!S97</f>
        <v>1</v>
      </c>
      <c r="T97" s="31">
        <f>'ALL PROJECTS MONTHLY REPORT'!T97</f>
        <v>40022</v>
      </c>
      <c r="U97" s="31">
        <f>'ALL PROJECTS MONTHLY REPORT'!U97</f>
        <v>40386</v>
      </c>
      <c r="V97" s="32">
        <f>'ALL PROJECTS MONTHLY REPORT'!V97</f>
        <v>40386</v>
      </c>
      <c r="W97" s="32">
        <f>'ALL PROJECTS MONTHLY REPORT'!W97</f>
        <v>40366</v>
      </c>
      <c r="X97" s="32">
        <f>'ALL PROJECTS MONTHLY REPORT'!X97</f>
        <v>40386</v>
      </c>
      <c r="Y97" s="31">
        <f>'ALL PROJECTS MONTHLY REPORT'!Y97</f>
        <v>0</v>
      </c>
      <c r="Z97" s="150" t="str">
        <f>'ALL PROJECTS MONTHLY REPORT'!Z97</f>
        <v>Mixed Fund</v>
      </c>
      <c r="AA97" s="151">
        <f>'ALL PROJECTS MONTHLY REPORT'!AA97</f>
        <v>0</v>
      </c>
      <c r="AB97" s="152">
        <f>'ALL PROJECTS MONTHLY REPORT'!AB97</f>
        <v>1085000</v>
      </c>
      <c r="AC97" s="152">
        <f>'ALL PROJECTS MONTHLY REPORT'!AC97</f>
        <v>0</v>
      </c>
      <c r="AD97" s="37">
        <f>'ALL PROJECTS MONTHLY REPORT'!AD97</f>
        <v>1085000</v>
      </c>
      <c r="AE97" s="28">
        <f>'ALL PROJECTS MONTHLY REPORT'!AE97</f>
        <v>0</v>
      </c>
      <c r="AF97" s="37">
        <f>'ALL PROJECTS MONTHLY REPORT'!AF97</f>
        <v>918124.83</v>
      </c>
      <c r="AG97" s="152">
        <f>'ALL PROJECTS MONTHLY REPORT'!AG97</f>
        <v>0</v>
      </c>
      <c r="AH97" s="37">
        <f>'ALL PROJECTS MONTHLY REPORT'!AH97</f>
        <v>918124.83</v>
      </c>
      <c r="AI97" s="39">
        <f>'ALL PROJECTS MONTHLY REPORT'!AI97</f>
        <v>0.84619800000000001</v>
      </c>
      <c r="AJ97" s="40">
        <f>'ALL PROJECTS MONTHLY REPORT'!AJ97</f>
        <v>3.44</v>
      </c>
      <c r="AK97" s="39">
        <f>'ALL PROJECTS MONTHLY REPORT'!AK97</f>
        <v>1</v>
      </c>
      <c r="AL97" s="119">
        <f>'ALL PROJECTS MONTHLY REPORT'!AL97</f>
        <v>0</v>
      </c>
      <c r="AM97" s="153" t="str">
        <f>'ALL PROJECTS MONTHLY REPORT'!AM97</f>
        <v>Se entregaron los documentos de cierre, pero aun le falta por cobrar al contratista la Cert # 8 - Parcial (10/Agosto/10) $ 36,954.06 y Cert.#10 - Retenido Final (22/Oct/10) $108,500.00, para un Totasl de $145,454.06, mas reclamacion de intereses por pago tardio. Alega el contratista que le han informado de finanzas que los fondos estan congelados, pero no le han explicado razon.</v>
      </c>
      <c r="AN97" s="154" t="s">
        <v>223</v>
      </c>
    </row>
    <row r="98" spans="1:40" s="155" customFormat="1" ht="29.4" hidden="1" thickBot="1" x14ac:dyDescent="0.35">
      <c r="A98" s="147">
        <f>'ALL PROJECTS MONTHLY REPORT'!A98</f>
        <v>1002</v>
      </c>
      <c r="B98" s="148" t="str">
        <f>'ALL PROJECTS MONTHLY REPORT'!B98</f>
        <v>Ponce</v>
      </c>
      <c r="C98" s="148" t="str">
        <f>'ALL PROJECTS MONTHLY REPORT'!C98</f>
        <v>Santiago Iglesias (Fase II)</v>
      </c>
      <c r="D98" s="148" t="str">
        <f>'ALL PROJECTS MONTHLY REPORT'!D98</f>
        <v>Noefebdo Ramírez</v>
      </c>
      <c r="E98" s="148" t="str">
        <f>'ALL PROJECTS MONTHLY REPORT'!E98</f>
        <v>Individual Management</v>
      </c>
      <c r="F98" s="148" t="str">
        <f>'ALL PROJECTS MONTHLY REPORT'!F98</f>
        <v>Klassik Builders</v>
      </c>
      <c r="G98" s="148" t="str">
        <f>'ALL PROJECTS MONTHLY REPORT'!G98</f>
        <v>CSA</v>
      </c>
      <c r="H98" s="148" t="str">
        <f>'ALL PROJECTS MONTHLY REPORT'!H98</f>
        <v>Jafer Construction</v>
      </c>
      <c r="I98" s="149">
        <f>'ALL PROJECTS MONTHLY REPORT'!I98</f>
        <v>120</v>
      </c>
      <c r="J98" s="149">
        <f>'ALL PROJECTS MONTHLY REPORT'!J98</f>
        <v>120</v>
      </c>
      <c r="K98" s="149">
        <f>'ALL PROJECTS MONTHLY REPORT'!K98</f>
        <v>0</v>
      </c>
      <c r="L98" s="26">
        <f>'ALL PROJECTS MONTHLY REPORT'!L98</f>
        <v>120</v>
      </c>
      <c r="M98" s="149">
        <f>'ALL PROJECTS MONTHLY REPORT'!M98</f>
        <v>0</v>
      </c>
      <c r="N98" s="149">
        <f>'ALL PROJECTS MONTHLY REPORT'!N98</f>
        <v>790</v>
      </c>
      <c r="O98" s="149">
        <f>'ALL PROJECTS MONTHLY REPORT'!O98</f>
        <v>66</v>
      </c>
      <c r="P98" s="27">
        <f>'ALL PROJECTS MONTHLY REPORT'!P98</f>
        <v>856</v>
      </c>
      <c r="Q98" s="28">
        <f>'ALL PROJECTS MONTHLY REPORT'!Q98</f>
        <v>8.3544303797468356E-2</v>
      </c>
      <c r="R98" s="29">
        <f>'ALL PROJECTS MONTHLY REPORT'!R98</f>
        <v>855</v>
      </c>
      <c r="S98" s="28">
        <f>'ALL PROJECTS MONTHLY REPORT'!S98</f>
        <v>1</v>
      </c>
      <c r="T98" s="31">
        <f>'ALL PROJECTS MONTHLY REPORT'!T98</f>
        <v>39979</v>
      </c>
      <c r="U98" s="31">
        <f>'ALL PROJECTS MONTHLY REPORT'!U98</f>
        <v>40768</v>
      </c>
      <c r="V98" s="32">
        <f>'ALL PROJECTS MONTHLY REPORT'!V98</f>
        <v>40834</v>
      </c>
      <c r="W98" s="32">
        <f>'ALL PROJECTS MONTHLY REPORT'!W98</f>
        <v>40834</v>
      </c>
      <c r="X98" s="32">
        <f>'ALL PROJECTS MONTHLY REPORT'!X98</f>
        <v>40934</v>
      </c>
      <c r="Y98" s="31">
        <f>'ALL PROJECTS MONTHLY REPORT'!Y98</f>
        <v>0</v>
      </c>
      <c r="Z98" s="150" t="str">
        <f>'ALL PROJECTS MONTHLY REPORT'!Z98</f>
        <v>ARRA</v>
      </c>
      <c r="AA98" s="151">
        <f>'ALL PROJECTS MONTHLY REPORT'!AA98</f>
        <v>0</v>
      </c>
      <c r="AB98" s="152">
        <f>'ALL PROJECTS MONTHLY REPORT'!AB98</f>
        <v>14498820</v>
      </c>
      <c r="AC98" s="152">
        <f>'ALL PROJECTS MONTHLY REPORT'!AC98</f>
        <v>637269.47</v>
      </c>
      <c r="AD98" s="37">
        <f>'ALL PROJECTS MONTHLY REPORT'!AD98</f>
        <v>15136089.470000001</v>
      </c>
      <c r="AE98" s="28">
        <f>'ALL PROJECTS MONTHLY REPORT'!AE98</f>
        <v>4.3953195501427011E-2</v>
      </c>
      <c r="AF98" s="37">
        <f>'ALL PROJECTS MONTHLY REPORT'!AF98</f>
        <v>15136089.470000001</v>
      </c>
      <c r="AG98" s="152">
        <f>'ALL PROJECTS MONTHLY REPORT'!AG98</f>
        <v>0</v>
      </c>
      <c r="AH98" s="37">
        <f>'ALL PROJECTS MONTHLY REPORT'!AH98</f>
        <v>15136089.470000001</v>
      </c>
      <c r="AI98" s="39">
        <f>'ALL PROJECTS MONTHLY REPORT'!AI98</f>
        <v>1</v>
      </c>
      <c r="AJ98" s="40">
        <f>'ALL PROJECTS MONTHLY REPORT'!AJ98</f>
        <v>7.125</v>
      </c>
      <c r="AK98" s="39">
        <f>'ALL PROJECTS MONTHLY REPORT'!AK98</f>
        <v>1</v>
      </c>
      <c r="AL98" s="119">
        <f>'ALL PROJECTS MONTHLY REPORT'!AL98</f>
        <v>0</v>
      </c>
      <c r="AM98" s="153" t="str">
        <f>'ALL PROJECTS MONTHLY REPORT'!AM98</f>
        <v>Project Closed</v>
      </c>
      <c r="AN98" s="154" t="s">
        <v>223</v>
      </c>
    </row>
    <row r="99" spans="1:40" s="155" customFormat="1" ht="43.8" hidden="1" thickBot="1" x14ac:dyDescent="0.35">
      <c r="A99" s="147">
        <f>'ALL PROJECTS MONTHLY REPORT'!A99</f>
        <v>3066</v>
      </c>
      <c r="B99" s="148" t="str">
        <f>'ALL PROJECTS MONTHLY REPORT'!B99</f>
        <v>Río Grande</v>
      </c>
      <c r="C99" s="148" t="str">
        <f>'ALL PROJECTS MONTHLY REPORT'!C99</f>
        <v>José H. Ramírez</v>
      </c>
      <c r="D99" s="148" t="str">
        <f>'ALL PROJECTS MONTHLY REPORT'!D99</f>
        <v>Luz Acevedo</v>
      </c>
      <c r="E99" s="148" t="str">
        <f>'ALL PROJECTS MONTHLY REPORT'!E99</f>
        <v>A &amp; M</v>
      </c>
      <c r="F99" s="148" t="str">
        <f>'ALL PROJECTS MONTHLY REPORT'!F99</f>
        <v xml:space="preserve">AVP / ORAM </v>
      </c>
      <c r="G99" s="148" t="str">
        <f>'ALL PROJECTS MONTHLY REPORT'!G99</f>
        <v>Raúl Feliciano &amp; Asoc.</v>
      </c>
      <c r="H99" s="148" t="str">
        <f>'ALL PROJECTS MONTHLY REPORT'!H99</f>
        <v>J R Builders</v>
      </c>
      <c r="I99" s="149">
        <f>'ALL PROJECTS MONTHLY REPORT'!I99</f>
        <v>80</v>
      </c>
      <c r="J99" s="149">
        <f>'ALL PROJECTS MONTHLY REPORT'!J99</f>
        <v>80</v>
      </c>
      <c r="K99" s="149">
        <f>'ALL PROJECTS MONTHLY REPORT'!K99</f>
        <v>0</v>
      </c>
      <c r="L99" s="26">
        <f>'ALL PROJECTS MONTHLY REPORT'!L99</f>
        <v>80</v>
      </c>
      <c r="M99" s="149">
        <f>'ALL PROJECTS MONTHLY REPORT'!M99</f>
        <v>0</v>
      </c>
      <c r="N99" s="149">
        <f>'ALL PROJECTS MONTHLY REPORT'!N99</f>
        <v>540</v>
      </c>
      <c r="O99" s="149">
        <f>'ALL PROJECTS MONTHLY REPORT'!O99</f>
        <v>317</v>
      </c>
      <c r="P99" s="27">
        <f>'ALL PROJECTS MONTHLY REPORT'!P99</f>
        <v>857</v>
      </c>
      <c r="Q99" s="28">
        <f>'ALL PROJECTS MONTHLY REPORT'!Q99</f>
        <v>0.58703703703703702</v>
      </c>
      <c r="R99" s="29">
        <f>'ALL PROJECTS MONTHLY REPORT'!R99</f>
        <v>853</v>
      </c>
      <c r="S99" s="28">
        <f>'ALL PROJECTS MONTHLY REPORT'!S99</f>
        <v>1</v>
      </c>
      <c r="T99" s="31">
        <f>'ALL PROJECTS MONTHLY REPORT'!T99</f>
        <v>36614</v>
      </c>
      <c r="U99" s="31">
        <f>'ALL PROJECTS MONTHLY REPORT'!U99</f>
        <v>37153</v>
      </c>
      <c r="V99" s="32">
        <f>'ALL PROJECTS MONTHLY REPORT'!V99</f>
        <v>37470</v>
      </c>
      <c r="W99" s="32">
        <f>'ALL PROJECTS MONTHLY REPORT'!W99</f>
        <v>37467</v>
      </c>
      <c r="X99" s="32">
        <f>'ALL PROJECTS MONTHLY REPORT'!X99</f>
        <v>37575</v>
      </c>
      <c r="Y99" s="31">
        <f>'ALL PROJECTS MONTHLY REPORT'!Y99</f>
        <v>0</v>
      </c>
      <c r="Z99" s="150">
        <f>'ALL PROJECTS MONTHLY REPORT'!Z99</f>
        <v>0</v>
      </c>
      <c r="AA99" s="151">
        <f>'ALL PROJECTS MONTHLY REPORT'!AA99</f>
        <v>0</v>
      </c>
      <c r="AB99" s="152">
        <f>'ALL PROJECTS MONTHLY REPORT'!AB99</f>
        <v>3404949</v>
      </c>
      <c r="AC99" s="152">
        <f>'ALL PROJECTS MONTHLY REPORT'!AC99</f>
        <v>226802</v>
      </c>
      <c r="AD99" s="37">
        <f>'ALL PROJECTS MONTHLY REPORT'!AD99</f>
        <v>3631751</v>
      </c>
      <c r="AE99" s="28">
        <f>'ALL PROJECTS MONTHLY REPORT'!AE99</f>
        <v>6.6609514562479502E-2</v>
      </c>
      <c r="AF99" s="37">
        <f>'ALL PROJECTS MONTHLY REPORT'!AF99</f>
        <v>3631751</v>
      </c>
      <c r="AG99" s="152">
        <f>'ALL PROJECTS MONTHLY REPORT'!AG99</f>
        <v>0</v>
      </c>
      <c r="AH99" s="37">
        <f>'ALL PROJECTS MONTHLY REPORT'!AH99</f>
        <v>3631751</v>
      </c>
      <c r="AI99" s="39">
        <f>'ALL PROJECTS MONTHLY REPORT'!AI99</f>
        <v>1</v>
      </c>
      <c r="AJ99" s="40">
        <f>'ALL PROJECTS MONTHLY REPORT'!AJ99</f>
        <v>10.6625</v>
      </c>
      <c r="AK99" s="39">
        <f>'ALL PROJECTS MONTHLY REPORT'!AK99</f>
        <v>1</v>
      </c>
      <c r="AL99" s="119">
        <f>'ALL PROJECTS MONTHLY REPORT'!AL99</f>
        <v>0</v>
      </c>
      <c r="AM99" s="153" t="str">
        <f>'ALL PROJECTS MONTHLY REPORT'!AM99</f>
        <v>Project Closed</v>
      </c>
      <c r="AN99" s="154" t="s">
        <v>223</v>
      </c>
    </row>
    <row r="100" spans="1:40" s="155" customFormat="1" ht="29.4" hidden="1" thickBot="1" x14ac:dyDescent="0.35">
      <c r="A100" s="147">
        <f>'ALL PROJECTS MONTHLY REPORT'!A100</f>
        <v>5145</v>
      </c>
      <c r="B100" s="148" t="str">
        <f>'ALL PROJECTS MONTHLY REPORT'!B100</f>
        <v>San Germán</v>
      </c>
      <c r="C100" s="148" t="str">
        <f>'ALL PROJECTS MONTHLY REPORT'!C100</f>
        <v>Manuel F. Rossy</v>
      </c>
      <c r="D100" s="148" t="str">
        <f>'ALL PROJECTS MONTHLY REPORT'!D100</f>
        <v>Frank Nieves</v>
      </c>
      <c r="E100" s="148" t="str">
        <f>'ALL PROJECTS MONTHLY REPORT'!E100</f>
        <v>Municipio de San Germán</v>
      </c>
      <c r="F100" s="148" t="str">
        <f>'ALL PROJECTS MONTHLY REPORT'!F100</f>
        <v xml:space="preserve">MD
</v>
      </c>
      <c r="G100" s="148" t="str">
        <f>'ALL PROJECTS MONTHLY REPORT'!G100</f>
        <v>Unipro</v>
      </c>
      <c r="H100" s="148" t="str">
        <f>'ALL PROJECTS MONTHLY REPORT'!H100</f>
        <v>Cap Con Inc.</v>
      </c>
      <c r="I100" s="149">
        <f>'ALL PROJECTS MONTHLY REPORT'!I100</f>
        <v>101</v>
      </c>
      <c r="J100" s="149">
        <f>'ALL PROJECTS MONTHLY REPORT'!J100</f>
        <v>101</v>
      </c>
      <c r="K100" s="149">
        <f>'ALL PROJECTS MONTHLY REPORT'!K100</f>
        <v>0</v>
      </c>
      <c r="L100" s="26">
        <f>'ALL PROJECTS MONTHLY REPORT'!L100</f>
        <v>101</v>
      </c>
      <c r="M100" s="149">
        <f>'ALL PROJECTS MONTHLY REPORT'!M100</f>
        <v>0</v>
      </c>
      <c r="N100" s="149">
        <f>'ALL PROJECTS MONTHLY REPORT'!N100</f>
        <v>732</v>
      </c>
      <c r="O100" s="149">
        <f>'ALL PROJECTS MONTHLY REPORT'!O100</f>
        <v>84</v>
      </c>
      <c r="P100" s="27">
        <f>'ALL PROJECTS MONTHLY REPORT'!P100</f>
        <v>816</v>
      </c>
      <c r="Q100" s="28">
        <f>'ALL PROJECTS MONTHLY REPORT'!Q100</f>
        <v>0.11475409836065574</v>
      </c>
      <c r="R100" s="29">
        <f>'ALL PROJECTS MONTHLY REPORT'!R100</f>
        <v>815</v>
      </c>
      <c r="S100" s="28">
        <f>'ALL PROJECTS MONTHLY REPORT'!S100</f>
        <v>1</v>
      </c>
      <c r="T100" s="31">
        <f>'ALL PROJECTS MONTHLY REPORT'!T100</f>
        <v>39986</v>
      </c>
      <c r="U100" s="31">
        <f>'ALL PROJECTS MONTHLY REPORT'!U100</f>
        <v>40717</v>
      </c>
      <c r="V100" s="32">
        <f>'ALL PROJECTS MONTHLY REPORT'!V100</f>
        <v>40801</v>
      </c>
      <c r="W100" s="32">
        <f>'ALL PROJECTS MONTHLY REPORT'!W100</f>
        <v>40801</v>
      </c>
      <c r="X100" s="32">
        <f>'ALL PROJECTS MONTHLY REPORT'!X100</f>
        <v>40908</v>
      </c>
      <c r="Y100" s="31">
        <f>'ALL PROJECTS MONTHLY REPORT'!Y100</f>
        <v>0</v>
      </c>
      <c r="Z100" s="150" t="str">
        <f>'ALL PROJECTS MONTHLY REPORT'!Z100</f>
        <v>CFP/ARRA</v>
      </c>
      <c r="AA100" s="151">
        <f>'ALL PROJECTS MONTHLY REPORT'!AA100</f>
        <v>0</v>
      </c>
      <c r="AB100" s="152">
        <f>'ALL PROJECTS MONTHLY REPORT'!AB100</f>
        <v>10316000</v>
      </c>
      <c r="AC100" s="152">
        <f>'ALL PROJECTS MONTHLY REPORT'!AC100</f>
        <v>610969.80000000005</v>
      </c>
      <c r="AD100" s="37">
        <f>'ALL PROJECTS MONTHLY REPORT'!AD100</f>
        <v>10926969.800000001</v>
      </c>
      <c r="AE100" s="28">
        <f>'ALL PROJECTS MONTHLY REPORT'!AE100</f>
        <v>5.9225455602946883E-2</v>
      </c>
      <c r="AF100" s="37">
        <f>'ALL PROJECTS MONTHLY REPORT'!AF100</f>
        <v>10908277</v>
      </c>
      <c r="AG100" s="152">
        <f>'ALL PROJECTS MONTHLY REPORT'!AG100</f>
        <v>0</v>
      </c>
      <c r="AH100" s="37">
        <f>'ALL PROJECTS MONTHLY REPORT'!AH100</f>
        <v>10908277</v>
      </c>
      <c r="AI100" s="39">
        <f>'ALL PROJECTS MONTHLY REPORT'!AI100</f>
        <v>0.99828929700162616</v>
      </c>
      <c r="AJ100" s="40">
        <f>'ALL PROJECTS MONTHLY REPORT'!AJ100</f>
        <v>8.0693069306930685</v>
      </c>
      <c r="AK100" s="39">
        <f>'ALL PROJECTS MONTHLY REPORT'!AK100</f>
        <v>1</v>
      </c>
      <c r="AL100" s="119">
        <f>'ALL PROJECTS MONTHLY REPORT'!AL100</f>
        <v>0</v>
      </c>
      <c r="AM100" s="153" t="str">
        <f>'ALL PROJECTS MONTHLY REPORT'!AM100</f>
        <v>Project Closed</v>
      </c>
      <c r="AN100" s="154" t="s">
        <v>223</v>
      </c>
    </row>
    <row r="101" spans="1:40" s="155" customFormat="1" ht="43.8" hidden="1" thickBot="1" x14ac:dyDescent="0.35">
      <c r="A101" s="147">
        <f>'ALL PROJECTS MONTHLY REPORT'!A101</f>
        <v>5035</v>
      </c>
      <c r="B101" s="148" t="str">
        <f>'ALL PROJECTS MONTHLY REPORT'!B101</f>
        <v>San Juan</v>
      </c>
      <c r="C101" s="148" t="str">
        <f>'ALL PROJECTS MONTHLY REPORT'!C101</f>
        <v>Villa Esperanza</v>
      </c>
      <c r="D101" s="148" t="str">
        <f>'ALL PROJECTS MONTHLY REPORT'!D101</f>
        <v>Luz Acevedo</v>
      </c>
      <c r="E101" s="148">
        <f>'ALL PROJECTS MONTHLY REPORT'!E101</f>
        <v>0</v>
      </c>
      <c r="F101" s="148" t="str">
        <f>'ALL PROJECTS MONTHLY REPORT'!F101</f>
        <v xml:space="preserve">LMC
</v>
      </c>
      <c r="G101" s="148" t="str">
        <f>'ALL PROJECTS MONTHLY REPORT'!G101</f>
        <v>Guillermety, Ortiz &amp; Asoc.</v>
      </c>
      <c r="H101" s="148" t="str">
        <f>'ALL PROJECTS MONTHLY REPORT'!H101</f>
        <v>Del Valle Group</v>
      </c>
      <c r="I101" s="149">
        <f>'ALL PROJECTS MONTHLY REPORT'!I101</f>
        <v>300</v>
      </c>
      <c r="J101" s="149">
        <f>'ALL PROJECTS MONTHLY REPORT'!J101</f>
        <v>300</v>
      </c>
      <c r="K101" s="149">
        <f>'ALL PROJECTS MONTHLY REPORT'!K101</f>
        <v>0</v>
      </c>
      <c r="L101" s="26">
        <f>'ALL PROJECTS MONTHLY REPORT'!L101</f>
        <v>300</v>
      </c>
      <c r="M101" s="149">
        <f>'ALL PROJECTS MONTHLY REPORT'!M101</f>
        <v>0</v>
      </c>
      <c r="N101" s="149">
        <f>'ALL PROJECTS MONTHLY REPORT'!N101</f>
        <v>1130</v>
      </c>
      <c r="O101" s="149">
        <f>'ALL PROJECTS MONTHLY REPORT'!O101</f>
        <v>233</v>
      </c>
      <c r="P101" s="27">
        <f>'ALL PROJECTS MONTHLY REPORT'!P101</f>
        <v>1363</v>
      </c>
      <c r="Q101" s="28">
        <f>'ALL PROJECTS MONTHLY REPORT'!Q101</f>
        <v>0.20619469026548673</v>
      </c>
      <c r="R101" s="29">
        <f>'ALL PROJECTS MONTHLY REPORT'!R101</f>
        <v>1323</v>
      </c>
      <c r="S101" s="28">
        <f>'ALL PROJECTS MONTHLY REPORT'!S101</f>
        <v>1</v>
      </c>
      <c r="T101" s="31">
        <f>'ALL PROJECTS MONTHLY REPORT'!T101</f>
        <v>37790</v>
      </c>
      <c r="U101" s="31">
        <f>'ALL PROJECTS MONTHLY REPORT'!U101</f>
        <v>38919</v>
      </c>
      <c r="V101" s="32">
        <f>'ALL PROJECTS MONTHLY REPORT'!V101</f>
        <v>39152</v>
      </c>
      <c r="W101" s="32">
        <f>'ALL PROJECTS MONTHLY REPORT'!W101</f>
        <v>39113</v>
      </c>
      <c r="X101" s="32">
        <f>'ALL PROJECTS MONTHLY REPORT'!X101</f>
        <v>39171</v>
      </c>
      <c r="Y101" s="31">
        <f>'ALL PROJECTS MONTHLY REPORT'!Y101</f>
        <v>0</v>
      </c>
      <c r="Z101" s="150" t="str">
        <f>'ALL PROJECTS MONTHLY REPORT'!Z101</f>
        <v>CFP</v>
      </c>
      <c r="AA101" s="151">
        <f>'ALL PROJECTS MONTHLY REPORT'!AA101</f>
        <v>0</v>
      </c>
      <c r="AB101" s="152">
        <f>'ALL PROJECTS MONTHLY REPORT'!AB101</f>
        <v>19819000</v>
      </c>
      <c r="AC101" s="152">
        <f>'ALL PROJECTS MONTHLY REPORT'!AC101</f>
        <v>1078350.46</v>
      </c>
      <c r="AD101" s="37">
        <f>'ALL PROJECTS MONTHLY REPORT'!AD101</f>
        <v>20897350.460000001</v>
      </c>
      <c r="AE101" s="28">
        <f>'ALL PROJECTS MONTHLY REPORT'!AE101</f>
        <v>5.4409932892678738E-2</v>
      </c>
      <c r="AF101" s="37">
        <f>'ALL PROJECTS MONTHLY REPORT'!AF101</f>
        <v>20897350.460000001</v>
      </c>
      <c r="AG101" s="152">
        <f>'ALL PROJECTS MONTHLY REPORT'!AG101</f>
        <v>0</v>
      </c>
      <c r="AH101" s="37">
        <f>'ALL PROJECTS MONTHLY REPORT'!AH101</f>
        <v>20897350.460000001</v>
      </c>
      <c r="AI101" s="39">
        <f>'ALL PROJECTS MONTHLY REPORT'!AI101</f>
        <v>1</v>
      </c>
      <c r="AJ101" s="40">
        <f>'ALL PROJECTS MONTHLY REPORT'!AJ101</f>
        <v>4.41</v>
      </c>
      <c r="AK101" s="39">
        <f>'ALL PROJECTS MONTHLY REPORT'!AK101</f>
        <v>1</v>
      </c>
      <c r="AL101" s="119">
        <f>'ALL PROJECTS MONTHLY REPORT'!AL101</f>
        <v>0</v>
      </c>
      <c r="AM101" s="153" t="str">
        <f>'ALL PROJECTS MONTHLY REPORT'!AM101</f>
        <v>Project Closed</v>
      </c>
      <c r="AN101" s="154" t="s">
        <v>223</v>
      </c>
    </row>
    <row r="102" spans="1:40" s="155" customFormat="1" ht="43.8" hidden="1" thickBot="1" x14ac:dyDescent="0.35">
      <c r="A102" s="147">
        <f>'ALL PROJECTS MONTHLY REPORT'!A102</f>
        <v>5077</v>
      </c>
      <c r="B102" s="148" t="str">
        <f>'ALL PROJECTS MONTHLY REPORT'!B102</f>
        <v>San Juan</v>
      </c>
      <c r="C102" s="148" t="str">
        <f>'ALL PROJECTS MONTHLY REPORT'!C102</f>
        <v>La Rosa</v>
      </c>
      <c r="D102" s="148" t="str">
        <f>'ALL PROJECTS MONTHLY REPORT'!D102</f>
        <v>Jorge Mercado</v>
      </c>
      <c r="E102" s="148" t="str">
        <f>'ALL PROJECTS MONTHLY REPORT'!E102</f>
        <v>AUTO ADM.</v>
      </c>
      <c r="F102" s="148" t="str">
        <f>'ALL PROJECTS MONTHLY REPORT'!F102</f>
        <v xml:space="preserve">LMC
</v>
      </c>
      <c r="G102" s="148" t="str">
        <f>'ALL PROJECTS MONTHLY REPORT'!G102</f>
        <v>García Joglar &amp; Arq.</v>
      </c>
      <c r="H102" s="148" t="str">
        <f>'ALL PROJECTS MONTHLY REPORT'!H102</f>
        <v>DGM Engineers</v>
      </c>
      <c r="I102" s="149">
        <f>'ALL PROJECTS MONTHLY REPORT'!I102</f>
        <v>52</v>
      </c>
      <c r="J102" s="149">
        <f>'ALL PROJECTS MONTHLY REPORT'!J102</f>
        <v>52</v>
      </c>
      <c r="K102" s="149">
        <f>'ALL PROJECTS MONTHLY REPORT'!K102</f>
        <v>0</v>
      </c>
      <c r="L102" s="26">
        <f>'ALL PROJECTS MONTHLY REPORT'!L102</f>
        <v>52</v>
      </c>
      <c r="M102" s="149">
        <f>'ALL PROJECTS MONTHLY REPORT'!M102</f>
        <v>0</v>
      </c>
      <c r="N102" s="149">
        <f>'ALL PROJECTS MONTHLY REPORT'!N102</f>
        <v>730</v>
      </c>
      <c r="O102" s="149">
        <f>'ALL PROJECTS MONTHLY REPORT'!O102</f>
        <v>270</v>
      </c>
      <c r="P102" s="27">
        <f>'ALL PROJECTS MONTHLY REPORT'!P102</f>
        <v>1000</v>
      </c>
      <c r="Q102" s="28">
        <f>'ALL PROJECTS MONTHLY REPORT'!Q102</f>
        <v>0.36986301369863012</v>
      </c>
      <c r="R102" s="29">
        <f>'ALL PROJECTS MONTHLY REPORT'!R102</f>
        <v>984</v>
      </c>
      <c r="S102" s="28">
        <f>'ALL PROJECTS MONTHLY REPORT'!S102</f>
        <v>1</v>
      </c>
      <c r="T102" s="31">
        <f>'ALL PROJECTS MONTHLY REPORT'!T102</f>
        <v>36801</v>
      </c>
      <c r="U102" s="31">
        <f>'ALL PROJECTS MONTHLY REPORT'!U102</f>
        <v>37530</v>
      </c>
      <c r="V102" s="32">
        <f>'ALL PROJECTS MONTHLY REPORT'!V102</f>
        <v>37800</v>
      </c>
      <c r="W102" s="32">
        <f>'ALL PROJECTS MONTHLY REPORT'!W102</f>
        <v>37785</v>
      </c>
      <c r="X102" s="32">
        <f>'ALL PROJECTS MONTHLY REPORT'!X102</f>
        <v>38187</v>
      </c>
      <c r="Y102" s="31">
        <f>'ALL PROJECTS MONTHLY REPORT'!Y102</f>
        <v>0</v>
      </c>
      <c r="Z102" s="150">
        <f>'ALL PROJECTS MONTHLY REPORT'!Z102</f>
        <v>0</v>
      </c>
      <c r="AA102" s="151">
        <f>'ALL PROJECTS MONTHLY REPORT'!AA102</f>
        <v>0</v>
      </c>
      <c r="AB102" s="152">
        <f>'ALL PROJECTS MONTHLY REPORT'!AB102</f>
        <v>4491000</v>
      </c>
      <c r="AC102" s="152">
        <f>'ALL PROJECTS MONTHLY REPORT'!AC102</f>
        <v>510039</v>
      </c>
      <c r="AD102" s="37">
        <f>'ALL PROJECTS MONTHLY REPORT'!AD102</f>
        <v>5001039</v>
      </c>
      <c r="AE102" s="28">
        <f>'ALL PROJECTS MONTHLY REPORT'!AE102</f>
        <v>0.1135691382765531</v>
      </c>
      <c r="AF102" s="37">
        <f>'ALL PROJECTS MONTHLY REPORT'!AF102</f>
        <v>5001039</v>
      </c>
      <c r="AG102" s="152">
        <f>'ALL PROJECTS MONTHLY REPORT'!AG102</f>
        <v>0</v>
      </c>
      <c r="AH102" s="37">
        <f>'ALL PROJECTS MONTHLY REPORT'!AH102</f>
        <v>5001039</v>
      </c>
      <c r="AI102" s="39">
        <f>'ALL PROJECTS MONTHLY REPORT'!AI102</f>
        <v>1</v>
      </c>
      <c r="AJ102" s="40">
        <f>'ALL PROJECTS MONTHLY REPORT'!AJ102</f>
        <v>18.923076923076923</v>
      </c>
      <c r="AK102" s="39">
        <f>'ALL PROJECTS MONTHLY REPORT'!AK102</f>
        <v>1</v>
      </c>
      <c r="AL102" s="119">
        <f>'ALL PROJECTS MONTHLY REPORT'!AL102</f>
        <v>0</v>
      </c>
      <c r="AM102" s="153" t="str">
        <f>'ALL PROJECTS MONTHLY REPORT'!AM102</f>
        <v>Project Closed</v>
      </c>
      <c r="AN102" s="154" t="s">
        <v>223</v>
      </c>
    </row>
    <row r="103" spans="1:40" s="155" customFormat="1" ht="43.8" hidden="1" thickBot="1" x14ac:dyDescent="0.35">
      <c r="A103" s="147">
        <f>'ALL PROJECTS MONTHLY REPORT'!A103</f>
        <v>5026</v>
      </c>
      <c r="B103" s="148" t="str">
        <f>'ALL PROJECTS MONTHLY REPORT'!B103</f>
        <v>San Juan</v>
      </c>
      <c r="C103" s="148" t="str">
        <f>'ALL PROJECTS MONTHLY REPORT'!C103</f>
        <v>Los Lirios</v>
      </c>
      <c r="D103" s="148" t="str">
        <f>'ALL PROJECTS MONTHLY REPORT'!D103</f>
        <v>Frank Nieves</v>
      </c>
      <c r="E103" s="148" t="str">
        <f>'ALL PROJECTS MONTHLY REPORT'!E103</f>
        <v xml:space="preserve">A &amp; M </v>
      </c>
      <c r="F103" s="148" t="str">
        <f>'ALL PROJECTS MONTHLY REPORT'!F103</f>
        <v xml:space="preserve">CCC Joint Venture
</v>
      </c>
      <c r="G103" s="148" t="str">
        <f>'ALL PROJECTS MONTHLY REPORT'!G103</f>
        <v>DG3A</v>
      </c>
      <c r="H103" s="148" t="str">
        <f>'ALL PROJECTS MONTHLY REPORT'!H103</f>
        <v>Builders Associates, LLC</v>
      </c>
      <c r="I103" s="149">
        <f>'ALL PROJECTS MONTHLY REPORT'!I103</f>
        <v>150</v>
      </c>
      <c r="J103" s="149">
        <f>'ALL PROJECTS MONTHLY REPORT'!J103</f>
        <v>150</v>
      </c>
      <c r="K103" s="149">
        <f>'ALL PROJECTS MONTHLY REPORT'!K103</f>
        <v>0</v>
      </c>
      <c r="L103" s="26">
        <f>'ALL PROJECTS MONTHLY REPORT'!L103</f>
        <v>150</v>
      </c>
      <c r="M103" s="149">
        <f>'ALL PROJECTS MONTHLY REPORT'!M103</f>
        <v>0</v>
      </c>
      <c r="N103" s="149">
        <f>'ALL PROJECTS MONTHLY REPORT'!N103</f>
        <v>854</v>
      </c>
      <c r="O103" s="149">
        <f>'ALL PROJECTS MONTHLY REPORT'!O103</f>
        <v>275</v>
      </c>
      <c r="P103" s="27">
        <f>'ALL PROJECTS MONTHLY REPORT'!P103</f>
        <v>1129</v>
      </c>
      <c r="Q103" s="28">
        <f>'ALL PROJECTS MONTHLY REPORT'!Q103</f>
        <v>0.32201405152224827</v>
      </c>
      <c r="R103" s="29">
        <f>'ALL PROJECTS MONTHLY REPORT'!R103</f>
        <v>1142</v>
      </c>
      <c r="S103" s="28">
        <f>'ALL PROJECTS MONTHLY REPORT'!S103</f>
        <v>1</v>
      </c>
      <c r="T103" s="31">
        <f>'ALL PROJECTS MONTHLY REPORT'!T103</f>
        <v>40129</v>
      </c>
      <c r="U103" s="31">
        <f>'ALL PROJECTS MONTHLY REPORT'!U103</f>
        <v>40982</v>
      </c>
      <c r="V103" s="32">
        <f>'ALL PROJECTS MONTHLY REPORT'!V103</f>
        <v>41257</v>
      </c>
      <c r="W103" s="32">
        <f>'ALL PROJECTS MONTHLY REPORT'!W103</f>
        <v>41271</v>
      </c>
      <c r="X103" s="32">
        <f>'ALL PROJECTS MONTHLY REPORT'!X103</f>
        <v>41383</v>
      </c>
      <c r="Y103" s="31">
        <f>'ALL PROJECTS MONTHLY REPORT'!Y103</f>
        <v>0</v>
      </c>
      <c r="Z103" s="150" t="str">
        <f>'ALL PROJECTS MONTHLY REPORT'!Z103</f>
        <v>ARRA/CFP</v>
      </c>
      <c r="AA103" s="151">
        <f>'ALL PROJECTS MONTHLY REPORT'!AA103</f>
        <v>0</v>
      </c>
      <c r="AB103" s="152">
        <f>'ALL PROJECTS MONTHLY REPORT'!AB103</f>
        <v>15075000</v>
      </c>
      <c r="AC103" s="152">
        <f>'ALL PROJECTS MONTHLY REPORT'!AC103</f>
        <v>523404.07</v>
      </c>
      <c r="AD103" s="37">
        <f>'ALL PROJECTS MONTHLY REPORT'!AD103</f>
        <v>15598404.07</v>
      </c>
      <c r="AE103" s="28">
        <f>'ALL PROJECTS MONTHLY REPORT'!AE103</f>
        <v>3.4720004643449418E-2</v>
      </c>
      <c r="AF103" s="37">
        <f>'ALL PROJECTS MONTHLY REPORT'!AF103</f>
        <v>15598404.07</v>
      </c>
      <c r="AG103" s="152">
        <f>'ALL PROJECTS MONTHLY REPORT'!AG103</f>
        <v>0</v>
      </c>
      <c r="AH103" s="37">
        <f>'ALL PROJECTS MONTHLY REPORT'!AH103</f>
        <v>15598404.07</v>
      </c>
      <c r="AI103" s="39">
        <f>'ALL PROJECTS MONTHLY REPORT'!AI103</f>
        <v>1</v>
      </c>
      <c r="AJ103" s="40">
        <f>'ALL PROJECTS MONTHLY REPORT'!AJ103</f>
        <v>7.6133333333333333</v>
      </c>
      <c r="AK103" s="39">
        <f>'ALL PROJECTS MONTHLY REPORT'!AK103</f>
        <v>1</v>
      </c>
      <c r="AL103" s="119">
        <f>'ALL PROJECTS MONTHLY REPORT'!AL103</f>
        <v>0</v>
      </c>
      <c r="AM103" s="153" t="str">
        <f>'ALL PROJECTS MONTHLY REPORT'!AM103</f>
        <v>The Contractor submitted a claim for extended overhead by amount of $989,402.32</v>
      </c>
      <c r="AN103" s="154" t="s">
        <v>223</v>
      </c>
    </row>
    <row r="104" spans="1:40" s="155" customFormat="1" ht="29.4" hidden="1" thickBot="1" x14ac:dyDescent="0.35">
      <c r="A104" s="147">
        <f>'ALL PROJECTS MONTHLY REPORT'!A104</f>
        <v>5099</v>
      </c>
      <c r="B104" s="148" t="str">
        <f>'ALL PROJECTS MONTHLY REPORT'!B104</f>
        <v>San Juan</v>
      </c>
      <c r="C104" s="148" t="str">
        <f>'ALL PROJECTS MONTHLY REPORT'!C104</f>
        <v>El Prado</v>
      </c>
      <c r="D104" s="148" t="str">
        <f>'ALL PROJECTS MONTHLY REPORT'!D104</f>
        <v>José González</v>
      </c>
      <c r="E104" s="148" t="str">
        <f>'ALL PROJECTS MONTHLY REPORT'!E104</f>
        <v>Cost Control</v>
      </c>
      <c r="F104" s="148" t="str">
        <f>'ALL PROJECTS MONTHLY REPORT'!F104</f>
        <v>BMA</v>
      </c>
      <c r="G104" s="148" t="str">
        <f>'ALL PROJECTS MONTHLY REPORT'!G104</f>
        <v>Ray Architects</v>
      </c>
      <c r="H104" s="148" t="str">
        <f>'ALL PROJECTS MONTHLY REPORT'!H104</f>
        <v>Del Valle Group</v>
      </c>
      <c r="I104" s="149">
        <f>'ALL PROJECTS MONTHLY REPORT'!I104</f>
        <v>220</v>
      </c>
      <c r="J104" s="149">
        <f>'ALL PROJECTS MONTHLY REPORT'!J104</f>
        <v>220</v>
      </c>
      <c r="K104" s="149">
        <f>'ALL PROJECTS MONTHLY REPORT'!K104</f>
        <v>0</v>
      </c>
      <c r="L104" s="26">
        <f>'ALL PROJECTS MONTHLY REPORT'!L104</f>
        <v>220</v>
      </c>
      <c r="M104" s="149">
        <f>'ALL PROJECTS MONTHLY REPORT'!M104</f>
        <v>0</v>
      </c>
      <c r="N104" s="149">
        <f>'ALL PROJECTS MONTHLY REPORT'!N104</f>
        <v>1260</v>
      </c>
      <c r="O104" s="149">
        <f>'ALL PROJECTS MONTHLY REPORT'!O104</f>
        <v>78</v>
      </c>
      <c r="P104" s="27">
        <f>'ALL PROJECTS MONTHLY REPORT'!P104</f>
        <v>1338</v>
      </c>
      <c r="Q104" s="28">
        <f>'ALL PROJECTS MONTHLY REPORT'!Q104</f>
        <v>6.1904761904761907E-2</v>
      </c>
      <c r="R104" s="29">
        <f>'ALL PROJECTS MONTHLY REPORT'!R104</f>
        <v>1202</v>
      </c>
      <c r="S104" s="28">
        <f>'ALL PROJECTS MONTHLY REPORT'!S104</f>
        <v>1</v>
      </c>
      <c r="T104" s="31">
        <f>'ALL PROJECTS MONTHLY REPORT'!T104</f>
        <v>36784</v>
      </c>
      <c r="U104" s="31">
        <f>'ALL PROJECTS MONTHLY REPORT'!U104</f>
        <v>38043</v>
      </c>
      <c r="V104" s="32">
        <f>'ALL PROJECTS MONTHLY REPORT'!V104</f>
        <v>38121</v>
      </c>
      <c r="W104" s="32">
        <f>'ALL PROJECTS MONTHLY REPORT'!W104</f>
        <v>37986</v>
      </c>
      <c r="X104" s="32">
        <f>'ALL PROJECTS MONTHLY REPORT'!X104</f>
        <v>38014</v>
      </c>
      <c r="Y104" s="31">
        <f>'ALL PROJECTS MONTHLY REPORT'!Y104</f>
        <v>0</v>
      </c>
      <c r="Z104" s="150" t="str">
        <f>'ALL PROJECTS MONTHLY REPORT'!Z104</f>
        <v>CFP</v>
      </c>
      <c r="AA104" s="151">
        <f>'ALL PROJECTS MONTHLY REPORT'!AA104</f>
        <v>0</v>
      </c>
      <c r="AB104" s="152">
        <f>'ALL PROJECTS MONTHLY REPORT'!AB104</f>
        <v>15715000</v>
      </c>
      <c r="AC104" s="152">
        <f>'ALL PROJECTS MONTHLY REPORT'!AC104</f>
        <v>1037001</v>
      </c>
      <c r="AD104" s="37">
        <f>'ALL PROJECTS MONTHLY REPORT'!AD104</f>
        <v>16752001</v>
      </c>
      <c r="AE104" s="28">
        <f>'ALL PROJECTS MONTHLY REPORT'!AE104</f>
        <v>6.5987973273942097E-2</v>
      </c>
      <c r="AF104" s="37">
        <f>'ALL PROJECTS MONTHLY REPORT'!AF104</f>
        <v>16752001</v>
      </c>
      <c r="AG104" s="152">
        <f>'ALL PROJECTS MONTHLY REPORT'!AG104</f>
        <v>0</v>
      </c>
      <c r="AH104" s="37">
        <f>'ALL PROJECTS MONTHLY REPORT'!AH104</f>
        <v>16752001</v>
      </c>
      <c r="AI104" s="39">
        <f>'ALL PROJECTS MONTHLY REPORT'!AI104</f>
        <v>1</v>
      </c>
      <c r="AJ104" s="40">
        <f>'ALL PROJECTS MONTHLY REPORT'!AJ104</f>
        <v>5.4636363636363638</v>
      </c>
      <c r="AK104" s="39">
        <f>'ALL PROJECTS MONTHLY REPORT'!AK104</f>
        <v>1</v>
      </c>
      <c r="AL104" s="119">
        <f>'ALL PROJECTS MONTHLY REPORT'!AL104</f>
        <v>0</v>
      </c>
      <c r="AM104" s="153" t="str">
        <f>'ALL PROJECTS MONTHLY REPORT'!AM104</f>
        <v>Project Closed</v>
      </c>
      <c r="AN104" s="154" t="s">
        <v>223</v>
      </c>
    </row>
    <row r="105" spans="1:40" s="155" customFormat="1" ht="58.2" hidden="1" thickBot="1" x14ac:dyDescent="0.35">
      <c r="A105" s="147">
        <f>'ALL PROJECTS MONTHLY REPORT'!A105</f>
        <v>5192</v>
      </c>
      <c r="B105" s="148" t="str">
        <f>'ALL PROJECTS MONTHLY REPORT'!B105</f>
        <v>San Juan</v>
      </c>
      <c r="C105" s="148" t="str">
        <f>'ALL PROJECTS MONTHLY REPORT'!C105</f>
        <v>Antigua Via</v>
      </c>
      <c r="D105" s="148" t="str">
        <f>'ALL PROJECTS MONTHLY REPORT'!D105</f>
        <v>José González</v>
      </c>
      <c r="E105" s="148" t="str">
        <f>'ALL PROJECTS MONTHLY REPORT'!E105</f>
        <v>MAS Corporation</v>
      </c>
      <c r="F105" s="148" t="str">
        <f>'ALL PROJECTS MONTHLY REPORT'!F105</f>
        <v>BMA</v>
      </c>
      <c r="G105" s="148" t="str">
        <f>'ALL PROJECTS MONTHLY REPORT'!G105</f>
        <v>Rodríguez &amp; del Valle (Design &amp; Build)</v>
      </c>
      <c r="H105" s="148" t="str">
        <f>'ALL PROJECTS MONTHLY REPORT'!H105</f>
        <v>Rodríguez &amp; del Valle</v>
      </c>
      <c r="I105" s="149">
        <f>'ALL PROJECTS MONTHLY REPORT'!I105</f>
        <v>200</v>
      </c>
      <c r="J105" s="149">
        <f>'ALL PROJECTS MONTHLY REPORT'!J105</f>
        <v>200</v>
      </c>
      <c r="K105" s="149">
        <f>'ALL PROJECTS MONTHLY REPORT'!K105</f>
        <v>0</v>
      </c>
      <c r="L105" s="26">
        <f>'ALL PROJECTS MONTHLY REPORT'!L105</f>
        <v>200</v>
      </c>
      <c r="M105" s="149">
        <f>'ALL PROJECTS MONTHLY REPORT'!M105</f>
        <v>0</v>
      </c>
      <c r="N105" s="149">
        <f>'ALL PROJECTS MONTHLY REPORT'!N105</f>
        <v>882</v>
      </c>
      <c r="O105" s="149">
        <f>'ALL PROJECTS MONTHLY REPORT'!O105</f>
        <v>147</v>
      </c>
      <c r="P105" s="27">
        <f>'ALL PROJECTS MONTHLY REPORT'!P105</f>
        <v>1029</v>
      </c>
      <c r="Q105" s="28">
        <f>'ALL PROJECTS MONTHLY REPORT'!Q105</f>
        <v>0.16666666666666666</v>
      </c>
      <c r="R105" s="29">
        <f>'ALL PROJECTS MONTHLY REPORT'!R105</f>
        <v>1338</v>
      </c>
      <c r="S105" s="28">
        <f>'ALL PROJECTS MONTHLY REPORT'!S105</f>
        <v>1</v>
      </c>
      <c r="T105" s="31">
        <f>'ALL PROJECTS MONTHLY REPORT'!T105</f>
        <v>36535</v>
      </c>
      <c r="U105" s="31">
        <f>'ALL PROJECTS MONTHLY REPORT'!U105</f>
        <v>37416</v>
      </c>
      <c r="V105" s="32">
        <f>'ALL PROJECTS MONTHLY REPORT'!V105</f>
        <v>37563</v>
      </c>
      <c r="W105" s="32">
        <f>'ALL PROJECTS MONTHLY REPORT'!W105</f>
        <v>37873</v>
      </c>
      <c r="X105" s="32">
        <f>'ALL PROJECTS MONTHLY REPORT'!X105</f>
        <v>37873</v>
      </c>
      <c r="Y105" s="31">
        <f>'ALL PROJECTS MONTHLY REPORT'!Y105</f>
        <v>0</v>
      </c>
      <c r="Z105" s="150" t="str">
        <f>'ALL PROJECTS MONTHLY REPORT'!Z105</f>
        <v>CFP</v>
      </c>
      <c r="AA105" s="151">
        <f>'ALL PROJECTS MONTHLY REPORT'!AA105</f>
        <v>0</v>
      </c>
      <c r="AB105" s="152">
        <f>'ALL PROJECTS MONTHLY REPORT'!AB105</f>
        <v>13397000</v>
      </c>
      <c r="AC105" s="152">
        <f>'ALL PROJECTS MONTHLY REPORT'!AC105</f>
        <v>211211</v>
      </c>
      <c r="AD105" s="37">
        <f>'ALL PROJECTS MONTHLY REPORT'!AD105</f>
        <v>13608211</v>
      </c>
      <c r="AE105" s="28">
        <f>'ALL PROJECTS MONTHLY REPORT'!AE105</f>
        <v>1.5765544524893631E-2</v>
      </c>
      <c r="AF105" s="37">
        <f>'ALL PROJECTS MONTHLY REPORT'!AF105</f>
        <v>13608211</v>
      </c>
      <c r="AG105" s="152">
        <f>'ALL PROJECTS MONTHLY REPORT'!AG105</f>
        <v>0</v>
      </c>
      <c r="AH105" s="37">
        <f>'ALL PROJECTS MONTHLY REPORT'!AH105</f>
        <v>13608211</v>
      </c>
      <c r="AI105" s="39">
        <f>'ALL PROJECTS MONTHLY REPORT'!AI105</f>
        <v>1</v>
      </c>
      <c r="AJ105" s="40">
        <f>'ALL PROJECTS MONTHLY REPORT'!AJ105</f>
        <v>6.69</v>
      </c>
      <c r="AK105" s="39">
        <f>'ALL PROJECTS MONTHLY REPORT'!AK105</f>
        <v>1</v>
      </c>
      <c r="AL105" s="119">
        <f>'ALL PROJECTS MONTHLY REPORT'!AL105</f>
        <v>0</v>
      </c>
      <c r="AM105" s="153" t="str">
        <f>'ALL PROJECTS MONTHLY REPORT'!AM105</f>
        <v>Project Closed</v>
      </c>
      <c r="AN105" s="154" t="s">
        <v>223</v>
      </c>
    </row>
    <row r="106" spans="1:40" s="155" customFormat="1" ht="43.8" hidden="1" thickBot="1" x14ac:dyDescent="0.35">
      <c r="A106" s="147">
        <f>'ALL PROJECTS MONTHLY REPORT'!A106</f>
        <v>2010</v>
      </c>
      <c r="B106" s="148" t="str">
        <f>'ALL PROJECTS MONTHLY REPORT'!B106</f>
        <v>San Juan</v>
      </c>
      <c r="C106" s="148" t="str">
        <f>'ALL PROJECTS MONTHLY REPORT'!C106</f>
        <v>Vista Hermosa II (Fase II)</v>
      </c>
      <c r="D106" s="148" t="str">
        <f>'ALL PROJECTS MONTHLY REPORT'!D106</f>
        <v>José Negrón</v>
      </c>
      <c r="E106" s="148" t="str">
        <f>'ALL PROJECTS MONTHLY REPORT'!E106</f>
        <v>MAS Corporation</v>
      </c>
      <c r="F106" s="148" t="str">
        <f>'ALL PROJECTS MONTHLY REPORT'!F106</f>
        <v>AVP / Jorge L. Robert</v>
      </c>
      <c r="G106" s="148" t="str">
        <f>'ALL PROJECTS MONTHLY REPORT'!G106</f>
        <v>Guillermety, Ortiz &amp; Asoc.</v>
      </c>
      <c r="H106" s="148" t="str">
        <f>'ALL PROJECTS MONTHLY REPORT'!H106</f>
        <v>Urban Builders</v>
      </c>
      <c r="I106" s="149">
        <f>'ALL PROJECTS MONTHLY REPORT'!I106</f>
        <v>476</v>
      </c>
      <c r="J106" s="149">
        <f>'ALL PROJECTS MONTHLY REPORT'!J106</f>
        <v>476</v>
      </c>
      <c r="K106" s="149">
        <f>'ALL PROJECTS MONTHLY REPORT'!K106</f>
        <v>0</v>
      </c>
      <c r="L106" s="26">
        <f>'ALL PROJECTS MONTHLY REPORT'!L106</f>
        <v>476</v>
      </c>
      <c r="M106" s="149">
        <f>'ALL PROJECTS MONTHLY REPORT'!M106</f>
        <v>0</v>
      </c>
      <c r="N106" s="149">
        <f>'ALL PROJECTS MONTHLY REPORT'!N106</f>
        <v>1216</v>
      </c>
      <c r="O106" s="149">
        <f>'ALL PROJECTS MONTHLY REPORT'!O106</f>
        <v>590</v>
      </c>
      <c r="P106" s="27">
        <f>'ALL PROJECTS MONTHLY REPORT'!P106</f>
        <v>1806</v>
      </c>
      <c r="Q106" s="28">
        <f>'ALL PROJECTS MONTHLY REPORT'!Q106</f>
        <v>0.48519736842105265</v>
      </c>
      <c r="R106" s="29">
        <f>'ALL PROJECTS MONTHLY REPORT'!R106</f>
        <v>1442</v>
      </c>
      <c r="S106" s="28">
        <f>'ALL PROJECTS MONTHLY REPORT'!S106</f>
        <v>1</v>
      </c>
      <c r="T106" s="31">
        <f>'ALL PROJECTS MONTHLY REPORT'!T106</f>
        <v>35527</v>
      </c>
      <c r="U106" s="31">
        <f>'ALL PROJECTS MONTHLY REPORT'!U106</f>
        <v>36742</v>
      </c>
      <c r="V106" s="32">
        <f>'ALL PROJECTS MONTHLY REPORT'!V106</f>
        <v>37332</v>
      </c>
      <c r="W106" s="32">
        <f>'ALL PROJECTS MONTHLY REPORT'!W106</f>
        <v>36969</v>
      </c>
      <c r="X106" s="32">
        <f>'ALL PROJECTS MONTHLY REPORT'!X106</f>
        <v>37238</v>
      </c>
      <c r="Y106" s="31">
        <f>'ALL PROJECTS MONTHLY REPORT'!Y106</f>
        <v>0</v>
      </c>
      <c r="Z106" s="150">
        <f>'ALL PROJECTS MONTHLY REPORT'!Z106</f>
        <v>0</v>
      </c>
      <c r="AA106" s="151">
        <f>'ALL PROJECTS MONTHLY REPORT'!AA106</f>
        <v>0</v>
      </c>
      <c r="AB106" s="152">
        <f>'ALL PROJECTS MONTHLY REPORT'!AB106</f>
        <v>17900000</v>
      </c>
      <c r="AC106" s="152">
        <f>'ALL PROJECTS MONTHLY REPORT'!AC106</f>
        <v>1037096.5</v>
      </c>
      <c r="AD106" s="37">
        <f>'ALL PROJECTS MONTHLY REPORT'!AD106</f>
        <v>18937096.5</v>
      </c>
      <c r="AE106" s="28">
        <f>'ALL PROJECTS MONTHLY REPORT'!AE106</f>
        <v>5.7938351955307263E-2</v>
      </c>
      <c r="AF106" s="37">
        <f>'ALL PROJECTS MONTHLY REPORT'!AF106</f>
        <v>18371767.140000001</v>
      </c>
      <c r="AG106" s="152">
        <f>'ALL PROJECTS MONTHLY REPORT'!AG106</f>
        <v>0</v>
      </c>
      <c r="AH106" s="37">
        <f>'ALL PROJECTS MONTHLY REPORT'!AH106</f>
        <v>18371767.140000001</v>
      </c>
      <c r="AI106" s="39">
        <f>'ALL PROJECTS MONTHLY REPORT'!AI106</f>
        <v>0.97014698847840797</v>
      </c>
      <c r="AJ106" s="40">
        <f>'ALL PROJECTS MONTHLY REPORT'!AJ106</f>
        <v>3.0294117647058822</v>
      </c>
      <c r="AK106" s="39">
        <f>'ALL PROJECTS MONTHLY REPORT'!AK106</f>
        <v>1</v>
      </c>
      <c r="AL106" s="119">
        <f>'ALL PROJECTS MONTHLY REPORT'!AL106</f>
        <v>0</v>
      </c>
      <c r="AM106" s="153" t="str">
        <f>'ALL PROJECTS MONTHLY REPORT'!AM106</f>
        <v>Project Closed</v>
      </c>
      <c r="AN106" s="154" t="s">
        <v>223</v>
      </c>
    </row>
    <row r="107" spans="1:40" s="155" customFormat="1" ht="29.4" hidden="1" thickBot="1" x14ac:dyDescent="0.35">
      <c r="A107" s="147">
        <f>'ALL PROJECTS MONTHLY REPORT'!A107</f>
        <v>5031</v>
      </c>
      <c r="B107" s="148" t="str">
        <f>'ALL PROJECTS MONTHLY REPORT'!B107</f>
        <v>San Juan</v>
      </c>
      <c r="C107" s="148" t="str">
        <f>'ALL PROJECTS MONTHLY REPORT'!C107</f>
        <v>Jardines de Campo Rico</v>
      </c>
      <c r="D107" s="148" t="str">
        <f>'ALL PROJECTS MONTHLY REPORT'!D107</f>
        <v>José Negrón</v>
      </c>
      <c r="E107" s="148" t="str">
        <f>'ALL PROJECTS MONTHLY REPORT'!E107</f>
        <v>Cost Control</v>
      </c>
      <c r="F107" s="148" t="str">
        <f>'ALL PROJECTS MONTHLY REPORT'!F107</f>
        <v>CMS</v>
      </c>
      <c r="G107" s="148" t="str">
        <f>'ALL PROJECTS MONTHLY REPORT'!G107</f>
        <v>DG3A</v>
      </c>
      <c r="H107" s="148" t="str">
        <f>'ALL PROJECTS MONTHLY REPORT'!H107</f>
        <v>North Connstruction</v>
      </c>
      <c r="I107" s="149">
        <f>'ALL PROJECTS MONTHLY REPORT'!I107</f>
        <v>196</v>
      </c>
      <c r="J107" s="149">
        <f>'ALL PROJECTS MONTHLY REPORT'!J107</f>
        <v>196</v>
      </c>
      <c r="K107" s="149">
        <f>'ALL PROJECTS MONTHLY REPORT'!K107</f>
        <v>0</v>
      </c>
      <c r="L107" s="26">
        <f>'ALL PROJECTS MONTHLY REPORT'!L107</f>
        <v>196</v>
      </c>
      <c r="M107" s="149">
        <f>'ALL PROJECTS MONTHLY REPORT'!M107</f>
        <v>0</v>
      </c>
      <c r="N107" s="149">
        <f>'ALL PROJECTS MONTHLY REPORT'!N107</f>
        <v>750</v>
      </c>
      <c r="O107" s="149">
        <f>'ALL PROJECTS MONTHLY REPORT'!O107</f>
        <v>263</v>
      </c>
      <c r="P107" s="27">
        <f>'ALL PROJECTS MONTHLY REPORT'!P107</f>
        <v>1013</v>
      </c>
      <c r="Q107" s="28">
        <f>'ALL PROJECTS MONTHLY REPORT'!Q107</f>
        <v>0.35066666666666668</v>
      </c>
      <c r="R107" s="29">
        <f>'ALL PROJECTS MONTHLY REPORT'!R107</f>
        <v>1012</v>
      </c>
      <c r="S107" s="28">
        <f>'ALL PROJECTS MONTHLY REPORT'!S107</f>
        <v>1</v>
      </c>
      <c r="T107" s="31">
        <f>'ALL PROJECTS MONTHLY REPORT'!T107</f>
        <v>38747</v>
      </c>
      <c r="U107" s="31">
        <f>'ALL PROJECTS MONTHLY REPORT'!U107</f>
        <v>39496</v>
      </c>
      <c r="V107" s="32">
        <f>'ALL PROJECTS MONTHLY REPORT'!V107</f>
        <v>39759</v>
      </c>
      <c r="W107" s="32">
        <f>'ALL PROJECTS MONTHLY REPORT'!W107</f>
        <v>39759</v>
      </c>
      <c r="X107" s="32">
        <f>'ALL PROJECTS MONTHLY REPORT'!X107</f>
        <v>39786</v>
      </c>
      <c r="Y107" s="31">
        <f>'ALL PROJECTS MONTHLY REPORT'!Y107</f>
        <v>0</v>
      </c>
      <c r="Z107" s="150" t="str">
        <f>'ALL PROJECTS MONTHLY REPORT'!Z107</f>
        <v>Tax Credit</v>
      </c>
      <c r="AA107" s="151">
        <f>'ALL PROJECTS MONTHLY REPORT'!AA107</f>
        <v>0</v>
      </c>
      <c r="AB107" s="152">
        <f>'ALL PROJECTS MONTHLY REPORT'!AB107</f>
        <v>19483000</v>
      </c>
      <c r="AC107" s="152">
        <f>'ALL PROJECTS MONTHLY REPORT'!AC107</f>
        <v>17564</v>
      </c>
      <c r="AD107" s="37">
        <f>'ALL PROJECTS MONTHLY REPORT'!AD107</f>
        <v>19500564</v>
      </c>
      <c r="AE107" s="28">
        <f>'ALL PROJECTS MONTHLY REPORT'!AE107</f>
        <v>9.0150387517322795E-4</v>
      </c>
      <c r="AF107" s="37">
        <f>'ALL PROJECTS MONTHLY REPORT'!AF107</f>
        <v>19500564</v>
      </c>
      <c r="AG107" s="152">
        <f>'ALL PROJECTS MONTHLY REPORT'!AG107</f>
        <v>0</v>
      </c>
      <c r="AH107" s="37">
        <f>'ALL PROJECTS MONTHLY REPORT'!AH107</f>
        <v>19500564</v>
      </c>
      <c r="AI107" s="39">
        <f>'ALL PROJECTS MONTHLY REPORT'!AI107</f>
        <v>1</v>
      </c>
      <c r="AJ107" s="40">
        <f>'ALL PROJECTS MONTHLY REPORT'!AJ107</f>
        <v>5.1632653061224492</v>
      </c>
      <c r="AK107" s="39">
        <f>'ALL PROJECTS MONTHLY REPORT'!AK107</f>
        <v>1</v>
      </c>
      <c r="AL107" s="119">
        <f>'ALL PROJECTS MONTHLY REPORT'!AL107</f>
        <v>0</v>
      </c>
      <c r="AM107" s="153" t="str">
        <f>'ALL PROJECTS MONTHLY REPORT'!AM107</f>
        <v>Project Closed</v>
      </c>
      <c r="AN107" s="154" t="s">
        <v>223</v>
      </c>
    </row>
    <row r="108" spans="1:40" s="155" customFormat="1" ht="29.4" hidden="1" thickBot="1" x14ac:dyDescent="0.35">
      <c r="A108" s="147">
        <f>'ALL PROJECTS MONTHLY REPORT'!A108</f>
        <v>5143</v>
      </c>
      <c r="B108" s="148" t="str">
        <f>'ALL PROJECTS MONTHLY REPORT'!B108</f>
        <v>San Juan</v>
      </c>
      <c r="C108" s="148" t="str">
        <f>'ALL PROJECTS MONTHLY REPORT'!C108</f>
        <v>Monte Park</v>
      </c>
      <c r="D108" s="148" t="str">
        <f>'ALL PROJECTS MONTHLY REPORT'!D108</f>
        <v>José Negrón</v>
      </c>
      <c r="E108" s="148" t="str">
        <f>'ALL PROJECTS MONTHLY REPORT'!E108</f>
        <v>Housing Promoters</v>
      </c>
      <c r="F108" s="148" t="str">
        <f>'ALL PROJECTS MONTHLY REPORT'!F108</f>
        <v>AVP / SAGA</v>
      </c>
      <c r="G108" s="148" t="str">
        <f>'ALL PROJECTS MONTHLY REPORT'!G108</f>
        <v>Molinary</v>
      </c>
      <c r="H108" s="148" t="str">
        <f>'ALL PROJECTS MONTHLY REPORT'!H108</f>
        <v>Fernández &amp; Gutiérrez</v>
      </c>
      <c r="I108" s="149">
        <f>'ALL PROJECTS MONTHLY REPORT'!I108</f>
        <v>224</v>
      </c>
      <c r="J108" s="149">
        <f>'ALL PROJECTS MONTHLY REPORT'!J108</f>
        <v>224</v>
      </c>
      <c r="K108" s="149">
        <f>'ALL PROJECTS MONTHLY REPORT'!K108</f>
        <v>0</v>
      </c>
      <c r="L108" s="26">
        <f>'ALL PROJECTS MONTHLY REPORT'!L108</f>
        <v>224</v>
      </c>
      <c r="M108" s="149">
        <f>'ALL PROJECTS MONTHLY REPORT'!M108</f>
        <v>0</v>
      </c>
      <c r="N108" s="149">
        <f>'ALL PROJECTS MONTHLY REPORT'!N108</f>
        <v>874</v>
      </c>
      <c r="O108" s="149">
        <f>'ALL PROJECTS MONTHLY REPORT'!O108</f>
        <v>345</v>
      </c>
      <c r="P108" s="27">
        <f>'ALL PROJECTS MONTHLY REPORT'!P108</f>
        <v>1219</v>
      </c>
      <c r="Q108" s="28">
        <f>'ALL PROJECTS MONTHLY REPORT'!Q108</f>
        <v>0.39473684210526316</v>
      </c>
      <c r="R108" s="29">
        <f>'ALL PROJECTS MONTHLY REPORT'!R108</f>
        <v>1517</v>
      </c>
      <c r="S108" s="28">
        <f>'ALL PROJECTS MONTHLY REPORT'!S108</f>
        <v>1</v>
      </c>
      <c r="T108" s="31">
        <f>'ALL PROJECTS MONTHLY REPORT'!T108</f>
        <v>35370</v>
      </c>
      <c r="U108" s="31">
        <f>'ALL PROJECTS MONTHLY REPORT'!U108</f>
        <v>36243</v>
      </c>
      <c r="V108" s="32">
        <f>'ALL PROJECTS MONTHLY REPORT'!V108</f>
        <v>36588</v>
      </c>
      <c r="W108" s="32">
        <f>'ALL PROJECTS MONTHLY REPORT'!W108</f>
        <v>36887</v>
      </c>
      <c r="X108" s="32">
        <f>'ALL PROJECTS MONTHLY REPORT'!X108</f>
        <v>36959</v>
      </c>
      <c r="Y108" s="31">
        <f>'ALL PROJECTS MONTHLY REPORT'!Y108</f>
        <v>0</v>
      </c>
      <c r="Z108" s="150">
        <f>'ALL PROJECTS MONTHLY REPORT'!Z108</f>
        <v>0</v>
      </c>
      <c r="AA108" s="151">
        <f>'ALL PROJECTS MONTHLY REPORT'!AA108</f>
        <v>0</v>
      </c>
      <c r="AB108" s="152">
        <f>'ALL PROJECTS MONTHLY REPORT'!AB108</f>
        <v>10585212</v>
      </c>
      <c r="AC108" s="152">
        <f>'ALL PROJECTS MONTHLY REPORT'!AC108</f>
        <v>350973</v>
      </c>
      <c r="AD108" s="37">
        <f>'ALL PROJECTS MONTHLY REPORT'!AD108</f>
        <v>10936185</v>
      </c>
      <c r="AE108" s="28">
        <f>'ALL PROJECTS MONTHLY REPORT'!AE108</f>
        <v>3.3156917405149748E-2</v>
      </c>
      <c r="AF108" s="37">
        <f>'ALL PROJECTS MONTHLY REPORT'!AF108</f>
        <v>10936185</v>
      </c>
      <c r="AG108" s="152">
        <f>'ALL PROJECTS MONTHLY REPORT'!AG108</f>
        <v>0</v>
      </c>
      <c r="AH108" s="37">
        <f>'ALL PROJECTS MONTHLY REPORT'!AH108</f>
        <v>10936185</v>
      </c>
      <c r="AI108" s="39">
        <f>'ALL PROJECTS MONTHLY REPORT'!AI108</f>
        <v>1</v>
      </c>
      <c r="AJ108" s="40">
        <f>'ALL PROJECTS MONTHLY REPORT'!AJ108</f>
        <v>6.7723214285714288</v>
      </c>
      <c r="AK108" s="39">
        <f>'ALL PROJECTS MONTHLY REPORT'!AK108</f>
        <v>1</v>
      </c>
      <c r="AL108" s="119">
        <f>'ALL PROJECTS MONTHLY REPORT'!AL108</f>
        <v>0</v>
      </c>
      <c r="AM108" s="153" t="str">
        <f>'ALL PROJECTS MONTHLY REPORT'!AM108</f>
        <v>Project Closed</v>
      </c>
      <c r="AN108" s="154" t="s">
        <v>223</v>
      </c>
    </row>
    <row r="109" spans="1:40" s="155" customFormat="1" ht="43.8" hidden="1" thickBot="1" x14ac:dyDescent="0.35">
      <c r="A109" s="147">
        <f>'ALL PROJECTS MONTHLY REPORT'!A109</f>
        <v>5017</v>
      </c>
      <c r="B109" s="148" t="str">
        <f>'ALL PROJECTS MONTHLY REPORT'!B109</f>
        <v>San Juan</v>
      </c>
      <c r="C109" s="148" t="str">
        <f>'ALL PROJECTS MONTHLY REPORT'!C109</f>
        <v>San Martín</v>
      </c>
      <c r="D109" s="148" t="str">
        <f>'ALL PROJECTS MONTHLY REPORT'!D109</f>
        <v>Luis Rodríguez</v>
      </c>
      <c r="E109" s="148" t="str">
        <f>'ALL PROJECTS MONTHLY REPORT'!E109</f>
        <v>Housing Promoters</v>
      </c>
      <c r="F109" s="148" t="str">
        <f>'ALL PROJECTS MONTHLY REPORT'!F109</f>
        <v xml:space="preserve">LMC
</v>
      </c>
      <c r="G109" s="148" t="str">
        <f>'ALL PROJECTS MONTHLY REPORT'!G109</f>
        <v>Enrique Ruiz &amp; Assoc.</v>
      </c>
      <c r="H109" s="148" t="str">
        <f>'ALL PROJECTS MONTHLY REPORT'!H109</f>
        <v>Del Valle Group</v>
      </c>
      <c r="I109" s="149">
        <f>'ALL PROJECTS MONTHLY REPORT'!I109</f>
        <v>300</v>
      </c>
      <c r="J109" s="149">
        <f>'ALL PROJECTS MONTHLY REPORT'!J109</f>
        <v>300</v>
      </c>
      <c r="K109" s="149">
        <f>'ALL PROJECTS MONTHLY REPORT'!K109</f>
        <v>0</v>
      </c>
      <c r="L109" s="26">
        <f>'ALL PROJECTS MONTHLY REPORT'!L109</f>
        <v>300</v>
      </c>
      <c r="M109" s="149">
        <f>'ALL PROJECTS MONTHLY REPORT'!M109</f>
        <v>0</v>
      </c>
      <c r="N109" s="149">
        <f>'ALL PROJECTS MONTHLY REPORT'!N109</f>
        <v>1095</v>
      </c>
      <c r="O109" s="149">
        <f>'ALL PROJECTS MONTHLY REPORT'!O109</f>
        <v>353</v>
      </c>
      <c r="P109" s="27">
        <f>'ALL PROJECTS MONTHLY REPORT'!P109</f>
        <v>1448</v>
      </c>
      <c r="Q109" s="28">
        <f>'ALL PROJECTS MONTHLY REPORT'!Q109</f>
        <v>0.32237442922374432</v>
      </c>
      <c r="R109" s="29">
        <f>'ALL PROJECTS MONTHLY REPORT'!R109</f>
        <v>1631</v>
      </c>
      <c r="S109" s="28">
        <f>'ALL PROJECTS MONTHLY REPORT'!S109</f>
        <v>1</v>
      </c>
      <c r="T109" s="31">
        <f>'ALL PROJECTS MONTHLY REPORT'!T109</f>
        <v>37755</v>
      </c>
      <c r="U109" s="31">
        <f>'ALL PROJECTS MONTHLY REPORT'!U109</f>
        <v>38849</v>
      </c>
      <c r="V109" s="32">
        <f>'ALL PROJECTS MONTHLY REPORT'!V109</f>
        <v>39202</v>
      </c>
      <c r="W109" s="32">
        <f>'ALL PROJECTS MONTHLY REPORT'!W109</f>
        <v>39386</v>
      </c>
      <c r="X109" s="32">
        <f>'ALL PROJECTS MONTHLY REPORT'!X109</f>
        <v>39477</v>
      </c>
      <c r="Y109" s="31">
        <f>'ALL PROJECTS MONTHLY REPORT'!Y109</f>
        <v>0</v>
      </c>
      <c r="Z109" s="150">
        <f>'ALL PROJECTS MONTHLY REPORT'!Z109</f>
        <v>0</v>
      </c>
      <c r="AA109" s="151">
        <f>'ALL PROJECTS MONTHLY REPORT'!AA109</f>
        <v>0</v>
      </c>
      <c r="AB109" s="152">
        <f>'ALL PROJECTS MONTHLY REPORT'!AB109</f>
        <v>19703000</v>
      </c>
      <c r="AC109" s="152">
        <f>'ALL PROJECTS MONTHLY REPORT'!AC109</f>
        <v>845652.15</v>
      </c>
      <c r="AD109" s="37">
        <f>'ALL PROJECTS MONTHLY REPORT'!AD109</f>
        <v>20548652.149999999</v>
      </c>
      <c r="AE109" s="28">
        <f>'ALL PROJECTS MONTHLY REPORT'!AE109</f>
        <v>4.2919969040247682E-2</v>
      </c>
      <c r="AF109" s="37">
        <f>'ALL PROJECTS MONTHLY REPORT'!AF109</f>
        <v>20180652.149999999</v>
      </c>
      <c r="AG109" s="152">
        <f>'ALL PROJECTS MONTHLY REPORT'!AG109</f>
        <v>0</v>
      </c>
      <c r="AH109" s="37">
        <f>'ALL PROJECTS MONTHLY REPORT'!AH109</f>
        <v>20180652.149999999</v>
      </c>
      <c r="AI109" s="39">
        <f>'ALL PROJECTS MONTHLY REPORT'!AI109</f>
        <v>0.98209128280951508</v>
      </c>
      <c r="AJ109" s="40">
        <f>'ALL PROJECTS MONTHLY REPORT'!AJ109</f>
        <v>5.4366666666666665</v>
      </c>
      <c r="AK109" s="39">
        <f>'ALL PROJECTS MONTHLY REPORT'!AK109</f>
        <v>1</v>
      </c>
      <c r="AL109" s="119">
        <f>'ALL PROJECTS MONTHLY REPORT'!AL109</f>
        <v>0</v>
      </c>
      <c r="AM109" s="153" t="str">
        <f>'ALL PROJECTS MONTHLY REPORT'!AM109</f>
        <v>Project Closed</v>
      </c>
      <c r="AN109" s="154" t="s">
        <v>223</v>
      </c>
    </row>
    <row r="110" spans="1:40" s="155" customFormat="1" ht="29.4" hidden="1" thickBot="1" x14ac:dyDescent="0.35">
      <c r="A110" s="147">
        <f>'ALL PROJECTS MONTHLY REPORT'!A110</f>
        <v>5023</v>
      </c>
      <c r="B110" s="148" t="str">
        <f>'ALL PROJECTS MONTHLY REPORT'!B110</f>
        <v>San Juan</v>
      </c>
      <c r="C110" s="148" t="str">
        <f>'ALL PROJECTS MONTHLY REPORT'!C110</f>
        <v xml:space="preserve">San Fernando </v>
      </c>
      <c r="D110" s="148" t="str">
        <f>'ALL PROJECTS MONTHLY REPORT'!D110</f>
        <v>Luis Rodríguez</v>
      </c>
      <c r="E110" s="148" t="str">
        <f>'ALL PROJECTS MONTHLY REPORT'!E110</f>
        <v>Cost Control Company, Inc.</v>
      </c>
      <c r="F110" s="148" t="str">
        <f>'ALL PROJECTS MONTHLY REPORT'!F110</f>
        <v xml:space="preserve">LMC
</v>
      </c>
      <c r="G110" s="148" t="str">
        <f>'ALL PROJECTS MONTHLY REPORT'!G110</f>
        <v>DDHK</v>
      </c>
      <c r="H110" s="148" t="str">
        <f>'ALL PROJECTS MONTHLY REPORT'!H110</f>
        <v>Del Valle Group</v>
      </c>
      <c r="I110" s="149">
        <f>'ALL PROJECTS MONTHLY REPORT'!I110</f>
        <v>334</v>
      </c>
      <c r="J110" s="149">
        <f>'ALL PROJECTS MONTHLY REPORT'!J110</f>
        <v>334</v>
      </c>
      <c r="K110" s="149">
        <f>'ALL PROJECTS MONTHLY REPORT'!K110</f>
        <v>0</v>
      </c>
      <c r="L110" s="26">
        <f>'ALL PROJECTS MONTHLY REPORT'!L110</f>
        <v>334</v>
      </c>
      <c r="M110" s="149">
        <f>'ALL PROJECTS MONTHLY REPORT'!M110</f>
        <v>0</v>
      </c>
      <c r="N110" s="149">
        <f>'ALL PROJECTS MONTHLY REPORT'!N110</f>
        <v>1190</v>
      </c>
      <c r="O110" s="149">
        <f>'ALL PROJECTS MONTHLY REPORT'!O110</f>
        <v>807</v>
      </c>
      <c r="P110" s="27">
        <f>'ALL PROJECTS MONTHLY REPORT'!P110</f>
        <v>1997</v>
      </c>
      <c r="Q110" s="28">
        <f>'ALL PROJECTS MONTHLY REPORT'!Q110</f>
        <v>0.67815126050420171</v>
      </c>
      <c r="R110" s="29">
        <f>'ALL PROJECTS MONTHLY REPORT'!R110</f>
        <v>1965</v>
      </c>
      <c r="S110" s="28">
        <f>'ALL PROJECTS MONTHLY REPORT'!S110</f>
        <v>1</v>
      </c>
      <c r="T110" s="31">
        <f>'ALL PROJECTS MONTHLY REPORT'!T110</f>
        <v>38331</v>
      </c>
      <c r="U110" s="31">
        <f>'ALL PROJECTS MONTHLY REPORT'!U110</f>
        <v>39520</v>
      </c>
      <c r="V110" s="32">
        <f>'ALL PROJECTS MONTHLY REPORT'!V110</f>
        <v>40327</v>
      </c>
      <c r="W110" s="32">
        <f>'ALL PROJECTS MONTHLY REPORT'!W110</f>
        <v>40296</v>
      </c>
      <c r="X110" s="32">
        <f>'ALL PROJECTS MONTHLY REPORT'!X110</f>
        <v>40466</v>
      </c>
      <c r="Y110" s="31">
        <f>'ALL PROJECTS MONTHLY REPORT'!Y110</f>
        <v>0</v>
      </c>
      <c r="Z110" s="150" t="str">
        <f>'ALL PROJECTS MONTHLY REPORT'!Z110</f>
        <v xml:space="preserve">Tax Credit </v>
      </c>
      <c r="AA110" s="151">
        <f>'ALL PROJECTS MONTHLY REPORT'!AA110</f>
        <v>0</v>
      </c>
      <c r="AB110" s="152">
        <f>'ALL PROJECTS MONTHLY REPORT'!AB110</f>
        <v>32133000</v>
      </c>
      <c r="AC110" s="152">
        <f>'ALL PROJECTS MONTHLY REPORT'!AC110</f>
        <v>1051432.05</v>
      </c>
      <c r="AD110" s="37">
        <f>'ALL PROJECTS MONTHLY REPORT'!AD110</f>
        <v>33184432.050000001</v>
      </c>
      <c r="AE110" s="28">
        <f>'ALL PROJECTS MONTHLY REPORT'!AE110</f>
        <v>3.2721253851181027E-2</v>
      </c>
      <c r="AF110" s="37">
        <f>'ALL PROJECTS MONTHLY REPORT'!AF110</f>
        <v>33163350.989999998</v>
      </c>
      <c r="AG110" s="152">
        <f>'ALL PROJECTS MONTHLY REPORT'!AG110</f>
        <v>0</v>
      </c>
      <c r="AH110" s="37">
        <f>'ALL PROJECTS MONTHLY REPORT'!AH110</f>
        <v>33163350.989999998</v>
      </c>
      <c r="AI110" s="39">
        <f>'ALL PROJECTS MONTHLY REPORT'!AI110</f>
        <v>0.99936473042635654</v>
      </c>
      <c r="AJ110" s="40">
        <f>'ALL PROJECTS MONTHLY REPORT'!AJ110</f>
        <v>5.8832335329341321</v>
      </c>
      <c r="AK110" s="39">
        <f>'ALL PROJECTS MONTHLY REPORT'!AK110</f>
        <v>1</v>
      </c>
      <c r="AL110" s="119">
        <f>'ALL PROJECTS MONTHLY REPORT'!AL110</f>
        <v>0</v>
      </c>
      <c r="AM110" s="153" t="str">
        <f>'ALL PROJECTS MONTHLY REPORT'!AM110</f>
        <v>Project Closed</v>
      </c>
      <c r="AN110" s="154" t="s">
        <v>223</v>
      </c>
    </row>
    <row r="111" spans="1:40" s="155" customFormat="1" ht="29.4" hidden="1" thickBot="1" x14ac:dyDescent="0.35">
      <c r="A111" s="147">
        <f>'ALL PROJECTS MONTHLY REPORT'!A111</f>
        <v>5135</v>
      </c>
      <c r="B111" s="148" t="str">
        <f>'ALL PROJECTS MONTHLY REPORT'!B111</f>
        <v>San Juan</v>
      </c>
      <c r="C111" s="148" t="str">
        <f>'ALL PROJECTS MONTHLY REPORT'!C111</f>
        <v>Las Dalias</v>
      </c>
      <c r="D111" s="148" t="str">
        <f>'ALL PROJECTS MONTHLY REPORT'!D111</f>
        <v>Luis Rodríguez</v>
      </c>
      <c r="E111" s="148" t="str">
        <f>'ALL PROJECTS MONTHLY REPORT'!E111</f>
        <v>Housing Promoters</v>
      </c>
      <c r="F111" s="148" t="str">
        <f>'ALL PROJECTS MONTHLY REPORT'!F111</f>
        <v>CMS</v>
      </c>
      <c r="G111" s="148" t="str">
        <f>'ALL PROJECTS MONTHLY REPORT'!G111</f>
        <v>CSA Architects</v>
      </c>
      <c r="H111" s="148" t="str">
        <f>'ALL PROJECTS MONTHLY REPORT'!H111</f>
        <v xml:space="preserve">Del Valle Group </v>
      </c>
      <c r="I111" s="149">
        <f>'ALL PROJECTS MONTHLY REPORT'!I111</f>
        <v>240</v>
      </c>
      <c r="J111" s="149">
        <f>'ALL PROJECTS MONTHLY REPORT'!J111</f>
        <v>240</v>
      </c>
      <c r="K111" s="149">
        <f>'ALL PROJECTS MONTHLY REPORT'!K111</f>
        <v>0</v>
      </c>
      <c r="L111" s="26">
        <f>'ALL PROJECTS MONTHLY REPORT'!L111</f>
        <v>240</v>
      </c>
      <c r="M111" s="149">
        <f>'ALL PROJECTS MONTHLY REPORT'!M111</f>
        <v>0</v>
      </c>
      <c r="N111" s="149">
        <f>'ALL PROJECTS MONTHLY REPORT'!N111</f>
        <v>1195</v>
      </c>
      <c r="O111" s="149">
        <f>'ALL PROJECTS MONTHLY REPORT'!O111</f>
        <v>271</v>
      </c>
      <c r="P111" s="27">
        <f>'ALL PROJECTS MONTHLY REPORT'!P111</f>
        <v>1466</v>
      </c>
      <c r="Q111" s="28">
        <f>'ALL PROJECTS MONTHLY REPORT'!Q111</f>
        <v>0.22677824267782426</v>
      </c>
      <c r="R111" s="29">
        <f>'ALL PROJECTS MONTHLY REPORT'!R111</f>
        <v>1458</v>
      </c>
      <c r="S111" s="28">
        <f>'ALL PROJECTS MONTHLY REPORT'!S111</f>
        <v>1</v>
      </c>
      <c r="T111" s="31">
        <f>'ALL PROJECTS MONTHLY REPORT'!T111</f>
        <v>38042</v>
      </c>
      <c r="U111" s="31">
        <f>'ALL PROJECTS MONTHLY REPORT'!U111</f>
        <v>39236</v>
      </c>
      <c r="V111" s="32">
        <f>'ALL PROJECTS MONTHLY REPORT'!V111</f>
        <v>39507</v>
      </c>
      <c r="W111" s="32">
        <f>'ALL PROJECTS MONTHLY REPORT'!W111</f>
        <v>39500</v>
      </c>
      <c r="X111" s="32">
        <f>'ALL PROJECTS MONTHLY REPORT'!X111</f>
        <v>39560</v>
      </c>
      <c r="Y111" s="31">
        <f>'ALL PROJECTS MONTHLY REPORT'!Y111</f>
        <v>0</v>
      </c>
      <c r="Z111" s="150" t="str">
        <f>'ALL PROJECTS MONTHLY REPORT'!Z111</f>
        <v>Tax Credit 908-2008</v>
      </c>
      <c r="AA111" s="151">
        <f>'ALL PROJECTS MONTHLY REPORT'!AA111</f>
        <v>0</v>
      </c>
      <c r="AB111" s="152">
        <f>'ALL PROJECTS MONTHLY REPORT'!AB111</f>
        <v>22437872.18</v>
      </c>
      <c r="AC111" s="152">
        <f>'ALL PROJECTS MONTHLY REPORT'!AC111</f>
        <v>818872.18</v>
      </c>
      <c r="AD111" s="37">
        <f>'ALL PROJECTS MONTHLY REPORT'!AD111</f>
        <v>23256744.359999999</v>
      </c>
      <c r="AE111" s="28">
        <f>'ALL PROJECTS MONTHLY REPORT'!AE111</f>
        <v>3.6495090685555377E-2</v>
      </c>
      <c r="AF111" s="37">
        <f>'ALL PROJECTS MONTHLY REPORT'!AF111</f>
        <v>23256744.359999999</v>
      </c>
      <c r="AG111" s="152">
        <f>'ALL PROJECTS MONTHLY REPORT'!AG111</f>
        <v>0</v>
      </c>
      <c r="AH111" s="37">
        <f>'ALL PROJECTS MONTHLY REPORT'!AH111</f>
        <v>23256744.359999999</v>
      </c>
      <c r="AI111" s="39">
        <f>'ALL PROJECTS MONTHLY REPORT'!AI111</f>
        <v>1</v>
      </c>
      <c r="AJ111" s="40">
        <f>'ALL PROJECTS MONTHLY REPORT'!AJ111</f>
        <v>6.0750000000000002</v>
      </c>
      <c r="AK111" s="39">
        <f>'ALL PROJECTS MONTHLY REPORT'!AK111</f>
        <v>1</v>
      </c>
      <c r="AL111" s="119">
        <f>'ALL PROJECTS MONTHLY REPORT'!AL111</f>
        <v>0</v>
      </c>
      <c r="AM111" s="153" t="str">
        <f>'ALL PROJECTS MONTHLY REPORT'!AM111</f>
        <v>Project Closed</v>
      </c>
      <c r="AN111" s="154" t="s">
        <v>223</v>
      </c>
    </row>
    <row r="112" spans="1:40" s="155" customFormat="1" ht="29.4" hidden="1" thickBot="1" x14ac:dyDescent="0.35">
      <c r="A112" s="147">
        <f>'ALL PROJECTS MONTHLY REPORT'!A112</f>
        <v>5161</v>
      </c>
      <c r="B112" s="148" t="str">
        <f>'ALL PROJECTS MONTHLY REPORT'!B112</f>
        <v>San Juan</v>
      </c>
      <c r="C112" s="148" t="str">
        <f>'ALL PROJECTS MONTHLY REPORT'!C112</f>
        <v>El Manatial</v>
      </c>
      <c r="D112" s="148" t="str">
        <f>'ALL PROJECTS MONTHLY REPORT'!D112</f>
        <v>Luis Rodríguez</v>
      </c>
      <c r="E112" s="148" t="str">
        <f>'ALL PROJECTS MONTHLY REPORT'!E112</f>
        <v>MAS Corporation</v>
      </c>
      <c r="F112" s="148" t="str">
        <f>'ALL PROJECTS MONTHLY REPORT'!F112</f>
        <v>CMS</v>
      </c>
      <c r="G112" s="148" t="str">
        <f>'ALL PROJECTS MONTHLY REPORT'!G112</f>
        <v>Behar-Ybarra</v>
      </c>
      <c r="H112" s="148" t="str">
        <f>'ALL PROJECTS MONTHLY REPORT'!H112</f>
        <v>Del Valle Group</v>
      </c>
      <c r="I112" s="149">
        <f>'ALL PROJECTS MONTHLY REPORT'!I112</f>
        <v>200</v>
      </c>
      <c r="J112" s="149">
        <f>'ALL PROJECTS MONTHLY REPORT'!J112</f>
        <v>200</v>
      </c>
      <c r="K112" s="149">
        <f>'ALL PROJECTS MONTHLY REPORT'!K112</f>
        <v>0</v>
      </c>
      <c r="L112" s="26">
        <f>'ALL PROJECTS MONTHLY REPORT'!L112</f>
        <v>200</v>
      </c>
      <c r="M112" s="149">
        <f>'ALL PROJECTS MONTHLY REPORT'!M112</f>
        <v>0</v>
      </c>
      <c r="N112" s="149">
        <f>'ALL PROJECTS MONTHLY REPORT'!N112</f>
        <v>890</v>
      </c>
      <c r="O112" s="149">
        <f>'ALL PROJECTS MONTHLY REPORT'!O112</f>
        <v>345</v>
      </c>
      <c r="P112" s="27">
        <f>'ALL PROJECTS MONTHLY REPORT'!P112</f>
        <v>1235</v>
      </c>
      <c r="Q112" s="28">
        <f>'ALL PROJECTS MONTHLY REPORT'!Q112</f>
        <v>0.38764044943820225</v>
      </c>
      <c r="R112" s="29">
        <f>'ALL PROJECTS MONTHLY REPORT'!R112</f>
        <v>1234</v>
      </c>
      <c r="S112" s="28">
        <f>'ALL PROJECTS MONTHLY REPORT'!S112</f>
        <v>1</v>
      </c>
      <c r="T112" s="31">
        <f>'ALL PROJECTS MONTHLY REPORT'!T112</f>
        <v>38012</v>
      </c>
      <c r="U112" s="31">
        <f>'ALL PROJECTS MONTHLY REPORT'!U112</f>
        <v>38901</v>
      </c>
      <c r="V112" s="32">
        <f>'ALL PROJECTS MONTHLY REPORT'!V112</f>
        <v>39246</v>
      </c>
      <c r="W112" s="32">
        <f>'ALL PROJECTS MONTHLY REPORT'!W112</f>
        <v>39246</v>
      </c>
      <c r="X112" s="32">
        <f>'ALL PROJECTS MONTHLY REPORT'!X112</f>
        <v>39587</v>
      </c>
      <c r="Y112" s="31">
        <f>'ALL PROJECTS MONTHLY REPORT'!Y112</f>
        <v>0</v>
      </c>
      <c r="Z112" s="150">
        <f>'ALL PROJECTS MONTHLY REPORT'!Z112</f>
        <v>0</v>
      </c>
      <c r="AA112" s="151">
        <f>'ALL PROJECTS MONTHLY REPORT'!AA112</f>
        <v>0</v>
      </c>
      <c r="AB112" s="152">
        <f>'ALL PROJECTS MONTHLY REPORT'!AB112</f>
        <v>12929000</v>
      </c>
      <c r="AC112" s="152">
        <f>'ALL PROJECTS MONTHLY REPORT'!AC112</f>
        <v>1024355.41</v>
      </c>
      <c r="AD112" s="37">
        <f>'ALL PROJECTS MONTHLY REPORT'!AD112</f>
        <v>13953355.41</v>
      </c>
      <c r="AE112" s="28">
        <f>'ALL PROJECTS MONTHLY REPORT'!AE112</f>
        <v>7.9229283780648155E-2</v>
      </c>
      <c r="AF112" s="37">
        <f>'ALL PROJECTS MONTHLY REPORT'!AF112</f>
        <v>13953355.41</v>
      </c>
      <c r="AG112" s="152">
        <f>'ALL PROJECTS MONTHLY REPORT'!AG112</f>
        <v>0</v>
      </c>
      <c r="AH112" s="37">
        <f>'ALL PROJECTS MONTHLY REPORT'!AH112</f>
        <v>13953355.41</v>
      </c>
      <c r="AI112" s="39">
        <f>'ALL PROJECTS MONTHLY REPORT'!AI112</f>
        <v>1</v>
      </c>
      <c r="AJ112" s="40">
        <f>'ALL PROJECTS MONTHLY REPORT'!AJ112</f>
        <v>6.17</v>
      </c>
      <c r="AK112" s="39">
        <f>'ALL PROJECTS MONTHLY REPORT'!AK112</f>
        <v>1</v>
      </c>
      <c r="AL112" s="119">
        <f>'ALL PROJECTS MONTHLY REPORT'!AL112</f>
        <v>0</v>
      </c>
      <c r="AM112" s="153" t="str">
        <f>'ALL PROJECTS MONTHLY REPORT'!AM112</f>
        <v>Project Closed</v>
      </c>
      <c r="AN112" s="154" t="s">
        <v>223</v>
      </c>
    </row>
    <row r="113" spans="1:40" s="155" customFormat="1" ht="29.4" hidden="1" thickBot="1" x14ac:dyDescent="0.35">
      <c r="A113" s="147">
        <f>'ALL PROJECTS MONTHLY REPORT'!A113</f>
        <v>5080</v>
      </c>
      <c r="B113" s="148" t="str">
        <f>'ALL PROJECTS MONTHLY REPORT'!B113</f>
        <v>San Juan</v>
      </c>
      <c r="C113" s="148" t="str">
        <f>'ALL PROJECTS MONTHLY REPORT'!C113</f>
        <v>Jardines de Cupey</v>
      </c>
      <c r="D113" s="148" t="str">
        <f>'ALL PROJECTS MONTHLY REPORT'!D113</f>
        <v>Félix Ortiz</v>
      </c>
      <c r="E113" s="148" t="str">
        <f>'ALL PROJECTS MONTHLY REPORT'!E113</f>
        <v>Cost Control Company, Inc.</v>
      </c>
      <c r="F113" s="148" t="str">
        <f>'ALL PROJECTS MONTHLY REPORT'!F113</f>
        <v xml:space="preserve">URS Caribe
</v>
      </c>
      <c r="G113" s="148" t="str">
        <f>'ALL PROJECTS MONTHLY REPORT'!G113</f>
        <v>Gautier &amp; de Torres</v>
      </c>
      <c r="H113" s="148" t="str">
        <f>'ALL PROJECTS MONTHLY REPORT'!H113</f>
        <v>Ferrovial 
Agroman</v>
      </c>
      <c r="I113" s="149">
        <f>'ALL PROJECTS MONTHLY REPORT'!I113</f>
        <v>308</v>
      </c>
      <c r="J113" s="149">
        <f>'ALL PROJECTS MONTHLY REPORT'!J113</f>
        <v>308</v>
      </c>
      <c r="K113" s="149">
        <f>'ALL PROJECTS MONTHLY REPORT'!K113</f>
        <v>0</v>
      </c>
      <c r="L113" s="26">
        <f>'ALL PROJECTS MONTHLY REPORT'!L113</f>
        <v>308</v>
      </c>
      <c r="M113" s="149">
        <f>'ALL PROJECTS MONTHLY REPORT'!M113</f>
        <v>0</v>
      </c>
      <c r="N113" s="149">
        <f>'ALL PROJECTS MONTHLY REPORT'!N113</f>
        <v>1095</v>
      </c>
      <c r="O113" s="149">
        <f>'ALL PROJECTS MONTHLY REPORT'!O113</f>
        <v>628</v>
      </c>
      <c r="P113" s="27">
        <f>'ALL PROJECTS MONTHLY REPORT'!P113</f>
        <v>1723</v>
      </c>
      <c r="Q113" s="28">
        <f>'ALL PROJECTS MONTHLY REPORT'!Q113</f>
        <v>0.57351598173515983</v>
      </c>
      <c r="R113" s="29">
        <f>'ALL PROJECTS MONTHLY REPORT'!R113</f>
        <v>1660</v>
      </c>
      <c r="S113" s="28">
        <f>'ALL PROJECTS MONTHLY REPORT'!S113</f>
        <v>1</v>
      </c>
      <c r="T113" s="31">
        <f>'ALL PROJECTS MONTHLY REPORT'!T113</f>
        <v>38763</v>
      </c>
      <c r="U113" s="31">
        <f>'ALL PROJECTS MONTHLY REPORT'!U113</f>
        <v>39857</v>
      </c>
      <c r="V113" s="32">
        <f>'ALL PROJECTS MONTHLY REPORT'!V113</f>
        <v>40485</v>
      </c>
      <c r="W113" s="32">
        <f>'ALL PROJECTS MONTHLY REPORT'!W113</f>
        <v>40423</v>
      </c>
      <c r="X113" s="32">
        <f>'ALL PROJECTS MONTHLY REPORT'!X113</f>
        <v>40777</v>
      </c>
      <c r="Y113" s="31">
        <f>'ALL PROJECTS MONTHLY REPORT'!Y113</f>
        <v>0</v>
      </c>
      <c r="Z113" s="150" t="str">
        <f>'ALL PROJECTS MONTHLY REPORT'!Z113</f>
        <v>Tax Credit</v>
      </c>
      <c r="AA113" s="151">
        <f>'ALL PROJECTS MONTHLY REPORT'!AA113</f>
        <v>0</v>
      </c>
      <c r="AB113" s="152">
        <f>'ALL PROJECTS MONTHLY REPORT'!AB113</f>
        <v>33630461</v>
      </c>
      <c r="AC113" s="152">
        <f>'ALL PROJECTS MONTHLY REPORT'!AC113</f>
        <v>1042731.4</v>
      </c>
      <c r="AD113" s="37">
        <f>'ALL PROJECTS MONTHLY REPORT'!AD113</f>
        <v>34673192.399999999</v>
      </c>
      <c r="AE113" s="28">
        <f>'ALL PROJECTS MONTHLY REPORT'!AE113</f>
        <v>3.1005563676334974E-2</v>
      </c>
      <c r="AF113" s="37">
        <f>'ALL PROJECTS MONTHLY REPORT'!AF113</f>
        <v>34673192.399999999</v>
      </c>
      <c r="AG113" s="152">
        <f>'ALL PROJECTS MONTHLY REPORT'!AG113</f>
        <v>0</v>
      </c>
      <c r="AH113" s="37">
        <f>'ALL PROJECTS MONTHLY REPORT'!AH113</f>
        <v>34673192.399999999</v>
      </c>
      <c r="AI113" s="39">
        <f>'ALL PROJECTS MONTHLY REPORT'!AI113</f>
        <v>1</v>
      </c>
      <c r="AJ113" s="40">
        <f>'ALL PROJECTS MONTHLY REPORT'!AJ113</f>
        <v>5.3896103896103895</v>
      </c>
      <c r="AK113" s="39">
        <f>'ALL PROJECTS MONTHLY REPORT'!AK113</f>
        <v>1</v>
      </c>
      <c r="AL113" s="119">
        <f>'ALL PROJECTS MONTHLY REPORT'!AL113</f>
        <v>0</v>
      </c>
      <c r="AM113" s="153" t="str">
        <f>'ALL PROJECTS MONTHLY REPORT'!AM113</f>
        <v>Project Closed</v>
      </c>
      <c r="AN113" s="154" t="s">
        <v>223</v>
      </c>
    </row>
    <row r="114" spans="1:40" s="155" customFormat="1" ht="58.2" hidden="1" thickBot="1" x14ac:dyDescent="0.35">
      <c r="A114" s="147">
        <f>'ALL PROJECTS MONTHLY REPORT'!A114</f>
        <v>5040</v>
      </c>
      <c r="B114" s="148" t="str">
        <f>'ALL PROJECTS MONTHLY REPORT'!B114</f>
        <v>San Juan</v>
      </c>
      <c r="C114" s="148" t="str">
        <f>'ALL PROJECTS MONTHLY REPORT'!C114</f>
        <v>Jardines de Sellés Fase I                        (Take over agreement)</v>
      </c>
      <c r="D114" s="148" t="str">
        <f>'ALL PROJECTS MONTHLY REPORT'!D114</f>
        <v>Luz Acevedo</v>
      </c>
      <c r="E114" s="148">
        <f>'ALL PROJECTS MONTHLY REPORT'!E114</f>
        <v>0</v>
      </c>
      <c r="F114" s="148" t="str">
        <f>'ALL PROJECTS MONTHLY REPORT'!F114</f>
        <v xml:space="preserve">BMA
</v>
      </c>
      <c r="G114" s="148" t="str">
        <f>'ALL PROJECTS MONTHLY REPORT'!G114</f>
        <v>URS Dames &amp; Moore</v>
      </c>
      <c r="H114" s="148" t="str">
        <f>'ALL PROJECTS MONTHLY REPORT'!H114</f>
        <v>Urban Builders (St. Paul Surety)</v>
      </c>
      <c r="I114" s="149">
        <f>'ALL PROJECTS MONTHLY REPORT'!I114</f>
        <v>184</v>
      </c>
      <c r="J114" s="149">
        <f>'ALL PROJECTS MONTHLY REPORT'!J114</f>
        <v>184</v>
      </c>
      <c r="K114" s="149">
        <f>'ALL PROJECTS MONTHLY REPORT'!K114</f>
        <v>0</v>
      </c>
      <c r="L114" s="26">
        <f>'ALL PROJECTS MONTHLY REPORT'!L114</f>
        <v>184</v>
      </c>
      <c r="M114" s="149">
        <f>'ALL PROJECTS MONTHLY REPORT'!M114</f>
        <v>0</v>
      </c>
      <c r="N114" s="149">
        <f>'ALL PROJECTS MONTHLY REPORT'!N114</f>
        <v>90</v>
      </c>
      <c r="O114" s="149">
        <f>'ALL PROJECTS MONTHLY REPORT'!O114</f>
        <v>0</v>
      </c>
      <c r="P114" s="27">
        <f>'ALL PROJECTS MONTHLY REPORT'!P114</f>
        <v>90</v>
      </c>
      <c r="Q114" s="28">
        <f>'ALL PROJECTS MONTHLY REPORT'!Q114</f>
        <v>0</v>
      </c>
      <c r="R114" s="29">
        <f>'ALL PROJECTS MONTHLY REPORT'!R114</f>
        <v>114</v>
      </c>
      <c r="S114" s="28">
        <f>'ALL PROJECTS MONTHLY REPORT'!S114</f>
        <v>1</v>
      </c>
      <c r="T114" s="31">
        <f>'ALL PROJECTS MONTHLY REPORT'!T114</f>
        <v>37853</v>
      </c>
      <c r="U114" s="31">
        <f>'ALL PROJECTS MONTHLY REPORT'!U114</f>
        <v>37942</v>
      </c>
      <c r="V114" s="32">
        <f>'ALL PROJECTS MONTHLY REPORT'!V114</f>
        <v>37942</v>
      </c>
      <c r="W114" s="32">
        <f>'ALL PROJECTS MONTHLY REPORT'!W114</f>
        <v>37967</v>
      </c>
      <c r="X114" s="32">
        <f>'ALL PROJECTS MONTHLY REPORT'!X114</f>
        <v>38034</v>
      </c>
      <c r="Y114" s="31">
        <f>'ALL PROJECTS MONTHLY REPORT'!Y114</f>
        <v>0</v>
      </c>
      <c r="Z114" s="150" t="str">
        <f>'ALL PROJECTS MONTHLY REPORT'!Z114</f>
        <v>CFP</v>
      </c>
      <c r="AA114" s="151">
        <f>'ALL PROJECTS MONTHLY REPORT'!AA114</f>
        <v>0</v>
      </c>
      <c r="AB114" s="152">
        <f>'ALL PROJECTS MONTHLY REPORT'!AB114</f>
        <v>9975000</v>
      </c>
      <c r="AC114" s="152">
        <f>'ALL PROJECTS MONTHLY REPORT'!AC114</f>
        <v>231719</v>
      </c>
      <c r="AD114" s="37">
        <f>'ALL PROJECTS MONTHLY REPORT'!AD114</f>
        <v>10206719</v>
      </c>
      <c r="AE114" s="28">
        <f>'ALL PROJECTS MONTHLY REPORT'!AE114</f>
        <v>2.322997493734336E-2</v>
      </c>
      <c r="AF114" s="37">
        <f>'ALL PROJECTS MONTHLY REPORT'!AF114</f>
        <v>10206719</v>
      </c>
      <c r="AG114" s="152">
        <f>'ALL PROJECTS MONTHLY REPORT'!AG114</f>
        <v>0</v>
      </c>
      <c r="AH114" s="37">
        <f>'ALL PROJECTS MONTHLY REPORT'!AH114</f>
        <v>10206719</v>
      </c>
      <c r="AI114" s="39">
        <f>'ALL PROJECTS MONTHLY REPORT'!AI114</f>
        <v>1</v>
      </c>
      <c r="AJ114" s="40">
        <f>'ALL PROJECTS MONTHLY REPORT'!AJ114</f>
        <v>0.61956521739130432</v>
      </c>
      <c r="AK114" s="39">
        <f>'ALL PROJECTS MONTHLY REPORT'!AK114</f>
        <v>1</v>
      </c>
      <c r="AL114" s="119">
        <f>'ALL PROJECTS MONTHLY REPORT'!AL114</f>
        <v>0</v>
      </c>
      <c r="AM114" s="153" t="str">
        <f>'ALL PROJECTS MONTHLY REPORT'!AM114</f>
        <v>Project Closed</v>
      </c>
      <c r="AN114" s="154" t="s">
        <v>223</v>
      </c>
    </row>
    <row r="115" spans="1:40" s="155" customFormat="1" ht="29.4" hidden="1" thickBot="1" x14ac:dyDescent="0.35">
      <c r="A115" s="147">
        <f>'ALL PROJECTS MONTHLY REPORT'!A115</f>
        <v>5040</v>
      </c>
      <c r="B115" s="148" t="str">
        <f>'ALL PROJECTS MONTHLY REPORT'!B115</f>
        <v>San Juan</v>
      </c>
      <c r="C115" s="148" t="str">
        <f>'ALL PROJECTS MONTHLY REPORT'!C115</f>
        <v>Jardines de Sellés (Fase II)</v>
      </c>
      <c r="D115" s="148" t="str">
        <f>'ALL PROJECTS MONTHLY REPORT'!D115</f>
        <v>Luz Acevedo</v>
      </c>
      <c r="E115" s="148" t="str">
        <f>'ALL PROJECTS MONTHLY REPORT'!E115</f>
        <v>Housing Promoters</v>
      </c>
      <c r="F115" s="148" t="str">
        <f>'ALL PROJECTS MONTHLY REPORT'!F115</f>
        <v>BMA</v>
      </c>
      <c r="G115" s="148" t="str">
        <f>'ALL PROJECTS MONTHLY REPORT'!G115</f>
        <v>URS Caribe</v>
      </c>
      <c r="H115" s="148" t="str">
        <f>'ALL PROJECTS MONTHLY REPORT'!H115</f>
        <v>Rodríguez &amp; del Valle</v>
      </c>
      <c r="I115" s="149">
        <f>'ALL PROJECTS MONTHLY REPORT'!I115</f>
        <v>216</v>
      </c>
      <c r="J115" s="149">
        <f>'ALL PROJECTS MONTHLY REPORT'!J115</f>
        <v>216</v>
      </c>
      <c r="K115" s="149">
        <f>'ALL PROJECTS MONTHLY REPORT'!K115</f>
        <v>0</v>
      </c>
      <c r="L115" s="26">
        <f>'ALL PROJECTS MONTHLY REPORT'!L115</f>
        <v>216</v>
      </c>
      <c r="M115" s="149">
        <f>'ALL PROJECTS MONTHLY REPORT'!M115</f>
        <v>0</v>
      </c>
      <c r="N115" s="149">
        <f>'ALL PROJECTS MONTHLY REPORT'!N115</f>
        <v>1095</v>
      </c>
      <c r="O115" s="149">
        <f>'ALL PROJECTS MONTHLY REPORT'!O115</f>
        <v>320</v>
      </c>
      <c r="P115" s="27">
        <f>'ALL PROJECTS MONTHLY REPORT'!P115</f>
        <v>1415</v>
      </c>
      <c r="Q115" s="28">
        <f>'ALL PROJECTS MONTHLY REPORT'!Q115</f>
        <v>0.29223744292237441</v>
      </c>
      <c r="R115" s="29">
        <f>'ALL PROJECTS MONTHLY REPORT'!R115</f>
        <v>1415</v>
      </c>
      <c r="S115" s="28">
        <f>'ALL PROJECTS MONTHLY REPORT'!S115</f>
        <v>1</v>
      </c>
      <c r="T115" s="31">
        <f>'ALL PROJECTS MONTHLY REPORT'!T115</f>
        <v>37424</v>
      </c>
      <c r="U115" s="31">
        <f>'ALL PROJECTS MONTHLY REPORT'!U115</f>
        <v>38518</v>
      </c>
      <c r="V115" s="32">
        <f>'ALL PROJECTS MONTHLY REPORT'!V115</f>
        <v>38838</v>
      </c>
      <c r="W115" s="32">
        <f>'ALL PROJECTS MONTHLY REPORT'!W115</f>
        <v>38839</v>
      </c>
      <c r="X115" s="32">
        <f>'ALL PROJECTS MONTHLY REPORT'!X115</f>
        <v>39229</v>
      </c>
      <c r="Y115" s="31">
        <f>'ALL PROJECTS MONTHLY REPORT'!Y115</f>
        <v>0</v>
      </c>
      <c r="Z115" s="150">
        <f>'ALL PROJECTS MONTHLY REPORT'!Z115</f>
        <v>0</v>
      </c>
      <c r="AA115" s="151">
        <f>'ALL PROJECTS MONTHLY REPORT'!AA115</f>
        <v>0</v>
      </c>
      <c r="AB115" s="152">
        <f>'ALL PROJECTS MONTHLY REPORT'!AB115</f>
        <v>15268000</v>
      </c>
      <c r="AC115" s="152">
        <f>'ALL PROJECTS MONTHLY REPORT'!AC115</f>
        <v>968748</v>
      </c>
      <c r="AD115" s="37">
        <f>'ALL PROJECTS MONTHLY REPORT'!AD115</f>
        <v>16236748</v>
      </c>
      <c r="AE115" s="28">
        <f>'ALL PROJECTS MONTHLY REPORT'!AE115</f>
        <v>6.3449567723342939E-2</v>
      </c>
      <c r="AF115" s="37">
        <f>'ALL PROJECTS MONTHLY REPORT'!AF115</f>
        <v>16236748</v>
      </c>
      <c r="AG115" s="152">
        <f>'ALL PROJECTS MONTHLY REPORT'!AG115</f>
        <v>0</v>
      </c>
      <c r="AH115" s="37">
        <f>'ALL PROJECTS MONTHLY REPORT'!AH115</f>
        <v>16236748</v>
      </c>
      <c r="AI115" s="39">
        <f>'ALL PROJECTS MONTHLY REPORT'!AI115</f>
        <v>1</v>
      </c>
      <c r="AJ115" s="40">
        <f>'ALL PROJECTS MONTHLY REPORT'!AJ115</f>
        <v>6.5509259259259256</v>
      </c>
      <c r="AK115" s="39">
        <f>'ALL PROJECTS MONTHLY REPORT'!AK115</f>
        <v>1</v>
      </c>
      <c r="AL115" s="119">
        <f>'ALL PROJECTS MONTHLY REPORT'!AL115</f>
        <v>0</v>
      </c>
      <c r="AM115" s="153" t="str">
        <f>'ALL PROJECTS MONTHLY REPORT'!AM115</f>
        <v>Project Closed</v>
      </c>
      <c r="AN115" s="154" t="s">
        <v>223</v>
      </c>
    </row>
    <row r="116" spans="1:40" s="155" customFormat="1" ht="29.4" hidden="1" thickBot="1" x14ac:dyDescent="0.35">
      <c r="A116" s="147" t="str">
        <f>'ALL PROJECTS MONTHLY REPORT'!A116</f>
        <v>5015-5140</v>
      </c>
      <c r="B116" s="148" t="str">
        <f>'ALL PROJECTS MONTHLY REPORT'!B116</f>
        <v>San Juan</v>
      </c>
      <c r="C116" s="148" t="str">
        <f>'ALL PROJECTS MONTHLY REPORT'!C116</f>
        <v>Las Gladiolas I &amp; II</v>
      </c>
      <c r="D116" s="148" t="str">
        <f>'ALL PROJECTS MONTHLY REPORT'!D116</f>
        <v>Félix Ortiz</v>
      </c>
      <c r="E116" s="148" t="str">
        <f>'ALL PROJECTS MONTHLY REPORT'!E116</f>
        <v>MAS Corp.</v>
      </c>
      <c r="F116" s="148" t="str">
        <f>'ALL PROJECTS MONTHLY REPORT'!F116</f>
        <v>CCC-JV</v>
      </c>
      <c r="G116" s="148" t="str">
        <f>'ALL PROJECTS MONTHLY REPORT'!G116</f>
        <v>Méndez-Brunner</v>
      </c>
      <c r="H116" s="148" t="str">
        <f>'ALL PROJECTS MONTHLY REPORT'!H116</f>
        <v>Del Valle Group</v>
      </c>
      <c r="I116" s="149">
        <f>'ALL PROJECTS MONTHLY REPORT'!I116</f>
        <v>676</v>
      </c>
      <c r="J116" s="149">
        <f>'ALL PROJECTS MONTHLY REPORT'!J116</f>
        <v>676</v>
      </c>
      <c r="K116" s="149">
        <f>'ALL PROJECTS MONTHLY REPORT'!K116</f>
        <v>0</v>
      </c>
      <c r="L116" s="26">
        <f>'ALL PROJECTS MONTHLY REPORT'!L116</f>
        <v>676</v>
      </c>
      <c r="M116" s="149">
        <f>'ALL PROJECTS MONTHLY REPORT'!M116</f>
        <v>0</v>
      </c>
      <c r="N116" s="149">
        <f>'ALL PROJECTS MONTHLY REPORT'!N116</f>
        <v>365</v>
      </c>
      <c r="O116" s="149">
        <f>'ALL PROJECTS MONTHLY REPORT'!O116</f>
        <v>77</v>
      </c>
      <c r="P116" s="27">
        <f>'ALL PROJECTS MONTHLY REPORT'!P116</f>
        <v>442</v>
      </c>
      <c r="Q116" s="28">
        <f>'ALL PROJECTS MONTHLY REPORT'!Q116</f>
        <v>0.21095890410958903</v>
      </c>
      <c r="R116" s="29">
        <f>'ALL PROJECTS MONTHLY REPORT'!R116</f>
        <v>449</v>
      </c>
      <c r="S116" s="28">
        <f>'ALL PROJECTS MONTHLY REPORT'!S116</f>
        <v>1</v>
      </c>
      <c r="T116" s="31">
        <f>'ALL PROJECTS MONTHLY REPORT'!T116</f>
        <v>40644</v>
      </c>
      <c r="U116" s="31">
        <f>'ALL PROJECTS MONTHLY REPORT'!U116</f>
        <v>41008</v>
      </c>
      <c r="V116" s="32">
        <f>'ALL PROJECTS MONTHLY REPORT'!V116</f>
        <v>41085</v>
      </c>
      <c r="W116" s="32">
        <f>'ALL PROJECTS MONTHLY REPORT'!W116</f>
        <v>41093</v>
      </c>
      <c r="X116" s="32">
        <f>'ALL PROJECTS MONTHLY REPORT'!X116</f>
        <v>41313</v>
      </c>
      <c r="Y116" s="31">
        <f>'ALL PROJECTS MONTHLY REPORT'!Y116</f>
        <v>0</v>
      </c>
      <c r="Z116" s="150" t="str">
        <f>'ALL PROJECTS MONTHLY REPORT'!Z116</f>
        <v>CFP</v>
      </c>
      <c r="AA116" s="151">
        <f>'ALL PROJECTS MONTHLY REPORT'!AA116</f>
        <v>0</v>
      </c>
      <c r="AB116" s="152">
        <f>'ALL PROJECTS MONTHLY REPORT'!AB116</f>
        <v>2932000</v>
      </c>
      <c r="AC116" s="152">
        <f>'ALL PROJECTS MONTHLY REPORT'!AC116</f>
        <v>129200.55</v>
      </c>
      <c r="AD116" s="37">
        <f>'ALL PROJECTS MONTHLY REPORT'!AD116</f>
        <v>3061200.55</v>
      </c>
      <c r="AE116" s="28">
        <f>'ALL PROJECTS MONTHLY REPORT'!AE116</f>
        <v>4.4065671896316508E-2</v>
      </c>
      <c r="AF116" s="37">
        <f>'ALL PROJECTS MONTHLY REPORT'!AF116</f>
        <v>3061200.55</v>
      </c>
      <c r="AG116" s="152">
        <f>'ALL PROJECTS MONTHLY REPORT'!AG116</f>
        <v>0</v>
      </c>
      <c r="AH116" s="37">
        <f>'ALL PROJECTS MONTHLY REPORT'!AH116</f>
        <v>3061200.55</v>
      </c>
      <c r="AI116" s="39">
        <f>'ALL PROJECTS MONTHLY REPORT'!AI116</f>
        <v>1</v>
      </c>
      <c r="AJ116" s="40">
        <f>'ALL PROJECTS MONTHLY REPORT'!AJ116</f>
        <v>0.66420118343195267</v>
      </c>
      <c r="AK116" s="39">
        <f>'ALL PROJECTS MONTHLY REPORT'!AK116</f>
        <v>1</v>
      </c>
      <c r="AL116" s="119">
        <f>'ALL PROJECTS MONTHLY REPORT'!AL116</f>
        <v>0</v>
      </c>
      <c r="AM116" s="153" t="str">
        <f>'ALL PROJECTS MONTHLY REPORT'!AM116</f>
        <v>Pending Close Out</v>
      </c>
      <c r="AN116" s="154" t="s">
        <v>223</v>
      </c>
    </row>
    <row r="117" spans="1:40" s="155" customFormat="1" ht="43.8" hidden="1" thickBot="1" x14ac:dyDescent="0.35">
      <c r="A117" s="147">
        <f>'ALL PROJECTS MONTHLY REPORT'!A117</f>
        <v>2003</v>
      </c>
      <c r="B117" s="148" t="str">
        <f>'ALL PROJECTS MONTHLY REPORT'!B117</f>
        <v>San Juan</v>
      </c>
      <c r="C117" s="148" t="str">
        <f>'ALL PROJECTS MONTHLY REPORT'!C117</f>
        <v>Puerta de Tierra</v>
      </c>
      <c r="D117" s="148" t="str">
        <f>'ALL PROJECTS MONTHLY REPORT'!D117</f>
        <v>Pedro Vega</v>
      </c>
      <c r="E117" s="148" t="str">
        <f>'ALL PROJECTS MONTHLY REPORT'!E117</f>
        <v>Cost Control Company, Inc.</v>
      </c>
      <c r="F117" s="148" t="str">
        <f>'ALL PROJECTS MONTHLY REPORT'!F117</f>
        <v xml:space="preserve">LMC
</v>
      </c>
      <c r="G117" s="148" t="str">
        <f>'ALL PROJECTS MONTHLY REPORT'!G117</f>
        <v>Guillermety, Ortiz &amp; Asoc.</v>
      </c>
      <c r="H117" s="148" t="str">
        <f>'ALL PROJECTS MONTHLY REPORT'!H117</f>
        <v>Homeca Recycling 2007-0498A</v>
      </c>
      <c r="I117" s="149">
        <f>'ALL PROJECTS MONTHLY REPORT'!I117</f>
        <v>148</v>
      </c>
      <c r="J117" s="149">
        <f>'ALL PROJECTS MONTHLY REPORT'!J117</f>
        <v>148</v>
      </c>
      <c r="K117" s="149">
        <f>'ALL PROJECTS MONTHLY REPORT'!K117</f>
        <v>0</v>
      </c>
      <c r="L117" s="26">
        <f>'ALL PROJECTS MONTHLY REPORT'!L117</f>
        <v>148</v>
      </c>
      <c r="M117" s="149">
        <f>'ALL PROJECTS MONTHLY REPORT'!M117</f>
        <v>0</v>
      </c>
      <c r="N117" s="149">
        <f>'ALL PROJECTS MONTHLY REPORT'!N117</f>
        <v>150</v>
      </c>
      <c r="O117" s="149">
        <f>'ALL PROJECTS MONTHLY REPORT'!O117</f>
        <v>300</v>
      </c>
      <c r="P117" s="27">
        <f>'ALL PROJECTS MONTHLY REPORT'!P117</f>
        <v>450</v>
      </c>
      <c r="Q117" s="28">
        <f>'ALL PROJECTS MONTHLY REPORT'!Q117</f>
        <v>2</v>
      </c>
      <c r="R117" s="29">
        <f>'ALL PROJECTS MONTHLY REPORT'!R117</f>
        <v>543</v>
      </c>
      <c r="S117" s="28">
        <f>'ALL PROJECTS MONTHLY REPORT'!S117</f>
        <v>1</v>
      </c>
      <c r="T117" s="31">
        <f>'ALL PROJECTS MONTHLY REPORT'!T117</f>
        <v>39163</v>
      </c>
      <c r="U117" s="31">
        <f>'ALL PROJECTS MONTHLY REPORT'!U117</f>
        <v>39312</v>
      </c>
      <c r="V117" s="32">
        <f>'ALL PROJECTS MONTHLY REPORT'!V117</f>
        <v>39612</v>
      </c>
      <c r="W117" s="32">
        <f>'ALL PROJECTS MONTHLY REPORT'!W117</f>
        <v>39706</v>
      </c>
      <c r="X117" s="32">
        <f>'ALL PROJECTS MONTHLY REPORT'!X117</f>
        <v>0</v>
      </c>
      <c r="Y117" s="31">
        <f>'ALL PROJECTS MONTHLY REPORT'!Y117</f>
        <v>0</v>
      </c>
      <c r="Z117" s="150" t="str">
        <f>'ALL PROJECTS MONTHLY REPORT'!Z117</f>
        <v>CFP</v>
      </c>
      <c r="AA117" s="151">
        <f>'ALL PROJECTS MONTHLY REPORT'!AA117</f>
        <v>0</v>
      </c>
      <c r="AB117" s="152">
        <f>'ALL PROJECTS MONTHLY REPORT'!AB117</f>
        <v>678000</v>
      </c>
      <c r="AC117" s="152">
        <f>'ALL PROJECTS MONTHLY REPORT'!AC117</f>
        <v>152491.82</v>
      </c>
      <c r="AD117" s="37">
        <f>'ALL PROJECTS MONTHLY REPORT'!AD117</f>
        <v>830491.82000000007</v>
      </c>
      <c r="AE117" s="28">
        <f>'ALL PROJECTS MONTHLY REPORT'!AE117</f>
        <v>0.22491418879056049</v>
      </c>
      <c r="AF117" s="37">
        <f>'ALL PROJECTS MONTHLY REPORT'!AF117</f>
        <v>830492</v>
      </c>
      <c r="AG117" s="152">
        <f>'ALL PROJECTS MONTHLY REPORT'!AG117</f>
        <v>0</v>
      </c>
      <c r="AH117" s="37">
        <f>'ALL PROJECTS MONTHLY REPORT'!AH117</f>
        <v>830492</v>
      </c>
      <c r="AI117" s="39">
        <f>'ALL PROJECTS MONTHLY REPORT'!AI117</f>
        <v>1.0000002167390403</v>
      </c>
      <c r="AJ117" s="40">
        <f>'ALL PROJECTS MONTHLY REPORT'!AJ117</f>
        <v>3.6689189189189189</v>
      </c>
      <c r="AK117" s="39">
        <f>'ALL PROJECTS MONTHLY REPORT'!AK117</f>
        <v>1</v>
      </c>
      <c r="AL117" s="119">
        <f>'ALL PROJECTS MONTHLY REPORT'!AL117</f>
        <v>0</v>
      </c>
      <c r="AM117" s="153" t="str">
        <f>'ALL PROJECTS MONTHLY REPORT'!AM117</f>
        <v>Project Closed</v>
      </c>
      <c r="AN117" s="154" t="s">
        <v>223</v>
      </c>
    </row>
    <row r="118" spans="1:40" s="155" customFormat="1" ht="43.8" hidden="1" thickBot="1" x14ac:dyDescent="0.35">
      <c r="A118" s="147">
        <f>'ALL PROJECTS MONTHLY REPORT'!A118</f>
        <v>2003</v>
      </c>
      <c r="B118" s="148" t="str">
        <f>'ALL PROJECTS MONTHLY REPORT'!B118</f>
        <v>San Juan</v>
      </c>
      <c r="C118" s="148" t="str">
        <f>'ALL PROJECTS MONTHLY REPORT'!C118</f>
        <v>New Puerta de Tierra</v>
      </c>
      <c r="D118" s="148" t="str">
        <f>'ALL PROJECTS MONTHLY REPORT'!D118</f>
        <v>Pedro Vega</v>
      </c>
      <c r="E118" s="148" t="str">
        <f>'ALL PROJECTS MONTHLY REPORT'!E118</f>
        <v>Cost Control Company, Inc.</v>
      </c>
      <c r="F118" s="148" t="str">
        <f>'ALL PROJECTS MONTHLY REPORT'!F118</f>
        <v xml:space="preserve">LMC
</v>
      </c>
      <c r="G118" s="148" t="str">
        <f>'ALL PROJECTS MONTHLY REPORT'!G118</f>
        <v>Guillermety, Ortiz &amp; Asoc.</v>
      </c>
      <c r="H118" s="148" t="str">
        <f>'ALL PROJECTS MONTHLY REPORT'!H118</f>
        <v>Cué &amp; López Construction, Inc</v>
      </c>
      <c r="I118" s="149">
        <f>'ALL PROJECTS MONTHLY REPORT'!I118</f>
        <v>85</v>
      </c>
      <c r="J118" s="149">
        <f>'ALL PROJECTS MONTHLY REPORT'!J118</f>
        <v>85</v>
      </c>
      <c r="K118" s="149">
        <f>'ALL PROJECTS MONTHLY REPORT'!K118</f>
        <v>0</v>
      </c>
      <c r="L118" s="26">
        <f>'ALL PROJECTS MONTHLY REPORT'!L118</f>
        <v>85</v>
      </c>
      <c r="M118" s="149">
        <f>'ALL PROJECTS MONTHLY REPORT'!M118</f>
        <v>0</v>
      </c>
      <c r="N118" s="149">
        <f>'ALL PROJECTS MONTHLY REPORT'!N118</f>
        <v>900</v>
      </c>
      <c r="O118" s="149">
        <f>'ALL PROJECTS MONTHLY REPORT'!O118</f>
        <v>20</v>
      </c>
      <c r="P118" s="27">
        <f>'ALL PROJECTS MONTHLY REPORT'!P118</f>
        <v>920</v>
      </c>
      <c r="Q118" s="28">
        <f>'ALL PROJECTS MONTHLY REPORT'!Q118</f>
        <v>2.2222222222222223E-2</v>
      </c>
      <c r="R118" s="29">
        <f>'ALL PROJECTS MONTHLY REPORT'!R118</f>
        <v>823</v>
      </c>
      <c r="S118" s="28">
        <f>'ALL PROJECTS MONTHLY REPORT'!S118</f>
        <v>1</v>
      </c>
      <c r="T118" s="31">
        <f>'ALL PROJECTS MONTHLY REPORT'!T118</f>
        <v>39762</v>
      </c>
      <c r="U118" s="31">
        <f>'ALL PROJECTS MONTHLY REPORT'!U118</f>
        <v>40661</v>
      </c>
      <c r="V118" s="32">
        <f>'ALL PROJECTS MONTHLY REPORT'!V118</f>
        <v>40681</v>
      </c>
      <c r="W118" s="32">
        <f>'ALL PROJECTS MONTHLY REPORT'!W118</f>
        <v>40585</v>
      </c>
      <c r="X118" s="32">
        <f>'ALL PROJECTS MONTHLY REPORT'!X118</f>
        <v>40680</v>
      </c>
      <c r="Y118" s="31">
        <f>'ALL PROJECTS MONTHLY REPORT'!Y118</f>
        <v>0</v>
      </c>
      <c r="Z118" s="150" t="str">
        <f>'ALL PROJECTS MONTHLY REPORT'!Z118</f>
        <v>CFP/Línea de Crédito</v>
      </c>
      <c r="AA118" s="151">
        <f>'ALL PROJECTS MONTHLY REPORT'!AA118</f>
        <v>0</v>
      </c>
      <c r="AB118" s="152">
        <f>'ALL PROJECTS MONTHLY REPORT'!AB118</f>
        <v>16770000</v>
      </c>
      <c r="AC118" s="152">
        <f>'ALL PROJECTS MONTHLY REPORT'!AC118</f>
        <v>813871.99</v>
      </c>
      <c r="AD118" s="37">
        <f>'ALL PROJECTS MONTHLY REPORT'!AD118</f>
        <v>17583871.989999998</v>
      </c>
      <c r="AE118" s="28">
        <f>'ALL PROJECTS MONTHLY REPORT'!AE118</f>
        <v>4.8531424567680378E-2</v>
      </c>
      <c r="AF118" s="37">
        <f>'ALL PROJECTS MONTHLY REPORT'!AF118</f>
        <v>17583871.989999998</v>
      </c>
      <c r="AG118" s="152">
        <f>'ALL PROJECTS MONTHLY REPORT'!AG118</f>
        <v>0</v>
      </c>
      <c r="AH118" s="37">
        <f>'ALL PROJECTS MONTHLY REPORT'!AH118</f>
        <v>17583871.989999998</v>
      </c>
      <c r="AI118" s="39">
        <f>'ALL PROJECTS MONTHLY REPORT'!AI118</f>
        <v>1</v>
      </c>
      <c r="AJ118" s="40">
        <f>'ALL PROJECTS MONTHLY REPORT'!AJ118</f>
        <v>9.6823529411764699</v>
      </c>
      <c r="AK118" s="39">
        <f>'ALL PROJECTS MONTHLY REPORT'!AK118</f>
        <v>1</v>
      </c>
      <c r="AL118" s="119">
        <f>'ALL PROJECTS MONTHLY REPORT'!AL118</f>
        <v>0</v>
      </c>
      <c r="AM118" s="153" t="str">
        <f>'ALL PROJECTS MONTHLY REPORT'!AM118</f>
        <v>Project Closed</v>
      </c>
      <c r="AN118" s="154" t="s">
        <v>223</v>
      </c>
    </row>
    <row r="119" spans="1:40" s="155" customFormat="1" ht="43.8" hidden="1" thickBot="1" x14ac:dyDescent="0.35">
      <c r="A119" s="147">
        <f>'ALL PROJECTS MONTHLY REPORT'!A119</f>
        <v>2004</v>
      </c>
      <c r="B119" s="148" t="str">
        <f>'ALL PROJECTS MONTHLY REPORT'!B119</f>
        <v>San Juan</v>
      </c>
      <c r="C119" s="148" t="str">
        <f>'ALL PROJECTS MONTHLY REPORT'!C119</f>
        <v>San Agustín</v>
      </c>
      <c r="D119" s="148" t="str">
        <f>'ALL PROJECTS MONTHLY REPORT'!D119</f>
        <v>José M. Paris Escalera</v>
      </c>
      <c r="E119" s="148" t="str">
        <f>'ALL PROJECTS MONTHLY REPORT'!E119</f>
        <v>AM Contractors</v>
      </c>
      <c r="F119" s="148" t="str">
        <f>'ALL PROJECTS MONTHLY REPORT'!F119</f>
        <v>Klassik Builders</v>
      </c>
      <c r="G119" s="148" t="str">
        <f>'ALL PROJECTS MONTHLY REPORT'!G119</f>
        <v>Ray Engineers PSC</v>
      </c>
      <c r="H119" s="148" t="str">
        <f>'ALL PROJECTS MONTHLY REPORT'!H119</f>
        <v>Cuè &amp; López Construction, Inc</v>
      </c>
      <c r="I119" s="149">
        <f>'ALL PROJECTS MONTHLY REPORT'!I119</f>
        <v>84</v>
      </c>
      <c r="J119" s="149">
        <f>'ALL PROJECTS MONTHLY REPORT'!J119</f>
        <v>84</v>
      </c>
      <c r="K119" s="149">
        <f>'ALL PROJECTS MONTHLY REPORT'!K119</f>
        <v>0</v>
      </c>
      <c r="L119" s="26">
        <f>'ALL PROJECTS MONTHLY REPORT'!L119</f>
        <v>84</v>
      </c>
      <c r="M119" s="149">
        <f>'ALL PROJECTS MONTHLY REPORT'!M119</f>
        <v>0</v>
      </c>
      <c r="N119" s="149">
        <f>'ALL PROJECTS MONTHLY REPORT'!N119</f>
        <v>570</v>
      </c>
      <c r="O119" s="149">
        <f>'ALL PROJECTS MONTHLY REPORT'!O119</f>
        <v>304</v>
      </c>
      <c r="P119" s="27">
        <f>'ALL PROJECTS MONTHLY REPORT'!P119</f>
        <v>874</v>
      </c>
      <c r="Q119" s="28">
        <f>'ALL PROJECTS MONTHLY REPORT'!Q119</f>
        <v>0.53333333333333333</v>
      </c>
      <c r="R119" s="29">
        <f>'ALL PROJECTS MONTHLY REPORT'!R119</f>
        <v>869</v>
      </c>
      <c r="S119" s="28">
        <f>'ALL PROJECTS MONTHLY REPORT'!S119</f>
        <v>1</v>
      </c>
      <c r="T119" s="31">
        <f>'ALL PROJECTS MONTHLY REPORT'!T119</f>
        <v>40161</v>
      </c>
      <c r="U119" s="31">
        <f>'ALL PROJECTS MONTHLY REPORT'!U119</f>
        <v>40730</v>
      </c>
      <c r="V119" s="32">
        <f>'ALL PROJECTS MONTHLY REPORT'!V119</f>
        <v>41034</v>
      </c>
      <c r="W119" s="32">
        <f>'ALL PROJECTS MONTHLY REPORT'!W119</f>
        <v>41030</v>
      </c>
      <c r="X119" s="32">
        <f>'ALL PROJECTS MONTHLY REPORT'!X119</f>
        <v>41108</v>
      </c>
      <c r="Y119" s="31">
        <f>'ALL PROJECTS MONTHLY REPORT'!Y119</f>
        <v>0</v>
      </c>
      <c r="Z119" s="150" t="str">
        <f>'ALL PROJECTS MONTHLY REPORT'!Z119</f>
        <v>ARRA</v>
      </c>
      <c r="AA119" s="151">
        <f>'ALL PROJECTS MONTHLY REPORT'!AA119</f>
        <v>0</v>
      </c>
      <c r="AB119" s="152">
        <f>'ALL PROJECTS MONTHLY REPORT'!AB119</f>
        <v>3746000</v>
      </c>
      <c r="AC119" s="152">
        <f>'ALL PROJECTS MONTHLY REPORT'!AC119</f>
        <v>1029880.39</v>
      </c>
      <c r="AD119" s="37">
        <f>'ALL PROJECTS MONTHLY REPORT'!AD119</f>
        <v>4775880.3899999997</v>
      </c>
      <c r="AE119" s="28">
        <f>'ALL PROJECTS MONTHLY REPORT'!AE119</f>
        <v>0.2749280272290443</v>
      </c>
      <c r="AF119" s="37">
        <f>'ALL PROJECTS MONTHLY REPORT'!AF119</f>
        <v>4775880.3899999997</v>
      </c>
      <c r="AG119" s="152">
        <f>'ALL PROJECTS MONTHLY REPORT'!AG119</f>
        <v>0</v>
      </c>
      <c r="AH119" s="37">
        <f>'ALL PROJECTS MONTHLY REPORT'!AH119</f>
        <v>4775880.3899999997</v>
      </c>
      <c r="AI119" s="39">
        <f>'ALL PROJECTS MONTHLY REPORT'!AI119</f>
        <v>1</v>
      </c>
      <c r="AJ119" s="40">
        <f>'ALL PROJECTS MONTHLY REPORT'!AJ119</f>
        <v>10.345238095238095</v>
      </c>
      <c r="AK119" s="39">
        <f>'ALL PROJECTS MONTHLY REPORT'!AK119</f>
        <v>1</v>
      </c>
      <c r="AL119" s="119">
        <f>'ALL PROJECTS MONTHLY REPORT'!AL119</f>
        <v>0</v>
      </c>
      <c r="AM119" s="153" t="str">
        <f>'ALL PROJECTS MONTHLY REPORT'!AM119</f>
        <v>Project Closed</v>
      </c>
      <c r="AN119" s="154" t="s">
        <v>223</v>
      </c>
    </row>
    <row r="120" spans="1:40" s="155" customFormat="1" ht="43.8" hidden="1" thickBot="1" x14ac:dyDescent="0.35">
      <c r="A120" s="147">
        <f>'ALL PROJECTS MONTHLY REPORT'!A120</f>
        <v>2012</v>
      </c>
      <c r="B120" s="148" t="str">
        <f>'ALL PROJECTS MONTHLY REPORT'!B120</f>
        <v>San Juan</v>
      </c>
      <c r="C120" s="148" t="str">
        <f>'ALL PROJECTS MONTHLY REPORT'!C120</f>
        <v>Villa España</v>
      </c>
      <c r="D120" s="148" t="str">
        <f>'ALL PROJECTS MONTHLY REPORT'!D120</f>
        <v>Pedro Vega</v>
      </c>
      <c r="E120" s="148" t="str">
        <f>'ALL PROJECTS MONTHLY REPORT'!E120</f>
        <v>Cost Control Company</v>
      </c>
      <c r="F120" s="148" t="str">
        <f>'ALL PROJECTS MONTHLY REPORT'!F120</f>
        <v xml:space="preserve">LMC
</v>
      </c>
      <c r="G120" s="148" t="str">
        <f>'ALL PROJECTS MONTHLY REPORT'!G120</f>
        <v>Ray Engineers, PSC</v>
      </c>
      <c r="H120" s="148" t="str">
        <f>'ALL PROJECTS MONTHLY REPORT'!H120</f>
        <v>Rodríguez &amp; del Valle</v>
      </c>
      <c r="I120" s="149">
        <f>'ALL PROJECTS MONTHLY REPORT'!I120</f>
        <v>500</v>
      </c>
      <c r="J120" s="149">
        <f>'ALL PROJECTS MONTHLY REPORT'!J120</f>
        <v>500</v>
      </c>
      <c r="K120" s="149">
        <f>'ALL PROJECTS MONTHLY REPORT'!K120</f>
        <v>0</v>
      </c>
      <c r="L120" s="26">
        <f>'ALL PROJECTS MONTHLY REPORT'!L120</f>
        <v>500</v>
      </c>
      <c r="M120" s="149">
        <f>'ALL PROJECTS MONTHLY REPORT'!M120</f>
        <v>0</v>
      </c>
      <c r="N120" s="149">
        <f>'ALL PROJECTS MONTHLY REPORT'!N120</f>
        <v>1280</v>
      </c>
      <c r="O120" s="149">
        <f>'ALL PROJECTS MONTHLY REPORT'!O120</f>
        <v>929</v>
      </c>
      <c r="P120" s="27">
        <f>'ALL PROJECTS MONTHLY REPORT'!P120</f>
        <v>2209</v>
      </c>
      <c r="Q120" s="28">
        <f>'ALL PROJECTS MONTHLY REPORT'!Q120</f>
        <v>0.72578125000000004</v>
      </c>
      <c r="R120" s="29">
        <f>'ALL PROJECTS MONTHLY REPORT'!R120</f>
        <v>2208</v>
      </c>
      <c r="S120" s="28">
        <f>'ALL PROJECTS MONTHLY REPORT'!S120</f>
        <v>1</v>
      </c>
      <c r="T120" s="31">
        <f>'ALL PROJECTS MONTHLY REPORT'!T120</f>
        <v>37893</v>
      </c>
      <c r="U120" s="31">
        <f>'ALL PROJECTS MONTHLY REPORT'!U120</f>
        <v>39172</v>
      </c>
      <c r="V120" s="32">
        <f>'ALL PROJECTS MONTHLY REPORT'!V120</f>
        <v>40101</v>
      </c>
      <c r="W120" s="32">
        <f>'ALL PROJECTS MONTHLY REPORT'!W120</f>
        <v>40101</v>
      </c>
      <c r="X120" s="32">
        <f>'ALL PROJECTS MONTHLY REPORT'!X120</f>
        <v>40472</v>
      </c>
      <c r="Y120" s="31">
        <f>'ALL PROJECTS MONTHLY REPORT'!Y120</f>
        <v>0</v>
      </c>
      <c r="Z120" s="150" t="str">
        <f>'ALL PROJECTS MONTHLY REPORT'!Z120</f>
        <v>Tax Credit</v>
      </c>
      <c r="AA120" s="151">
        <f>'ALL PROJECTS MONTHLY REPORT'!AA120</f>
        <v>0</v>
      </c>
      <c r="AB120" s="152">
        <f>'ALL PROJECTS MONTHLY REPORT'!AB120</f>
        <v>33768000</v>
      </c>
      <c r="AC120" s="152">
        <f>'ALL PROJECTS MONTHLY REPORT'!AC120</f>
        <v>1862123</v>
      </c>
      <c r="AD120" s="37">
        <f>'ALL PROJECTS MONTHLY REPORT'!AD120</f>
        <v>35630123</v>
      </c>
      <c r="AE120" s="28">
        <f>'ALL PROJECTS MONTHLY REPORT'!AE120</f>
        <v>5.51446043591566E-2</v>
      </c>
      <c r="AF120" s="37">
        <f>'ALL PROJECTS MONTHLY REPORT'!AF120</f>
        <v>35630123</v>
      </c>
      <c r="AG120" s="152">
        <f>'ALL PROJECTS MONTHLY REPORT'!AG120</f>
        <v>0</v>
      </c>
      <c r="AH120" s="37">
        <f>'ALL PROJECTS MONTHLY REPORT'!AH120</f>
        <v>35630123</v>
      </c>
      <c r="AI120" s="39">
        <f>'ALL PROJECTS MONTHLY REPORT'!AI120</f>
        <v>1</v>
      </c>
      <c r="AJ120" s="40">
        <f>'ALL PROJECTS MONTHLY REPORT'!AJ120</f>
        <v>4.4160000000000004</v>
      </c>
      <c r="AK120" s="39">
        <f>'ALL PROJECTS MONTHLY REPORT'!AK120</f>
        <v>1</v>
      </c>
      <c r="AL120" s="119">
        <f>'ALL PROJECTS MONTHLY REPORT'!AL120</f>
        <v>0</v>
      </c>
      <c r="AM120" s="153" t="str">
        <f>'ALL PROJECTS MONTHLY REPORT'!AM120</f>
        <v>Project Closed</v>
      </c>
      <c r="AN120" s="154" t="s">
        <v>223</v>
      </c>
    </row>
    <row r="121" spans="1:40" s="155" customFormat="1" ht="16.2" hidden="1" thickBot="1" x14ac:dyDescent="0.35">
      <c r="A121" s="147">
        <f>'ALL PROJECTS MONTHLY REPORT'!A121</f>
        <v>3090</v>
      </c>
      <c r="B121" s="148" t="str">
        <f>'ALL PROJECTS MONTHLY REPORT'!B121</f>
        <v>Salinas</v>
      </c>
      <c r="C121" s="148" t="str">
        <f>'ALL PROJECTS MONTHLY REPORT'!C121</f>
        <v>Bella Vista</v>
      </c>
      <c r="D121" s="148" t="str">
        <f>'ALL PROJECTS MONTHLY REPORT'!D121</f>
        <v>Félix Ortiz</v>
      </c>
      <c r="E121" s="148" t="str">
        <f>'ALL PROJECTS MONTHLY REPORT'!E121</f>
        <v>MJ Consulting</v>
      </c>
      <c r="F121" s="148" t="str">
        <f>'ALL PROJECTS MONTHLY REPORT'!F121</f>
        <v>Klassik Builders</v>
      </c>
      <c r="G121" s="148" t="str">
        <f>'ALL PROJECTS MONTHLY REPORT'!G121</f>
        <v>INTEGRA</v>
      </c>
      <c r="H121" s="148" t="str">
        <f>'ALL PROJECTS MONTHLY REPORT'!H121</f>
        <v>LPC&amp;D</v>
      </c>
      <c r="I121" s="149">
        <f>'ALL PROJECTS MONTHLY REPORT'!I121</f>
        <v>100</v>
      </c>
      <c r="J121" s="149">
        <f>'ALL PROJECTS MONTHLY REPORT'!J121</f>
        <v>100</v>
      </c>
      <c r="K121" s="149">
        <f>'ALL PROJECTS MONTHLY REPORT'!K121</f>
        <v>0</v>
      </c>
      <c r="L121" s="26">
        <f>'ALL PROJECTS MONTHLY REPORT'!L121</f>
        <v>100</v>
      </c>
      <c r="M121" s="149">
        <f>'ALL PROJECTS MONTHLY REPORT'!M121</f>
        <v>0</v>
      </c>
      <c r="N121" s="149">
        <f>'ALL PROJECTS MONTHLY REPORT'!N121</f>
        <v>730</v>
      </c>
      <c r="O121" s="149">
        <f>'ALL PROJECTS MONTHLY REPORT'!O121</f>
        <v>160</v>
      </c>
      <c r="P121" s="27">
        <f>'ALL PROJECTS MONTHLY REPORT'!P121</f>
        <v>890</v>
      </c>
      <c r="Q121" s="28">
        <f>'ALL PROJECTS MONTHLY REPORT'!Q121</f>
        <v>0.21917808219178081</v>
      </c>
      <c r="R121" s="29">
        <f>'ALL PROJECTS MONTHLY REPORT'!R121</f>
        <v>889</v>
      </c>
      <c r="S121" s="28">
        <f>'ALL PROJECTS MONTHLY REPORT'!S121</f>
        <v>1</v>
      </c>
      <c r="T121" s="31">
        <f>'ALL PROJECTS MONTHLY REPORT'!T121</f>
        <v>40064</v>
      </c>
      <c r="U121" s="31">
        <f>'ALL PROJECTS MONTHLY REPORT'!U121</f>
        <v>40793</v>
      </c>
      <c r="V121" s="32">
        <f>'ALL PROJECTS MONTHLY REPORT'!V121</f>
        <v>40953</v>
      </c>
      <c r="W121" s="32">
        <f>'ALL PROJECTS MONTHLY REPORT'!W121</f>
        <v>40953</v>
      </c>
      <c r="X121" s="32">
        <f>'ALL PROJECTS MONTHLY REPORT'!X121</f>
        <v>41106</v>
      </c>
      <c r="Y121" s="31">
        <f>'ALL PROJECTS MONTHLY REPORT'!Y121</f>
        <v>0</v>
      </c>
      <c r="Z121" s="150" t="str">
        <f>'ALL PROJECTS MONTHLY REPORT'!Z121</f>
        <v>ARRA</v>
      </c>
      <c r="AA121" s="151">
        <f>'ALL PROJECTS MONTHLY REPORT'!AA121</f>
        <v>0</v>
      </c>
      <c r="AB121" s="152">
        <f>'ALL PROJECTS MONTHLY REPORT'!AB121</f>
        <v>10500000</v>
      </c>
      <c r="AC121" s="152">
        <f>'ALL PROJECTS MONTHLY REPORT'!AC121</f>
        <v>749675.93</v>
      </c>
      <c r="AD121" s="37">
        <f>'ALL PROJECTS MONTHLY REPORT'!AD121</f>
        <v>11249675.93</v>
      </c>
      <c r="AE121" s="28">
        <f>'ALL PROJECTS MONTHLY REPORT'!AE121</f>
        <v>7.1397707619047623E-2</v>
      </c>
      <c r="AF121" s="37">
        <f>'ALL PROJECTS MONTHLY REPORT'!AF121</f>
        <v>11249675.93</v>
      </c>
      <c r="AG121" s="152">
        <f>'ALL PROJECTS MONTHLY REPORT'!AG121</f>
        <v>0</v>
      </c>
      <c r="AH121" s="37">
        <f>'ALL PROJECTS MONTHLY REPORT'!AH121</f>
        <v>11249675.93</v>
      </c>
      <c r="AI121" s="39">
        <f>'ALL PROJECTS MONTHLY REPORT'!AI121</f>
        <v>1</v>
      </c>
      <c r="AJ121" s="40">
        <f>'ALL PROJECTS MONTHLY REPORT'!AJ121</f>
        <v>8.89</v>
      </c>
      <c r="AK121" s="39">
        <f>'ALL PROJECTS MONTHLY REPORT'!AK121</f>
        <v>1</v>
      </c>
      <c r="AL121" s="119">
        <f>'ALL PROJECTS MONTHLY REPORT'!AL121</f>
        <v>0</v>
      </c>
      <c r="AM121" s="153">
        <f>'ALL PROJECTS MONTHLY REPORT'!AM121</f>
        <v>0</v>
      </c>
      <c r="AN121" s="154" t="s">
        <v>223</v>
      </c>
    </row>
    <row r="122" spans="1:40" s="155" customFormat="1" ht="43.8" hidden="1" thickBot="1" x14ac:dyDescent="0.35">
      <c r="A122" s="147">
        <f>'ALL PROJECTS MONTHLY REPORT'!A122</f>
        <v>5092</v>
      </c>
      <c r="B122" s="148" t="str">
        <f>'ALL PROJECTS MONTHLY REPORT'!B122</f>
        <v>San Lorenzo</v>
      </c>
      <c r="C122" s="148" t="str">
        <f>'ALL PROJECTS MONTHLY REPORT'!C122</f>
        <v>La Lorenzana</v>
      </c>
      <c r="D122" s="148" t="str">
        <f>'ALL PROJECTS MONTHLY REPORT'!D122</f>
        <v>Iván Blanco</v>
      </c>
      <c r="E122" s="148" t="str">
        <f>'ALL PROJECTS MONTHLY REPORT'!E122</f>
        <v>MJ Consulting</v>
      </c>
      <c r="F122" s="148" t="str">
        <f>'ALL PROJECTS MONTHLY REPORT'!F122</f>
        <v>URS</v>
      </c>
      <c r="G122" s="148" t="str">
        <f>'ALL PROJECTS MONTHLY REPORT'!G122</f>
        <v>René Acosta Ingenieros</v>
      </c>
      <c r="H122" s="148" t="str">
        <f>'ALL PROJECTS MONTHLY REPORT'!H122</f>
        <v>CD Builders</v>
      </c>
      <c r="I122" s="149">
        <f>'ALL PROJECTS MONTHLY REPORT'!I122</f>
        <v>100</v>
      </c>
      <c r="J122" s="149">
        <f>'ALL PROJECTS MONTHLY REPORT'!J122</f>
        <v>100</v>
      </c>
      <c r="K122" s="149">
        <f>'ALL PROJECTS MONTHLY REPORT'!K122</f>
        <v>0</v>
      </c>
      <c r="L122" s="26">
        <f>'ALL PROJECTS MONTHLY REPORT'!L122</f>
        <v>100</v>
      </c>
      <c r="M122" s="149">
        <f>'ALL PROJECTS MONTHLY REPORT'!M122</f>
        <v>0</v>
      </c>
      <c r="N122" s="149">
        <f>'ALL PROJECTS MONTHLY REPORT'!N122</f>
        <v>730</v>
      </c>
      <c r="O122" s="149">
        <f>'ALL PROJECTS MONTHLY REPORT'!O122</f>
        <v>351</v>
      </c>
      <c r="P122" s="27">
        <f>'ALL PROJECTS MONTHLY REPORT'!P122</f>
        <v>1081</v>
      </c>
      <c r="Q122" s="28">
        <f>'ALL PROJECTS MONTHLY REPORT'!Q122</f>
        <v>0.4808219178082192</v>
      </c>
      <c r="R122" s="29">
        <f>'ALL PROJECTS MONTHLY REPORT'!R122</f>
        <v>1147</v>
      </c>
      <c r="S122" s="28">
        <f>'ALL PROJECTS MONTHLY REPORT'!S122</f>
        <v>1</v>
      </c>
      <c r="T122" s="31">
        <f>'ALL PROJECTS MONTHLY REPORT'!T122</f>
        <v>38609</v>
      </c>
      <c r="U122" s="31">
        <f>'ALL PROJECTS MONTHLY REPORT'!U122</f>
        <v>39338</v>
      </c>
      <c r="V122" s="32">
        <f>'ALL PROJECTS MONTHLY REPORT'!V122</f>
        <v>39689</v>
      </c>
      <c r="W122" s="32">
        <f>'ALL PROJECTS MONTHLY REPORT'!W122</f>
        <v>39756</v>
      </c>
      <c r="X122" s="32">
        <f>'ALL PROJECTS MONTHLY REPORT'!X122</f>
        <v>40073</v>
      </c>
      <c r="Y122" s="31">
        <f>'ALL PROJECTS MONTHLY REPORT'!Y122</f>
        <v>0</v>
      </c>
      <c r="Z122" s="150" t="str">
        <f>'ALL PROJECTS MONTHLY REPORT'!Z122</f>
        <v>Tax Credit</v>
      </c>
      <c r="AA122" s="151">
        <f>'ALL PROJECTS MONTHLY REPORT'!AA122</f>
        <v>0</v>
      </c>
      <c r="AB122" s="152">
        <f>'ALL PROJECTS MONTHLY REPORT'!AB122</f>
        <v>10310000</v>
      </c>
      <c r="AC122" s="152">
        <f>'ALL PROJECTS MONTHLY REPORT'!AC122</f>
        <v>828444.55</v>
      </c>
      <c r="AD122" s="37">
        <f>'ALL PROJECTS MONTHLY REPORT'!AD122</f>
        <v>11138444.550000001</v>
      </c>
      <c r="AE122" s="28">
        <f>'ALL PROJECTS MONTHLY REPORT'!AE122</f>
        <v>8.0353496605237634E-2</v>
      </c>
      <c r="AF122" s="37">
        <f>'ALL PROJECTS MONTHLY REPORT'!AF122</f>
        <v>11138444.550000001</v>
      </c>
      <c r="AG122" s="152">
        <f>'ALL PROJECTS MONTHLY REPORT'!AG122</f>
        <v>0</v>
      </c>
      <c r="AH122" s="37">
        <f>'ALL PROJECTS MONTHLY REPORT'!AH122</f>
        <v>11138444.550000001</v>
      </c>
      <c r="AI122" s="39">
        <f>'ALL PROJECTS MONTHLY REPORT'!AI122</f>
        <v>1</v>
      </c>
      <c r="AJ122" s="40">
        <f>'ALL PROJECTS MONTHLY REPORT'!AJ122</f>
        <v>11.47</v>
      </c>
      <c r="AK122" s="39">
        <f>'ALL PROJECTS MONTHLY REPORT'!AK122</f>
        <v>1</v>
      </c>
      <c r="AL122" s="119">
        <f>'ALL PROJECTS MONTHLY REPORT'!AL122</f>
        <v>0</v>
      </c>
      <c r="AM122" s="153" t="str">
        <f>'ALL PROJECTS MONTHLY REPORT'!AM122</f>
        <v>Project Closed</v>
      </c>
      <c r="AN122" s="154" t="s">
        <v>223</v>
      </c>
    </row>
    <row r="123" spans="1:40" s="155" customFormat="1" ht="58.2" hidden="1" thickBot="1" x14ac:dyDescent="0.35">
      <c r="A123" s="147">
        <f>'ALL PROJECTS MONTHLY REPORT'!A123</f>
        <v>3087</v>
      </c>
      <c r="B123" s="148" t="str">
        <f>'ALL PROJECTS MONTHLY REPORT'!B123</f>
        <v>San Sebastian</v>
      </c>
      <c r="C123" s="148" t="str">
        <f>'ALL PROJECTS MONTHLY REPORT'!C123</f>
        <v>Andrés Méndez Liceaga</v>
      </c>
      <c r="D123" s="148" t="str">
        <f>'ALL PROJECTS MONTHLY REPORT'!D123</f>
        <v>Arturo Acevedo</v>
      </c>
      <c r="E123" s="148" t="str">
        <f>'ALL PROJECTS MONTHLY REPORT'!E123</f>
        <v>Inn Capital Housing Division Joint Venture</v>
      </c>
      <c r="F123" s="148" t="str">
        <f>'ALL PROJECTS MONTHLY REPORT'!F123</f>
        <v xml:space="preserve">CMS
</v>
      </c>
      <c r="G123" s="148" t="str">
        <f>'ALL PROJECTS MONTHLY REPORT'!G123</f>
        <v>Interplan</v>
      </c>
      <c r="H123" s="148" t="str">
        <f>'ALL PROJECTS MONTHLY REPORT'!H123</f>
        <v>RC Engineering</v>
      </c>
      <c r="I123" s="149">
        <f>'ALL PROJECTS MONTHLY REPORT'!I123</f>
        <v>150</v>
      </c>
      <c r="J123" s="149">
        <f>'ALL PROJECTS MONTHLY REPORT'!J123</f>
        <v>150</v>
      </c>
      <c r="K123" s="149">
        <f>'ALL PROJECTS MONTHLY REPORT'!K123</f>
        <v>0</v>
      </c>
      <c r="L123" s="26">
        <f>'ALL PROJECTS MONTHLY REPORT'!L123</f>
        <v>150</v>
      </c>
      <c r="M123" s="149">
        <f>'ALL PROJECTS MONTHLY REPORT'!M123</f>
        <v>0</v>
      </c>
      <c r="N123" s="149">
        <f>'ALL PROJECTS MONTHLY REPORT'!N123</f>
        <v>960</v>
      </c>
      <c r="O123" s="149">
        <f>'ALL PROJECTS MONTHLY REPORT'!O123</f>
        <v>729</v>
      </c>
      <c r="P123" s="27">
        <f>'ALL PROJECTS MONTHLY REPORT'!P123</f>
        <v>1689</v>
      </c>
      <c r="Q123" s="28">
        <f>'ALL PROJECTS MONTHLY REPORT'!Q123</f>
        <v>0.75937500000000002</v>
      </c>
      <c r="R123" s="29">
        <f>'ALL PROJECTS MONTHLY REPORT'!R123</f>
        <v>1688</v>
      </c>
      <c r="S123" s="28">
        <f>'ALL PROJECTS MONTHLY REPORT'!S123</f>
        <v>1</v>
      </c>
      <c r="T123" s="31">
        <f>'ALL PROJECTS MONTHLY REPORT'!T123</f>
        <v>38131</v>
      </c>
      <c r="U123" s="31">
        <f>'ALL PROJECTS MONTHLY REPORT'!U123</f>
        <v>39090</v>
      </c>
      <c r="V123" s="32">
        <f>'ALL PROJECTS MONTHLY REPORT'!V123</f>
        <v>39819</v>
      </c>
      <c r="W123" s="32">
        <f>'ALL PROJECTS MONTHLY REPORT'!W123</f>
        <v>39819</v>
      </c>
      <c r="X123" s="32">
        <f>'ALL PROJECTS MONTHLY REPORT'!X123</f>
        <v>39860</v>
      </c>
      <c r="Y123" s="31">
        <f>'ALL PROJECTS MONTHLY REPORT'!Y123</f>
        <v>0</v>
      </c>
      <c r="Z123" s="150" t="str">
        <f>'ALL PROJECTS MONTHLY REPORT'!Z123</f>
        <v xml:space="preserve">Tax Credit </v>
      </c>
      <c r="AA123" s="151">
        <f>'ALL PROJECTS MONTHLY REPORT'!AA123</f>
        <v>0</v>
      </c>
      <c r="AB123" s="152">
        <f>'ALL PROJECTS MONTHLY REPORT'!AB123</f>
        <v>13130000</v>
      </c>
      <c r="AC123" s="152">
        <f>'ALL PROJECTS MONTHLY REPORT'!AC123</f>
        <v>401586.86</v>
      </c>
      <c r="AD123" s="37">
        <f>'ALL PROJECTS MONTHLY REPORT'!AD123</f>
        <v>13531586.859999999</v>
      </c>
      <c r="AE123" s="28">
        <f>'ALL PROJECTS MONTHLY REPORT'!AE123</f>
        <v>3.0585442498095961E-2</v>
      </c>
      <c r="AF123" s="37">
        <f>'ALL PROJECTS MONTHLY REPORT'!AF123</f>
        <v>13531587</v>
      </c>
      <c r="AG123" s="152">
        <f>'ALL PROJECTS MONTHLY REPORT'!AG123</f>
        <v>0</v>
      </c>
      <c r="AH123" s="37">
        <f>'ALL PROJECTS MONTHLY REPORT'!AH123</f>
        <v>13531587</v>
      </c>
      <c r="AI123" s="39">
        <f>'ALL PROJECTS MONTHLY REPORT'!AI123</f>
        <v>1.0000000103461628</v>
      </c>
      <c r="AJ123" s="40">
        <f>'ALL PROJECTS MONTHLY REPORT'!AJ123</f>
        <v>11.253333333333334</v>
      </c>
      <c r="AK123" s="39">
        <f>'ALL PROJECTS MONTHLY REPORT'!AK123</f>
        <v>1</v>
      </c>
      <c r="AL123" s="119">
        <f>'ALL PROJECTS MONTHLY REPORT'!AL123</f>
        <v>0</v>
      </c>
      <c r="AM123" s="153" t="str">
        <f>'ALL PROJECTS MONTHLY REPORT'!AM123</f>
        <v>Project Closed</v>
      </c>
      <c r="AN123" s="154" t="s">
        <v>223</v>
      </c>
    </row>
    <row r="124" spans="1:40" s="155" customFormat="1" ht="101.4" hidden="1" thickBot="1" x14ac:dyDescent="0.35">
      <c r="A124" s="147">
        <f>'ALL PROJECTS MONTHLY REPORT'!A124</f>
        <v>5144</v>
      </c>
      <c r="B124" s="148" t="str">
        <f>'ALL PROJECTS MONTHLY REPORT'!B124</f>
        <v>Santa Isabel</v>
      </c>
      <c r="C124" s="148" t="str">
        <f>'ALL PROJECTS MONTHLY REPORT'!C124</f>
        <v>Rincón Taíno</v>
      </c>
      <c r="D124" s="148" t="str">
        <f>'ALL PROJECTS MONTHLY REPORT'!D124</f>
        <v>Rubén Cotto</v>
      </c>
      <c r="E124" s="148" t="str">
        <f>'ALL PROJECTS MONTHLY REPORT'!E124</f>
        <v>J. A. Machuca</v>
      </c>
      <c r="F124" s="148" t="str">
        <f>'ALL PROJECTS MONTHLY REPORT'!F124</f>
        <v>BMA</v>
      </c>
      <c r="G124" s="148" t="str">
        <f>'ALL PROJECTS MONTHLY REPORT'!G124</f>
        <v>Hernández   -    Bauzá</v>
      </c>
      <c r="H124" s="148" t="str">
        <f>'ALL PROJECTS MONTHLY REPORT'!H124</f>
        <v>Constructora I. Meléndez</v>
      </c>
      <c r="I124" s="149">
        <f>'ALL PROJECTS MONTHLY REPORT'!I124</f>
        <v>100</v>
      </c>
      <c r="J124" s="149">
        <f>'ALL PROJECTS MONTHLY REPORT'!J124</f>
        <v>100</v>
      </c>
      <c r="K124" s="149">
        <f>'ALL PROJECTS MONTHLY REPORT'!K124</f>
        <v>0</v>
      </c>
      <c r="L124" s="26">
        <f>'ALL PROJECTS MONTHLY REPORT'!L124</f>
        <v>100</v>
      </c>
      <c r="M124" s="149">
        <f>'ALL PROJECTS MONTHLY REPORT'!M124</f>
        <v>0</v>
      </c>
      <c r="N124" s="149">
        <f>'ALL PROJECTS MONTHLY REPORT'!N124</f>
        <v>810</v>
      </c>
      <c r="O124" s="149">
        <f>'ALL PROJECTS MONTHLY REPORT'!O124</f>
        <v>499</v>
      </c>
      <c r="P124" s="27">
        <f>'ALL PROJECTS MONTHLY REPORT'!P124</f>
        <v>1309</v>
      </c>
      <c r="Q124" s="28">
        <f>'ALL PROJECTS MONTHLY REPORT'!Q124</f>
        <v>0.61604938271604937</v>
      </c>
      <c r="R124" s="29">
        <f>'ALL PROJECTS MONTHLY REPORT'!R124</f>
        <v>1087</v>
      </c>
      <c r="S124" s="28">
        <f>'ALL PROJECTS MONTHLY REPORT'!S124</f>
        <v>1</v>
      </c>
      <c r="T124" s="31">
        <f>'ALL PROJECTS MONTHLY REPORT'!T124</f>
        <v>37830</v>
      </c>
      <c r="U124" s="31">
        <f>'ALL PROJECTS MONTHLY REPORT'!U124</f>
        <v>38639</v>
      </c>
      <c r="V124" s="32">
        <f>'ALL PROJECTS MONTHLY REPORT'!V124</f>
        <v>39138</v>
      </c>
      <c r="W124" s="32">
        <f>'ALL PROJECTS MONTHLY REPORT'!W124</f>
        <v>38917</v>
      </c>
      <c r="X124" s="32">
        <f>'ALL PROJECTS MONTHLY REPORT'!X124</f>
        <v>38990</v>
      </c>
      <c r="Y124" s="31">
        <f>'ALL PROJECTS MONTHLY REPORT'!Y124</f>
        <v>0</v>
      </c>
      <c r="Z124" s="150">
        <f>'ALL PROJECTS MONTHLY REPORT'!Z124</f>
        <v>0</v>
      </c>
      <c r="AA124" s="151">
        <f>'ALL PROJECTS MONTHLY REPORT'!AA124</f>
        <v>0</v>
      </c>
      <c r="AB124" s="152">
        <f>'ALL PROJECTS MONTHLY REPORT'!AB124</f>
        <v>7231087</v>
      </c>
      <c r="AC124" s="152">
        <f>'ALL PROJECTS MONTHLY REPORT'!AC124</f>
        <v>175900</v>
      </c>
      <c r="AD124" s="37">
        <f>'ALL PROJECTS MONTHLY REPORT'!AD124</f>
        <v>7406987</v>
      </c>
      <c r="AE124" s="28">
        <f>'ALL PROJECTS MONTHLY REPORT'!AE124</f>
        <v>2.4325526715416369E-2</v>
      </c>
      <c r="AF124" s="37">
        <f>'ALL PROJECTS MONTHLY REPORT'!AF124</f>
        <v>6372476</v>
      </c>
      <c r="AG124" s="152">
        <f>'ALL PROJECTS MONTHLY REPORT'!AG124</f>
        <v>0</v>
      </c>
      <c r="AH124" s="37">
        <f>'ALL PROJECTS MONTHLY REPORT'!AH124</f>
        <v>6372476</v>
      </c>
      <c r="AI124" s="39">
        <f>'ALL PROJECTS MONTHLY REPORT'!AI124</f>
        <v>0.860333088204421</v>
      </c>
      <c r="AJ124" s="40">
        <f>'ALL PROJECTS MONTHLY REPORT'!AJ124</f>
        <v>10.87</v>
      </c>
      <c r="AK124" s="39">
        <f>'ALL PROJECTS MONTHLY REPORT'!AK124</f>
        <v>1</v>
      </c>
      <c r="AL124" s="119">
        <f>'ALL PROJECTS MONTHLY REPORT'!AL124</f>
        <v>0</v>
      </c>
      <c r="AM124" s="153" t="str">
        <f>'ALL PROJECTS MONTHLY REPORT'!AM124</f>
        <v>Las OC # 7 y 8 fueron sometidas por el CM, pero le fueron devueltas para aclaracion o correccion, ya que el NGC no esta de acuerdo con el tiempo de extension otorgado y los "supporting documents". Posteriormente el CM las entrego fuera del termino de vigencia y las mismas no se pudieron procesar. El contratista sometio demanda y se efectuo reunion entre ambas representaciones legales. Se llego a un acuerdo: AVP de pagar lo que se le adeudaba por concepto de daños liquidos y retenido, Contratista: No reclamar "extended overhead" ni la OC #8. Esto hace varios meses y AVP tiene pendiente procesar los pagos correspondientes.</v>
      </c>
      <c r="AN124" s="154" t="s">
        <v>223</v>
      </c>
    </row>
    <row r="125" spans="1:40" s="155" customFormat="1" ht="58.2" hidden="1" thickBot="1" x14ac:dyDescent="0.35">
      <c r="A125" s="147">
        <f>'ALL PROJECTS MONTHLY REPORT'!A125</f>
        <v>5198</v>
      </c>
      <c r="B125" s="148" t="str">
        <f>'ALL PROJECTS MONTHLY REPORT'!B125</f>
        <v>Toa Alta</v>
      </c>
      <c r="C125" s="148" t="str">
        <f>'ALL PROJECTS MONTHLY REPORT'!C125</f>
        <v>Jardines de San Fernando</v>
      </c>
      <c r="D125" s="148" t="str">
        <f>'ALL PROJECTS MONTHLY REPORT'!D125</f>
        <v>Luis Rodríguez</v>
      </c>
      <c r="E125" s="148" t="str">
        <f>'ALL PROJECTS MONTHLY REPORT'!E125</f>
        <v>Housing Promoters</v>
      </c>
      <c r="F125" s="148" t="str">
        <f>'ALL PROJECTS MONTHLY REPORT'!F125</f>
        <v>MD</v>
      </c>
      <c r="G125" s="148" t="str">
        <f>'ALL PROJECTS MONTHLY REPORT'!G125</f>
        <v>URS Caribe, LLP</v>
      </c>
      <c r="H125" s="148" t="str">
        <f>'ALL PROJECTS MONTHLY REPORT'!H125</f>
        <v>Orion Contractors</v>
      </c>
      <c r="I125" s="149">
        <f>'ALL PROJECTS MONTHLY REPORT'!I125</f>
        <v>51</v>
      </c>
      <c r="J125" s="149">
        <f>'ALL PROJECTS MONTHLY REPORT'!J125</f>
        <v>51</v>
      </c>
      <c r="K125" s="149">
        <f>'ALL PROJECTS MONTHLY REPORT'!K125</f>
        <v>0</v>
      </c>
      <c r="L125" s="26">
        <f>'ALL PROJECTS MONTHLY REPORT'!L125</f>
        <v>51</v>
      </c>
      <c r="M125" s="149">
        <f>'ALL PROJECTS MONTHLY REPORT'!M125</f>
        <v>0</v>
      </c>
      <c r="N125" s="149">
        <f>'ALL PROJECTS MONTHLY REPORT'!N125</f>
        <v>800</v>
      </c>
      <c r="O125" s="149">
        <f>'ALL PROJECTS MONTHLY REPORT'!O125</f>
        <v>1627</v>
      </c>
      <c r="P125" s="27">
        <f>'ALL PROJECTS MONTHLY REPORT'!P125</f>
        <v>2427</v>
      </c>
      <c r="Q125" s="28">
        <f>'ALL PROJECTS MONTHLY REPORT'!Q125</f>
        <v>2.0337499999999999</v>
      </c>
      <c r="R125" s="29">
        <f>'ALL PROJECTS MONTHLY REPORT'!R125</f>
        <v>2502</v>
      </c>
      <c r="S125" s="28">
        <f>'ALL PROJECTS MONTHLY REPORT'!S125</f>
        <v>1</v>
      </c>
      <c r="T125" s="31">
        <f>'ALL PROJECTS MONTHLY REPORT'!T125</f>
        <v>38726</v>
      </c>
      <c r="U125" s="31">
        <f>'ALL PROJECTS MONTHLY REPORT'!U125</f>
        <v>39525</v>
      </c>
      <c r="V125" s="32">
        <f>'ALL PROJECTS MONTHLY REPORT'!V125</f>
        <v>41152</v>
      </c>
      <c r="W125" s="32">
        <f>'ALL PROJECTS MONTHLY REPORT'!W125</f>
        <v>41228</v>
      </c>
      <c r="X125" s="32">
        <f>'ALL PROJECTS MONTHLY REPORT'!X125</f>
        <v>41562</v>
      </c>
      <c r="Y125" s="31">
        <f>'ALL PROJECTS MONTHLY REPORT'!Y125</f>
        <v>0</v>
      </c>
      <c r="Z125" s="150" t="str">
        <f>'ALL PROJECTS MONTHLY REPORT'!Z125</f>
        <v>BFP-2003</v>
      </c>
      <c r="AA125" s="151">
        <f>'ALL PROJECTS MONTHLY REPORT'!AA125</f>
        <v>0</v>
      </c>
      <c r="AB125" s="152">
        <f>'ALL PROJECTS MONTHLY REPORT'!AB125</f>
        <v>7227000</v>
      </c>
      <c r="AC125" s="152">
        <f>'ALL PROJECTS MONTHLY REPORT'!AC125</f>
        <v>-982226.89</v>
      </c>
      <c r="AD125" s="37">
        <f>'ALL PROJECTS MONTHLY REPORT'!AD125</f>
        <v>6244773.1100000003</v>
      </c>
      <c r="AE125" s="28">
        <f>'ALL PROJECTS MONTHLY REPORT'!AE125</f>
        <v>-0.13591073612840737</v>
      </c>
      <c r="AF125" s="37">
        <f>'ALL PROJECTS MONTHLY REPORT'!AF125</f>
        <v>6244773.1100000003</v>
      </c>
      <c r="AG125" s="152">
        <f>'ALL PROJECTS MONTHLY REPORT'!AG125</f>
        <v>0</v>
      </c>
      <c r="AH125" s="37">
        <f>'ALL PROJECTS MONTHLY REPORT'!AH125</f>
        <v>6244773.1100000003</v>
      </c>
      <c r="AI125" s="39">
        <f>'ALL PROJECTS MONTHLY REPORT'!AI125</f>
        <v>1</v>
      </c>
      <c r="AJ125" s="40">
        <f>'ALL PROJECTS MONTHLY REPORT'!AJ125</f>
        <v>49.058823529411768</v>
      </c>
      <c r="AK125" s="39">
        <f>'ALL PROJECTS MONTHLY REPORT'!AK125</f>
        <v>1</v>
      </c>
      <c r="AL125" s="119">
        <f>'ALL PROJECTS MONTHLY REPORT'!AL125</f>
        <v>0</v>
      </c>
      <c r="AM125" s="153" t="str">
        <f>'ALL PROJECTS MONTHLY REPORT'!AM125</f>
        <v>The PRPHA and the Contractor signed a Termination by Convinience (TBC), where the contractor grants a creditfor the amount of $2,182,368.61 for the remaining work phase IV,V and VIII. The PRPHA extends the contract by 744 calendar days providing a substantial termination effective at the August 31, 2012. The contractor walves its claim for extended overhead.</v>
      </c>
      <c r="AN125" s="154" t="s">
        <v>223</v>
      </c>
    </row>
    <row r="126" spans="1:40" s="155" customFormat="1" ht="43.8" hidden="1" thickBot="1" x14ac:dyDescent="0.35">
      <c r="A126" s="147">
        <f>'ALL PROJECTS MONTHLY REPORT'!A126</f>
        <v>3069</v>
      </c>
      <c r="B126" s="148" t="str">
        <f>'ALL PROJECTS MONTHLY REPORT'!B126</f>
        <v>Toa Baja</v>
      </c>
      <c r="C126" s="148" t="str">
        <f>'ALL PROJECTS MONTHLY REPORT'!C126</f>
        <v>El Toa</v>
      </c>
      <c r="D126" s="148" t="str">
        <f>'ALL PROJECTS MONTHLY REPORT'!D126</f>
        <v>Jorge Mercado</v>
      </c>
      <c r="E126" s="148" t="str">
        <f>'ALL PROJECTS MONTHLY REPORT'!E126</f>
        <v>MJ Consulting</v>
      </c>
      <c r="F126" s="148" t="str">
        <f>'ALL PROJECTS MONTHLY REPORT'!F126</f>
        <v>AVP</v>
      </c>
      <c r="G126" s="148" t="str">
        <f>'ALL PROJECTS MONTHLY REPORT'!G126</f>
        <v>Soler Cloquel &amp; Asoc.</v>
      </c>
      <c r="H126" s="148" t="str">
        <f>'ALL PROJECTS MONTHLY REPORT'!H126</f>
        <v>Royal Ins.</v>
      </c>
      <c r="I126" s="149">
        <f>'ALL PROJECTS MONTHLY REPORT'!I126</f>
        <v>80</v>
      </c>
      <c r="J126" s="149">
        <f>'ALL PROJECTS MONTHLY REPORT'!J126</f>
        <v>80</v>
      </c>
      <c r="K126" s="149">
        <f>'ALL PROJECTS MONTHLY REPORT'!K126</f>
        <v>0</v>
      </c>
      <c r="L126" s="26">
        <f>'ALL PROJECTS MONTHLY REPORT'!L126</f>
        <v>80</v>
      </c>
      <c r="M126" s="149">
        <f>'ALL PROJECTS MONTHLY REPORT'!M126</f>
        <v>0</v>
      </c>
      <c r="N126" s="149">
        <f>'ALL PROJECTS MONTHLY REPORT'!N126</f>
        <v>669</v>
      </c>
      <c r="O126" s="149">
        <f>'ALL PROJECTS MONTHLY REPORT'!O126</f>
        <v>458</v>
      </c>
      <c r="P126" s="27">
        <f>'ALL PROJECTS MONTHLY REPORT'!P126</f>
        <v>1127</v>
      </c>
      <c r="Q126" s="28">
        <f>'ALL PROJECTS MONTHLY REPORT'!Q126</f>
        <v>0.68460388639760839</v>
      </c>
      <c r="R126" s="29">
        <f>'ALL PROJECTS MONTHLY REPORT'!R126</f>
        <v>1205</v>
      </c>
      <c r="S126" s="28">
        <f>'ALL PROJECTS MONTHLY REPORT'!S126</f>
        <v>1</v>
      </c>
      <c r="T126" s="31">
        <f>'ALL PROJECTS MONTHLY REPORT'!T126</f>
        <v>35611</v>
      </c>
      <c r="U126" s="31">
        <f>'ALL PROJECTS MONTHLY REPORT'!U126</f>
        <v>36279</v>
      </c>
      <c r="V126" s="32">
        <f>'ALL PROJECTS MONTHLY REPORT'!V126</f>
        <v>36737</v>
      </c>
      <c r="W126" s="32">
        <f>'ALL PROJECTS MONTHLY REPORT'!W126</f>
        <v>36816</v>
      </c>
      <c r="X126" s="32">
        <f>'ALL PROJECTS MONTHLY REPORT'!X126</f>
        <v>37029</v>
      </c>
      <c r="Y126" s="31">
        <f>'ALL PROJECTS MONTHLY REPORT'!Y126</f>
        <v>0</v>
      </c>
      <c r="Z126" s="150">
        <f>'ALL PROJECTS MONTHLY REPORT'!Z126</f>
        <v>0</v>
      </c>
      <c r="AA126" s="151">
        <f>'ALL PROJECTS MONTHLY REPORT'!AA126</f>
        <v>0</v>
      </c>
      <c r="AB126" s="152">
        <f>'ALL PROJECTS MONTHLY REPORT'!AB126</f>
        <v>4045086</v>
      </c>
      <c r="AC126" s="152">
        <f>'ALL PROJECTS MONTHLY REPORT'!AC126</f>
        <v>299127</v>
      </c>
      <c r="AD126" s="37">
        <f>'ALL PROJECTS MONTHLY REPORT'!AD126</f>
        <v>4344213</v>
      </c>
      <c r="AE126" s="28">
        <f>'ALL PROJECTS MONTHLY REPORT'!AE126</f>
        <v>7.39482423859468E-2</v>
      </c>
      <c r="AF126" s="37">
        <f>'ALL PROJECTS MONTHLY REPORT'!AF126</f>
        <v>4344213</v>
      </c>
      <c r="AG126" s="152">
        <f>'ALL PROJECTS MONTHLY REPORT'!AG126</f>
        <v>0</v>
      </c>
      <c r="AH126" s="37">
        <f>'ALL PROJECTS MONTHLY REPORT'!AH126</f>
        <v>4344213</v>
      </c>
      <c r="AI126" s="39">
        <f>'ALL PROJECTS MONTHLY REPORT'!AI126</f>
        <v>1</v>
      </c>
      <c r="AJ126" s="40">
        <f>'ALL PROJECTS MONTHLY REPORT'!AJ126</f>
        <v>15.0625</v>
      </c>
      <c r="AK126" s="39">
        <f>'ALL PROJECTS MONTHLY REPORT'!AK126</f>
        <v>1</v>
      </c>
      <c r="AL126" s="119">
        <f>'ALL PROJECTS MONTHLY REPORT'!AL126</f>
        <v>0</v>
      </c>
      <c r="AM126" s="153" t="str">
        <f>'ALL PROJECTS MONTHLY REPORT'!AM126</f>
        <v>Project Closed</v>
      </c>
      <c r="AN126" s="154" t="s">
        <v>223</v>
      </c>
    </row>
    <row r="127" spans="1:40" s="155" customFormat="1" ht="43.8" hidden="1" thickBot="1" x14ac:dyDescent="0.35">
      <c r="A127" s="147">
        <f>'ALL PROJECTS MONTHLY REPORT'!A127</f>
        <v>5193</v>
      </c>
      <c r="B127" s="148" t="str">
        <f>'ALL PROJECTS MONTHLY REPORT'!B127</f>
        <v>Trujillo Alto</v>
      </c>
      <c r="C127" s="148" t="str">
        <f>'ALL PROJECTS MONTHLY REPORT'!C127</f>
        <v>Los Rosales</v>
      </c>
      <c r="D127" s="148" t="str">
        <f>'ALL PROJECTS MONTHLY REPORT'!D127</f>
        <v>José M. Paris Escalera</v>
      </c>
      <c r="E127" s="148" t="str">
        <f>'ALL PROJECTS MONTHLY REPORT'!E127</f>
        <v>Peregrine Group Inc.</v>
      </c>
      <c r="F127" s="148" t="str">
        <f>'ALL PROJECTS MONTHLY REPORT'!F127</f>
        <v>Klassik Builders</v>
      </c>
      <c r="G127" s="148" t="str">
        <f>'ALL PROJECTS MONTHLY REPORT'!G127</f>
        <v>URS Caribe, LLP</v>
      </c>
      <c r="H127" s="148" t="str">
        <f>'ALL PROJECTS MONTHLY REPORT'!H127</f>
        <v>Cidra Excavation, SE</v>
      </c>
      <c r="I127" s="149">
        <f>'ALL PROJECTS MONTHLY REPORT'!I127</f>
        <v>74</v>
      </c>
      <c r="J127" s="149">
        <f>'ALL PROJECTS MONTHLY REPORT'!J127</f>
        <v>74</v>
      </c>
      <c r="K127" s="149">
        <f>'ALL PROJECTS MONTHLY REPORT'!K127</f>
        <v>0</v>
      </c>
      <c r="L127" s="26">
        <f>'ALL PROJECTS MONTHLY REPORT'!L127</f>
        <v>74</v>
      </c>
      <c r="M127" s="149">
        <f>'ALL PROJECTS MONTHLY REPORT'!M127</f>
        <v>0</v>
      </c>
      <c r="N127" s="149">
        <f>'ALL PROJECTS MONTHLY REPORT'!N127</f>
        <v>730</v>
      </c>
      <c r="O127" s="149">
        <f>'ALL PROJECTS MONTHLY REPORT'!O127</f>
        <v>138</v>
      </c>
      <c r="P127" s="27">
        <f>'ALL PROJECTS MONTHLY REPORT'!P127</f>
        <v>868</v>
      </c>
      <c r="Q127" s="28">
        <f>'ALL PROJECTS MONTHLY REPORT'!Q127</f>
        <v>0.18904109589041096</v>
      </c>
      <c r="R127" s="29">
        <f>'ALL PROJECTS MONTHLY REPORT'!R127</f>
        <v>821</v>
      </c>
      <c r="S127" s="28">
        <f>'ALL PROJECTS MONTHLY REPORT'!S127</f>
        <v>1</v>
      </c>
      <c r="T127" s="31">
        <f>'ALL PROJECTS MONTHLY REPORT'!T127</f>
        <v>40133</v>
      </c>
      <c r="U127" s="31">
        <f>'ALL PROJECTS MONTHLY REPORT'!U127</f>
        <v>40862</v>
      </c>
      <c r="V127" s="32">
        <f>'ALL PROJECTS MONTHLY REPORT'!V127</f>
        <v>41000</v>
      </c>
      <c r="W127" s="32">
        <f>'ALL PROJECTS MONTHLY REPORT'!W127</f>
        <v>40954</v>
      </c>
      <c r="X127" s="32">
        <f>'ALL PROJECTS MONTHLY REPORT'!X127</f>
        <v>41135</v>
      </c>
      <c r="Y127" s="31">
        <f>'ALL PROJECTS MONTHLY REPORT'!Y127</f>
        <v>0</v>
      </c>
      <c r="Z127" s="150" t="str">
        <f>'ALL PROJECTS MONTHLY REPORT'!Z127</f>
        <v>ARRA</v>
      </c>
      <c r="AA127" s="151">
        <f>'ALL PROJECTS MONTHLY REPORT'!AA127</f>
        <v>0</v>
      </c>
      <c r="AB127" s="152">
        <f>'ALL PROJECTS MONTHLY REPORT'!AB127</f>
        <v>7947800</v>
      </c>
      <c r="AC127" s="152">
        <f>'ALL PROJECTS MONTHLY REPORT'!AC127</f>
        <v>1458351.48</v>
      </c>
      <c r="AD127" s="37">
        <f>'ALL PROJECTS MONTHLY REPORT'!AD127</f>
        <v>9406151.4800000004</v>
      </c>
      <c r="AE127" s="28">
        <f>'ALL PROJECTS MONTHLY REPORT'!AE127</f>
        <v>0.18349121517904327</v>
      </c>
      <c r="AF127" s="37">
        <f>'ALL PROJECTS MONTHLY REPORT'!AF127</f>
        <v>9406151.4800000004</v>
      </c>
      <c r="AG127" s="152">
        <f>'ALL PROJECTS MONTHLY REPORT'!AG127</f>
        <v>0</v>
      </c>
      <c r="AH127" s="37">
        <f>'ALL PROJECTS MONTHLY REPORT'!AH127</f>
        <v>9406151.4800000004</v>
      </c>
      <c r="AI127" s="39">
        <f>'ALL PROJECTS MONTHLY REPORT'!AI127</f>
        <v>1</v>
      </c>
      <c r="AJ127" s="40">
        <f>'ALL PROJECTS MONTHLY REPORT'!AJ127</f>
        <v>11.094594594594595</v>
      </c>
      <c r="AK127" s="39">
        <f>'ALL PROJECTS MONTHLY REPORT'!AK127</f>
        <v>1</v>
      </c>
      <c r="AL127" s="119">
        <f>'ALL PROJECTS MONTHLY REPORT'!AL127</f>
        <v>0</v>
      </c>
      <c r="AM127" s="153" t="str">
        <f>'ALL PROJECTS MONTHLY REPORT'!AM127</f>
        <v>Project Closed</v>
      </c>
      <c r="AN127" s="154" t="s">
        <v>223</v>
      </c>
    </row>
    <row r="128" spans="1:40" s="155" customFormat="1" ht="29.4" hidden="1" thickBot="1" x14ac:dyDescent="0.35">
      <c r="A128" s="147">
        <f>'ALL PROJECTS MONTHLY REPORT'!A128</f>
        <v>3071</v>
      </c>
      <c r="B128" s="148" t="str">
        <f>'ALL PROJECTS MONTHLY REPORT'!B128</f>
        <v>Vega Alta</v>
      </c>
      <c r="C128" s="148" t="str">
        <f>'ALL PROJECTS MONTHLY REPORT'!C128</f>
        <v>Fco. Vega Sánchez</v>
      </c>
      <c r="D128" s="148" t="str">
        <f>'ALL PROJECTS MONTHLY REPORT'!D128</f>
        <v>José Negrón</v>
      </c>
      <c r="E128" s="148" t="str">
        <f>'ALL PROJECTS MONTHLY REPORT'!E128</f>
        <v>MJ Consulting</v>
      </c>
      <c r="F128" s="148" t="str">
        <f>'ALL PROJECTS MONTHLY REPORT'!F128</f>
        <v xml:space="preserve">LMC
</v>
      </c>
      <c r="G128" s="148" t="str">
        <f>'ALL PROJECTS MONTHLY REPORT'!G128</f>
        <v>Hernández   -    Bauzá</v>
      </c>
      <c r="H128" s="148" t="str">
        <f>'ALL PROJECTS MONTHLY REPORT'!H128</f>
        <v>Del Valle Group</v>
      </c>
      <c r="I128" s="149">
        <f>'ALL PROJECTS MONTHLY REPORT'!I128</f>
        <v>100</v>
      </c>
      <c r="J128" s="149">
        <f>'ALL PROJECTS MONTHLY REPORT'!J128</f>
        <v>100</v>
      </c>
      <c r="K128" s="149">
        <f>'ALL PROJECTS MONTHLY REPORT'!K128</f>
        <v>0</v>
      </c>
      <c r="L128" s="26">
        <f>'ALL PROJECTS MONTHLY REPORT'!L128</f>
        <v>100</v>
      </c>
      <c r="M128" s="149">
        <f>'ALL PROJECTS MONTHLY REPORT'!M128</f>
        <v>0</v>
      </c>
      <c r="N128" s="149">
        <f>'ALL PROJECTS MONTHLY REPORT'!N128</f>
        <v>782</v>
      </c>
      <c r="O128" s="149">
        <f>'ALL PROJECTS MONTHLY REPORT'!O128</f>
        <v>109</v>
      </c>
      <c r="P128" s="27">
        <f>'ALL PROJECTS MONTHLY REPORT'!P128</f>
        <v>891</v>
      </c>
      <c r="Q128" s="28">
        <f>'ALL PROJECTS MONTHLY REPORT'!Q128</f>
        <v>0.13938618925831203</v>
      </c>
      <c r="R128" s="29">
        <f>'ALL PROJECTS MONTHLY REPORT'!R128</f>
        <v>890</v>
      </c>
      <c r="S128" s="28">
        <f>'ALL PROJECTS MONTHLY REPORT'!S128</f>
        <v>1</v>
      </c>
      <c r="T128" s="31">
        <f>'ALL PROJECTS MONTHLY REPORT'!T128</f>
        <v>36801</v>
      </c>
      <c r="U128" s="31">
        <f>'ALL PROJECTS MONTHLY REPORT'!U128</f>
        <v>37582</v>
      </c>
      <c r="V128" s="32">
        <f>'ALL PROJECTS MONTHLY REPORT'!V128</f>
        <v>37691</v>
      </c>
      <c r="W128" s="32">
        <f>'ALL PROJECTS MONTHLY REPORT'!W128</f>
        <v>37691</v>
      </c>
      <c r="X128" s="32">
        <f>'ALL PROJECTS MONTHLY REPORT'!X128</f>
        <v>37722</v>
      </c>
      <c r="Y128" s="31">
        <f>'ALL PROJECTS MONTHLY REPORT'!Y128</f>
        <v>0</v>
      </c>
      <c r="Z128" s="150">
        <f>'ALL PROJECTS MONTHLY REPORT'!Z128</f>
        <v>0</v>
      </c>
      <c r="AA128" s="151">
        <f>'ALL PROJECTS MONTHLY REPORT'!AA128</f>
        <v>0</v>
      </c>
      <c r="AB128" s="152">
        <f>'ALL PROJECTS MONTHLY REPORT'!AB128</f>
        <v>9309000</v>
      </c>
      <c r="AC128" s="152">
        <f>'ALL PROJECTS MONTHLY REPORT'!AC128</f>
        <v>70614.850000000006</v>
      </c>
      <c r="AD128" s="37">
        <f>'ALL PROJECTS MONTHLY REPORT'!AD128</f>
        <v>9379614.8499999996</v>
      </c>
      <c r="AE128" s="28">
        <f>'ALL PROJECTS MONTHLY REPORT'!AE128</f>
        <v>7.5856536684928569E-3</v>
      </c>
      <c r="AF128" s="37">
        <f>'ALL PROJECTS MONTHLY REPORT'!AF128</f>
        <v>9379616</v>
      </c>
      <c r="AG128" s="152">
        <f>'ALL PROJECTS MONTHLY REPORT'!AG128</f>
        <v>0</v>
      </c>
      <c r="AH128" s="37">
        <f>'ALL PROJECTS MONTHLY REPORT'!AH128</f>
        <v>9379616</v>
      </c>
      <c r="AI128" s="39">
        <f>'ALL PROJECTS MONTHLY REPORT'!AI128</f>
        <v>1.0000001226063138</v>
      </c>
      <c r="AJ128" s="40">
        <f>'ALL PROJECTS MONTHLY REPORT'!AJ128</f>
        <v>8.9</v>
      </c>
      <c r="AK128" s="39">
        <f>'ALL PROJECTS MONTHLY REPORT'!AK128</f>
        <v>1</v>
      </c>
      <c r="AL128" s="119">
        <f>'ALL PROJECTS MONTHLY REPORT'!AL128</f>
        <v>0</v>
      </c>
      <c r="AM128" s="153" t="str">
        <f>'ALL PROJECTS MONTHLY REPORT'!AM128</f>
        <v>Project Closed</v>
      </c>
      <c r="AN128" s="154" t="s">
        <v>223</v>
      </c>
    </row>
    <row r="129" spans="1:46" s="155" customFormat="1" ht="29.4" hidden="1" thickBot="1" x14ac:dyDescent="0.35">
      <c r="A129" s="147">
        <f>'ALL PROJECTS MONTHLY REPORT'!A129</f>
        <v>5105</v>
      </c>
      <c r="B129" s="148" t="str">
        <f>'ALL PROJECTS MONTHLY REPORT'!B129</f>
        <v>Vega Alta</v>
      </c>
      <c r="C129" s="148" t="str">
        <f>'ALL PROJECTS MONTHLY REPORT'!C129</f>
        <v>Las Violetas</v>
      </c>
      <c r="D129" s="148" t="str">
        <f>'ALL PROJECTS MONTHLY REPORT'!D129</f>
        <v>Luis Rodríguez</v>
      </c>
      <c r="E129" s="148" t="str">
        <f>'ALL PROJECTS MONTHLY REPORT'!E129</f>
        <v>Cost Control Company, Inc.</v>
      </c>
      <c r="F129" s="148" t="str">
        <f>'ALL PROJECTS MONTHLY REPORT'!F129</f>
        <v xml:space="preserve">ISS </v>
      </c>
      <c r="G129" s="148" t="str">
        <f>'ALL PROJECTS MONTHLY REPORT'!G129</f>
        <v>URS Dames &amp; Moore</v>
      </c>
      <c r="H129" s="148" t="str">
        <f>'ALL PROJECTS MONTHLY REPORT'!H129</f>
        <v>Del Valle Group</v>
      </c>
      <c r="I129" s="149">
        <f>'ALL PROJECTS MONTHLY REPORT'!I129</f>
        <v>88</v>
      </c>
      <c r="J129" s="149">
        <f>'ALL PROJECTS MONTHLY REPORT'!J129</f>
        <v>88</v>
      </c>
      <c r="K129" s="149">
        <f>'ALL PROJECTS MONTHLY REPORT'!K129</f>
        <v>0</v>
      </c>
      <c r="L129" s="26">
        <f>'ALL PROJECTS MONTHLY REPORT'!L129</f>
        <v>88</v>
      </c>
      <c r="M129" s="149">
        <f>'ALL PROJECTS MONTHLY REPORT'!M129</f>
        <v>0</v>
      </c>
      <c r="N129" s="149">
        <f>'ALL PROJECTS MONTHLY REPORT'!N129</f>
        <v>730</v>
      </c>
      <c r="O129" s="149">
        <f>'ALL PROJECTS MONTHLY REPORT'!O129</f>
        <v>150</v>
      </c>
      <c r="P129" s="27">
        <f>'ALL PROJECTS MONTHLY REPORT'!P129</f>
        <v>880</v>
      </c>
      <c r="Q129" s="28">
        <f>'ALL PROJECTS MONTHLY REPORT'!Q129</f>
        <v>0.20547945205479451</v>
      </c>
      <c r="R129" s="29">
        <f>'ALL PROJECTS MONTHLY REPORT'!R129</f>
        <v>1000</v>
      </c>
      <c r="S129" s="28">
        <f>'ALL PROJECTS MONTHLY REPORT'!S129</f>
        <v>1</v>
      </c>
      <c r="T129" s="31">
        <f>'ALL PROJECTS MONTHLY REPORT'!T129</f>
        <v>38749</v>
      </c>
      <c r="U129" s="31">
        <f>'ALL PROJECTS MONTHLY REPORT'!U129</f>
        <v>39478</v>
      </c>
      <c r="V129" s="32">
        <f>'ALL PROJECTS MONTHLY REPORT'!V129</f>
        <v>39628</v>
      </c>
      <c r="W129" s="32">
        <f>'ALL PROJECTS MONTHLY REPORT'!W129</f>
        <v>39749</v>
      </c>
      <c r="X129" s="32">
        <f>'ALL PROJECTS MONTHLY REPORT'!X129</f>
        <v>40086</v>
      </c>
      <c r="Y129" s="31">
        <f>'ALL PROJECTS MONTHLY REPORT'!Y129</f>
        <v>0</v>
      </c>
      <c r="Z129" s="150" t="str">
        <f>'ALL PROJECTS MONTHLY REPORT'!Z129</f>
        <v xml:space="preserve">Tax Credit </v>
      </c>
      <c r="AA129" s="151">
        <f>'ALL PROJECTS MONTHLY REPORT'!AA129</f>
        <v>0</v>
      </c>
      <c r="AB129" s="152">
        <f>'ALL PROJECTS MONTHLY REPORT'!AB129</f>
        <v>9203600</v>
      </c>
      <c r="AC129" s="152">
        <f>'ALL PROJECTS MONTHLY REPORT'!AC129</f>
        <v>46081.53</v>
      </c>
      <c r="AD129" s="37">
        <f>'ALL PROJECTS MONTHLY REPORT'!AD129</f>
        <v>9249681.5299999993</v>
      </c>
      <c r="AE129" s="28">
        <f>'ALL PROJECTS MONTHLY REPORT'!AE129</f>
        <v>5.0069027337128948E-3</v>
      </c>
      <c r="AF129" s="37">
        <f>'ALL PROJECTS MONTHLY REPORT'!AF129</f>
        <v>9007681.5299999993</v>
      </c>
      <c r="AG129" s="152">
        <f>'ALL PROJECTS MONTHLY REPORT'!AG129</f>
        <v>0</v>
      </c>
      <c r="AH129" s="37">
        <f>'ALL PROJECTS MONTHLY REPORT'!AH129</f>
        <v>9007681.5299999993</v>
      </c>
      <c r="AI129" s="39">
        <f>'ALL PROJECTS MONTHLY REPORT'!AI129</f>
        <v>0.97383693706479424</v>
      </c>
      <c r="AJ129" s="40">
        <f>'ALL PROJECTS MONTHLY REPORT'!AJ129</f>
        <v>11.363636363636363</v>
      </c>
      <c r="AK129" s="39">
        <f>'ALL PROJECTS MONTHLY REPORT'!AK129</f>
        <v>1</v>
      </c>
      <c r="AL129" s="119">
        <f>'ALL PROJECTS MONTHLY REPORT'!AL129</f>
        <v>0</v>
      </c>
      <c r="AM129" s="153" t="str">
        <f>'ALL PROJECTS MONTHLY REPORT'!AM129</f>
        <v>Project Closed</v>
      </c>
      <c r="AN129" s="154" t="s">
        <v>223</v>
      </c>
    </row>
    <row r="130" spans="1:46" s="155" customFormat="1" ht="29.4" hidden="1" thickBot="1" x14ac:dyDescent="0.35">
      <c r="A130" s="147">
        <f>'ALL PROJECTS MONTHLY REPORT'!A130</f>
        <v>3073</v>
      </c>
      <c r="B130" s="148" t="str">
        <f>'ALL PROJECTS MONTHLY REPORT'!B130</f>
        <v>Villalba</v>
      </c>
      <c r="C130" s="148" t="str">
        <f>'ALL PROJECTS MONTHLY REPORT'!C130</f>
        <v>Efraín Suárez Negrón</v>
      </c>
      <c r="D130" s="148" t="str">
        <f>'ALL PROJECTS MONTHLY REPORT'!D130</f>
        <v>Arturo Acevedo</v>
      </c>
      <c r="E130" s="148" t="str">
        <f>'ALL PROJECTS MONTHLY REPORT'!E130</f>
        <v>J.A. Machuca</v>
      </c>
      <c r="F130" s="148" t="str">
        <f>'ALL PROJECTS MONTHLY REPORT'!F130</f>
        <v>CMS</v>
      </c>
      <c r="G130" s="148" t="str">
        <f>'ALL PROJECTS MONTHLY REPORT'!G130</f>
        <v>Yañez &amp; Mayol</v>
      </c>
      <c r="H130" s="148" t="str">
        <f>'ALL PROJECTS MONTHLY REPORT'!H130</f>
        <v>Ravaro Construction</v>
      </c>
      <c r="I130" s="149">
        <f>'ALL PROJECTS MONTHLY REPORT'!I130</f>
        <v>60</v>
      </c>
      <c r="J130" s="149">
        <f>'ALL PROJECTS MONTHLY REPORT'!J130</f>
        <v>60</v>
      </c>
      <c r="K130" s="149">
        <f>'ALL PROJECTS MONTHLY REPORT'!K130</f>
        <v>0</v>
      </c>
      <c r="L130" s="26">
        <f>'ALL PROJECTS MONTHLY REPORT'!L130</f>
        <v>60</v>
      </c>
      <c r="M130" s="149">
        <f>'ALL PROJECTS MONTHLY REPORT'!M130</f>
        <v>0</v>
      </c>
      <c r="N130" s="149">
        <f>'ALL PROJECTS MONTHLY REPORT'!N130</f>
        <v>660</v>
      </c>
      <c r="O130" s="149">
        <f>'ALL PROJECTS MONTHLY REPORT'!O130</f>
        <v>295</v>
      </c>
      <c r="P130" s="27">
        <f>'ALL PROJECTS MONTHLY REPORT'!P130</f>
        <v>955</v>
      </c>
      <c r="Q130" s="28">
        <f>'ALL PROJECTS MONTHLY REPORT'!Q130</f>
        <v>0.44696969696969696</v>
      </c>
      <c r="R130" s="29">
        <f>'ALL PROJECTS MONTHLY REPORT'!R130</f>
        <v>1240</v>
      </c>
      <c r="S130" s="28">
        <f>'ALL PROJECTS MONTHLY REPORT'!S130</f>
        <v>1</v>
      </c>
      <c r="T130" s="31">
        <f>'ALL PROJECTS MONTHLY REPORT'!T130</f>
        <v>37361</v>
      </c>
      <c r="U130" s="31">
        <f>'ALL PROJECTS MONTHLY REPORT'!U130</f>
        <v>38020</v>
      </c>
      <c r="V130" s="32">
        <f>'ALL PROJECTS MONTHLY REPORT'!V130</f>
        <v>38315</v>
      </c>
      <c r="W130" s="32">
        <f>'ALL PROJECTS MONTHLY REPORT'!W130</f>
        <v>38601</v>
      </c>
      <c r="X130" s="32">
        <f>'ALL PROJECTS MONTHLY REPORT'!X130</f>
        <v>38601</v>
      </c>
      <c r="Y130" s="31">
        <f>'ALL PROJECTS MONTHLY REPORT'!Y130</f>
        <v>0</v>
      </c>
      <c r="Z130" s="150">
        <f>'ALL PROJECTS MONTHLY REPORT'!Z130</f>
        <v>0</v>
      </c>
      <c r="AA130" s="151">
        <f>'ALL PROJECTS MONTHLY REPORT'!AA130</f>
        <v>0</v>
      </c>
      <c r="AB130" s="152">
        <f>'ALL PROJECTS MONTHLY REPORT'!AB130</f>
        <v>4033500</v>
      </c>
      <c r="AC130" s="152">
        <f>'ALL PROJECTS MONTHLY REPORT'!AC130</f>
        <v>93123</v>
      </c>
      <c r="AD130" s="37">
        <f>'ALL PROJECTS MONTHLY REPORT'!AD130</f>
        <v>4126623</v>
      </c>
      <c r="AE130" s="28">
        <f>'ALL PROJECTS MONTHLY REPORT'!AE130</f>
        <v>2.3087393082930459E-2</v>
      </c>
      <c r="AF130" s="37">
        <f>'ALL PROJECTS MONTHLY REPORT'!AF130</f>
        <v>4126623</v>
      </c>
      <c r="AG130" s="152">
        <f>'ALL PROJECTS MONTHLY REPORT'!AG130</f>
        <v>0</v>
      </c>
      <c r="AH130" s="37">
        <f>'ALL PROJECTS MONTHLY REPORT'!AH130</f>
        <v>4126623</v>
      </c>
      <c r="AI130" s="39">
        <f>'ALL PROJECTS MONTHLY REPORT'!AI130</f>
        <v>1</v>
      </c>
      <c r="AJ130" s="40">
        <f>'ALL PROJECTS MONTHLY REPORT'!AJ130</f>
        <v>20.666666666666668</v>
      </c>
      <c r="AK130" s="39">
        <f>'ALL PROJECTS MONTHLY REPORT'!AK130</f>
        <v>1</v>
      </c>
      <c r="AL130" s="119">
        <f>'ALL PROJECTS MONTHLY REPORT'!AL130</f>
        <v>0</v>
      </c>
      <c r="AM130" s="153" t="str">
        <f>'ALL PROJECTS MONTHLY REPORT'!AM130</f>
        <v>Project Closed</v>
      </c>
      <c r="AN130" s="154" t="s">
        <v>223</v>
      </c>
    </row>
    <row r="131" spans="1:46" s="155" customFormat="1" ht="43.8" hidden="1" thickBot="1" x14ac:dyDescent="0.35">
      <c r="A131" s="147">
        <f>'ALL PROJECTS MONTHLY REPORT'!A131</f>
        <v>5164</v>
      </c>
      <c r="B131" s="148" t="str">
        <f>'ALL PROJECTS MONTHLY REPORT'!B131</f>
        <v>Villalba</v>
      </c>
      <c r="C131" s="148" t="str">
        <f>'ALL PROJECTS MONTHLY REPORT'!C131</f>
        <v>Maximino Miranda Jiménez</v>
      </c>
      <c r="D131" s="148" t="str">
        <f>'ALL PROJECTS MONTHLY REPORT'!D131</f>
        <v>Félix Ortiz</v>
      </c>
      <c r="E131" s="148" t="str">
        <f>'ALL PROJECTS MONTHLY REPORT'!E131</f>
        <v>Municipio de Villalba</v>
      </c>
      <c r="F131" s="148" t="str">
        <f>'ALL PROJECTS MONTHLY REPORT'!F131</f>
        <v>Klassik Builders</v>
      </c>
      <c r="G131" s="148" t="str">
        <f>'ALL PROJECTS MONTHLY REPORT'!G131</f>
        <v>LPA Group, Arq.</v>
      </c>
      <c r="H131" s="148" t="str">
        <f>'ALL PROJECTS MONTHLY REPORT'!H131</f>
        <v>Constructora I. Meléndez</v>
      </c>
      <c r="I131" s="149">
        <f>'ALL PROJECTS MONTHLY REPORT'!I131</f>
        <v>100</v>
      </c>
      <c r="J131" s="149">
        <f>'ALL PROJECTS MONTHLY REPORT'!J131</f>
        <v>100</v>
      </c>
      <c r="K131" s="149">
        <f>'ALL PROJECTS MONTHLY REPORT'!K131</f>
        <v>0</v>
      </c>
      <c r="L131" s="26">
        <f>'ALL PROJECTS MONTHLY REPORT'!L131</f>
        <v>100</v>
      </c>
      <c r="M131" s="149">
        <f>'ALL PROJECTS MONTHLY REPORT'!M131</f>
        <v>0</v>
      </c>
      <c r="N131" s="149">
        <f>'ALL PROJECTS MONTHLY REPORT'!N131</f>
        <v>732</v>
      </c>
      <c r="O131" s="149">
        <f>'ALL PROJECTS MONTHLY REPORT'!O131</f>
        <v>180</v>
      </c>
      <c r="P131" s="27">
        <f>'ALL PROJECTS MONTHLY REPORT'!P131</f>
        <v>912</v>
      </c>
      <c r="Q131" s="28">
        <f>'ALL PROJECTS MONTHLY REPORT'!Q131</f>
        <v>0.24590163934426229</v>
      </c>
      <c r="R131" s="29">
        <f>'ALL PROJECTS MONTHLY REPORT'!R131</f>
        <v>911</v>
      </c>
      <c r="S131" s="28">
        <f>'ALL PROJECTS MONTHLY REPORT'!S131</f>
        <v>1</v>
      </c>
      <c r="T131" s="31">
        <f>'ALL PROJECTS MONTHLY REPORT'!T131</f>
        <v>39953</v>
      </c>
      <c r="U131" s="31">
        <f>'ALL PROJECTS MONTHLY REPORT'!U131</f>
        <v>40684</v>
      </c>
      <c r="V131" s="32">
        <f>'ALL PROJECTS MONTHLY REPORT'!V131</f>
        <v>40864</v>
      </c>
      <c r="W131" s="32">
        <f>'ALL PROJECTS MONTHLY REPORT'!W131</f>
        <v>40864</v>
      </c>
      <c r="X131" s="32">
        <f>'ALL PROJECTS MONTHLY REPORT'!X131</f>
        <v>40927</v>
      </c>
      <c r="Y131" s="31">
        <f>'ALL PROJECTS MONTHLY REPORT'!Y131</f>
        <v>0</v>
      </c>
      <c r="Z131" s="150" t="str">
        <f>'ALL PROJECTS MONTHLY REPORT'!Z131</f>
        <v>CFP/ARRA</v>
      </c>
      <c r="AA131" s="151">
        <f>'ALL PROJECTS MONTHLY REPORT'!AA131</f>
        <v>0</v>
      </c>
      <c r="AB131" s="152">
        <f>'ALL PROJECTS MONTHLY REPORT'!AB131</f>
        <v>12392438</v>
      </c>
      <c r="AC131" s="152">
        <f>'ALL PROJECTS MONTHLY REPORT'!AC131</f>
        <v>408291.81</v>
      </c>
      <c r="AD131" s="37">
        <f>'ALL PROJECTS MONTHLY REPORT'!AD131</f>
        <v>12800729.810000001</v>
      </c>
      <c r="AE131" s="28">
        <f>'ALL PROJECTS MONTHLY REPORT'!AE131</f>
        <v>3.2946851136152547E-2</v>
      </c>
      <c r="AF131" s="37">
        <f>'ALL PROJECTS MONTHLY REPORT'!AF131</f>
        <v>12800729.810000001</v>
      </c>
      <c r="AG131" s="152">
        <f>'ALL PROJECTS MONTHLY REPORT'!AG131</f>
        <v>0</v>
      </c>
      <c r="AH131" s="37">
        <f>'ALL PROJECTS MONTHLY REPORT'!AH131</f>
        <v>12800729.810000001</v>
      </c>
      <c r="AI131" s="39">
        <f>'ALL PROJECTS MONTHLY REPORT'!AI131</f>
        <v>1</v>
      </c>
      <c r="AJ131" s="40">
        <f>'ALL PROJECTS MONTHLY REPORT'!AJ131</f>
        <v>9.11</v>
      </c>
      <c r="AK131" s="39">
        <f>'ALL PROJECTS MONTHLY REPORT'!AK131</f>
        <v>1</v>
      </c>
      <c r="AL131" s="119">
        <f>'ALL PROJECTS MONTHLY REPORT'!AL131</f>
        <v>0</v>
      </c>
      <c r="AM131" s="153" t="str">
        <f>'ALL PROJECTS MONTHLY REPORT'!AM131</f>
        <v>Project Closed</v>
      </c>
      <c r="AN131" s="154" t="s">
        <v>223</v>
      </c>
    </row>
    <row r="132" spans="1:46" s="155" customFormat="1" ht="58.2" hidden="1" thickBot="1" x14ac:dyDescent="0.35">
      <c r="A132" s="156">
        <f>'ALL PROJECTS MONTHLY REPORT'!A132</f>
        <v>5067</v>
      </c>
      <c r="B132" s="157" t="str">
        <f>'ALL PROJECTS MONTHLY REPORT'!B132</f>
        <v>Yauco</v>
      </c>
      <c r="C132" s="157" t="str">
        <f>'ALL PROJECTS MONTHLY REPORT'!C132</f>
        <v>Ext. Santa Catalina</v>
      </c>
      <c r="D132" s="157" t="str">
        <f>'ALL PROJECTS MONTHLY REPORT'!D132</f>
        <v>Rubén Cotto</v>
      </c>
      <c r="E132" s="157" t="str">
        <f>'ALL PROJECTS MONTHLY REPORT'!E132</f>
        <v>Inn Capital Housing Division Joint Venture</v>
      </c>
      <c r="F132" s="157" t="str">
        <f>'ALL PROJECTS MONTHLY REPORT'!F132</f>
        <v xml:space="preserve">URS 
</v>
      </c>
      <c r="G132" s="157" t="str">
        <f>'ALL PROJECTS MONTHLY REPORT'!G132</f>
        <v>René Acosta Ingenieros</v>
      </c>
      <c r="H132" s="157" t="str">
        <f>'ALL PROJECTS MONTHLY REPORT'!H132</f>
        <v>A. Rivera &amp; Asociados</v>
      </c>
      <c r="I132" s="158">
        <f>'ALL PROJECTS MONTHLY REPORT'!I132</f>
        <v>24</v>
      </c>
      <c r="J132" s="158">
        <f>'ALL PROJECTS MONTHLY REPORT'!J132</f>
        <v>24</v>
      </c>
      <c r="K132" s="158">
        <f>'ALL PROJECTS MONTHLY REPORT'!K132</f>
        <v>0</v>
      </c>
      <c r="L132" s="97">
        <f>'ALL PROJECTS MONTHLY REPORT'!L132</f>
        <v>24</v>
      </c>
      <c r="M132" s="158">
        <f>'ALL PROJECTS MONTHLY REPORT'!M132</f>
        <v>0</v>
      </c>
      <c r="N132" s="158">
        <f>'ALL PROJECTS MONTHLY REPORT'!N132</f>
        <v>548</v>
      </c>
      <c r="O132" s="158">
        <f>'ALL PROJECTS MONTHLY REPORT'!O132</f>
        <v>319</v>
      </c>
      <c r="P132" s="98">
        <f>'ALL PROJECTS MONTHLY REPORT'!P132</f>
        <v>867</v>
      </c>
      <c r="Q132" s="99">
        <f>'ALL PROJECTS MONTHLY REPORT'!Q132</f>
        <v>0.58211678832116787</v>
      </c>
      <c r="R132" s="100">
        <f>'ALL PROJECTS MONTHLY REPORT'!R132</f>
        <v>814</v>
      </c>
      <c r="S132" s="99">
        <f>'ALL PROJECTS MONTHLY REPORT'!S132</f>
        <v>1</v>
      </c>
      <c r="T132" s="102">
        <f>'ALL PROJECTS MONTHLY REPORT'!T132</f>
        <v>38733</v>
      </c>
      <c r="U132" s="102">
        <f>'ALL PROJECTS MONTHLY REPORT'!U132</f>
        <v>39280</v>
      </c>
      <c r="V132" s="103">
        <f>'ALL PROJECTS MONTHLY REPORT'!V132</f>
        <v>39599</v>
      </c>
      <c r="W132" s="103">
        <f>'ALL PROJECTS MONTHLY REPORT'!W132</f>
        <v>39547</v>
      </c>
      <c r="X132" s="103">
        <f>'ALL PROJECTS MONTHLY REPORT'!X132</f>
        <v>39686</v>
      </c>
      <c r="Y132" s="102">
        <f>'ALL PROJECTS MONTHLY REPORT'!Y132</f>
        <v>0</v>
      </c>
      <c r="Z132" s="159" t="str">
        <f>'ALL PROJECTS MONTHLY REPORT'!Z132</f>
        <v>CFP-2003</v>
      </c>
      <c r="AA132" s="160">
        <f>'ALL PROJECTS MONTHLY REPORT'!AA132</f>
        <v>0</v>
      </c>
      <c r="AB132" s="161">
        <f>'ALL PROJECTS MONTHLY REPORT'!AB132</f>
        <v>1972404</v>
      </c>
      <c r="AC132" s="161">
        <f>'ALL PROJECTS MONTHLY REPORT'!AC132</f>
        <v>50556.959999999999</v>
      </c>
      <c r="AD132" s="108">
        <f>'ALL PROJECTS MONTHLY REPORT'!AD132</f>
        <v>2022960.96</v>
      </c>
      <c r="AE132" s="99">
        <f>'ALL PROJECTS MONTHLY REPORT'!AE132</f>
        <v>2.5632152439358263E-2</v>
      </c>
      <c r="AF132" s="108">
        <f>'ALL PROJECTS MONTHLY REPORT'!AF132</f>
        <v>2022961</v>
      </c>
      <c r="AG132" s="161">
        <f>'ALL PROJECTS MONTHLY REPORT'!AG132</f>
        <v>0</v>
      </c>
      <c r="AH132" s="108">
        <f>'ALL PROJECTS MONTHLY REPORT'!AH132</f>
        <v>2022961</v>
      </c>
      <c r="AI132" s="110">
        <f>'ALL PROJECTS MONTHLY REPORT'!AI132</f>
        <v>1.0000000197729966</v>
      </c>
      <c r="AJ132" s="111">
        <f>'ALL PROJECTS MONTHLY REPORT'!AJ132</f>
        <v>33.916666666666664</v>
      </c>
      <c r="AK132" s="39">
        <f>'ALL PROJECTS MONTHLY REPORT'!AK132</f>
        <v>1</v>
      </c>
      <c r="AL132" s="120">
        <f>'ALL PROJECTS MONTHLY REPORT'!AL132</f>
        <v>0</v>
      </c>
      <c r="AM132" s="162" t="str">
        <f>'ALL PROJECTS MONTHLY REPORT'!AM132</f>
        <v>Project Closed</v>
      </c>
      <c r="AN132" s="154" t="s">
        <v>223</v>
      </c>
    </row>
    <row r="133" spans="1:46" s="176" customFormat="1" ht="15" hidden="1" thickBot="1" x14ac:dyDescent="0.3">
      <c r="A133" s="163"/>
      <c r="B133" s="44">
        <f>COUNTA(B4:B10)</f>
        <v>7</v>
      </c>
      <c r="C133" s="164" t="str">
        <f>AN133</f>
        <v>Active</v>
      </c>
      <c r="D133" s="165"/>
      <c r="E133" s="165"/>
      <c r="F133" s="165"/>
      <c r="G133" s="165"/>
      <c r="H133" s="165"/>
      <c r="I133" s="113">
        <f>SUBTOTAL(9,I4:I132)</f>
        <v>1656</v>
      </c>
      <c r="J133" s="113">
        <f>SUBTOTAL(9,J4:J132)</f>
        <v>1626</v>
      </c>
      <c r="K133" s="113">
        <f t="shared" ref="K133:M133" si="0">SUBTOTAL(9,K4:K132)</f>
        <v>0</v>
      </c>
      <c r="L133" s="113">
        <f t="shared" si="0"/>
        <v>1626</v>
      </c>
      <c r="M133" s="113">
        <f t="shared" si="0"/>
        <v>0</v>
      </c>
      <c r="N133" s="166"/>
      <c r="O133" s="166"/>
      <c r="P133" s="167"/>
      <c r="Q133" s="168"/>
      <c r="R133" s="169"/>
      <c r="S133" s="170"/>
      <c r="T133" s="171"/>
      <c r="U133" s="171"/>
      <c r="V133" s="171"/>
      <c r="W133" s="171"/>
      <c r="X133" s="171"/>
      <c r="Y133" s="171"/>
      <c r="Z133" s="170"/>
      <c r="AA133" s="172"/>
      <c r="AB133" s="53">
        <f>SUBTOTAL(9,AB4:AB10)</f>
        <v>0</v>
      </c>
      <c r="AC133" s="53">
        <f>SUBTOTAL(9,AC4:AC10)</f>
        <v>0</v>
      </c>
      <c r="AD133" s="53">
        <f>SUBTOTAL(9,AD4:AD132)</f>
        <v>90126409.88000001</v>
      </c>
      <c r="AE133" s="168"/>
      <c r="AF133" s="53">
        <f>SUBTOTAL(9,AF4:AF10)</f>
        <v>0</v>
      </c>
      <c r="AG133" s="53">
        <f>SUBTOTAL(9,AG4:AG10)</f>
        <v>0</v>
      </c>
      <c r="AH133" s="53">
        <f>SUBTOTAL(9,AH4:AH132)</f>
        <v>86089768.120000005</v>
      </c>
      <c r="AI133" s="170"/>
      <c r="AJ133" s="173"/>
      <c r="AK133" s="122"/>
      <c r="AL133" s="197">
        <f>AVERAGE(AL4:AL10)</f>
        <v>0</v>
      </c>
      <c r="AM133" s="174"/>
      <c r="AN133" s="154" t="s">
        <v>144</v>
      </c>
      <c r="AO133" s="175"/>
      <c r="AP133" s="175"/>
      <c r="AQ133" s="175"/>
      <c r="AR133" s="175"/>
      <c r="AS133" s="175"/>
      <c r="AT133" s="175"/>
    </row>
    <row r="134" spans="1:46" s="176" customFormat="1" ht="15" hidden="1" thickBot="1" x14ac:dyDescent="0.3">
      <c r="A134" s="163"/>
      <c r="B134" s="44">
        <f>COUNTA(B11:B12)</f>
        <v>2</v>
      </c>
      <c r="C134" s="164" t="str">
        <f>AN134</f>
        <v>Stoped</v>
      </c>
      <c r="D134" s="165"/>
      <c r="E134" s="165"/>
      <c r="F134" s="165"/>
      <c r="G134" s="165"/>
      <c r="H134" s="165"/>
      <c r="I134" s="113">
        <f>SUBTOTAL(9,I11:I12)</f>
        <v>0</v>
      </c>
      <c r="J134" s="113">
        <f t="shared" ref="J134:M134" si="1">SUBTOTAL(9,J11:J12)</f>
        <v>0</v>
      </c>
      <c r="K134" s="113">
        <f t="shared" si="1"/>
        <v>0</v>
      </c>
      <c r="L134" s="113">
        <f t="shared" si="1"/>
        <v>0</v>
      </c>
      <c r="M134" s="113">
        <f t="shared" si="1"/>
        <v>0</v>
      </c>
      <c r="N134" s="166"/>
      <c r="O134" s="166"/>
      <c r="P134" s="167"/>
      <c r="Q134" s="168"/>
      <c r="R134" s="169"/>
      <c r="S134" s="170"/>
      <c r="T134" s="171"/>
      <c r="U134" s="171"/>
      <c r="V134" s="171"/>
      <c r="W134" s="171"/>
      <c r="X134" s="171"/>
      <c r="Y134" s="171"/>
      <c r="Z134" s="170"/>
      <c r="AA134" s="172"/>
      <c r="AB134" s="53">
        <f>SUBTOTAL(9,AB11:AB12)</f>
        <v>0</v>
      </c>
      <c r="AC134" s="53">
        <f t="shared" ref="AC134:AD134" si="2">SUBTOTAL(9,AC11:AC12)</f>
        <v>0</v>
      </c>
      <c r="AD134" s="53">
        <f t="shared" si="2"/>
        <v>0</v>
      </c>
      <c r="AE134" s="168"/>
      <c r="AF134" s="53">
        <f t="shared" ref="AF134:AH134" si="3">SUBTOTAL(9,AF11:AF12)</f>
        <v>0</v>
      </c>
      <c r="AG134" s="53">
        <f t="shared" si="3"/>
        <v>0</v>
      </c>
      <c r="AH134" s="53">
        <f t="shared" si="3"/>
        <v>0</v>
      </c>
      <c r="AI134" s="170"/>
      <c r="AJ134" s="174"/>
      <c r="AK134" s="54"/>
      <c r="AL134" s="174"/>
      <c r="AM134" s="174"/>
      <c r="AN134" s="154" t="s">
        <v>155</v>
      </c>
      <c r="AO134" s="175"/>
      <c r="AP134" s="175"/>
      <c r="AQ134" s="175"/>
      <c r="AR134" s="175"/>
      <c r="AS134" s="175"/>
      <c r="AT134" s="175"/>
    </row>
    <row r="135" spans="1:46" s="176" customFormat="1" ht="15" thickBot="1" x14ac:dyDescent="0.3">
      <c r="A135" s="163"/>
      <c r="B135" s="44">
        <f>COUNTA(B13:B22)</f>
        <v>10</v>
      </c>
      <c r="C135" s="164" t="s">
        <v>578</v>
      </c>
      <c r="D135" s="165"/>
      <c r="E135" s="165"/>
      <c r="F135" s="165"/>
      <c r="G135" s="165"/>
      <c r="H135" s="165"/>
      <c r="I135" s="113">
        <f>SUBTOTAL(9,I13:I22)</f>
        <v>1656</v>
      </c>
      <c r="J135" s="113">
        <f t="shared" ref="J135:M135" si="4">SUBTOTAL(9,J13:J22)</f>
        <v>1626</v>
      </c>
      <c r="K135" s="113">
        <f t="shared" si="4"/>
        <v>0</v>
      </c>
      <c r="L135" s="113">
        <f t="shared" si="4"/>
        <v>1626</v>
      </c>
      <c r="M135" s="113">
        <f t="shared" si="4"/>
        <v>0</v>
      </c>
      <c r="N135" s="166"/>
      <c r="O135" s="166"/>
      <c r="P135" s="167"/>
      <c r="Q135" s="168"/>
      <c r="R135" s="169"/>
      <c r="S135" s="170"/>
      <c r="T135" s="171"/>
      <c r="U135" s="171"/>
      <c r="V135" s="171"/>
      <c r="W135" s="171"/>
      <c r="X135" s="171"/>
      <c r="Y135" s="171"/>
      <c r="Z135" s="170"/>
      <c r="AA135" s="172"/>
      <c r="AB135" s="53">
        <f>SUBTOTAL(9,AB13:AB22)</f>
        <v>79925735</v>
      </c>
      <c r="AC135" s="53">
        <f t="shared" ref="AC135:AD135" si="5">SUBTOTAL(9,AC13:AC22)</f>
        <v>10200674.880000001</v>
      </c>
      <c r="AD135" s="53">
        <f t="shared" si="5"/>
        <v>90126409.88000001</v>
      </c>
      <c r="AE135" s="168"/>
      <c r="AF135" s="53">
        <f t="shared" ref="AF135:AH135" si="6">SUBTOTAL(9,AF13:AF22)</f>
        <v>86089768.120000005</v>
      </c>
      <c r="AG135" s="53">
        <f t="shared" si="6"/>
        <v>0</v>
      </c>
      <c r="AH135" s="53">
        <f t="shared" si="6"/>
        <v>86089768.120000005</v>
      </c>
      <c r="AI135" s="170"/>
      <c r="AJ135" s="173">
        <f>AVERAGE(AJ13:AJ22)</f>
        <v>13.541983967273001</v>
      </c>
      <c r="AK135" s="122"/>
      <c r="AL135" s="174">
        <f>SUBTOTAL(9,AL4:AL134)</f>
        <v>0</v>
      </c>
      <c r="AM135" s="174"/>
      <c r="AN135" s="154" t="s">
        <v>156</v>
      </c>
      <c r="AO135" s="175"/>
      <c r="AP135" s="175"/>
      <c r="AQ135" s="175"/>
      <c r="AR135" s="175"/>
      <c r="AS135" s="175"/>
      <c r="AT135" s="175"/>
    </row>
    <row r="136" spans="1:46" s="176" customFormat="1" ht="15" hidden="1" thickBot="1" x14ac:dyDescent="0.3">
      <c r="A136" s="163"/>
      <c r="B136" s="44">
        <f>COUNTA(B23:B132)</f>
        <v>110</v>
      </c>
      <c r="C136" s="164" t="str">
        <f>AN136</f>
        <v xml:space="preserve">Final Acceptance </v>
      </c>
      <c r="D136" s="165"/>
      <c r="E136" s="165"/>
      <c r="F136" s="165"/>
      <c r="G136" s="165"/>
      <c r="H136" s="165"/>
      <c r="I136" s="113">
        <f>SUBTOTAL(9,I23:I132)</f>
        <v>0</v>
      </c>
      <c r="J136" s="113">
        <f t="shared" ref="J136:M136" si="7">SUBTOTAL(9,J23:J132)</f>
        <v>0</v>
      </c>
      <c r="K136" s="113">
        <f t="shared" si="7"/>
        <v>0</v>
      </c>
      <c r="L136" s="113">
        <f t="shared" si="7"/>
        <v>0</v>
      </c>
      <c r="M136" s="113">
        <f t="shared" si="7"/>
        <v>0</v>
      </c>
      <c r="N136" s="166"/>
      <c r="O136" s="166"/>
      <c r="P136" s="167"/>
      <c r="Q136" s="168"/>
      <c r="R136" s="169"/>
      <c r="S136" s="170"/>
      <c r="T136" s="171"/>
      <c r="U136" s="171"/>
      <c r="V136" s="171"/>
      <c r="W136" s="171"/>
      <c r="X136" s="171"/>
      <c r="Y136" s="171"/>
      <c r="Z136" s="170"/>
      <c r="AA136" s="172"/>
      <c r="AB136" s="53">
        <f>SUBTOTAL(9,AB23:AB132)</f>
        <v>0</v>
      </c>
      <c r="AC136" s="53">
        <f t="shared" ref="AC136:AD136" si="8">SUBTOTAL(9,AC23:AC132)</f>
        <v>0</v>
      </c>
      <c r="AD136" s="53">
        <f t="shared" si="8"/>
        <v>0</v>
      </c>
      <c r="AE136" s="168"/>
      <c r="AF136" s="53">
        <f t="shared" ref="AF136:AH136" si="9">SUBTOTAL(9,AF23:AF132)</f>
        <v>0</v>
      </c>
      <c r="AG136" s="53">
        <f t="shared" si="9"/>
        <v>0</v>
      </c>
      <c r="AH136" s="53">
        <f t="shared" si="9"/>
        <v>0</v>
      </c>
      <c r="AI136" s="170"/>
      <c r="AJ136" s="173">
        <f>AVERAGE(AJ23:AJ132)</f>
        <v>9.8657514161217428</v>
      </c>
      <c r="AK136" s="122"/>
      <c r="AL136" s="174"/>
      <c r="AM136" s="174"/>
      <c r="AN136" s="154" t="s">
        <v>223</v>
      </c>
      <c r="AO136" s="175"/>
      <c r="AP136" s="175"/>
      <c r="AQ136" s="175"/>
      <c r="AR136" s="175"/>
      <c r="AS136" s="175"/>
      <c r="AT136" s="175"/>
    </row>
    <row r="137" spans="1:46" s="176" customFormat="1" ht="15" hidden="1" thickBot="1" x14ac:dyDescent="0.3">
      <c r="A137" s="163" t="s">
        <v>126</v>
      </c>
      <c r="B137" s="44">
        <f>COUNTA(B4:B132)</f>
        <v>129</v>
      </c>
      <c r="C137" s="165"/>
      <c r="D137" s="165"/>
      <c r="E137" s="165"/>
      <c r="F137" s="165"/>
      <c r="G137" s="165"/>
      <c r="H137" s="165"/>
      <c r="I137" s="113">
        <f>SUM(I4:I132)</f>
        <v>20299</v>
      </c>
      <c r="J137" s="113">
        <f>SUM(J4:J132)</f>
        <v>19627</v>
      </c>
      <c r="K137" s="113">
        <f>SUM(K4:K132)</f>
        <v>78</v>
      </c>
      <c r="L137" s="113">
        <f>SUM(L4:L132)</f>
        <v>19705</v>
      </c>
      <c r="M137" s="113">
        <f>SUM(M4:M132)</f>
        <v>60</v>
      </c>
      <c r="N137" s="166"/>
      <c r="O137" s="166"/>
      <c r="P137" s="167"/>
      <c r="Q137" s="168"/>
      <c r="R137" s="169"/>
      <c r="S137" s="170"/>
      <c r="T137" s="171"/>
      <c r="U137" s="171"/>
      <c r="V137" s="171"/>
      <c r="W137" s="171"/>
      <c r="X137" s="171"/>
      <c r="Y137" s="171"/>
      <c r="Z137" s="170"/>
      <c r="AA137" s="172"/>
      <c r="AB137" s="53">
        <f>SUM(AB4:AB132)</f>
        <v>1493538072.27</v>
      </c>
      <c r="AC137" s="53">
        <f t="shared" ref="AC137" si="10">SUM(AC4:AC132)</f>
        <v>97622150.86999999</v>
      </c>
      <c r="AD137" s="53">
        <f>SUM(AD4:AD133)</f>
        <v>1681286633.0200002</v>
      </c>
      <c r="AE137" s="168"/>
      <c r="AF137" s="53">
        <f t="shared" ref="AF137:AG137" si="11">SUM(AF4:AF132)</f>
        <v>1558880043.8707836</v>
      </c>
      <c r="AG137" s="53">
        <f t="shared" si="11"/>
        <v>1271462.02</v>
      </c>
      <c r="AH137" s="53">
        <f>SUM(AH4:AH133)</f>
        <v>1646241274.0107837</v>
      </c>
      <c r="AI137" s="170"/>
      <c r="AJ137" s="173">
        <f>AVERAGE(AJ4:AJ133)</f>
        <v>10.172104128717681</v>
      </c>
      <c r="AK137" s="122"/>
      <c r="AL137" s="197">
        <f>AVERAGE(AL4:AL132)</f>
        <v>0</v>
      </c>
      <c r="AM137" s="174"/>
      <c r="AN137" s="154" t="s">
        <v>126</v>
      </c>
      <c r="AO137" s="175"/>
      <c r="AP137" s="175"/>
      <c r="AQ137" s="175"/>
      <c r="AR137" s="175"/>
      <c r="AS137" s="175"/>
      <c r="AT137" s="175"/>
    </row>
    <row r="138" spans="1:46" s="180" customFormat="1" ht="14.4" x14ac:dyDescent="0.3">
      <c r="A138" s="177"/>
      <c r="B138" s="178"/>
      <c r="C138" s="299"/>
      <c r="D138" s="299"/>
      <c r="E138" s="299"/>
      <c r="F138" s="179"/>
      <c r="G138" s="179"/>
      <c r="H138" s="299"/>
      <c r="I138" s="299"/>
      <c r="J138" s="299"/>
      <c r="K138" s="299"/>
      <c r="L138" s="299"/>
      <c r="M138" s="299"/>
      <c r="N138" s="179"/>
      <c r="O138" s="179"/>
      <c r="P138" s="179"/>
      <c r="R138" s="179"/>
      <c r="Z138" s="179"/>
      <c r="AA138" s="179"/>
      <c r="AB138" s="179"/>
      <c r="AC138" s="178"/>
      <c r="AD138" s="178"/>
      <c r="AE138" s="178"/>
      <c r="AF138" s="178"/>
      <c r="AG138" s="178"/>
      <c r="AH138" s="178"/>
      <c r="AI138" s="178"/>
      <c r="AJ138" s="178"/>
      <c r="AK138" s="237"/>
      <c r="AL138" s="178"/>
      <c r="AM138" s="256"/>
    </row>
    <row r="139" spans="1:46" s="180" customFormat="1" ht="14.4" x14ac:dyDescent="0.3">
      <c r="A139" s="177"/>
      <c r="B139" s="178"/>
      <c r="C139" s="299"/>
      <c r="D139" s="299"/>
      <c r="E139" s="299"/>
      <c r="F139" s="179"/>
      <c r="G139" s="179"/>
      <c r="H139" s="299"/>
      <c r="I139" s="299"/>
      <c r="J139" s="299"/>
      <c r="K139" s="299"/>
      <c r="L139" s="299"/>
      <c r="M139" s="299"/>
      <c r="N139" s="179"/>
      <c r="O139" s="179"/>
      <c r="P139" s="179"/>
      <c r="R139" s="179"/>
      <c r="Z139" s="179"/>
      <c r="AA139" s="179"/>
      <c r="AB139" s="179"/>
      <c r="AC139" s="178"/>
      <c r="AD139" s="178"/>
      <c r="AE139" s="178"/>
      <c r="AF139" s="178"/>
      <c r="AG139" s="178"/>
      <c r="AH139" s="178"/>
      <c r="AI139" s="178"/>
      <c r="AJ139" s="178"/>
      <c r="AK139" s="58"/>
      <c r="AL139" s="178"/>
      <c r="AM139" s="181"/>
    </row>
    <row r="140" spans="1:46" s="180" customFormat="1" ht="14.4" x14ac:dyDescent="0.3">
      <c r="A140" s="177"/>
      <c r="B140" s="178"/>
      <c r="C140" s="299"/>
      <c r="D140" s="299"/>
      <c r="E140" s="299"/>
      <c r="F140" s="179"/>
      <c r="G140" s="179"/>
      <c r="H140" s="299"/>
      <c r="I140" s="299"/>
      <c r="J140" s="299"/>
      <c r="K140" s="299"/>
      <c r="L140" s="299"/>
      <c r="M140" s="299"/>
      <c r="N140" s="179"/>
      <c r="O140" s="179"/>
      <c r="P140" s="179"/>
      <c r="R140" s="179"/>
      <c r="Z140" s="179"/>
      <c r="AA140" s="179"/>
      <c r="AB140" s="179"/>
      <c r="AC140" s="178"/>
      <c r="AD140" s="178"/>
      <c r="AE140" s="178"/>
      <c r="AF140" s="178"/>
      <c r="AG140" s="178"/>
      <c r="AH140" s="178"/>
      <c r="AI140" s="178"/>
      <c r="AJ140" s="178"/>
      <c r="AK140" s="58"/>
      <c r="AL140" s="178"/>
      <c r="AM140" s="181"/>
    </row>
    <row r="141" spans="1:46" s="59" customFormat="1" ht="14.4" x14ac:dyDescent="0.3">
      <c r="A141" s="57"/>
      <c r="B141" s="58"/>
      <c r="C141" s="199"/>
      <c r="D141" s="199"/>
      <c r="E141" s="199"/>
      <c r="F141" s="123"/>
      <c r="G141" s="123"/>
      <c r="H141" s="199"/>
      <c r="I141" s="199"/>
      <c r="J141" s="199"/>
      <c r="K141" s="199"/>
      <c r="L141" s="199"/>
      <c r="M141" s="199"/>
      <c r="N141" s="123"/>
      <c r="O141" s="123"/>
      <c r="P141" s="123"/>
      <c r="R141" s="123"/>
      <c r="Z141" s="123"/>
      <c r="AA141" s="123"/>
      <c r="AB141" s="123"/>
      <c r="AC141" s="58"/>
      <c r="AD141" s="58"/>
      <c r="AE141" s="58"/>
      <c r="AF141" s="58"/>
      <c r="AG141" s="58"/>
      <c r="AH141" s="58"/>
      <c r="AI141" s="58"/>
      <c r="AJ141" s="58"/>
      <c r="AK141" s="58"/>
      <c r="AL141" s="58"/>
      <c r="AM141" s="61"/>
    </row>
    <row r="142" spans="1:46" s="59" customFormat="1" ht="15" thickBot="1" x14ac:dyDescent="0.35">
      <c r="A142" s="57"/>
      <c r="B142" s="123" t="s">
        <v>127</v>
      </c>
      <c r="C142" s="200"/>
      <c r="D142" s="200"/>
      <c r="E142" s="58"/>
      <c r="F142" s="123" t="s">
        <v>128</v>
      </c>
      <c r="G142" s="58"/>
      <c r="H142" s="200"/>
      <c r="I142" s="200"/>
      <c r="J142" s="58"/>
      <c r="K142" s="201"/>
      <c r="L142" s="201"/>
      <c r="M142" s="58"/>
      <c r="N142" s="58"/>
      <c r="O142" s="201"/>
      <c r="P142" s="201"/>
      <c r="R142" s="58"/>
      <c r="Z142" s="123" t="s">
        <v>128</v>
      </c>
      <c r="AA142" s="202"/>
      <c r="AB142" s="202"/>
      <c r="AC142" s="60"/>
      <c r="AD142" s="60"/>
      <c r="AE142" s="58"/>
      <c r="AF142" s="58"/>
      <c r="AG142" s="58"/>
      <c r="AH142" s="58"/>
      <c r="AI142" s="58"/>
      <c r="AJ142" s="58"/>
      <c r="AK142" s="58"/>
      <c r="AL142" s="58"/>
      <c r="AM142" s="61"/>
      <c r="AN142" s="57"/>
      <c r="AO142" s="57"/>
    </row>
    <row r="143" spans="1:46" s="59" customFormat="1" ht="14.4" x14ac:dyDescent="0.3">
      <c r="A143" s="57"/>
      <c r="B143" s="58"/>
      <c r="C143" s="199" t="s">
        <v>129</v>
      </c>
      <c r="D143" s="199"/>
      <c r="E143" s="199"/>
      <c r="F143" s="123"/>
      <c r="G143" s="123"/>
      <c r="H143" s="123" t="s">
        <v>130</v>
      </c>
      <c r="I143" s="123"/>
      <c r="J143" s="123"/>
      <c r="K143" s="199"/>
      <c r="L143" s="199"/>
      <c r="M143" s="199"/>
      <c r="N143" s="123"/>
      <c r="O143" s="123"/>
      <c r="P143" s="123"/>
      <c r="R143" s="123"/>
      <c r="Z143" s="123"/>
      <c r="AA143" s="123" t="s">
        <v>574</v>
      </c>
      <c r="AB143" s="123"/>
      <c r="AC143" s="58"/>
      <c r="AD143" s="58"/>
      <c r="AE143" s="58"/>
      <c r="AF143" s="58"/>
      <c r="AG143" s="58"/>
      <c r="AH143" s="58"/>
      <c r="AI143" s="58"/>
      <c r="AJ143" s="58"/>
      <c r="AK143" s="58"/>
      <c r="AL143" s="58"/>
      <c r="AM143" s="61"/>
      <c r="AN143" s="57"/>
      <c r="AO143" s="57"/>
    </row>
    <row r="144" spans="1:46" s="59" customFormat="1" ht="14.4" x14ac:dyDescent="0.3">
      <c r="A144" s="57"/>
      <c r="B144" s="58"/>
      <c r="C144" s="199" t="s">
        <v>131</v>
      </c>
      <c r="D144" s="199"/>
      <c r="E144" s="199"/>
      <c r="F144" s="123"/>
      <c r="G144" s="123"/>
      <c r="H144" s="199" t="s">
        <v>132</v>
      </c>
      <c r="I144" s="199"/>
      <c r="J144" s="199"/>
      <c r="K144" s="199"/>
      <c r="L144" s="199"/>
      <c r="M144" s="199"/>
      <c r="N144" s="123"/>
      <c r="O144" s="123"/>
      <c r="P144" s="123"/>
      <c r="R144" s="123"/>
      <c r="Z144" s="123"/>
      <c r="AA144" s="123" t="s">
        <v>575</v>
      </c>
      <c r="AB144" s="123"/>
      <c r="AC144" s="58"/>
      <c r="AD144" s="58"/>
      <c r="AE144" s="58"/>
      <c r="AF144" s="58"/>
      <c r="AG144" s="58"/>
      <c r="AH144" s="58"/>
      <c r="AI144" s="58"/>
      <c r="AJ144" s="58"/>
      <c r="AK144" s="58"/>
      <c r="AL144" s="58"/>
      <c r="AM144" s="61"/>
      <c r="AN144" s="57"/>
      <c r="AO144" s="57"/>
    </row>
    <row r="145" spans="1:41" s="59" customFormat="1" ht="14.4" x14ac:dyDescent="0.3">
      <c r="A145" s="57"/>
      <c r="B145" s="58"/>
      <c r="C145" s="199" t="s">
        <v>133</v>
      </c>
      <c r="D145" s="199"/>
      <c r="E145" s="199"/>
      <c r="F145" s="123"/>
      <c r="G145" s="123"/>
      <c r="H145" s="199" t="s">
        <v>133</v>
      </c>
      <c r="I145" s="199"/>
      <c r="J145" s="199"/>
      <c r="K145" s="199"/>
      <c r="L145" s="199"/>
      <c r="M145" s="199"/>
      <c r="N145" s="123"/>
      <c r="O145" s="123"/>
      <c r="P145" s="123"/>
      <c r="R145" s="123"/>
      <c r="Z145" s="123"/>
      <c r="AA145" s="123" t="s">
        <v>576</v>
      </c>
      <c r="AB145" s="123"/>
      <c r="AC145" s="58"/>
      <c r="AD145" s="58"/>
      <c r="AE145" s="58"/>
      <c r="AF145" s="58"/>
      <c r="AG145" s="58"/>
      <c r="AH145" s="58"/>
      <c r="AI145" s="58"/>
      <c r="AJ145" s="58"/>
      <c r="AK145" s="58"/>
      <c r="AL145" s="58"/>
      <c r="AM145" s="61"/>
      <c r="AN145" s="57"/>
      <c r="AO145" s="57"/>
    </row>
    <row r="146" spans="1:41" s="58" customFormat="1" ht="14.4" x14ac:dyDescent="0.3">
      <c r="A146" s="201" t="s">
        <v>581</v>
      </c>
      <c r="B146" s="201"/>
      <c r="C146" s="201"/>
      <c r="D146" s="204">
        <f>'ALL PROJECTS MONTHLY REPORT'!D146</f>
        <v>41759</v>
      </c>
      <c r="E146" s="203"/>
      <c r="F146" s="123"/>
      <c r="G146" s="123"/>
      <c r="H146" s="123"/>
      <c r="I146" s="123"/>
      <c r="J146" s="123"/>
      <c r="K146" s="123"/>
      <c r="L146" s="123"/>
      <c r="M146" s="123"/>
      <c r="N146" s="123"/>
      <c r="O146" s="123"/>
      <c r="P146" s="123"/>
      <c r="R146" s="123"/>
      <c r="Z146" s="123"/>
      <c r="AA146" s="123"/>
      <c r="AB146" s="123"/>
      <c r="AM146" s="61"/>
      <c r="AN146" s="57"/>
      <c r="AO146" s="57"/>
    </row>
    <row r="147" spans="1:41" s="59" customFormat="1" ht="14.4" x14ac:dyDescent="0.3">
      <c r="A147" s="114" t="s">
        <v>573</v>
      </c>
      <c r="B147" s="115"/>
      <c r="C147" s="115"/>
      <c r="D147" s="204">
        <f>'ALL PROJECTS MONTHLY REPORT'!D147</f>
        <v>41769</v>
      </c>
      <c r="E147" s="116"/>
      <c r="F147" s="62"/>
      <c r="G147" s="62"/>
      <c r="H147" s="62"/>
      <c r="I147" s="62"/>
      <c r="J147" s="62"/>
      <c r="K147" s="62"/>
      <c r="L147" s="62"/>
      <c r="M147" s="62"/>
      <c r="N147" s="62"/>
      <c r="O147" s="62"/>
      <c r="P147" s="62"/>
      <c r="R147" s="62"/>
      <c r="Z147" s="62"/>
      <c r="AA147" s="62"/>
      <c r="AB147" s="62"/>
      <c r="AC147" s="63"/>
      <c r="AD147" s="63"/>
      <c r="AE147" s="63"/>
      <c r="AF147" s="63"/>
      <c r="AG147" s="63"/>
      <c r="AH147" s="63"/>
      <c r="AI147" s="63"/>
      <c r="AJ147" s="63"/>
      <c r="AK147" s="63"/>
      <c r="AL147" s="63"/>
      <c r="AM147" s="64"/>
    </row>
    <row r="148" spans="1:41" s="66" customFormat="1" ht="14.4" x14ac:dyDescent="0.3">
      <c r="A148" s="257" t="s">
        <v>134</v>
      </c>
      <c r="B148" s="258"/>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258"/>
      <c r="AB148" s="258"/>
      <c r="AC148" s="258"/>
      <c r="AD148" s="258"/>
      <c r="AE148" s="258"/>
      <c r="AF148" s="258"/>
      <c r="AG148" s="258"/>
      <c r="AH148" s="258"/>
      <c r="AI148" s="258"/>
      <c r="AJ148" s="258"/>
      <c r="AK148" s="258"/>
      <c r="AL148" s="258"/>
      <c r="AM148" s="259"/>
      <c r="AN148" s="65"/>
    </row>
    <row r="149" spans="1:41" s="66" customFormat="1" ht="14.4" x14ac:dyDescent="0.3">
      <c r="A149" s="291" t="s">
        <v>135</v>
      </c>
      <c r="B149" s="292"/>
      <c r="C149" s="292"/>
      <c r="D149" s="292"/>
      <c r="E149" s="292"/>
      <c r="F149" s="292"/>
      <c r="G149" s="292"/>
      <c r="H149" s="292"/>
      <c r="I149" s="292"/>
      <c r="J149" s="292"/>
      <c r="K149" s="292"/>
      <c r="L149" s="292"/>
      <c r="M149" s="292"/>
      <c r="N149" s="292"/>
      <c r="O149" s="292"/>
      <c r="P149" s="292"/>
      <c r="Q149" s="292"/>
      <c r="R149" s="292"/>
      <c r="S149" s="292"/>
      <c r="T149" s="292"/>
      <c r="U149" s="292"/>
      <c r="V149" s="292"/>
      <c r="W149" s="292"/>
      <c r="X149" s="292"/>
      <c r="Y149" s="292"/>
      <c r="Z149" s="292"/>
      <c r="AA149" s="292"/>
      <c r="AB149" s="292"/>
      <c r="AC149" s="292"/>
      <c r="AD149" s="292"/>
      <c r="AE149" s="292"/>
      <c r="AF149" s="292"/>
      <c r="AG149" s="292"/>
      <c r="AH149" s="292"/>
      <c r="AI149" s="292"/>
      <c r="AJ149" s="293"/>
      <c r="AK149" s="293"/>
      <c r="AL149" s="293"/>
      <c r="AM149" s="294"/>
      <c r="AN149" s="65"/>
    </row>
    <row r="150" spans="1:41" s="66" customFormat="1" ht="14.4" x14ac:dyDescent="0.3">
      <c r="A150" s="291" t="s">
        <v>136</v>
      </c>
      <c r="B150" s="292"/>
      <c r="C150" s="292"/>
      <c r="D150" s="292"/>
      <c r="E150" s="292"/>
      <c r="F150" s="292"/>
      <c r="G150" s="292"/>
      <c r="H150" s="292"/>
      <c r="I150" s="292"/>
      <c r="J150" s="292"/>
      <c r="K150" s="292"/>
      <c r="L150" s="292"/>
      <c r="M150" s="292"/>
      <c r="N150" s="292"/>
      <c r="O150" s="292"/>
      <c r="P150" s="292"/>
      <c r="Q150" s="292"/>
      <c r="R150" s="292"/>
      <c r="S150" s="292"/>
      <c r="T150" s="292"/>
      <c r="U150" s="292"/>
      <c r="V150" s="292"/>
      <c r="W150" s="292"/>
      <c r="X150" s="292"/>
      <c r="Y150" s="292"/>
      <c r="Z150" s="292"/>
      <c r="AA150" s="292"/>
      <c r="AB150" s="292"/>
      <c r="AC150" s="292"/>
      <c r="AD150" s="292"/>
      <c r="AE150" s="292"/>
      <c r="AF150" s="292"/>
      <c r="AG150" s="292"/>
      <c r="AH150" s="292"/>
      <c r="AI150" s="292"/>
      <c r="AJ150" s="293"/>
      <c r="AK150" s="293"/>
      <c r="AL150" s="293"/>
      <c r="AM150" s="294"/>
      <c r="AN150" s="67"/>
    </row>
    <row r="151" spans="1:41" s="65" customFormat="1" ht="14.4" x14ac:dyDescent="0.3">
      <c r="A151" s="291" t="s">
        <v>137</v>
      </c>
      <c r="B151" s="292"/>
      <c r="C151" s="292"/>
      <c r="D151" s="292"/>
      <c r="E151" s="292"/>
      <c r="F151" s="292"/>
      <c r="G151" s="292"/>
      <c r="H151" s="292"/>
      <c r="I151" s="292"/>
      <c r="J151" s="292"/>
      <c r="K151" s="292"/>
      <c r="L151" s="292"/>
      <c r="M151" s="292"/>
      <c r="N151" s="292"/>
      <c r="O151" s="292"/>
      <c r="P151" s="292"/>
      <c r="Q151" s="292"/>
      <c r="R151" s="292"/>
      <c r="S151" s="292"/>
      <c r="T151" s="292"/>
      <c r="U151" s="292"/>
      <c r="V151" s="292"/>
      <c r="W151" s="292"/>
      <c r="X151" s="292"/>
      <c r="Y151" s="292"/>
      <c r="Z151" s="292"/>
      <c r="AA151" s="292"/>
      <c r="AB151" s="292"/>
      <c r="AC151" s="292"/>
      <c r="AD151" s="292"/>
      <c r="AE151" s="292"/>
      <c r="AF151" s="292"/>
      <c r="AG151" s="292"/>
      <c r="AH151" s="292"/>
      <c r="AI151" s="292"/>
      <c r="AJ151" s="293"/>
      <c r="AK151" s="293"/>
      <c r="AL151" s="293"/>
      <c r="AM151" s="294"/>
    </row>
    <row r="152" spans="1:41" s="65" customFormat="1" ht="14.4" x14ac:dyDescent="0.3">
      <c r="A152" s="291" t="s">
        <v>138</v>
      </c>
      <c r="B152" s="292"/>
      <c r="C152" s="292"/>
      <c r="D152" s="292"/>
      <c r="E152" s="292"/>
      <c r="F152" s="292"/>
      <c r="G152" s="292"/>
      <c r="H152" s="292"/>
      <c r="I152" s="292"/>
      <c r="J152" s="292"/>
      <c r="K152" s="292"/>
      <c r="L152" s="292"/>
      <c r="M152" s="292"/>
      <c r="N152" s="292"/>
      <c r="O152" s="292"/>
      <c r="P152" s="292"/>
      <c r="Q152" s="292"/>
      <c r="R152" s="292"/>
      <c r="S152" s="292"/>
      <c r="T152" s="292"/>
      <c r="U152" s="292"/>
      <c r="V152" s="292"/>
      <c r="W152" s="292"/>
      <c r="X152" s="292"/>
      <c r="Y152" s="292"/>
      <c r="Z152" s="292"/>
      <c r="AA152" s="292"/>
      <c r="AB152" s="292"/>
      <c r="AC152" s="292"/>
      <c r="AD152" s="292"/>
      <c r="AE152" s="292"/>
      <c r="AF152" s="292"/>
      <c r="AG152" s="292"/>
      <c r="AH152" s="292"/>
      <c r="AI152" s="292"/>
      <c r="AJ152" s="293"/>
      <c r="AK152" s="293"/>
      <c r="AL152" s="293"/>
      <c r="AM152" s="294"/>
    </row>
    <row r="153" spans="1:41" s="65" customFormat="1" ht="14.4" x14ac:dyDescent="0.3">
      <c r="A153" s="291" t="s">
        <v>139</v>
      </c>
      <c r="B153" s="292"/>
      <c r="C153" s="292"/>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292"/>
      <c r="AA153" s="292"/>
      <c r="AB153" s="292"/>
      <c r="AC153" s="292"/>
      <c r="AD153" s="292"/>
      <c r="AE153" s="292"/>
      <c r="AF153" s="292"/>
      <c r="AG153" s="292"/>
      <c r="AH153" s="292"/>
      <c r="AI153" s="292"/>
      <c r="AJ153" s="293"/>
      <c r="AK153" s="293"/>
      <c r="AL153" s="293"/>
      <c r="AM153" s="294"/>
      <c r="AN153" s="68"/>
    </row>
    <row r="154" spans="1:41" s="65" customFormat="1" ht="14.4" x14ac:dyDescent="0.3">
      <c r="A154" s="295" t="s">
        <v>140</v>
      </c>
      <c r="B154" s="296"/>
      <c r="C154" s="296"/>
      <c r="D154" s="296"/>
      <c r="E154" s="296"/>
      <c r="F154" s="296"/>
      <c r="G154" s="296"/>
      <c r="H154" s="296"/>
      <c r="I154" s="296"/>
      <c r="J154" s="296"/>
      <c r="K154" s="296"/>
      <c r="L154" s="296"/>
      <c r="M154" s="296"/>
      <c r="N154" s="296"/>
      <c r="O154" s="296"/>
      <c r="P154" s="296"/>
      <c r="Q154" s="296"/>
      <c r="R154" s="296"/>
      <c r="S154" s="296"/>
      <c r="T154" s="296"/>
      <c r="U154" s="296"/>
      <c r="V154" s="296"/>
      <c r="W154" s="296"/>
      <c r="X154" s="296"/>
      <c r="Y154" s="296"/>
      <c r="Z154" s="296"/>
      <c r="AA154" s="296"/>
      <c r="AB154" s="296"/>
      <c r="AC154" s="296"/>
      <c r="AD154" s="296"/>
      <c r="AE154" s="296"/>
      <c r="AF154" s="296"/>
      <c r="AG154" s="296"/>
      <c r="AH154" s="296"/>
      <c r="AI154" s="296"/>
      <c r="AJ154" s="297"/>
      <c r="AK154" s="297"/>
      <c r="AL154" s="297"/>
      <c r="AM154" s="298"/>
      <c r="AN154" s="68"/>
    </row>
    <row r="155" spans="1:41" s="65" customFormat="1" ht="14.4" x14ac:dyDescent="0.3">
      <c r="A155" s="291" t="s">
        <v>141</v>
      </c>
      <c r="B155" s="292"/>
      <c r="C155" s="292"/>
      <c r="D155" s="292"/>
      <c r="E155" s="292"/>
      <c r="F155" s="292"/>
      <c r="G155" s="292"/>
      <c r="H155" s="292"/>
      <c r="I155" s="292"/>
      <c r="J155" s="292"/>
      <c r="K155" s="292"/>
      <c r="L155" s="292"/>
      <c r="M155" s="292"/>
      <c r="N155" s="292"/>
      <c r="O155" s="292"/>
      <c r="P155" s="292"/>
      <c r="Q155" s="292"/>
      <c r="R155" s="292"/>
      <c r="S155" s="292"/>
      <c r="T155" s="292"/>
      <c r="U155" s="292"/>
      <c r="V155" s="292"/>
      <c r="W155" s="292"/>
      <c r="X155" s="292"/>
      <c r="Y155" s="292"/>
      <c r="Z155" s="292"/>
      <c r="AA155" s="292"/>
      <c r="AB155" s="292"/>
      <c r="AC155" s="292"/>
      <c r="AD155" s="292"/>
      <c r="AE155" s="292"/>
      <c r="AF155" s="292"/>
      <c r="AG155" s="292"/>
      <c r="AH155" s="292"/>
      <c r="AI155" s="292"/>
      <c r="AJ155" s="293"/>
      <c r="AK155" s="293"/>
      <c r="AL155" s="293"/>
      <c r="AM155" s="294"/>
      <c r="AN155" s="68"/>
    </row>
    <row r="156" spans="1:41" s="65" customFormat="1" ht="14.4" x14ac:dyDescent="0.3">
      <c r="A156" s="300" t="s">
        <v>142</v>
      </c>
      <c r="B156" s="301"/>
      <c r="C156" s="301"/>
      <c r="D156" s="301"/>
      <c r="E156" s="301"/>
      <c r="F156" s="301"/>
      <c r="G156" s="301"/>
      <c r="H156" s="301"/>
      <c r="I156" s="301"/>
      <c r="J156" s="301"/>
      <c r="K156" s="301"/>
      <c r="L156" s="301"/>
      <c r="M156" s="301"/>
      <c r="N156" s="301"/>
      <c r="O156" s="301"/>
      <c r="P156" s="301"/>
      <c r="Q156" s="301"/>
      <c r="R156" s="301"/>
      <c r="S156" s="301"/>
      <c r="T156" s="301"/>
      <c r="U156" s="301"/>
      <c r="V156" s="301"/>
      <c r="W156" s="301"/>
      <c r="X156" s="301"/>
      <c r="Y156" s="301"/>
      <c r="Z156" s="301"/>
      <c r="AA156" s="301"/>
      <c r="AB156" s="301"/>
      <c r="AC156" s="301"/>
      <c r="AD156" s="301"/>
      <c r="AE156" s="301"/>
      <c r="AF156" s="301"/>
      <c r="AG156" s="301"/>
      <c r="AH156" s="301"/>
      <c r="AI156" s="301"/>
      <c r="AJ156" s="302"/>
      <c r="AK156" s="302"/>
      <c r="AL156" s="302"/>
      <c r="AM156" s="303"/>
      <c r="AN156" s="68"/>
    </row>
    <row r="157" spans="1:41" s="196" customFormat="1" x14ac:dyDescent="0.25">
      <c r="A157" s="182"/>
      <c r="B157" s="146"/>
      <c r="C157" s="146"/>
      <c r="D157" s="183"/>
      <c r="E157" s="146"/>
      <c r="F157" s="146"/>
      <c r="G157" s="146"/>
      <c r="H157" s="146"/>
      <c r="I157" s="184"/>
      <c r="J157" s="184"/>
      <c r="K157" s="184"/>
      <c r="L157" s="184"/>
      <c r="M157" s="184"/>
      <c r="N157" s="185"/>
      <c r="O157" s="185"/>
      <c r="P157" s="186"/>
      <c r="Q157" s="187"/>
      <c r="R157" s="188"/>
      <c r="S157" s="189"/>
      <c r="T157" s="190"/>
      <c r="U157" s="190"/>
      <c r="V157" s="190"/>
      <c r="W157" s="190"/>
      <c r="X157" s="190"/>
      <c r="Y157" s="190"/>
      <c r="Z157" s="189"/>
      <c r="AA157" s="189"/>
      <c r="AB157" s="191"/>
      <c r="AC157" s="192"/>
      <c r="AD157" s="193"/>
      <c r="AE157" s="194"/>
      <c r="AF157" s="193"/>
      <c r="AG157" s="193"/>
      <c r="AH157" s="193"/>
      <c r="AI157" s="189"/>
      <c r="AJ157" s="189"/>
      <c r="AK157" s="72"/>
      <c r="AL157" s="189"/>
      <c r="AM157" s="195"/>
      <c r="AN157" s="182"/>
    </row>
    <row r="158" spans="1:41" s="196" customFormat="1" x14ac:dyDescent="0.25">
      <c r="A158" s="182"/>
      <c r="B158" s="146"/>
      <c r="C158" s="146"/>
      <c r="D158" s="183"/>
      <c r="E158" s="146"/>
      <c r="F158" s="146"/>
      <c r="G158" s="146"/>
      <c r="H158" s="146"/>
      <c r="I158" s="184"/>
      <c r="J158" s="184"/>
      <c r="K158" s="184"/>
      <c r="L158" s="184"/>
      <c r="M158" s="184"/>
      <c r="N158" s="185"/>
      <c r="O158" s="185"/>
      <c r="P158" s="186"/>
      <c r="Q158" s="187"/>
      <c r="R158" s="188"/>
      <c r="S158" s="189"/>
      <c r="T158" s="190"/>
      <c r="U158" s="190"/>
      <c r="V158" s="190"/>
      <c r="W158" s="190"/>
      <c r="X158" s="190"/>
      <c r="Y158" s="190"/>
      <c r="Z158" s="189"/>
      <c r="AA158" s="189"/>
      <c r="AB158" s="191"/>
      <c r="AC158" s="192"/>
      <c r="AD158" s="193"/>
      <c r="AE158" s="194"/>
      <c r="AF158" s="193"/>
      <c r="AG158" s="193"/>
      <c r="AH158" s="193"/>
      <c r="AI158" s="189"/>
      <c r="AJ158" s="189"/>
      <c r="AK158" s="85"/>
      <c r="AL158" s="189"/>
      <c r="AM158" s="195"/>
      <c r="AN158" s="182"/>
    </row>
  </sheetData>
  <autoFilter ref="A3:AN156">
    <filterColumn colId="39">
      <filters>
        <filter val="Substantial Completion"/>
      </filters>
    </filterColumn>
  </autoFilter>
  <mergeCells count="35">
    <mergeCell ref="A156:AM156"/>
    <mergeCell ref="A2:A3"/>
    <mergeCell ref="B2:B3"/>
    <mergeCell ref="C2:C3"/>
    <mergeCell ref="D2:D3"/>
    <mergeCell ref="E2:E3"/>
    <mergeCell ref="AJ2:AJ3"/>
    <mergeCell ref="AL2:AL3"/>
    <mergeCell ref="AM2:AM3"/>
    <mergeCell ref="C139:E139"/>
    <mergeCell ref="H139:J139"/>
    <mergeCell ref="K139:M139"/>
    <mergeCell ref="C140:E140"/>
    <mergeCell ref="H140:J140"/>
    <mergeCell ref="K140:M140"/>
    <mergeCell ref="A155:AM155"/>
    <mergeCell ref="AN2:AN3"/>
    <mergeCell ref="C138:E138"/>
    <mergeCell ref="H138:J138"/>
    <mergeCell ref="K138:M138"/>
    <mergeCell ref="G2:G3"/>
    <mergeCell ref="H2:H3"/>
    <mergeCell ref="I2:M2"/>
    <mergeCell ref="N2:S2"/>
    <mergeCell ref="T2:Y2"/>
    <mergeCell ref="Z2:AH2"/>
    <mergeCell ref="F2:F3"/>
    <mergeCell ref="A153:AM153"/>
    <mergeCell ref="A154:AM154"/>
    <mergeCell ref="AK2:AK3"/>
    <mergeCell ref="A148:AM148"/>
    <mergeCell ref="A149:AM149"/>
    <mergeCell ref="A150:AM150"/>
    <mergeCell ref="A151:AM151"/>
    <mergeCell ref="A152:AM152"/>
  </mergeCells>
  <printOptions horizontalCentered="1" verticalCentered="1"/>
  <pageMargins left="0.25" right="0.25" top="0.75" bottom="0.91" header="0.3" footer="0.57999999999999996"/>
  <pageSetup paperSize="17" scale="39" fitToHeight="0" orientation="landscape" r:id="rId1"/>
  <headerFooter alignWithMargins="0">
    <oddHeader xml:space="preserve">&amp;C&amp;"-,Bold"&amp;14Puerto Rico Public Housing Administration 
Construction Management Bureau
Construction Monthly Report 
April 30, 2014 </oddHeader>
    <oddFooter>&amp;R&amp;"Calibri,Bold"Form AVP-500304
Rev. June 2017</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T158"/>
  <sheetViews>
    <sheetView zoomScale="90" zoomScaleNormal="90" zoomScaleSheetLayoutView="77" workbookViewId="0">
      <pane xSplit="3" ySplit="3" topLeftCell="D23" activePane="bottomRight" state="frozen"/>
      <selection pane="topRight" activeCell="D1" sqref="D1"/>
      <selection pane="bottomLeft" activeCell="A3" sqref="A3"/>
      <selection pane="bottomRight" activeCell="D23" sqref="D23"/>
    </sheetView>
  </sheetViews>
  <sheetFormatPr defaultColWidth="8.90625" defaultRowHeight="13.8" x14ac:dyDescent="0.25"/>
  <cols>
    <col min="1" max="1" width="6" style="182" customWidth="1"/>
    <col min="2" max="2" width="10.453125" style="146" customWidth="1"/>
    <col min="3" max="3" width="12.453125" style="146" customWidth="1"/>
    <col min="4" max="4" width="9.54296875" style="183" customWidth="1"/>
    <col min="5" max="5" width="11.6328125" style="146" customWidth="1"/>
    <col min="6" max="6" width="12.1796875" style="146" customWidth="1"/>
    <col min="7" max="7" width="9.453125" style="146" customWidth="1"/>
    <col min="8" max="8" width="11.6328125" style="146" customWidth="1"/>
    <col min="9" max="9" width="10" style="184" customWidth="1"/>
    <col min="10" max="10" width="9.90625" style="184" hidden="1" customWidth="1"/>
    <col min="11" max="11" width="10" style="184" hidden="1" customWidth="1"/>
    <col min="12" max="12" width="9.81640625" style="184" customWidth="1"/>
    <col min="13" max="13" width="10.1796875" style="184" hidden="1" customWidth="1"/>
    <col min="14" max="14" width="10.54296875" style="185" customWidth="1"/>
    <col min="15" max="15" width="8.90625" style="185" customWidth="1"/>
    <col min="16" max="16" width="12" style="186" customWidth="1"/>
    <col min="17" max="17" width="8.54296875" style="187" customWidth="1"/>
    <col min="18" max="18" width="8.90625" style="188" customWidth="1"/>
    <col min="19" max="19" width="8" style="189" customWidth="1"/>
    <col min="20" max="21" width="11" style="190" customWidth="1"/>
    <col min="22" max="24" width="11.6328125" style="190" customWidth="1"/>
    <col min="25" max="25" width="11.08984375" style="190" customWidth="1"/>
    <col min="26" max="26" width="10.36328125" style="189" customWidth="1"/>
    <col min="27" max="27" width="9.90625" style="189" customWidth="1"/>
    <col min="28" max="28" width="16.6328125" style="191" customWidth="1"/>
    <col min="29" max="29" width="14.36328125" style="192" customWidth="1"/>
    <col min="30" max="30" width="16.90625" style="193" customWidth="1"/>
    <col min="31" max="31" width="11.81640625" style="194" customWidth="1"/>
    <col min="32" max="32" width="15.90625" style="193" hidden="1" customWidth="1"/>
    <col min="33" max="33" width="13.81640625" style="193" hidden="1" customWidth="1"/>
    <col min="34" max="34" width="15" style="193" customWidth="1"/>
    <col min="35" max="36" width="8.6328125" style="189" customWidth="1"/>
    <col min="37" max="37" width="8.6328125" style="85" hidden="1" customWidth="1"/>
    <col min="38" max="38" width="10.81640625" style="189" hidden="1" customWidth="1"/>
    <col min="39" max="39" width="72.81640625" style="195" customWidth="1"/>
    <col min="40" max="40" width="17.6328125" style="182" hidden="1" customWidth="1"/>
    <col min="41" max="16384" width="8.90625" style="182"/>
  </cols>
  <sheetData>
    <row r="1" spans="1:41" s="133" customFormat="1" ht="16.2" hidden="1" thickBot="1" x14ac:dyDescent="0.3">
      <c r="A1" s="124" t="s">
        <v>0</v>
      </c>
      <c r="B1" s="125" t="s">
        <v>1</v>
      </c>
      <c r="C1" s="125" t="s">
        <v>2</v>
      </c>
      <c r="D1" s="126" t="s">
        <v>3</v>
      </c>
      <c r="E1" s="125" t="s">
        <v>4</v>
      </c>
      <c r="F1" s="125" t="s">
        <v>5</v>
      </c>
      <c r="G1" s="125" t="s">
        <v>6</v>
      </c>
      <c r="H1" s="125" t="s">
        <v>7</v>
      </c>
      <c r="I1" s="127" t="s">
        <v>8</v>
      </c>
      <c r="J1" s="127" t="s">
        <v>9</v>
      </c>
      <c r="K1" s="127" t="s">
        <v>10</v>
      </c>
      <c r="L1" s="127" t="s">
        <v>11</v>
      </c>
      <c r="M1" s="127" t="s">
        <v>12</v>
      </c>
      <c r="N1" s="127" t="s">
        <v>13</v>
      </c>
      <c r="O1" s="127" t="s">
        <v>14</v>
      </c>
      <c r="P1" s="128" t="s">
        <v>15</v>
      </c>
      <c r="Q1" s="129" t="s">
        <v>16</v>
      </c>
      <c r="R1" s="130" t="s">
        <v>17</v>
      </c>
      <c r="S1" s="131" t="s">
        <v>18</v>
      </c>
      <c r="T1" s="132" t="s">
        <v>19</v>
      </c>
      <c r="U1" s="132" t="s">
        <v>20</v>
      </c>
      <c r="V1" s="132" t="s">
        <v>21</v>
      </c>
      <c r="W1" s="132" t="s">
        <v>22</v>
      </c>
      <c r="X1" s="132" t="s">
        <v>23</v>
      </c>
      <c r="Y1" s="132" t="s">
        <v>24</v>
      </c>
      <c r="Z1" s="133" t="s">
        <v>25</v>
      </c>
      <c r="AA1" s="131" t="s">
        <v>26</v>
      </c>
      <c r="AB1" s="131" t="s">
        <v>27</v>
      </c>
      <c r="AC1" s="134" t="s">
        <v>28</v>
      </c>
      <c r="AD1" s="135" t="s">
        <v>29</v>
      </c>
      <c r="AE1" s="135" t="s">
        <v>30</v>
      </c>
      <c r="AF1" s="129" t="s">
        <v>31</v>
      </c>
      <c r="AG1" s="135" t="s">
        <v>32</v>
      </c>
      <c r="AH1" s="135" t="s">
        <v>33</v>
      </c>
      <c r="AI1" s="135" t="s">
        <v>34</v>
      </c>
      <c r="AJ1" s="131" t="s">
        <v>35</v>
      </c>
      <c r="AK1" s="13" t="s">
        <v>36</v>
      </c>
      <c r="AL1" s="136"/>
      <c r="AM1" s="136" t="s">
        <v>36</v>
      </c>
      <c r="AN1" s="137" t="s">
        <v>577</v>
      </c>
      <c r="AO1" s="138"/>
    </row>
    <row r="2" spans="1:41" s="133" customFormat="1" ht="15.75" customHeight="1" x14ac:dyDescent="0.25">
      <c r="A2" s="285" t="s">
        <v>37</v>
      </c>
      <c r="B2" s="281" t="s">
        <v>38</v>
      </c>
      <c r="C2" s="281" t="s">
        <v>39</v>
      </c>
      <c r="D2" s="281" t="s">
        <v>40</v>
      </c>
      <c r="E2" s="281" t="s">
        <v>41</v>
      </c>
      <c r="F2" s="281" t="s">
        <v>42</v>
      </c>
      <c r="G2" s="281" t="s">
        <v>43</v>
      </c>
      <c r="H2" s="281" t="s">
        <v>44</v>
      </c>
      <c r="I2" s="281" t="s">
        <v>45</v>
      </c>
      <c r="J2" s="281"/>
      <c r="K2" s="281"/>
      <c r="L2" s="281"/>
      <c r="M2" s="281"/>
      <c r="N2" s="281" t="s">
        <v>46</v>
      </c>
      <c r="O2" s="281"/>
      <c r="P2" s="281"/>
      <c r="Q2" s="281"/>
      <c r="R2" s="281"/>
      <c r="S2" s="281"/>
      <c r="T2" s="281" t="s">
        <v>47</v>
      </c>
      <c r="U2" s="281"/>
      <c r="V2" s="281"/>
      <c r="W2" s="281"/>
      <c r="X2" s="281"/>
      <c r="Y2" s="281"/>
      <c r="Z2" s="283" t="s">
        <v>48</v>
      </c>
      <c r="AA2" s="284"/>
      <c r="AB2" s="284"/>
      <c r="AC2" s="284"/>
      <c r="AD2" s="284"/>
      <c r="AE2" s="284"/>
      <c r="AF2" s="284"/>
      <c r="AG2" s="284"/>
      <c r="AH2" s="284"/>
      <c r="AI2" s="139"/>
      <c r="AJ2" s="287" t="s">
        <v>77</v>
      </c>
      <c r="AK2" s="267" t="s">
        <v>584</v>
      </c>
      <c r="AL2" s="287" t="s">
        <v>579</v>
      </c>
      <c r="AM2" s="289" t="s">
        <v>49</v>
      </c>
      <c r="AN2" s="280" t="s">
        <v>143</v>
      </c>
    </row>
    <row r="3" spans="1:41" s="146" customFormat="1" ht="72.599999999999994" thickBot="1" x14ac:dyDescent="0.3">
      <c r="A3" s="286"/>
      <c r="B3" s="282"/>
      <c r="C3" s="282"/>
      <c r="D3" s="282"/>
      <c r="E3" s="282"/>
      <c r="F3" s="282"/>
      <c r="G3" s="282"/>
      <c r="H3" s="282"/>
      <c r="I3" s="140" t="s">
        <v>50</v>
      </c>
      <c r="J3" s="140" t="s">
        <v>51</v>
      </c>
      <c r="K3" s="140" t="s">
        <v>52</v>
      </c>
      <c r="L3" s="140" t="s">
        <v>53</v>
      </c>
      <c r="M3" s="140" t="s">
        <v>54</v>
      </c>
      <c r="N3" s="140" t="s">
        <v>55</v>
      </c>
      <c r="O3" s="140" t="s">
        <v>56</v>
      </c>
      <c r="P3" s="141" t="s">
        <v>57</v>
      </c>
      <c r="Q3" s="142" t="s">
        <v>58</v>
      </c>
      <c r="R3" s="143" t="s">
        <v>59</v>
      </c>
      <c r="S3" s="142" t="s">
        <v>60</v>
      </c>
      <c r="T3" s="144" t="s">
        <v>61</v>
      </c>
      <c r="U3" s="144" t="s">
        <v>62</v>
      </c>
      <c r="V3" s="144" t="s">
        <v>63</v>
      </c>
      <c r="W3" s="144" t="s">
        <v>64</v>
      </c>
      <c r="X3" s="144" t="s">
        <v>65</v>
      </c>
      <c r="Y3" s="144" t="s">
        <v>66</v>
      </c>
      <c r="Z3" s="142" t="s">
        <v>67</v>
      </c>
      <c r="AA3" s="142" t="s">
        <v>68</v>
      </c>
      <c r="AB3" s="145" t="s">
        <v>69</v>
      </c>
      <c r="AC3" s="145" t="s">
        <v>70</v>
      </c>
      <c r="AD3" s="145" t="s">
        <v>71</v>
      </c>
      <c r="AE3" s="142" t="s">
        <v>72</v>
      </c>
      <c r="AF3" s="145" t="s">
        <v>73</v>
      </c>
      <c r="AG3" s="145" t="s">
        <v>74</v>
      </c>
      <c r="AH3" s="145" t="s">
        <v>75</v>
      </c>
      <c r="AI3" s="142" t="s">
        <v>76</v>
      </c>
      <c r="AJ3" s="288"/>
      <c r="AK3" s="268"/>
      <c r="AL3" s="288"/>
      <c r="AM3" s="290"/>
      <c r="AN3" s="280"/>
    </row>
    <row r="4" spans="1:41" s="42" customFormat="1" ht="129.6" hidden="1" x14ac:dyDescent="0.3">
      <c r="A4" s="23">
        <f>'ALL PROJECTS MONTHLY REPORT'!A4</f>
        <v>3025</v>
      </c>
      <c r="B4" s="24" t="str">
        <f>'ALL PROJECTS MONTHLY REPORT'!B4</f>
        <v>Carolina</v>
      </c>
      <c r="C4" s="24" t="str">
        <f>'ALL PROJECTS MONTHLY REPORT'!C4</f>
        <v>Felipe Sánchez Osorio
(Demolition)</v>
      </c>
      <c r="D4" s="24" t="str">
        <f>'ALL PROJECTS MONTHLY REPORT'!D4</f>
        <v>Luis Rodríguez</v>
      </c>
      <c r="E4" s="24" t="str">
        <f>'ALL PROJECTS MONTHLY REPORT'!E4</f>
        <v>N/A</v>
      </c>
      <c r="F4" s="24" t="str">
        <f>'ALL PROJECTS MONTHLY REPORT'!F4</f>
        <v>Municipio de Carolina</v>
      </c>
      <c r="G4" s="24" t="str">
        <f>'ALL PROJECTS MONTHLY REPORT'!G4</f>
        <v>State Engineering</v>
      </c>
      <c r="H4" s="24" t="str">
        <f>'ALL PROJECTS MONTHLY REPORT'!H4</f>
        <v>Municipio de Carolina</v>
      </c>
      <c r="I4" s="25">
        <f>'ALL PROJECTS MONTHLY REPORT'!I4</f>
        <v>32</v>
      </c>
      <c r="J4" s="25">
        <f>'ALL PROJECTS MONTHLY REPORT'!J4</f>
        <v>26</v>
      </c>
      <c r="K4" s="25">
        <f>'ALL PROJECTS MONTHLY REPORT'!K4</f>
        <v>0</v>
      </c>
      <c r="L4" s="26">
        <f>'ALL PROJECTS MONTHLY REPORT'!L4</f>
        <v>26</v>
      </c>
      <c r="M4" s="25">
        <f>'ALL PROJECTS MONTHLY REPORT'!M4</f>
        <v>0</v>
      </c>
      <c r="N4" s="25">
        <f>'ALL PROJECTS MONTHLY REPORT'!N4</f>
        <v>120</v>
      </c>
      <c r="O4" s="25">
        <f>'ALL PROJECTS MONTHLY REPORT'!O4</f>
        <v>0</v>
      </c>
      <c r="P4" s="27">
        <f>'ALL PROJECTS MONTHLY REPORT'!P4</f>
        <v>120</v>
      </c>
      <c r="Q4" s="28">
        <f>'ALL PROJECTS MONTHLY REPORT'!Q4</f>
        <v>0</v>
      </c>
      <c r="R4" s="29">
        <f>'ALL PROJECTS MONTHLY REPORT'!R4</f>
        <v>259</v>
      </c>
      <c r="S4" s="28">
        <f>'ALL PROJECTS MONTHLY REPORT'!S4</f>
        <v>2.1583333333333332</v>
      </c>
      <c r="T4" s="30">
        <f>'ALL PROJECTS MONTHLY REPORT'!T4</f>
        <v>41500</v>
      </c>
      <c r="U4" s="31">
        <f>'ALL PROJECTS MONTHLY REPORT'!U4</f>
        <v>41619</v>
      </c>
      <c r="V4" s="32">
        <f>'ALL PROJECTS MONTHLY REPORT'!V4</f>
        <v>41619</v>
      </c>
      <c r="W4" s="33">
        <f>'ALL PROJECTS MONTHLY REPORT'!W4</f>
        <v>0</v>
      </c>
      <c r="X4" s="33">
        <f>'ALL PROJECTS MONTHLY REPORT'!X4</f>
        <v>0</v>
      </c>
      <c r="Y4" s="30">
        <f>'ALL PROJECTS MONTHLY REPORT'!Y4</f>
        <v>0</v>
      </c>
      <c r="Z4" s="34">
        <f>'ALL PROJECTS MONTHLY REPORT'!Z4</f>
        <v>0</v>
      </c>
      <c r="AA4" s="35">
        <f>'ALL PROJECTS MONTHLY REPORT'!AA4</f>
        <v>0</v>
      </c>
      <c r="AB4" s="36">
        <f>'ALL PROJECTS MONTHLY REPORT'!AB4</f>
        <v>336510</v>
      </c>
      <c r="AC4" s="36">
        <f>'ALL PROJECTS MONTHLY REPORT'!AC4</f>
        <v>0</v>
      </c>
      <c r="AD4" s="37">
        <f>'ALL PROJECTS MONTHLY REPORT'!AD4</f>
        <v>336510</v>
      </c>
      <c r="AE4" s="28">
        <f>'ALL PROJECTS MONTHLY REPORT'!AE4</f>
        <v>0</v>
      </c>
      <c r="AF4" s="38">
        <f>'ALL PROJECTS MONTHLY REPORT'!AF4</f>
        <v>27516.720000000001</v>
      </c>
      <c r="AG4" s="36">
        <f>'ALL PROJECTS MONTHLY REPORT'!AG4</f>
        <v>122054.24</v>
      </c>
      <c r="AH4" s="37">
        <f>'ALL PROJECTS MONTHLY REPORT'!AH4</f>
        <v>149570.96000000002</v>
      </c>
      <c r="AI4" s="39">
        <f>'ALL PROJECTS MONTHLY REPORT'!AI4</f>
        <v>0.44447701405604595</v>
      </c>
      <c r="AJ4" s="40" t="str">
        <f>'ALL PROJECTS MONTHLY REPORT'!AJ4</f>
        <v/>
      </c>
      <c r="AK4" s="39">
        <f>'ALL PROJECTS MONTHLY REPORT'!AK4</f>
        <v>0</v>
      </c>
      <c r="AL4" s="119">
        <f>'ALL PROJECTS MONTHLY REPORT'!AL4</f>
        <v>0</v>
      </c>
      <c r="AM4" s="41" t="str">
        <f>'ALL PROJECTS MONTHLY REPORT'!AM4</f>
        <v xml:space="preserve">
♦ Project Situation according to the CPM Uptaded: Phase I was completed on November 27, 2013.
♦ Reasons of the Delay (if applies) N/A
♦ Change Order in PRPHA pending for approval: N/A
♦ Extraordinary Situations with Relocation (if applies)- N/A
♦ Situations with Governmental Agencies (if applies): N/A
♦ Others situations that are affecting the project (if Applies): N/A
</v>
      </c>
      <c r="AN4" s="93" t="s">
        <v>144</v>
      </c>
    </row>
    <row r="5" spans="1:41" s="42" customFormat="1" ht="172.8" hidden="1" x14ac:dyDescent="0.3">
      <c r="A5" s="23">
        <f>'ALL PROJECTS MONTHLY REPORT'!A5</f>
        <v>5127</v>
      </c>
      <c r="B5" s="24" t="str">
        <f>'ALL PROJECTS MONTHLY REPORT'!B5</f>
        <v>Arecibo</v>
      </c>
      <c r="C5" s="24" t="str">
        <f>'ALL PROJECTS MONTHLY REPORT'!C5</f>
        <v>La Meseta</v>
      </c>
      <c r="D5" s="24" t="str">
        <f>'ALL PROJECTS MONTHLY REPORT'!D5</f>
        <v>Pedro Vega</v>
      </c>
      <c r="E5" s="24" t="str">
        <f>'ALL PROJECTS MONTHLY REPORT'!E5</f>
        <v>Housing Promoters, Inc.</v>
      </c>
      <c r="F5" s="24" t="str">
        <f>'ALL PROJECTS MONTHLY REPORT'!F5</f>
        <v>AVP</v>
      </c>
      <c r="G5" s="24" t="str">
        <f>'ALL PROJECTS MONTHLY REPORT'!G5</f>
        <v>ERA</v>
      </c>
      <c r="H5" s="24" t="str">
        <f>'ALL PROJECTS MONTHLY REPORT'!H5</f>
        <v>Maglez Engineering &amp; Contractors, Corp.</v>
      </c>
      <c r="I5" s="25">
        <f>'ALL PROJECTS MONTHLY REPORT'!I5</f>
        <v>0</v>
      </c>
      <c r="J5" s="25">
        <f>'ALL PROJECTS MONTHLY REPORT'!J5</f>
        <v>0</v>
      </c>
      <c r="K5" s="25">
        <f>'ALL PROJECTS MONTHLY REPORT'!K5</f>
        <v>0</v>
      </c>
      <c r="L5" s="26">
        <f>'ALL PROJECTS MONTHLY REPORT'!L5</f>
        <v>0</v>
      </c>
      <c r="M5" s="25">
        <f>'ALL PROJECTS MONTHLY REPORT'!M5</f>
        <v>0</v>
      </c>
      <c r="N5" s="25">
        <f>'ALL PROJECTS MONTHLY REPORT'!N5</f>
        <v>365</v>
      </c>
      <c r="O5" s="25">
        <f>'ALL PROJECTS MONTHLY REPORT'!O5</f>
        <v>0</v>
      </c>
      <c r="P5" s="27">
        <f>'ALL PROJECTS MONTHLY REPORT'!P5</f>
        <v>365</v>
      </c>
      <c r="Q5" s="28">
        <f>'ALL PROJECTS MONTHLY REPORT'!Q5</f>
        <v>0</v>
      </c>
      <c r="R5" s="29">
        <f>'ALL PROJECTS MONTHLY REPORT'!R5</f>
        <v>394</v>
      </c>
      <c r="S5" s="28">
        <f>'ALL PROJECTS MONTHLY REPORT'!S5</f>
        <v>1.0794520547945206</v>
      </c>
      <c r="T5" s="30">
        <f>'ALL PROJECTS MONTHLY REPORT'!T5</f>
        <v>41365</v>
      </c>
      <c r="U5" s="31">
        <f>'ALL PROJECTS MONTHLY REPORT'!U5</f>
        <v>41729</v>
      </c>
      <c r="V5" s="32">
        <f>'ALL PROJECTS MONTHLY REPORT'!V5</f>
        <v>41729</v>
      </c>
      <c r="W5" s="33">
        <f>'ALL PROJECTS MONTHLY REPORT'!W5</f>
        <v>0</v>
      </c>
      <c r="X5" s="33">
        <f>'ALL PROJECTS MONTHLY REPORT'!X5</f>
        <v>0</v>
      </c>
      <c r="Y5" s="30">
        <f>'ALL PROJECTS MONTHLY REPORT'!Y5</f>
        <v>41729</v>
      </c>
      <c r="Z5" s="34" t="str">
        <f>'ALL PROJECTS MONTHLY REPORT'!Z5</f>
        <v>CFP</v>
      </c>
      <c r="AA5" s="35">
        <f>'ALL PROJECTS MONTHLY REPORT'!AA5</f>
        <v>0</v>
      </c>
      <c r="AB5" s="36">
        <f>'ALL PROJECTS MONTHLY REPORT'!AB5</f>
        <v>1602797</v>
      </c>
      <c r="AC5" s="36">
        <f>'ALL PROJECTS MONTHLY REPORT'!AC5</f>
        <v>0</v>
      </c>
      <c r="AD5" s="37">
        <f>'ALL PROJECTS MONTHLY REPORT'!AD5</f>
        <v>1602797</v>
      </c>
      <c r="AE5" s="28">
        <f>'ALL PROJECTS MONTHLY REPORT'!AE5</f>
        <v>0</v>
      </c>
      <c r="AF5" s="38">
        <f>'ALL PROJECTS MONTHLY REPORT'!AF5</f>
        <v>979943.16</v>
      </c>
      <c r="AG5" s="36">
        <f>'ALL PROJECTS MONTHLY REPORT'!AG5</f>
        <v>71165.27</v>
      </c>
      <c r="AH5" s="37">
        <f>'ALL PROJECTS MONTHLY REPORT'!AH5</f>
        <v>1051108.43</v>
      </c>
      <c r="AI5" s="39">
        <f>'ALL PROJECTS MONTHLY REPORT'!AI5</f>
        <v>0.6557963547473572</v>
      </c>
      <c r="AJ5" s="40" t="str">
        <f>'ALL PROJECTS MONTHLY REPORT'!AJ5</f>
        <v/>
      </c>
      <c r="AK5" s="39">
        <f>'ALL PROJECTS MONTHLY REPORT'!AK5</f>
        <v>0</v>
      </c>
      <c r="AL5" s="119">
        <f>'ALL PROJECTS MONTHLY REPORT'!AL5</f>
        <v>0</v>
      </c>
      <c r="AM5" s="41" t="str">
        <f>'ALL PROJECTS MONTHLY REPORT'!AM5</f>
        <v>• Project Situation: Some submmittal requirement from designer are delaying the Contractor's time to make purchase orders or solve construction problems as design error for primary system upgrade.
• Project Status: Last CPM Updated february 28,2014, refected a reduction of project delay from 49 days behind schedule. There is a CO #1 with 14 calendars days pending for PRPHA approval. New letter of intents are in negotiation that can reflect additional extension claim.
• Change Orders: CO #1 $41,193.88 where send to PRPHA.
• Last Certification:  #11 february 28, 2014
• Relocation issues: There is not Relocation issues.
• Goverment Agencies issues:  AEE are requiring change to approved design that represent additional cost to project.   
• Other Situation issues: There is not AAA endorsement. this month the designer submmit the endorsement amedment.</v>
      </c>
      <c r="AN5" s="93" t="s">
        <v>144</v>
      </c>
    </row>
    <row r="6" spans="1:41" s="42" customFormat="1" ht="360" hidden="1" x14ac:dyDescent="0.3">
      <c r="A6" s="23">
        <f>'ALL PROJECTS MONTHLY REPORT'!A6</f>
        <v>4011</v>
      </c>
      <c r="B6" s="24" t="str">
        <f>'ALL PROJECTS MONTHLY REPORT'!B6</f>
        <v>Mayaguez</v>
      </c>
      <c r="C6" s="24" t="str">
        <f>'ALL PROJECTS MONTHLY REPORT'!C6</f>
        <v>Rafael Hernandez (El Kennedy)</v>
      </c>
      <c r="D6" s="24" t="str">
        <f>'ALL PROJECTS MONTHLY REPORT'!D6</f>
        <v>Noefebdo Ramírez</v>
      </c>
      <c r="E6" s="24" t="str">
        <f>'ALL PROJECTS MONTHLY REPORT'!E6</f>
        <v>JA Machuca</v>
      </c>
      <c r="F6" s="24" t="str">
        <f>'ALL PROJECTS MONTHLY REPORT'!F6</f>
        <v>Klassik Builders</v>
      </c>
      <c r="G6" s="24" t="str">
        <f>'ALL PROJECTS MONTHLY REPORT'!G6</f>
        <v>Hernán Jr. Machado Ingenieros Consultores</v>
      </c>
      <c r="H6" s="24" t="str">
        <f>'ALL PROJECTS MONTHLY REPORT'!H6</f>
        <v>F  &amp; R Construction</v>
      </c>
      <c r="I6" s="25">
        <f>'ALL PROJECTS MONTHLY REPORT'!I6</f>
        <v>190</v>
      </c>
      <c r="J6" s="25">
        <f>'ALL PROJECTS MONTHLY REPORT'!J6</f>
        <v>26</v>
      </c>
      <c r="K6" s="25">
        <f>'ALL PROJECTS MONTHLY REPORT'!K6</f>
        <v>0</v>
      </c>
      <c r="L6" s="26">
        <f>'ALL PROJECTS MONTHLY REPORT'!L6</f>
        <v>26</v>
      </c>
      <c r="M6" s="25">
        <f>'ALL PROJECTS MONTHLY REPORT'!M6</f>
        <v>24</v>
      </c>
      <c r="N6" s="25">
        <f>'ALL PROJECTS MONTHLY REPORT'!N6</f>
        <v>1094</v>
      </c>
      <c r="O6" s="25">
        <f>'ALL PROJECTS MONTHLY REPORT'!O6</f>
        <v>153</v>
      </c>
      <c r="P6" s="27">
        <f>'ALL PROJECTS MONTHLY REPORT'!P6</f>
        <v>1247</v>
      </c>
      <c r="Q6" s="28">
        <f>'ALL PROJECTS MONTHLY REPORT'!Q6</f>
        <v>0.13985374771480805</v>
      </c>
      <c r="R6" s="29">
        <f>'ALL PROJECTS MONTHLY REPORT'!R6</f>
        <v>926</v>
      </c>
      <c r="S6" s="28">
        <f>'ALL PROJECTS MONTHLY REPORT'!S6</f>
        <v>0.74258219727345631</v>
      </c>
      <c r="T6" s="30">
        <f>'ALL PROJECTS MONTHLY REPORT'!T6</f>
        <v>40833</v>
      </c>
      <c r="U6" s="31">
        <f>'ALL PROJECTS MONTHLY REPORT'!U6</f>
        <v>41926</v>
      </c>
      <c r="V6" s="32">
        <f>'ALL PROJECTS MONTHLY REPORT'!V6</f>
        <v>42079</v>
      </c>
      <c r="W6" s="33">
        <f>'ALL PROJECTS MONTHLY REPORT'!W6</f>
        <v>0</v>
      </c>
      <c r="X6" s="33">
        <f>'ALL PROJECTS MONTHLY REPORT'!X6</f>
        <v>0</v>
      </c>
      <c r="Y6" s="30">
        <f>'ALL PROJECTS MONTHLY REPORT'!Y6</f>
        <v>42407</v>
      </c>
      <c r="Z6" s="34" t="str">
        <f>'ALL PROJECTS MONTHLY REPORT'!Z6</f>
        <v>CFP</v>
      </c>
      <c r="AA6" s="35">
        <f>'ALL PROJECTS MONTHLY REPORT'!AA6</f>
        <v>0</v>
      </c>
      <c r="AB6" s="36">
        <f>'ALL PROJECTS MONTHLY REPORT'!AB6</f>
        <v>21797000</v>
      </c>
      <c r="AC6" s="36">
        <f>'ALL PROJECTS MONTHLY REPORT'!AC6</f>
        <v>446287.81</v>
      </c>
      <c r="AD6" s="37">
        <f>'ALL PROJECTS MONTHLY REPORT'!AD6</f>
        <v>22243287.809999999</v>
      </c>
      <c r="AE6" s="28">
        <f>'ALL PROJECTS MONTHLY REPORT'!AE6</f>
        <v>2.0474735514061568E-2</v>
      </c>
      <c r="AF6" s="38">
        <f>'ALL PROJECTS MONTHLY REPORT'!AF6</f>
        <v>13868385.060000001</v>
      </c>
      <c r="AG6" s="36">
        <f>'ALL PROJECTS MONTHLY REPORT'!AG6</f>
        <v>204312.21</v>
      </c>
      <c r="AH6" s="37">
        <f>'ALL PROJECTS MONTHLY REPORT'!AH6</f>
        <v>14072697.270000001</v>
      </c>
      <c r="AI6" s="39">
        <f>'ALL PROJECTS MONTHLY REPORT'!AI6</f>
        <v>0.63267163515608005</v>
      </c>
      <c r="AJ6" s="40" t="str">
        <f>'ALL PROJECTS MONTHLY REPORT'!AJ6</f>
        <v/>
      </c>
      <c r="AK6" s="39">
        <f>'ALL PROJECTS MONTHLY REPORT'!AK6</f>
        <v>0</v>
      </c>
      <c r="AL6" s="119">
        <f>'ALL PROJECTS MONTHLY REPORT'!AL6</f>
        <v>0</v>
      </c>
      <c r="AM6" s="41" t="str">
        <f>'ALL PROJECTS MONTHLY REPORT'!AM6</f>
        <v>• Project situation according to the CPM updated: According to the last CPM updated, the project finish date is September 3, 2015.  The contract revisedconstruction completion date is March 16,2015. That represent 171 days of delay. When thechange order # 9 be approvedthe completion date move to May 30, 2015. the Change Order # 10 included 10 aditional days for weather conditions. Then represent 58 days of delay.
• Reasons of the Delay: One reasons is the delay for termination and delivery of modernized units by the Contractors. The lead and asbestos abatement started on February 3,2014 to enclosure  the building  # 4. The buildingcome to be ready to start the works on March 21,2014, No contruction works can't do it into the buildings.  Those impact the crithical path which is total responsability of the contractor. In special the building # 18, which in the next building in the modernization sequence and are stopped for 108 days.
• Change Order in PRPHA pending for approval:.  The CO # 9 (193,914.32 and include 75 calendar days extension) and change order # 10 (of $562,564.73 and include 10 calendar days extension)
• Payments Certifications Status:  The Contractor has pending to submit to PRPHA the Certifications for partial payment of # 30 (February 2014 period) and # 31 (March 2014 period)
• Extraordinary Situations with Relocation - N/A
• Situations with Governmental Agencies:  The tapping conection for the potable water services, under the PR #2 state road was not do it in this period. This tapping is a change order in a process of negotiation. The AAA final endosement depend of finish this connection works. The Puerto Rico Power Authority present a new request to install other facilities for existingsanitary pump station. That works were not contemplted in the design.  
• Others situations that are affecting the project: The installationof the restrainers in the 36 inches ductile iron forced line was not completed in this period. A 70% of the total pipe line need to be reinstalling. A wprkplan was by KBI to the Contractor to define this work to be done during summer school vacation as requested.</v>
      </c>
      <c r="AN6" s="93" t="s">
        <v>144</v>
      </c>
    </row>
    <row r="7" spans="1:41" s="42" customFormat="1" ht="158.4" hidden="1" x14ac:dyDescent="0.3">
      <c r="A7" s="23">
        <f>'ALL PROJECTS MONTHLY REPORT'!A7</f>
        <v>3105</v>
      </c>
      <c r="B7" s="24" t="str">
        <f>'ALL PROJECTS MONTHLY REPORT'!B7</f>
        <v>San Juan</v>
      </c>
      <c r="C7" s="24" t="str">
        <f>'ALL PROJECTS MONTHLY REPORT'!C7</f>
        <v>Ext. Manuel A. Pérez</v>
      </c>
      <c r="D7" s="24" t="str">
        <f>'ALL PROJECTS MONTHLY REPORT'!D7</f>
        <v>Arturo Acevedo</v>
      </c>
      <c r="E7" s="24" t="str">
        <f>'ALL PROJECTS MONTHLY REPORT'!E7</f>
        <v>MAS Corp.</v>
      </c>
      <c r="F7" s="24" t="str">
        <f>'ALL PROJECTS MONTHLY REPORT'!F7</f>
        <v>Klassik Builders</v>
      </c>
      <c r="G7" s="24" t="str">
        <f>'ALL PROJECTS MONTHLY REPORT'!G7</f>
        <v>DDHK</v>
      </c>
      <c r="H7" s="24" t="str">
        <f>'ALL PROJECTS MONTHLY REPORT'!H7</f>
        <v>LPC&amp;D</v>
      </c>
      <c r="I7" s="25">
        <f>'ALL PROJECTS MONTHLY REPORT'!I7</f>
        <v>324</v>
      </c>
      <c r="J7" s="25">
        <f>'ALL PROJECTS MONTHLY REPORT'!J7</f>
        <v>188</v>
      </c>
      <c r="K7" s="25">
        <f>'ALL PROJECTS MONTHLY REPORT'!K7</f>
        <v>12</v>
      </c>
      <c r="L7" s="26">
        <f>'ALL PROJECTS MONTHLY REPORT'!L7</f>
        <v>200</v>
      </c>
      <c r="M7" s="25">
        <f>'ALL PROJECTS MONTHLY REPORT'!M7</f>
        <v>12</v>
      </c>
      <c r="N7" s="25">
        <f>'ALL PROJECTS MONTHLY REPORT'!N7</f>
        <v>1098</v>
      </c>
      <c r="O7" s="25">
        <f>'ALL PROJECTS MONTHLY REPORT'!O7</f>
        <v>433</v>
      </c>
      <c r="P7" s="27">
        <f>'ALL PROJECTS MONTHLY REPORT'!P7</f>
        <v>1531</v>
      </c>
      <c r="Q7" s="28">
        <f>'ALL PROJECTS MONTHLY REPORT'!Q7</f>
        <v>0.39435336976320584</v>
      </c>
      <c r="R7" s="29">
        <f>'ALL PROJECTS MONTHLY REPORT'!R7</f>
        <v>1385</v>
      </c>
      <c r="S7" s="28">
        <f>'ALL PROJECTS MONTHLY REPORT'!S7</f>
        <v>0.90463749183540165</v>
      </c>
      <c r="T7" s="30">
        <f>'ALL PROJECTS MONTHLY REPORT'!T7</f>
        <v>40374</v>
      </c>
      <c r="U7" s="31">
        <f>'ALL PROJECTS MONTHLY REPORT'!U7</f>
        <v>41471</v>
      </c>
      <c r="V7" s="32">
        <f>'ALL PROJECTS MONTHLY REPORT'!V7</f>
        <v>41904</v>
      </c>
      <c r="W7" s="33">
        <f>'ALL PROJECTS MONTHLY REPORT'!W7</f>
        <v>0</v>
      </c>
      <c r="X7" s="33">
        <f>'ALL PROJECTS MONTHLY REPORT'!X7</f>
        <v>0</v>
      </c>
      <c r="Y7" s="30">
        <f>'ALL PROJECTS MONTHLY REPORT'!Y7</f>
        <v>42222</v>
      </c>
      <c r="Z7" s="34" t="str">
        <f>'ALL PROJECTS MONTHLY REPORT'!Z7</f>
        <v>HOPE IV</v>
      </c>
      <c r="AA7" s="35">
        <f>'ALL PROJECTS MONTHLY REPORT'!AA7</f>
        <v>0</v>
      </c>
      <c r="AB7" s="36">
        <f>'ALL PROJECTS MONTHLY REPORT'!AB7</f>
        <v>24800000</v>
      </c>
      <c r="AC7" s="36">
        <f>'ALL PROJECTS MONTHLY REPORT'!AC7</f>
        <v>1110120.04</v>
      </c>
      <c r="AD7" s="37">
        <f>'ALL PROJECTS MONTHLY REPORT'!AD7</f>
        <v>25910120.039999999</v>
      </c>
      <c r="AE7" s="28">
        <f>'ALL PROJECTS MONTHLY REPORT'!AE7</f>
        <v>4.4762904838709677E-2</v>
      </c>
      <c r="AF7" s="38">
        <f>'ALL PROJECTS MONTHLY REPORT'!AF7</f>
        <v>19847694.84</v>
      </c>
      <c r="AG7" s="36">
        <f>'ALL PROJECTS MONTHLY REPORT'!AG7</f>
        <v>161086</v>
      </c>
      <c r="AH7" s="37">
        <f>'ALL PROJECTS MONTHLY REPORT'!AH7</f>
        <v>20008780.84</v>
      </c>
      <c r="AI7" s="39">
        <f>'ALL PROJECTS MONTHLY REPORT'!AI7</f>
        <v>0.77223806022938057</v>
      </c>
      <c r="AJ7" s="40" t="str">
        <f>'ALL PROJECTS MONTHLY REPORT'!AJ7</f>
        <v/>
      </c>
      <c r="AK7" s="39">
        <f>'ALL PROJECTS MONTHLY REPORT'!AK7</f>
        <v>0</v>
      </c>
      <c r="AL7" s="119">
        <f>'ALL PROJECTS MONTHLY REPORT'!AL7</f>
        <v>0</v>
      </c>
      <c r="AM7" s="41" t="str">
        <f>'ALL PROJECTS MONTHLY REPORT'!AM7</f>
        <v xml:space="preserve">• Project situation according to the CPM updated
• Reasons of the Delay (if applies)
• Payments Certifications Status- Lastcertification rendered for payment is certification # 42, for the period of January 2014.
• Change Orders:
• Extraordinary Situations with Relocation (if applies)-N/A
• Situations with Governmental Agencies (if applies)-N/A
• Others situations that are affecting the project (if applies)-N/A
• Withheld: 
</v>
      </c>
      <c r="AN7" s="93" t="s">
        <v>144</v>
      </c>
    </row>
    <row r="8" spans="1:41" s="42" customFormat="1" ht="187.2" hidden="1" x14ac:dyDescent="0.3">
      <c r="A8" s="23">
        <f>'ALL PROJECTS MONTHLY REPORT'!A8</f>
        <v>5034</v>
      </c>
      <c r="B8" s="24" t="str">
        <f>'ALL PROJECTS MONTHLY REPORT'!B8</f>
        <v>San Juan</v>
      </c>
      <c r="C8" s="24" t="str">
        <f>'ALL PROJECTS MONTHLY REPORT'!C8</f>
        <v>Alturas de Cupey</v>
      </c>
      <c r="D8" s="24" t="str">
        <f>'ALL PROJECTS MONTHLY REPORT'!D8</f>
        <v>José M. Paris</v>
      </c>
      <c r="E8" s="24" t="str">
        <f>'ALL PROJECTS MONTHLY REPORT'!E8</f>
        <v>SP Management Corp.</v>
      </c>
      <c r="F8" s="24" t="str">
        <f>'ALL PROJECTS MONTHLY REPORT'!F8</f>
        <v>Klassik Builders</v>
      </c>
      <c r="G8" s="24" t="str">
        <f>'ALL PROJECTS MONTHLY REPORT'!G8</f>
        <v>CSA</v>
      </c>
      <c r="H8" s="24" t="str">
        <f>'ALL PROJECTS MONTHLY REPORT'!H8</f>
        <v>F&amp;R Construction</v>
      </c>
      <c r="I8" s="25">
        <f>'ALL PROJECTS MONTHLY REPORT'!I8</f>
        <v>96</v>
      </c>
      <c r="J8" s="25">
        <f>'ALL PROJECTS MONTHLY REPORT'!J8</f>
        <v>48</v>
      </c>
      <c r="K8" s="25">
        <f>'ALL PROJECTS MONTHLY REPORT'!K8</f>
        <v>16</v>
      </c>
      <c r="L8" s="26">
        <f>'ALL PROJECTS MONTHLY REPORT'!L8</f>
        <v>64</v>
      </c>
      <c r="M8" s="25">
        <f>'ALL PROJECTS MONTHLY REPORT'!M8</f>
        <v>0</v>
      </c>
      <c r="N8" s="25">
        <f>'ALL PROJECTS MONTHLY REPORT'!N8</f>
        <v>732</v>
      </c>
      <c r="O8" s="25">
        <f>'ALL PROJECTS MONTHLY REPORT'!O8</f>
        <v>256</v>
      </c>
      <c r="P8" s="27">
        <f>'ALL PROJECTS MONTHLY REPORT'!P8</f>
        <v>988</v>
      </c>
      <c r="Q8" s="28">
        <f>'ALL PROJECTS MONTHLY REPORT'!Q8</f>
        <v>0.34972677595628415</v>
      </c>
      <c r="R8" s="29">
        <f>'ALL PROJECTS MONTHLY REPORT'!R8</f>
        <v>1057</v>
      </c>
      <c r="S8" s="28">
        <f>'ALL PROJECTS MONTHLY REPORT'!S8</f>
        <v>1.069838056680162</v>
      </c>
      <c r="T8" s="30">
        <f>'ALL PROJECTS MONTHLY REPORT'!T8</f>
        <v>40702</v>
      </c>
      <c r="U8" s="31">
        <f>'ALL PROJECTS MONTHLY REPORT'!U8</f>
        <v>41433</v>
      </c>
      <c r="V8" s="32">
        <f>'ALL PROJECTS MONTHLY REPORT'!V8</f>
        <v>41689</v>
      </c>
      <c r="W8" s="33">
        <f>'ALL PROJECTS MONTHLY REPORT'!W8</f>
        <v>0</v>
      </c>
      <c r="X8" s="33">
        <f>'ALL PROJECTS MONTHLY REPORT'!X8</f>
        <v>0</v>
      </c>
      <c r="Y8" s="30">
        <f>'ALL PROJECTS MONTHLY REPORT'!Y8</f>
        <v>42175</v>
      </c>
      <c r="Z8" s="34" t="str">
        <f>'ALL PROJECTS MONTHLY REPORT'!Z8</f>
        <v>CFP</v>
      </c>
      <c r="AA8" s="35">
        <f>'ALL PROJECTS MONTHLY REPORT'!AA8</f>
        <v>0</v>
      </c>
      <c r="AB8" s="36">
        <f>'ALL PROJECTS MONTHLY REPORT'!AB8</f>
        <v>7936000</v>
      </c>
      <c r="AC8" s="36">
        <f>'ALL PROJECTS MONTHLY REPORT'!AC8</f>
        <v>1003018.78</v>
      </c>
      <c r="AD8" s="37">
        <f>'ALL PROJECTS MONTHLY REPORT'!AD8</f>
        <v>8939018.7799999993</v>
      </c>
      <c r="AE8" s="28">
        <f>'ALL PROJECTS MONTHLY REPORT'!AE8</f>
        <v>0.12638845514112904</v>
      </c>
      <c r="AF8" s="38">
        <f>'ALL PROJECTS MONTHLY REPORT'!AF8</f>
        <v>7832237.9800000004</v>
      </c>
      <c r="AG8" s="36">
        <f>'ALL PROJECTS MONTHLY REPORT'!AG8</f>
        <v>470242.15</v>
      </c>
      <c r="AH8" s="37">
        <f>'ALL PROJECTS MONTHLY REPORT'!AH8</f>
        <v>8302480.1300000008</v>
      </c>
      <c r="AI8" s="39">
        <f>'ALL PROJECTS MONTHLY REPORT'!AI8</f>
        <v>0.9287909930982382</v>
      </c>
      <c r="AJ8" s="40" t="str">
        <f>'ALL PROJECTS MONTHLY REPORT'!AJ8</f>
        <v/>
      </c>
      <c r="AK8" s="39">
        <f>'ALL PROJECTS MONTHLY REPORT'!AK8</f>
        <v>0</v>
      </c>
      <c r="AL8" s="119">
        <f>'ALL PROJECTS MONTHLY REPORT'!AL8</f>
        <v>0</v>
      </c>
      <c r="AM8" s="41" t="str">
        <f>'ALL PROJECTS MONTHLY REPORT'!AM8</f>
        <v>• Project situation according to the CPM updated: According to the last CPM updated on June 2013, the project is 72 calendar days ahead schedule with a possible termination date on December 19, 2013. 
• Reasons of the Delay (if applies)
          • Bad execution by the Contractor (if applies)- N/A
          • Change Orders pending for approval - N/A
          • Others (if applies) - a) Weather and site conditions (Soil Moisture)
• Change Order in PRPHA pending for approval: N/A
•  Latest Certification: The last certification for payment  submitted by the Contractor correspond to the period of July 26, 2013 thru August 25, 2013 (Certification #27 for the amount of $470,242.15
• Extraordinary Situations with Relocation (if applies) - N/A
• Situations with Governmental Agencies (if applies) - N/A
• Others situations that are affecting the project (if applies) - N/A</v>
      </c>
      <c r="AN8" s="93" t="s">
        <v>144</v>
      </c>
    </row>
    <row r="9" spans="1:41" s="42" customFormat="1" ht="129.6" hidden="1" x14ac:dyDescent="0.3">
      <c r="A9" s="23">
        <f>'ALL PROJECTS MONTHLY REPORT'!A9</f>
        <v>5068</v>
      </c>
      <c r="B9" s="24" t="str">
        <f>'ALL PROJECTS MONTHLY REPORT'!B9</f>
        <v>San Juan</v>
      </c>
      <c r="C9" s="24" t="str">
        <f>'ALL PROJECTS MONTHLY REPORT'!C9</f>
        <v>Las Amapolas (Demolition)</v>
      </c>
      <c r="D9" s="24" t="str">
        <f>'ALL PROJECTS MONTHLY REPORT'!D9</f>
        <v>Noefebdo Ramírez</v>
      </c>
      <c r="E9" s="24" t="str">
        <f>'ALL PROJECTS MONTHLY REPORT'!E9</f>
        <v>SP Management Corp.</v>
      </c>
      <c r="F9" s="24" t="str">
        <f>'ALL PROJECTS MONTHLY REPORT'!F9</f>
        <v>AVP</v>
      </c>
      <c r="G9" s="24" t="str">
        <f>'ALL PROJECTS MONTHLY REPORT'!G9</f>
        <v>Integra</v>
      </c>
      <c r="H9" s="24" t="str">
        <f>'ALL PROJECTS MONTHLY REPORT'!H9</f>
        <v>Anibal Díaz Construction, Inc.</v>
      </c>
      <c r="I9" s="25">
        <f>'ALL PROJECTS MONTHLY REPORT'!I9</f>
        <v>204</v>
      </c>
      <c r="J9" s="25">
        <f>'ALL PROJECTS MONTHLY REPORT'!J9</f>
        <v>138</v>
      </c>
      <c r="K9" s="25">
        <f>'ALL PROJECTS MONTHLY REPORT'!K9</f>
        <v>50</v>
      </c>
      <c r="L9" s="26">
        <f>'ALL PROJECTS MONTHLY REPORT'!L9</f>
        <v>188</v>
      </c>
      <c r="M9" s="25">
        <f>'ALL PROJECTS MONTHLY REPORT'!M9</f>
        <v>16</v>
      </c>
      <c r="N9" s="25">
        <f>'ALL PROJECTS MONTHLY REPORT'!N9</f>
        <v>365</v>
      </c>
      <c r="O9" s="25">
        <f>'ALL PROJECTS MONTHLY REPORT'!O9</f>
        <v>0</v>
      </c>
      <c r="P9" s="27">
        <f>'ALL PROJECTS MONTHLY REPORT'!P9</f>
        <v>365</v>
      </c>
      <c r="Q9" s="28">
        <f>'ALL PROJECTS MONTHLY REPORT'!Q9</f>
        <v>0</v>
      </c>
      <c r="R9" s="29">
        <f>'ALL PROJECTS MONTHLY REPORT'!R9</f>
        <v>176</v>
      </c>
      <c r="S9" s="28">
        <f>'ALL PROJECTS MONTHLY REPORT'!S9</f>
        <v>0.48219178082191783</v>
      </c>
      <c r="T9" s="30">
        <f>'ALL PROJECTS MONTHLY REPORT'!T9</f>
        <v>41583</v>
      </c>
      <c r="U9" s="31">
        <f>'ALL PROJECTS MONTHLY REPORT'!U9</f>
        <v>41947</v>
      </c>
      <c r="V9" s="32">
        <f>'ALL PROJECTS MONTHLY REPORT'!V9</f>
        <v>41947</v>
      </c>
      <c r="W9" s="33">
        <f>'ALL PROJECTS MONTHLY REPORT'!W9</f>
        <v>0</v>
      </c>
      <c r="X9" s="33">
        <f>'ALL PROJECTS MONTHLY REPORT'!X9</f>
        <v>0</v>
      </c>
      <c r="Y9" s="30">
        <f>'ALL PROJECTS MONTHLY REPORT'!Y9</f>
        <v>42307</v>
      </c>
      <c r="Z9" s="34" t="str">
        <f>'ALL PROJECTS MONTHLY REPORT'!Z9</f>
        <v>CFP</v>
      </c>
      <c r="AA9" s="35">
        <f>'ALL PROJECTS MONTHLY REPORT'!AA9</f>
        <v>0</v>
      </c>
      <c r="AB9" s="36">
        <f>'ALL PROJECTS MONTHLY REPORT'!AB9</f>
        <v>948000</v>
      </c>
      <c r="AC9" s="36">
        <f>'ALL PROJECTS MONTHLY REPORT'!AC9</f>
        <v>0</v>
      </c>
      <c r="AD9" s="37">
        <f>'ALL PROJECTS MONTHLY REPORT'!AD9</f>
        <v>948000</v>
      </c>
      <c r="AE9" s="28">
        <f>'ALL PROJECTS MONTHLY REPORT'!AE9</f>
        <v>0</v>
      </c>
      <c r="AF9" s="38">
        <f>'ALL PROJECTS MONTHLY REPORT'!AF9</f>
        <v>231193.27</v>
      </c>
      <c r="AG9" s="36">
        <f>'ALL PROJECTS MONTHLY REPORT'!AG9</f>
        <v>0</v>
      </c>
      <c r="AH9" s="37">
        <f>'ALL PROJECTS MONTHLY REPORT'!AH9</f>
        <v>231193.27</v>
      </c>
      <c r="AI9" s="39">
        <f>'ALL PROJECTS MONTHLY REPORT'!AI9</f>
        <v>0.24387475738396625</v>
      </c>
      <c r="AJ9" s="40" t="str">
        <f>'ALL PROJECTS MONTHLY REPORT'!AJ9</f>
        <v/>
      </c>
      <c r="AK9" s="39">
        <f>'ALL PROJECTS MONTHLY REPORT'!AK9</f>
        <v>0</v>
      </c>
      <c r="AL9" s="119">
        <f>'ALL PROJECTS MONTHLY REPORT'!AL9</f>
        <v>0</v>
      </c>
      <c r="AM9" s="41" t="str">
        <f>'ALL PROJECTS MONTHLY REPORT'!AM9</f>
        <v xml:space="preserve">• Project situation according to CPM (updated):  According to the CPM, the project is on schedule.
• Reasons of Delay:  none
• Change Orders in PRPHA pending for Approval: none
• Payments CertificationS Status: The contractor has pending to submit to PRPHA the certificactions for the partial Payments # 3 (February 2014) and #4 (March 2014 period)
• Extraordinary situations with Relocation: N/A
• Situations with Governmental Agencies: none
• Other situations that are affecting the project: No report in this moment.
</v>
      </c>
      <c r="AN9" s="93" t="s">
        <v>144</v>
      </c>
    </row>
    <row r="10" spans="1:41" s="42" customFormat="1" ht="100.8" hidden="1" x14ac:dyDescent="0.3">
      <c r="A10" s="23">
        <f>'ALL PROJECTS MONTHLY REPORT'!A10</f>
        <v>5028</v>
      </c>
      <c r="B10" s="24" t="str">
        <f>'ALL PROJECTS MONTHLY REPORT'!B10</f>
        <v>Yauco</v>
      </c>
      <c r="C10" s="24" t="str">
        <f>'ALL PROJECTS MONTHLY REPORT'!C10</f>
        <v>Ana Catalina Rodríguez Vélez (Santa Catalina)</v>
      </c>
      <c r="D10" s="24" t="str">
        <f>'ALL PROJECTS MONTHLY REPORT'!D10</f>
        <v>Arturo Acevedo</v>
      </c>
      <c r="E10" s="24" t="str">
        <f>'ALL PROJECTS MONTHLY REPORT'!E10</f>
        <v>JA Machuca</v>
      </c>
      <c r="F10" s="24" t="str">
        <f>'ALL PROJECTS MONTHLY REPORT'!F10</f>
        <v>AVP</v>
      </c>
      <c r="G10" s="24" t="str">
        <f>'ALL PROJECTS MONTHLY REPORT'!G10</f>
        <v>URS Caribe LLC</v>
      </c>
      <c r="H10" s="24" t="str">
        <f>'ALL PROJECTS MONTHLY REPORT'!H10</f>
        <v>La Mar Construction Corporation</v>
      </c>
      <c r="I10" s="25">
        <f>'ALL PROJECTS MONTHLY REPORT'!I10</f>
        <v>200</v>
      </c>
      <c r="J10" s="25">
        <f>'ALL PROJECTS MONTHLY REPORT'!J10</f>
        <v>154</v>
      </c>
      <c r="K10" s="25">
        <f>'ALL PROJECTS MONTHLY REPORT'!K10</f>
        <v>0</v>
      </c>
      <c r="L10" s="26">
        <f>'ALL PROJECTS MONTHLY REPORT'!L10</f>
        <v>154</v>
      </c>
      <c r="M10" s="25">
        <f>'ALL PROJECTS MONTHLY REPORT'!M10</f>
        <v>8</v>
      </c>
      <c r="N10" s="25">
        <f>'ALL PROJECTS MONTHLY REPORT'!N10</f>
        <v>1098</v>
      </c>
      <c r="O10" s="25">
        <f>'ALL PROJECTS MONTHLY REPORT'!O10</f>
        <v>339</v>
      </c>
      <c r="P10" s="27">
        <f>'ALL PROJECTS MONTHLY REPORT'!P10</f>
        <v>1437</v>
      </c>
      <c r="Q10" s="28">
        <f>'ALL PROJECTS MONTHLY REPORT'!Q10</f>
        <v>0.30874316939890711</v>
      </c>
      <c r="R10" s="29">
        <f>'ALL PROJECTS MONTHLY REPORT'!R10</f>
        <v>1525</v>
      </c>
      <c r="S10" s="28">
        <f>'ALL PROJECTS MONTHLY REPORT'!S10</f>
        <v>1.0612386917188588</v>
      </c>
      <c r="T10" s="30">
        <f>'ALL PROJECTS MONTHLY REPORT'!T10</f>
        <v>40234</v>
      </c>
      <c r="U10" s="31">
        <f>'ALL PROJECTS MONTHLY REPORT'!U10</f>
        <v>41331</v>
      </c>
      <c r="V10" s="32">
        <f>'ALL PROJECTS MONTHLY REPORT'!V10</f>
        <v>41670</v>
      </c>
      <c r="W10" s="33">
        <f>'ALL PROJECTS MONTHLY REPORT'!W10</f>
        <v>0</v>
      </c>
      <c r="X10" s="33">
        <f>'ALL PROJECTS MONTHLY REPORT'!X10</f>
        <v>0</v>
      </c>
      <c r="Y10" s="30">
        <f>'ALL PROJECTS MONTHLY REPORT'!Y10</f>
        <v>41969</v>
      </c>
      <c r="Z10" s="34" t="str">
        <f>'ALL PROJECTS MONTHLY REPORT'!Z10</f>
        <v>ARRA/Mixed</v>
      </c>
      <c r="AA10" s="35">
        <f>'ALL PROJECTS MONTHLY REPORT'!AA10</f>
        <v>0</v>
      </c>
      <c r="AB10" s="36">
        <f>'ALL PROJECTS MONTHLY REPORT'!AB10</f>
        <v>17447000</v>
      </c>
      <c r="AC10" s="36">
        <f>'ALL PROJECTS MONTHLY REPORT'!AC10</f>
        <v>1678841</v>
      </c>
      <c r="AD10" s="37">
        <f>'ALL PROJECTS MONTHLY REPORT'!AD10</f>
        <v>19125841</v>
      </c>
      <c r="AE10" s="28">
        <f>'ALL PROJECTS MONTHLY REPORT'!AE10</f>
        <v>9.6225196308820996E-2</v>
      </c>
      <c r="AF10" s="38">
        <f>'ALL PROJECTS MONTHLY REPORT'!AF10</f>
        <v>17208971.219999999</v>
      </c>
      <c r="AG10" s="36">
        <f>'ALL PROJECTS MONTHLY REPORT'!AG10</f>
        <v>242602.15</v>
      </c>
      <c r="AH10" s="37">
        <f>'ALL PROJECTS MONTHLY REPORT'!AH10</f>
        <v>17451573.369999997</v>
      </c>
      <c r="AI10" s="39">
        <f>'ALL PROJECTS MONTHLY REPORT'!AI10</f>
        <v>0.9124604439616536</v>
      </c>
      <c r="AJ10" s="40" t="str">
        <f>'ALL PROJECTS MONTHLY REPORT'!AJ10</f>
        <v/>
      </c>
      <c r="AK10" s="39">
        <f>'ALL PROJECTS MONTHLY REPORT'!AK10</f>
        <v>0</v>
      </c>
      <c r="AL10" s="119">
        <f>'ALL PROJECTS MONTHLY REPORT'!AL10</f>
        <v>0</v>
      </c>
      <c r="AM10" s="41" t="str">
        <f>'ALL PROJECTS MONTHLY REPORT'!AM10</f>
        <v>• Project situation according to CPM (updated):  
• Reasons of Delay: 
• Change Orders in PRPHA pending for Approval: 
• latest Certification: Last certification rendered for payment is certification # 49 (February 2014)
• Extraordinary situations with Relocation: N/A
• Situations with Governmental Agencies: N/A
• Other situations that are affecting the project: N/A</v>
      </c>
      <c r="AN10" s="93" t="s">
        <v>144</v>
      </c>
    </row>
    <row r="11" spans="1:41" s="42" customFormat="1" ht="43.2" hidden="1" x14ac:dyDescent="0.3">
      <c r="A11" s="23">
        <f>'ALL PROJECTS MONTHLY REPORT'!A11</f>
        <v>5011</v>
      </c>
      <c r="B11" s="24" t="str">
        <f>'ALL PROJECTS MONTHLY REPORT'!B11</f>
        <v>San Juan</v>
      </c>
      <c r="C11" s="24" t="str">
        <f>'ALL PROJECTS MONTHLY REPORT'!C11</f>
        <v>Jardines del Paraíso</v>
      </c>
      <c r="D11" s="24" t="str">
        <f>'ALL PROJECTS MONTHLY REPORT'!D11</f>
        <v>José Negrón</v>
      </c>
      <c r="E11" s="24" t="str">
        <f>'ALL PROJECTS MONTHLY REPORT'!E11</f>
        <v>Cost Control Company, Inc.</v>
      </c>
      <c r="F11" s="24" t="str">
        <f>'ALL PROJECTS MONTHLY REPORT'!F11</f>
        <v xml:space="preserve">BMA
</v>
      </c>
      <c r="G11" s="24" t="str">
        <f>'ALL PROJECTS MONTHLY REPORT'!G11</f>
        <v>Andrés Hernández &amp; Asoc.</v>
      </c>
      <c r="H11" s="24">
        <f>'ALL PROJECTS MONTHLY REPORT'!H11</f>
        <v>0</v>
      </c>
      <c r="I11" s="25">
        <f>'ALL PROJECTS MONTHLY REPORT'!I11</f>
        <v>112</v>
      </c>
      <c r="J11" s="25">
        <f>'ALL PROJECTS MONTHLY REPORT'!J11</f>
        <v>0</v>
      </c>
      <c r="K11" s="25">
        <f>'ALL PROJECTS MONTHLY REPORT'!K11</f>
        <v>0</v>
      </c>
      <c r="L11" s="26">
        <f>'ALL PROJECTS MONTHLY REPORT'!L11</f>
        <v>0</v>
      </c>
      <c r="M11" s="25">
        <f>'ALL PROJECTS MONTHLY REPORT'!M11</f>
        <v>0</v>
      </c>
      <c r="N11" s="25">
        <f>'ALL PROJECTS MONTHLY REPORT'!N11</f>
        <v>0</v>
      </c>
      <c r="O11" s="25">
        <f>'ALL PROJECTS MONTHLY REPORT'!O11</f>
        <v>0</v>
      </c>
      <c r="P11" s="27">
        <f>'ALL PROJECTS MONTHLY REPORT'!P11</f>
        <v>0</v>
      </c>
      <c r="Q11" s="28" t="e">
        <f>'ALL PROJECTS MONTHLY REPORT'!Q11</f>
        <v>#DIV/0!</v>
      </c>
      <c r="R11" s="29">
        <f>'ALL PROJECTS MONTHLY REPORT'!R11</f>
        <v>41759</v>
      </c>
      <c r="S11" s="28" t="e">
        <f>'ALL PROJECTS MONTHLY REPORT'!S11</f>
        <v>#DIV/0!</v>
      </c>
      <c r="T11" s="30">
        <f>'ALL PROJECTS MONTHLY REPORT'!T11</f>
        <v>0</v>
      </c>
      <c r="U11" s="31">
        <f>'ALL PROJECTS MONTHLY REPORT'!U11</f>
        <v>-1</v>
      </c>
      <c r="V11" s="32">
        <f>'ALL PROJECTS MONTHLY REPORT'!V11</f>
        <v>-1</v>
      </c>
      <c r="W11" s="33">
        <f>'ALL PROJECTS MONTHLY REPORT'!W11</f>
        <v>0</v>
      </c>
      <c r="X11" s="33">
        <f>'ALL PROJECTS MONTHLY REPORT'!X11</f>
        <v>0</v>
      </c>
      <c r="Y11" s="30">
        <f>'ALL PROJECTS MONTHLY REPORT'!Y11</f>
        <v>0</v>
      </c>
      <c r="Z11" s="34">
        <f>'ALL PROJECTS MONTHLY REPORT'!Z11</f>
        <v>0</v>
      </c>
      <c r="AA11" s="35">
        <f>'ALL PROJECTS MONTHLY REPORT'!AA11</f>
        <v>0</v>
      </c>
      <c r="AB11" s="36">
        <f>'ALL PROJECTS MONTHLY REPORT'!AB11</f>
        <v>0</v>
      </c>
      <c r="AC11" s="36">
        <f>'ALL PROJECTS MONTHLY REPORT'!AC11</f>
        <v>0</v>
      </c>
      <c r="AD11" s="37">
        <f>'ALL PROJECTS MONTHLY REPORT'!AD11</f>
        <v>0</v>
      </c>
      <c r="AE11" s="28" t="e">
        <f>'ALL PROJECTS MONTHLY REPORT'!AE11</f>
        <v>#DIV/0!</v>
      </c>
      <c r="AF11" s="38">
        <f>'ALL PROJECTS MONTHLY REPORT'!AF11</f>
        <v>0</v>
      </c>
      <c r="AG11" s="36">
        <f>'ALL PROJECTS MONTHLY REPORT'!AG11</f>
        <v>0</v>
      </c>
      <c r="AH11" s="37">
        <f>'ALL PROJECTS MONTHLY REPORT'!AH11</f>
        <v>0</v>
      </c>
      <c r="AI11" s="39" t="e">
        <f>'ALL PROJECTS MONTHLY REPORT'!AI11</f>
        <v>#DIV/0!</v>
      </c>
      <c r="AJ11" s="40" t="str">
        <f>'ALL PROJECTS MONTHLY REPORT'!AJ11</f>
        <v/>
      </c>
      <c r="AK11" s="39">
        <f>'ALL PROJECTS MONTHLY REPORT'!AK11</f>
        <v>0</v>
      </c>
      <c r="AL11" s="119">
        <f>'ALL PROJECTS MONTHLY REPORT'!AL11</f>
        <v>0</v>
      </c>
      <c r="AM11" s="41" t="str">
        <f>'ALL PROJECTS MONTHLY REPORT'!AM11</f>
        <v>Proyecto en Re-Subasta. Subasta declarada Desierta. No se ha Comenzado el proyecto.</v>
      </c>
      <c r="AN11" s="93" t="s">
        <v>155</v>
      </c>
    </row>
    <row r="12" spans="1:41" s="42" customFormat="1" ht="57.6" hidden="1" x14ac:dyDescent="0.3">
      <c r="A12" s="23">
        <f>'ALL PROJECTS MONTHLY REPORT'!A12</f>
        <v>3049</v>
      </c>
      <c r="B12" s="24" t="str">
        <f>'ALL PROJECTS MONTHLY REPORT'!B12</f>
        <v>Lajas</v>
      </c>
      <c r="C12" s="24" t="str">
        <f>'ALL PROJECTS MONTHLY REPORT'!C12</f>
        <v>Las Américas</v>
      </c>
      <c r="D12" s="24" t="str">
        <f>'ALL PROJECTS MONTHLY REPORT'!D12</f>
        <v>Noefebdo Ramírez</v>
      </c>
      <c r="E12" s="24" t="str">
        <f>'ALL PROJECTS MONTHLY REPORT'!E12</f>
        <v>Inn Capital Housing Division Joint Venture</v>
      </c>
      <c r="F12" s="24" t="str">
        <f>'ALL PROJECTS MONTHLY REPORT'!F12</f>
        <v>none</v>
      </c>
      <c r="G12" s="24" t="str">
        <f>'ALL PROJECTS MONTHLY REPORT'!G12</f>
        <v>URS Caribe, LLP</v>
      </c>
      <c r="H12" s="24" t="str">
        <f>'ALL PROJECTS MONTHLY REPORT'!H12</f>
        <v>none</v>
      </c>
      <c r="I12" s="25">
        <f>'ALL PROJECTS MONTHLY REPORT'!I12</f>
        <v>80</v>
      </c>
      <c r="J12" s="25">
        <f>'ALL PROJECTS MONTHLY REPORT'!J12</f>
        <v>16</v>
      </c>
      <c r="K12" s="25">
        <f>'ALL PROJECTS MONTHLY REPORT'!K12</f>
        <v>0</v>
      </c>
      <c r="L12" s="26">
        <f>'ALL PROJECTS MONTHLY REPORT'!L12</f>
        <v>16</v>
      </c>
      <c r="M12" s="25">
        <f>'ALL PROJECTS MONTHLY REPORT'!M12</f>
        <v>0</v>
      </c>
      <c r="N12" s="25">
        <f>'ALL PROJECTS MONTHLY REPORT'!N12</f>
        <v>0</v>
      </c>
      <c r="O12" s="25">
        <f>'ALL PROJECTS MONTHLY REPORT'!O12</f>
        <v>0</v>
      </c>
      <c r="P12" s="27">
        <f>'ALL PROJECTS MONTHLY REPORT'!P12</f>
        <v>0</v>
      </c>
      <c r="Q12" s="28" t="e">
        <f>'ALL PROJECTS MONTHLY REPORT'!Q12</f>
        <v>#DIV/0!</v>
      </c>
      <c r="R12" s="29">
        <f>'ALL PROJECTS MONTHLY REPORT'!R12</f>
        <v>41759</v>
      </c>
      <c r="S12" s="28" t="e">
        <f>'ALL PROJECTS MONTHLY REPORT'!S12</f>
        <v>#DIV/0!</v>
      </c>
      <c r="T12" s="30">
        <f>'ALL PROJECTS MONTHLY REPORT'!T12</f>
        <v>0</v>
      </c>
      <c r="U12" s="31">
        <f>'ALL PROJECTS MONTHLY REPORT'!U12</f>
        <v>-1</v>
      </c>
      <c r="V12" s="32">
        <f>'ALL PROJECTS MONTHLY REPORT'!V12</f>
        <v>-1</v>
      </c>
      <c r="W12" s="33">
        <f>'ALL PROJECTS MONTHLY REPORT'!W12</f>
        <v>0</v>
      </c>
      <c r="X12" s="33">
        <f>'ALL PROJECTS MONTHLY REPORT'!X12</f>
        <v>0</v>
      </c>
      <c r="Y12" s="30">
        <f>'ALL PROJECTS MONTHLY REPORT'!Y12</f>
        <v>0</v>
      </c>
      <c r="Z12" s="34">
        <f>'ALL PROJECTS MONTHLY REPORT'!Z12</f>
        <v>0</v>
      </c>
      <c r="AA12" s="35">
        <f>'ALL PROJECTS MONTHLY REPORT'!AA12</f>
        <v>0</v>
      </c>
      <c r="AB12" s="36">
        <f>'ALL PROJECTS MONTHLY REPORT'!AB12</f>
        <v>0</v>
      </c>
      <c r="AC12" s="36">
        <f>'ALL PROJECTS MONTHLY REPORT'!AC12</f>
        <v>0</v>
      </c>
      <c r="AD12" s="37">
        <f>'ALL PROJECTS MONTHLY REPORT'!AD12</f>
        <v>0</v>
      </c>
      <c r="AE12" s="28" t="e">
        <f>'ALL PROJECTS MONTHLY REPORT'!AE12</f>
        <v>#DIV/0!</v>
      </c>
      <c r="AF12" s="38">
        <f>'ALL PROJECTS MONTHLY REPORT'!AF12</f>
        <v>0</v>
      </c>
      <c r="AG12" s="36">
        <f>'ALL PROJECTS MONTHLY REPORT'!AG12</f>
        <v>0</v>
      </c>
      <c r="AH12" s="37">
        <f>'ALL PROJECTS MONTHLY REPORT'!AH12</f>
        <v>0</v>
      </c>
      <c r="AI12" s="39" t="e">
        <f>'ALL PROJECTS MONTHLY REPORT'!AI12</f>
        <v>#DIV/0!</v>
      </c>
      <c r="AJ12" s="40" t="str">
        <f>'ALL PROJECTS MONTHLY REPORT'!AJ12</f>
        <v/>
      </c>
      <c r="AK12" s="39">
        <f>'ALL PROJECTS MONTHLY REPORT'!AK12</f>
        <v>0</v>
      </c>
      <c r="AL12" s="119">
        <f>'ALL PROJECTS MONTHLY REPORT'!AL12</f>
        <v>0</v>
      </c>
      <c r="AM12" s="41" t="str">
        <f>'ALL PROJECTS MONTHLY REPORT'!AM12</f>
        <v>Design completed. Pending for will be assigned construction funds by PHA.</v>
      </c>
      <c r="AN12" s="93" t="s">
        <v>155</v>
      </c>
    </row>
    <row r="13" spans="1:41" s="42" customFormat="1" ht="43.2" hidden="1" x14ac:dyDescent="0.3">
      <c r="A13" s="23">
        <f>'ALL PROJECTS MONTHLY REPORT'!A13</f>
        <v>3100</v>
      </c>
      <c r="B13" s="24" t="str">
        <f>'ALL PROJECTS MONTHLY REPORT'!B13</f>
        <v>Aguadilla</v>
      </c>
      <c r="C13" s="24" t="str">
        <f>'ALL PROJECTS MONTHLY REPORT'!C13</f>
        <v>Agustín Stahl I</v>
      </c>
      <c r="D13" s="24" t="str">
        <f>'ALL PROJECTS MONTHLY REPORT'!D13</f>
        <v>Arturo Acevedo</v>
      </c>
      <c r="E13" s="24" t="str">
        <f>'ALL PROJECTS MONTHLY REPORT'!E13</f>
        <v>American Management Corp.</v>
      </c>
      <c r="F13" s="24" t="str">
        <f>'ALL PROJECTS MONTHLY REPORT'!F13</f>
        <v>CCC-JV</v>
      </c>
      <c r="G13" s="24" t="str">
        <f>'ALL PROJECTS MONTHLY REPORT'!G13</f>
        <v>René Acosta Arquitectos</v>
      </c>
      <c r="H13" s="24" t="str">
        <f>'ALL PROJECTS MONTHLY REPORT'!H13</f>
        <v>Karimar Construction, Inc.</v>
      </c>
      <c r="I13" s="25">
        <f>'ALL PROJECTS MONTHLY REPORT'!I13</f>
        <v>180</v>
      </c>
      <c r="J13" s="25">
        <f>'ALL PROJECTS MONTHLY REPORT'!J13</f>
        <v>180</v>
      </c>
      <c r="K13" s="25">
        <f>'ALL PROJECTS MONTHLY REPORT'!K13</f>
        <v>0</v>
      </c>
      <c r="L13" s="26">
        <f>'ALL PROJECTS MONTHLY REPORT'!L13</f>
        <v>180</v>
      </c>
      <c r="M13" s="25">
        <f>'ALL PROJECTS MONTHLY REPORT'!M13</f>
        <v>0</v>
      </c>
      <c r="N13" s="25">
        <f>'ALL PROJECTS MONTHLY REPORT'!N13</f>
        <v>915</v>
      </c>
      <c r="O13" s="25">
        <f>'ALL PROJECTS MONTHLY REPORT'!O13</f>
        <v>192</v>
      </c>
      <c r="P13" s="27">
        <f>'ALL PROJECTS MONTHLY REPORT'!P13</f>
        <v>1107</v>
      </c>
      <c r="Q13" s="28">
        <f>'ALL PROJECTS MONTHLY REPORT'!Q13</f>
        <v>0.20983606557377049</v>
      </c>
      <c r="R13" s="29">
        <f>'ALL PROJECTS MONTHLY REPORT'!R13</f>
        <v>1100</v>
      </c>
      <c r="S13" s="28">
        <f>'ALL PROJECTS MONTHLY REPORT'!S13</f>
        <v>1</v>
      </c>
      <c r="T13" s="30">
        <f>'ALL PROJECTS MONTHLY REPORT'!T13</f>
        <v>40260</v>
      </c>
      <c r="U13" s="31">
        <f>'ALL PROJECTS MONTHLY REPORT'!U13</f>
        <v>41174</v>
      </c>
      <c r="V13" s="32">
        <f>'ALL PROJECTS MONTHLY REPORT'!V13</f>
        <v>41366</v>
      </c>
      <c r="W13" s="33">
        <f>'ALL PROJECTS MONTHLY REPORT'!W13</f>
        <v>41360</v>
      </c>
      <c r="X13" s="33">
        <f>'ALL PROJECTS MONTHLY REPORT'!X13</f>
        <v>0</v>
      </c>
      <c r="Y13" s="30">
        <f>'ALL PROJECTS MONTHLY REPORT'!Y13</f>
        <v>0</v>
      </c>
      <c r="Z13" s="34" t="str">
        <f>'ALL PROJECTS MONTHLY REPORT'!Z13</f>
        <v>ARRA/CFP</v>
      </c>
      <c r="AA13" s="35">
        <f>'ALL PROJECTS MONTHLY REPORT'!AA13</f>
        <v>0</v>
      </c>
      <c r="AB13" s="36">
        <f>'ALL PROJECTS MONTHLY REPORT'!AB13</f>
        <v>13875675</v>
      </c>
      <c r="AC13" s="36">
        <f>'ALL PROJECTS MONTHLY REPORT'!AC13</f>
        <v>597322.94999999995</v>
      </c>
      <c r="AD13" s="37">
        <f>'ALL PROJECTS MONTHLY REPORT'!AD13</f>
        <v>14472997.949999999</v>
      </c>
      <c r="AE13" s="28">
        <f>'ALL PROJECTS MONTHLY REPORT'!AE13</f>
        <v>4.3048208465534109E-2</v>
      </c>
      <c r="AF13" s="38">
        <f>'ALL PROJECTS MONTHLY REPORT'!AF13</f>
        <v>13367679</v>
      </c>
      <c r="AG13" s="36">
        <f>'ALL PROJECTS MONTHLY REPORT'!AG13</f>
        <v>0</v>
      </c>
      <c r="AH13" s="37">
        <f>'ALL PROJECTS MONTHLY REPORT'!AH13</f>
        <v>13367679</v>
      </c>
      <c r="AI13" s="39">
        <f>'ALL PROJECTS MONTHLY REPORT'!AI13</f>
        <v>0.92362888782140684</v>
      </c>
      <c r="AJ13" s="40">
        <f>'ALL PROJECTS MONTHLY REPORT'!AJ13</f>
        <v>6.1111111111111107</v>
      </c>
      <c r="AK13" s="39">
        <f>'ALL PROJECTS MONTHLY REPORT'!AK13</f>
        <v>0</v>
      </c>
      <c r="AL13" s="119">
        <f>'ALL PROJECTS MONTHLY REPORT'!AL13</f>
        <v>0</v>
      </c>
      <c r="AM13" s="41" t="str">
        <f>'ALL PROJECTS MONTHLY REPORT'!AM13</f>
        <v>Project started on march 23, 2010.  substantial completion was awarded on March 27 2013  Last certification rendered for payment is certification # 38, for the period of  March 1 to 30,  2013.</v>
      </c>
      <c r="AN13" s="93" t="s">
        <v>156</v>
      </c>
    </row>
    <row r="14" spans="1:41" s="42" customFormat="1" ht="57.6" hidden="1" x14ac:dyDescent="0.3">
      <c r="A14" s="23">
        <f>'ALL PROJECTS MONTHLY REPORT'!A14</f>
        <v>5201</v>
      </c>
      <c r="B14" s="24" t="str">
        <f>'ALL PROJECTS MONTHLY REPORT'!B14</f>
        <v>Cayey</v>
      </c>
      <c r="C14" s="24" t="str">
        <f>'ALL PROJECTS MONTHLY REPORT'!C14</f>
        <v>Alturas de Montellano</v>
      </c>
      <c r="D14" s="24" t="str">
        <f>'ALL PROJECTS MONTHLY REPORT'!D14</f>
        <v>Jorge Mercado</v>
      </c>
      <c r="E14" s="24" t="str">
        <f>'ALL PROJECTS MONTHLY REPORT'!E14</f>
        <v>Municipio</v>
      </c>
      <c r="F14" s="24" t="str">
        <f>'ALL PROJECTS MONTHLY REPORT'!F14</f>
        <v xml:space="preserve">LMC
</v>
      </c>
      <c r="G14" s="24" t="str">
        <f>'ALL PROJECTS MONTHLY REPORT'!G14</f>
        <v>Arq. José Luzunaris</v>
      </c>
      <c r="H14" s="24" t="str">
        <f>'ALL PROJECTS MONTHLY REPORT'!H14</f>
        <v>RC Group S.E.</v>
      </c>
      <c r="I14" s="25">
        <f>'ALL PROJECTS MONTHLY REPORT'!I14</f>
        <v>80</v>
      </c>
      <c r="J14" s="25">
        <f>'ALL PROJECTS MONTHLY REPORT'!J14</f>
        <v>50</v>
      </c>
      <c r="K14" s="25">
        <f>'ALL PROJECTS MONTHLY REPORT'!K14</f>
        <v>0</v>
      </c>
      <c r="L14" s="26">
        <f>'ALL PROJECTS MONTHLY REPORT'!L14</f>
        <v>50</v>
      </c>
      <c r="M14" s="25">
        <f>'ALL PROJECTS MONTHLY REPORT'!M14</f>
        <v>0</v>
      </c>
      <c r="N14" s="25">
        <f>'ALL PROJECTS MONTHLY REPORT'!N14</f>
        <v>730</v>
      </c>
      <c r="O14" s="25">
        <f>'ALL PROJECTS MONTHLY REPORT'!O14</f>
        <v>846</v>
      </c>
      <c r="P14" s="27">
        <f>'ALL PROJECTS MONTHLY REPORT'!P14</f>
        <v>1576</v>
      </c>
      <c r="Q14" s="28">
        <f>'ALL PROJECTS MONTHLY REPORT'!Q14</f>
        <v>1.1589041095890411</v>
      </c>
      <c r="R14" s="29">
        <f>'ALL PROJECTS MONTHLY REPORT'!R14</f>
        <v>1970</v>
      </c>
      <c r="S14" s="28">
        <f>'ALL PROJECTS MONTHLY REPORT'!S14</f>
        <v>1</v>
      </c>
      <c r="T14" s="30">
        <f>'ALL PROJECTS MONTHLY REPORT'!T14</f>
        <v>37138</v>
      </c>
      <c r="U14" s="31">
        <f>'ALL PROJECTS MONTHLY REPORT'!U14</f>
        <v>37867</v>
      </c>
      <c r="V14" s="32">
        <f>'ALL PROJECTS MONTHLY REPORT'!V14</f>
        <v>38713</v>
      </c>
      <c r="W14" s="33">
        <f>'ALL PROJECTS MONTHLY REPORT'!W14</f>
        <v>39108</v>
      </c>
      <c r="X14" s="33">
        <f>'ALL PROJECTS MONTHLY REPORT'!X14</f>
        <v>0</v>
      </c>
      <c r="Y14" s="30">
        <f>'ALL PROJECTS MONTHLY REPORT'!Y14</f>
        <v>0</v>
      </c>
      <c r="Z14" s="34" t="str">
        <f>'ALL PROJECTS MONTHLY REPORT'!Z14</f>
        <v>CFP</v>
      </c>
      <c r="AA14" s="35">
        <f>'ALL PROJECTS MONTHLY REPORT'!AA14</f>
        <v>37216</v>
      </c>
      <c r="AB14" s="36">
        <f>'ALL PROJECTS MONTHLY REPORT'!AB14</f>
        <v>4790000</v>
      </c>
      <c r="AC14" s="36">
        <f>'ALL PROJECTS MONTHLY REPORT'!AC14</f>
        <v>2327268.37</v>
      </c>
      <c r="AD14" s="37">
        <f>'ALL PROJECTS MONTHLY REPORT'!AD14</f>
        <v>7117268.3700000001</v>
      </c>
      <c r="AE14" s="28">
        <f>'ALL PROJECTS MONTHLY REPORT'!AE14</f>
        <v>0.48585978496868476</v>
      </c>
      <c r="AF14" s="38">
        <f>'ALL PROJECTS MONTHLY REPORT'!AF14</f>
        <v>7036300.7999999998</v>
      </c>
      <c r="AG14" s="36">
        <f>'ALL PROJECTS MONTHLY REPORT'!AG14</f>
        <v>0</v>
      </c>
      <c r="AH14" s="37">
        <f>'ALL PROJECTS MONTHLY REPORT'!AH14</f>
        <v>7036300.7999999998</v>
      </c>
      <c r="AI14" s="39">
        <f>'ALL PROJECTS MONTHLY REPORT'!AI14</f>
        <v>0.98862378572918697</v>
      </c>
      <c r="AJ14" s="40">
        <f>'ALL PROJECTS MONTHLY REPORT'!AJ14</f>
        <v>24.625</v>
      </c>
      <c r="AK14" s="39">
        <f>'ALL PROJECTS MONTHLY REPORT'!AK14</f>
        <v>0</v>
      </c>
      <c r="AL14" s="119">
        <f>'ALL PROJECTS MONTHLY REPORT'!AL14</f>
        <v>0</v>
      </c>
      <c r="AM14" s="41" t="str">
        <f>'ALL PROJECTS MONTHLY REPORT'!AM14</f>
        <v>Nunca se aprobaron las ordenes de cambio #17 y #18 porque el contratista no sometió los documentos solicitados por  el Área de Adquisición y Contratación. Nunca se le otorgó el "Final Acceptance". El caso esta siendo atendido en la División Legal de la Admnisitración de Vivienda Pública. Queda un balance  de $80,967.57  en espera se resuelva la controversia.</v>
      </c>
      <c r="AN14" s="93" t="s">
        <v>156</v>
      </c>
    </row>
    <row r="15" spans="1:41" s="42" customFormat="1" ht="43.2" hidden="1" x14ac:dyDescent="0.3">
      <c r="A15" s="23">
        <f>'ALL PROJECTS MONTHLY REPORT'!A15</f>
        <v>3089</v>
      </c>
      <c r="B15" s="24" t="str">
        <f>'ALL PROJECTS MONTHLY REPORT'!B15</f>
        <v>Juana Díaz</v>
      </c>
      <c r="C15" s="24" t="str">
        <f>'ALL PROJECTS MONTHLY REPORT'!C15</f>
        <v>Villa del Parque
(Take over agreement)</v>
      </c>
      <c r="D15" s="24" t="str">
        <f>'ALL PROJECTS MONTHLY REPORT'!D15</f>
        <v>Rubén Cotto</v>
      </c>
      <c r="E15" s="24" t="str">
        <f>'ALL PROJECTS MONTHLY REPORT'!E15</f>
        <v>J.A. Machuca</v>
      </c>
      <c r="F15" s="24" t="str">
        <f>'ALL PROJECTS MONTHLY REPORT'!F15</f>
        <v xml:space="preserve">MD 
</v>
      </c>
      <c r="G15" s="24" t="str">
        <f>'ALL PROJECTS MONTHLY REPORT'!G15</f>
        <v>GMG Eng. Consultants</v>
      </c>
      <c r="H15" s="24" t="str">
        <f>'ALL PROJECTS MONTHLY REPORT'!H15</f>
        <v>(USF &amp; G)</v>
      </c>
      <c r="I15" s="25">
        <f>'ALL PROJECTS MONTHLY REPORT'!I15</f>
        <v>100</v>
      </c>
      <c r="J15" s="25">
        <f>'ALL PROJECTS MONTHLY REPORT'!J15</f>
        <v>100</v>
      </c>
      <c r="K15" s="25">
        <f>'ALL PROJECTS MONTHLY REPORT'!K15</f>
        <v>0</v>
      </c>
      <c r="L15" s="26">
        <f>'ALL PROJECTS MONTHLY REPORT'!L15</f>
        <v>100</v>
      </c>
      <c r="M15" s="25">
        <f>'ALL PROJECTS MONTHLY REPORT'!M15</f>
        <v>0</v>
      </c>
      <c r="N15" s="25">
        <f>'ALL PROJECTS MONTHLY REPORT'!N15</f>
        <v>547</v>
      </c>
      <c r="O15" s="25">
        <f>'ALL PROJECTS MONTHLY REPORT'!O15</f>
        <v>746</v>
      </c>
      <c r="P15" s="27">
        <f>'ALL PROJECTS MONTHLY REPORT'!P15</f>
        <v>1293</v>
      </c>
      <c r="Q15" s="28">
        <f>'ALL PROJECTS MONTHLY REPORT'!Q15</f>
        <v>1.363802559414991</v>
      </c>
      <c r="R15" s="29">
        <f>'ALL PROJECTS MONTHLY REPORT'!R15</f>
        <v>552</v>
      </c>
      <c r="S15" s="28">
        <f>'ALL PROJECTS MONTHLY REPORT'!S15</f>
        <v>1</v>
      </c>
      <c r="T15" s="30">
        <f>'ALL PROJECTS MONTHLY REPORT'!T15</f>
        <v>36878</v>
      </c>
      <c r="U15" s="31">
        <f>'ALL PROJECTS MONTHLY REPORT'!U15</f>
        <v>37424</v>
      </c>
      <c r="V15" s="32">
        <f>'ALL PROJECTS MONTHLY REPORT'!V15</f>
        <v>38170</v>
      </c>
      <c r="W15" s="33">
        <f>'ALL PROJECTS MONTHLY REPORT'!W15</f>
        <v>37430</v>
      </c>
      <c r="X15" s="33">
        <f>'ALL PROJECTS MONTHLY REPORT'!X15</f>
        <v>0</v>
      </c>
      <c r="Y15" s="30">
        <f>'ALL PROJECTS MONTHLY REPORT'!Y15</f>
        <v>0</v>
      </c>
      <c r="Z15" s="34" t="str">
        <f>'ALL PROJECTS MONTHLY REPORT'!Z15</f>
        <v>CFP</v>
      </c>
      <c r="AA15" s="35">
        <f>'ALL PROJECTS MONTHLY REPORT'!AA15</f>
        <v>36799</v>
      </c>
      <c r="AB15" s="36">
        <f>'ALL PROJECTS MONTHLY REPORT'!AB15</f>
        <v>3105100</v>
      </c>
      <c r="AC15" s="36">
        <f>'ALL PROJECTS MONTHLY REPORT'!AC15</f>
        <v>239005.38</v>
      </c>
      <c r="AD15" s="37">
        <f>'ALL PROJECTS MONTHLY REPORT'!AD15</f>
        <v>3344105.38</v>
      </c>
      <c r="AE15" s="28">
        <f>'ALL PROJECTS MONTHLY REPORT'!AE15</f>
        <v>7.6971878522430842E-2</v>
      </c>
      <c r="AF15" s="38">
        <f>'ALL PROJECTS MONTHLY REPORT'!AF15</f>
        <v>3171314</v>
      </c>
      <c r="AG15" s="36">
        <f>'ALL PROJECTS MONTHLY REPORT'!AG15</f>
        <v>0</v>
      </c>
      <c r="AH15" s="37">
        <f>'ALL PROJECTS MONTHLY REPORT'!AH15</f>
        <v>3171314</v>
      </c>
      <c r="AI15" s="39">
        <f>'ALL PROJECTS MONTHLY REPORT'!AI15</f>
        <v>0.94832956490145059</v>
      </c>
      <c r="AJ15" s="40">
        <f>'ALL PROJECTS MONTHLY REPORT'!AJ15</f>
        <v>5.52</v>
      </c>
      <c r="AK15" s="39">
        <f>'ALL PROJECTS MONTHLY REPORT'!AK15</f>
        <v>0</v>
      </c>
      <c r="AL15" s="119">
        <f>'ALL PROJECTS MONTHLY REPORT'!AL15</f>
        <v>0</v>
      </c>
      <c r="AM15" s="41" t="str">
        <f>'ALL PROJECTS MONTHLY REPORT'!AM15</f>
        <v>El "final acceptance" le fue entregado a la Administracion del proyecto , JA Machuca, no obstante los mismos no lo han firmado ya que la Aseguradora no ha sometido aun los documentos de garantía de techo. Se le indicó vervalmente al Ing. Carrasquillo, representante de la Aseguradora.</v>
      </c>
      <c r="AN15" s="93" t="s">
        <v>156</v>
      </c>
    </row>
    <row r="16" spans="1:41" s="42" customFormat="1" ht="43.2" hidden="1" x14ac:dyDescent="0.3">
      <c r="A16" s="23">
        <f>'ALL PROJECTS MONTHLY REPORT'!A16</f>
        <v>3093</v>
      </c>
      <c r="B16" s="24" t="str">
        <f>'ALL PROJECTS MONTHLY REPORT'!B16</f>
        <v>Juncos</v>
      </c>
      <c r="C16" s="24" t="str">
        <f>'ALL PROJECTS MONTHLY REPORT'!C16</f>
        <v>Narciso Varona Fase II</v>
      </c>
      <c r="D16" s="24" t="str">
        <f>'ALL PROJECTS MONTHLY REPORT'!D16</f>
        <v>José González</v>
      </c>
      <c r="E16" s="24" t="str">
        <f>'ALL PROJECTS MONTHLY REPORT'!E16</f>
        <v>MJ Consulting</v>
      </c>
      <c r="F16" s="24" t="str">
        <f>'ALL PROJECTS MONTHLY REPORT'!F16</f>
        <v>AVP</v>
      </c>
      <c r="G16" s="24" t="str">
        <f>'ALL PROJECTS MONTHLY REPORT'!G16</f>
        <v>DG3A Design Group, PSC</v>
      </c>
      <c r="H16" s="24" t="str">
        <f>'ALL PROJECTS MONTHLY REPORT'!H16</f>
        <v>F &amp; R Construction Group, Inc.</v>
      </c>
      <c r="I16" s="25">
        <f>'ALL PROJECTS MONTHLY REPORT'!I16</f>
        <v>172</v>
      </c>
      <c r="J16" s="25">
        <f>'ALL PROJECTS MONTHLY REPORT'!J16</f>
        <v>172</v>
      </c>
      <c r="K16" s="25">
        <f>'ALL PROJECTS MONTHLY REPORT'!K16</f>
        <v>0</v>
      </c>
      <c r="L16" s="26">
        <f>'ALL PROJECTS MONTHLY REPORT'!L16</f>
        <v>172</v>
      </c>
      <c r="M16" s="25">
        <f>'ALL PROJECTS MONTHLY REPORT'!M16</f>
        <v>0</v>
      </c>
      <c r="N16" s="25">
        <f>'ALL PROJECTS MONTHLY REPORT'!N16</f>
        <v>1220</v>
      </c>
      <c r="O16" s="25">
        <f>'ALL PROJECTS MONTHLY REPORT'!O16</f>
        <v>235</v>
      </c>
      <c r="P16" s="27">
        <f>'ALL PROJECTS MONTHLY REPORT'!P16</f>
        <v>1455</v>
      </c>
      <c r="Q16" s="28">
        <f>'ALL PROJECTS MONTHLY REPORT'!Q16</f>
        <v>0.19262295081967212</v>
      </c>
      <c r="R16" s="29">
        <f>'ALL PROJECTS MONTHLY REPORT'!R16</f>
        <v>1385</v>
      </c>
      <c r="S16" s="28">
        <f>'ALL PROJECTS MONTHLY REPORT'!S16</f>
        <v>1</v>
      </c>
      <c r="T16" s="30">
        <f>'ALL PROJECTS MONTHLY REPORT'!T16</f>
        <v>40233</v>
      </c>
      <c r="U16" s="31">
        <f>'ALL PROJECTS MONTHLY REPORT'!U16</f>
        <v>41452</v>
      </c>
      <c r="V16" s="32">
        <f>'ALL PROJECTS MONTHLY REPORT'!V16</f>
        <v>41687</v>
      </c>
      <c r="W16" s="33">
        <f>'ALL PROJECTS MONTHLY REPORT'!W16</f>
        <v>41618</v>
      </c>
      <c r="X16" s="33">
        <f>'ALL PROJECTS MONTHLY REPORT'!X16</f>
        <v>0</v>
      </c>
      <c r="Y16" s="30">
        <f>'ALL PROJECTS MONTHLY REPORT'!Y16</f>
        <v>0</v>
      </c>
      <c r="Z16" s="34" t="str">
        <f>'ALL PROJECTS MONTHLY REPORT'!Z16</f>
        <v>Arra/Mixed</v>
      </c>
      <c r="AA16" s="35">
        <f>'ALL PROJECTS MONTHLY REPORT'!AA16</f>
        <v>0</v>
      </c>
      <c r="AB16" s="36">
        <f>'ALL PROJECTS MONTHLY REPORT'!AB16</f>
        <v>13189000</v>
      </c>
      <c r="AC16" s="36">
        <f>'ALL PROJECTS MONTHLY REPORT'!AC16</f>
        <v>822958.39</v>
      </c>
      <c r="AD16" s="37">
        <f>'ALL PROJECTS MONTHLY REPORT'!AD16</f>
        <v>14011958.390000001</v>
      </c>
      <c r="AE16" s="28">
        <f>'ALL PROJECTS MONTHLY REPORT'!AE16</f>
        <v>6.239733035105012E-2</v>
      </c>
      <c r="AF16" s="38">
        <f>'ALL PROJECTS MONTHLY REPORT'!AF16</f>
        <v>13762592.18</v>
      </c>
      <c r="AG16" s="36">
        <f>'ALL PROJECTS MONTHLY REPORT'!AG16</f>
        <v>0</v>
      </c>
      <c r="AH16" s="37">
        <f>'ALL PROJECTS MONTHLY REPORT'!AH16</f>
        <v>13762592.18</v>
      </c>
      <c r="AI16" s="39">
        <f>'ALL PROJECTS MONTHLY REPORT'!AI16</f>
        <v>0.9822033292521074</v>
      </c>
      <c r="AJ16" s="40">
        <f>'ALL PROJECTS MONTHLY REPORT'!AJ16</f>
        <v>8.0523255813953494</v>
      </c>
      <c r="AK16" s="39">
        <f>'ALL PROJECTS MONTHLY REPORT'!AK16</f>
        <v>0</v>
      </c>
      <c r="AL16" s="119">
        <f>'ALL PROJECTS MONTHLY REPORT'!AL16</f>
        <v>0</v>
      </c>
      <c r="AM16" s="41" t="str">
        <f>'ALL PROJECTS MONTHLY REPORT'!AM16</f>
        <v>Project is almost completed.</v>
      </c>
      <c r="AN16" s="93" t="s">
        <v>156</v>
      </c>
    </row>
    <row r="17" spans="1:40" s="42" customFormat="1" ht="57.6" hidden="1" x14ac:dyDescent="0.3">
      <c r="A17" s="23">
        <f>'ALL PROJECTS MONTHLY REPORT'!A17</f>
        <v>5053</v>
      </c>
      <c r="B17" s="24" t="str">
        <f>'ALL PROJECTS MONTHLY REPORT'!B17</f>
        <v>Mayagüez</v>
      </c>
      <c r="C17" s="24" t="str">
        <f>'ALL PROJECTS MONTHLY REPORT'!C17</f>
        <v>Ramírez de Arellano</v>
      </c>
      <c r="D17" s="24" t="str">
        <f>'ALL PROJECTS MONTHLY REPORT'!D17</f>
        <v>Pedro Vega</v>
      </c>
      <c r="E17" s="24" t="str">
        <f>'ALL PROJECTS MONTHLY REPORT'!E17</f>
        <v>JA Machuca</v>
      </c>
      <c r="F17" s="24" t="str">
        <f>'ALL PROJECTS MONTHLY REPORT'!F17</f>
        <v xml:space="preserve">LMC
</v>
      </c>
      <c r="G17" s="24" t="str">
        <f>'ALL PROJECTS MONTHLY REPORT'!G17</f>
        <v>GMG Engineering</v>
      </c>
      <c r="H17" s="24" t="str">
        <f>'ALL PROJECTS MONTHLY REPORT'!H17</f>
        <v>Comas &amp; Comas Contractors, Corp</v>
      </c>
      <c r="I17" s="25">
        <f>'ALL PROJECTS MONTHLY REPORT'!I17</f>
        <v>80</v>
      </c>
      <c r="J17" s="25">
        <f>'ALL PROJECTS MONTHLY REPORT'!J17</f>
        <v>80</v>
      </c>
      <c r="K17" s="25">
        <f>'ALL PROJECTS MONTHLY REPORT'!K17</f>
        <v>0</v>
      </c>
      <c r="L17" s="26">
        <f>'ALL PROJECTS MONTHLY REPORT'!L17</f>
        <v>80</v>
      </c>
      <c r="M17" s="25">
        <f>'ALL PROJECTS MONTHLY REPORT'!M17</f>
        <v>0</v>
      </c>
      <c r="N17" s="25">
        <f>'ALL PROJECTS MONTHLY REPORT'!N17</f>
        <v>720</v>
      </c>
      <c r="O17" s="25">
        <f>'ALL PROJECTS MONTHLY REPORT'!O17</f>
        <v>661</v>
      </c>
      <c r="P17" s="27">
        <f>'ALL PROJECTS MONTHLY REPORT'!P17</f>
        <v>1381</v>
      </c>
      <c r="Q17" s="28">
        <f>'ALL PROJECTS MONTHLY REPORT'!Q17</f>
        <v>0.91805555555555551</v>
      </c>
      <c r="R17" s="29">
        <f>'ALL PROJECTS MONTHLY REPORT'!R17</f>
        <v>1375</v>
      </c>
      <c r="S17" s="28">
        <f>'ALL PROJECTS MONTHLY REPORT'!S17</f>
        <v>1</v>
      </c>
      <c r="T17" s="30">
        <f>'ALL PROJECTS MONTHLY REPORT'!T17</f>
        <v>40007</v>
      </c>
      <c r="U17" s="31">
        <f>'ALL PROJECTS MONTHLY REPORT'!U17</f>
        <v>40726</v>
      </c>
      <c r="V17" s="32">
        <f>'ALL PROJECTS MONTHLY REPORT'!V17</f>
        <v>41387</v>
      </c>
      <c r="W17" s="33">
        <f>'ALL PROJECTS MONTHLY REPORT'!W17</f>
        <v>41382</v>
      </c>
      <c r="X17" s="33">
        <f>'ALL PROJECTS MONTHLY REPORT'!X17</f>
        <v>0</v>
      </c>
      <c r="Y17" s="30">
        <f>'ALL PROJECTS MONTHLY REPORT'!Y17</f>
        <v>0</v>
      </c>
      <c r="Z17" s="34" t="str">
        <f>'ALL PROJECTS MONTHLY REPORT'!Z17</f>
        <v>ARRA/CFP</v>
      </c>
      <c r="AA17" s="35">
        <f>'ALL PROJECTS MONTHLY REPORT'!AA17</f>
        <v>0</v>
      </c>
      <c r="AB17" s="36">
        <f>'ALL PROJECTS MONTHLY REPORT'!AB17</f>
        <v>4040000</v>
      </c>
      <c r="AC17" s="36">
        <f>'ALL PROJECTS MONTHLY REPORT'!AC17</f>
        <v>2215708.2400000002</v>
      </c>
      <c r="AD17" s="37">
        <f>'ALL PROJECTS MONTHLY REPORT'!AD17</f>
        <v>6255708.2400000002</v>
      </c>
      <c r="AE17" s="28">
        <f>'ALL PROJECTS MONTHLY REPORT'!AE17</f>
        <v>0.54844263366336643</v>
      </c>
      <c r="AF17" s="38">
        <f>'ALL PROJECTS MONTHLY REPORT'!AF17</f>
        <v>6011262.5300000003</v>
      </c>
      <c r="AG17" s="36">
        <f>'ALL PROJECTS MONTHLY REPORT'!AG17</f>
        <v>0</v>
      </c>
      <c r="AH17" s="37">
        <f>'ALL PROJECTS MONTHLY REPORT'!AH17</f>
        <v>6011262.5300000003</v>
      </c>
      <c r="AI17" s="39">
        <f>'ALL PROJECTS MONTHLY REPORT'!AI17</f>
        <v>0.9609243748874069</v>
      </c>
      <c r="AJ17" s="40">
        <f>'ALL PROJECTS MONTHLY REPORT'!AJ17</f>
        <v>17.1875</v>
      </c>
      <c r="AK17" s="39">
        <f>'ALL PROJECTS MONTHLY REPORT'!AK17</f>
        <v>0</v>
      </c>
      <c r="AL17" s="119">
        <f>'ALL PROJECTS MONTHLY REPORT'!AL17</f>
        <v>0</v>
      </c>
      <c r="AM17" s="41" t="str">
        <f>'ALL PROJECTS MONTHLY REPORT'!AM17</f>
        <v>Final Completion and Close Out era specting for: 1) PRPHA approval CO#9 and CO#10; 2)Contractor correction of payroll defiecience</v>
      </c>
      <c r="AN17" s="93" t="s">
        <v>156</v>
      </c>
    </row>
    <row r="18" spans="1:40" s="42" customFormat="1" ht="43.2" hidden="1" x14ac:dyDescent="0.3">
      <c r="A18" s="23">
        <f>'ALL PROJECTS MONTHLY REPORT'!A18</f>
        <v>3058</v>
      </c>
      <c r="B18" s="24" t="str">
        <f>'ALL PROJECTS MONTHLY REPORT'!B18</f>
        <v>Moca</v>
      </c>
      <c r="C18" s="24" t="str">
        <f>'ALL PROJECTS MONTHLY REPORT'!C18</f>
        <v>José N. Gándara</v>
      </c>
      <c r="D18" s="24" t="str">
        <f>'ALL PROJECTS MONTHLY REPORT'!D18</f>
        <v>Noefebdo Ramírez</v>
      </c>
      <c r="E18" s="24" t="str">
        <f>'ALL PROJECTS MONTHLY REPORT'!E18</f>
        <v>NFC</v>
      </c>
      <c r="F18" s="24" t="str">
        <f>'ALL PROJECTS MONTHLY REPORT'!F18</f>
        <v>CMS</v>
      </c>
      <c r="G18" s="24" t="str">
        <f>'ALL PROJECTS MONTHLY REPORT'!G18</f>
        <v>Ray Engineers PSC</v>
      </c>
      <c r="H18" s="24" t="str">
        <f>'ALL PROJECTS MONTHLY REPORT'!H18</f>
        <v>Moss Construction</v>
      </c>
      <c r="I18" s="25">
        <f>'ALL PROJECTS MONTHLY REPORT'!I18</f>
        <v>74</v>
      </c>
      <c r="J18" s="25">
        <f>'ALL PROJECTS MONTHLY REPORT'!J18</f>
        <v>74</v>
      </c>
      <c r="K18" s="25">
        <f>'ALL PROJECTS MONTHLY REPORT'!K18</f>
        <v>0</v>
      </c>
      <c r="L18" s="26">
        <f>'ALL PROJECTS MONTHLY REPORT'!L18</f>
        <v>74</v>
      </c>
      <c r="M18" s="25">
        <f>'ALL PROJECTS MONTHLY REPORT'!M18</f>
        <v>0</v>
      </c>
      <c r="N18" s="25">
        <f>'ALL PROJECTS MONTHLY REPORT'!N18</f>
        <v>896</v>
      </c>
      <c r="O18" s="25">
        <f>'ALL PROJECTS MONTHLY REPORT'!O18</f>
        <v>73</v>
      </c>
      <c r="P18" s="27">
        <f>'ALL PROJECTS MONTHLY REPORT'!P18</f>
        <v>969</v>
      </c>
      <c r="Q18" s="28">
        <f>'ALL PROJECTS MONTHLY REPORT'!Q18</f>
        <v>8.1473214285714288E-2</v>
      </c>
      <c r="R18" s="29">
        <f>'ALL PROJECTS MONTHLY REPORT'!R18</f>
        <v>940</v>
      </c>
      <c r="S18" s="28">
        <f>'ALL PROJECTS MONTHLY REPORT'!S18</f>
        <v>1</v>
      </c>
      <c r="T18" s="30">
        <f>'ALL PROJECTS MONTHLY REPORT'!T18</f>
        <v>36472</v>
      </c>
      <c r="U18" s="31">
        <f>'ALL PROJECTS MONTHLY REPORT'!U18</f>
        <v>37367</v>
      </c>
      <c r="V18" s="32">
        <f>'ALL PROJECTS MONTHLY REPORT'!V18</f>
        <v>37440</v>
      </c>
      <c r="W18" s="33">
        <f>'ALL PROJECTS MONTHLY REPORT'!W18</f>
        <v>37412</v>
      </c>
      <c r="X18" s="33">
        <f>'ALL PROJECTS MONTHLY REPORT'!X18</f>
        <v>0</v>
      </c>
      <c r="Y18" s="30">
        <f>'ALL PROJECTS MONTHLY REPORT'!Y18</f>
        <v>0</v>
      </c>
      <c r="Z18" s="34" t="str">
        <f>'ALL PROJECTS MONTHLY REPORT'!Z18</f>
        <v>CFP-02</v>
      </c>
      <c r="AA18" s="35">
        <f>'ALL PROJECTS MONTHLY REPORT'!AA18</f>
        <v>36538</v>
      </c>
      <c r="AB18" s="36">
        <f>'ALL PROJECTS MONTHLY REPORT'!AB18</f>
        <v>4671000</v>
      </c>
      <c r="AC18" s="36">
        <f>'ALL PROJECTS MONTHLY REPORT'!AC18</f>
        <v>238289</v>
      </c>
      <c r="AD18" s="37">
        <f>'ALL PROJECTS MONTHLY REPORT'!AD18</f>
        <v>4909289</v>
      </c>
      <c r="AE18" s="28">
        <f>'ALL PROJECTS MONTHLY REPORT'!AE18</f>
        <v>5.1014557910511668E-2</v>
      </c>
      <c r="AF18" s="38">
        <f>'ALL PROJECTS MONTHLY REPORT'!AF18</f>
        <v>4805897.22</v>
      </c>
      <c r="AG18" s="36">
        <f>'ALL PROJECTS MONTHLY REPORT'!AG18</f>
        <v>0</v>
      </c>
      <c r="AH18" s="37">
        <f>'ALL PROJECTS MONTHLY REPORT'!AH18</f>
        <v>4805897.22</v>
      </c>
      <c r="AI18" s="39">
        <f>'ALL PROJECTS MONTHLY REPORT'!AI18</f>
        <v>0.97893956130918347</v>
      </c>
      <c r="AJ18" s="40">
        <f>'ALL PROJECTS MONTHLY REPORT'!AJ18</f>
        <v>12.702702702702704</v>
      </c>
      <c r="AK18" s="39">
        <f>'ALL PROJECTS MONTHLY REPORT'!AK18</f>
        <v>0</v>
      </c>
      <c r="AL18" s="119">
        <f>'ALL PROJECTS MONTHLY REPORT'!AL18</f>
        <v>0</v>
      </c>
      <c r="AM18" s="41" t="str">
        <f>'ALL PROJECTS MONTHLY REPORT'!AM18</f>
        <v xml:space="preserve">The close out was not completed because the Contractor not submit to PRPHA the final documents required by the Construction and Management Bureau and the Legal Division of the PRPHA. The solution of this case was referred to Legal Division of the PRPHA. </v>
      </c>
      <c r="AN18" s="93" t="s">
        <v>156</v>
      </c>
    </row>
    <row r="19" spans="1:40" s="42" customFormat="1" ht="43.2" hidden="1" x14ac:dyDescent="0.3">
      <c r="A19" s="23">
        <f>'ALL PROJECTS MONTHLY REPORT'!A19</f>
        <v>5088</v>
      </c>
      <c r="B19" s="24" t="str">
        <f>'ALL PROJECTS MONTHLY REPORT'!B19</f>
        <v>Ponce</v>
      </c>
      <c r="C19" s="24" t="str">
        <f>'ALL PROJECTS MONTHLY REPORT'!C19</f>
        <v>Lirios del Sur</v>
      </c>
      <c r="D19" s="24" t="str">
        <f>'ALL PROJECTS MONTHLY REPORT'!D19</f>
        <v>Arturo Acevedo</v>
      </c>
      <c r="E19" s="24" t="str">
        <f>'ALL PROJECTS MONTHLY REPORT'!E19</f>
        <v>MJ Consulting</v>
      </c>
      <c r="F19" s="24" t="str">
        <f>'ALL PROJECTS MONTHLY REPORT'!F19</f>
        <v>CMS</v>
      </c>
      <c r="G19" s="24" t="str">
        <f>'ALL PROJECTS MONTHLY REPORT'!G19</f>
        <v>CSA</v>
      </c>
      <c r="H19" s="24" t="str">
        <f>'ALL PROJECTS MONTHLY REPORT'!H19</f>
        <v xml:space="preserve">Caribe General Constructors </v>
      </c>
      <c r="I19" s="25">
        <f>'ALL PROJECTS MONTHLY REPORT'!I19</f>
        <v>400</v>
      </c>
      <c r="J19" s="25">
        <f>'ALL PROJECTS MONTHLY REPORT'!J19</f>
        <v>400</v>
      </c>
      <c r="K19" s="25">
        <f>'ALL PROJECTS MONTHLY REPORT'!K19</f>
        <v>0</v>
      </c>
      <c r="L19" s="26">
        <f>'ALL PROJECTS MONTHLY REPORT'!L19</f>
        <v>400</v>
      </c>
      <c r="M19" s="25">
        <f>'ALL PROJECTS MONTHLY REPORT'!M19</f>
        <v>0</v>
      </c>
      <c r="N19" s="25">
        <f>'ALL PROJECTS MONTHLY REPORT'!N19</f>
        <v>791</v>
      </c>
      <c r="O19" s="25">
        <f>'ALL PROJECTS MONTHLY REPORT'!O19</f>
        <v>487</v>
      </c>
      <c r="P19" s="27">
        <f>'ALL PROJECTS MONTHLY REPORT'!P19</f>
        <v>1278</v>
      </c>
      <c r="Q19" s="28">
        <f>'ALL PROJECTS MONTHLY REPORT'!Q19</f>
        <v>0.61567635903919093</v>
      </c>
      <c r="R19" s="29">
        <f>'ALL PROJECTS MONTHLY REPORT'!R19</f>
        <v>1267</v>
      </c>
      <c r="S19" s="28">
        <f>'ALL PROJECTS MONTHLY REPORT'!S19</f>
        <v>1</v>
      </c>
      <c r="T19" s="30">
        <f>'ALL PROJECTS MONTHLY REPORT'!T19</f>
        <v>39874</v>
      </c>
      <c r="U19" s="31">
        <f>'ALL PROJECTS MONTHLY REPORT'!U19</f>
        <v>40664</v>
      </c>
      <c r="V19" s="32">
        <f>'ALL PROJECTS MONTHLY REPORT'!V19</f>
        <v>41151</v>
      </c>
      <c r="W19" s="33">
        <f>'ALL PROJECTS MONTHLY REPORT'!W19</f>
        <v>41141</v>
      </c>
      <c r="X19" s="33">
        <f>'ALL PROJECTS MONTHLY REPORT'!X19</f>
        <v>0</v>
      </c>
      <c r="Y19" s="30">
        <f>'ALL PROJECTS MONTHLY REPORT'!Y19</f>
        <v>0</v>
      </c>
      <c r="Z19" s="34" t="str">
        <f>'ALL PROJECTS MONTHLY REPORT'!Z19</f>
        <v>CFP</v>
      </c>
      <c r="AA19" s="35">
        <f>'ALL PROJECTS MONTHLY REPORT'!AA19</f>
        <v>0</v>
      </c>
      <c r="AB19" s="36">
        <f>'ALL PROJECTS MONTHLY REPORT'!AB19</f>
        <v>16598000</v>
      </c>
      <c r="AC19" s="36">
        <f>'ALL PROJECTS MONTHLY REPORT'!AC19</f>
        <v>2352431.7000000002</v>
      </c>
      <c r="AD19" s="37">
        <f>'ALL PROJECTS MONTHLY REPORT'!AD19</f>
        <v>18950431.699999999</v>
      </c>
      <c r="AE19" s="28">
        <f>'ALL PROJECTS MONTHLY REPORT'!AE19</f>
        <v>0.14172982889504759</v>
      </c>
      <c r="AF19" s="38">
        <f>'ALL PROJECTS MONTHLY REPORT'!AF19</f>
        <v>17140589.219999999</v>
      </c>
      <c r="AG19" s="36">
        <f>'ALL PROJECTS MONTHLY REPORT'!AG19</f>
        <v>0</v>
      </c>
      <c r="AH19" s="37">
        <f>'ALL PROJECTS MONTHLY REPORT'!AH19</f>
        <v>17140589.219999999</v>
      </c>
      <c r="AI19" s="39">
        <f>'ALL PROJECTS MONTHLY REPORT'!AI19</f>
        <v>0.90449597620512256</v>
      </c>
      <c r="AJ19" s="40">
        <f>'ALL PROJECTS MONTHLY REPORT'!AJ19</f>
        <v>3.1675</v>
      </c>
      <c r="AK19" s="39">
        <f>'ALL PROJECTS MONTHLY REPORT'!AK19</f>
        <v>0</v>
      </c>
      <c r="AL19" s="119">
        <f>'ALL PROJECTS MONTHLY REPORT'!AL19</f>
        <v>0</v>
      </c>
      <c r="AM19" s="41" t="str">
        <f>'ALL PROJECTS MONTHLY REPORT'!AM19</f>
        <v>Project started in march 2009,  The contrator  finished the instalation of the luminaries on the fence of the west side of the project. Last certification rendered for payment is certification # 35, which is the 50% of retainage.</v>
      </c>
      <c r="AN19" s="93" t="s">
        <v>156</v>
      </c>
    </row>
    <row r="20" spans="1:40" s="42" customFormat="1" ht="28.8" hidden="1" x14ac:dyDescent="0.3">
      <c r="A20" s="23">
        <f>'ALL PROJECTS MONTHLY REPORT'!A20</f>
        <v>5056</v>
      </c>
      <c r="B20" s="24" t="str">
        <f>'ALL PROJECTS MONTHLY REPORT'!B20</f>
        <v>Guaynabo</v>
      </c>
      <c r="C20" s="24" t="str">
        <f>'ALL PROJECTS MONTHLY REPORT'!C20</f>
        <v>Loa Alamos</v>
      </c>
      <c r="D20" s="24" t="str">
        <f>'ALL PROJECTS MONTHLY REPORT'!D20</f>
        <v>José González</v>
      </c>
      <c r="E20" s="24" t="str">
        <f>'ALL PROJECTS MONTHLY REPORT'!E20</f>
        <v>Municipio de Guaynabo</v>
      </c>
      <c r="F20" s="24" t="str">
        <f>'ALL PROJECTS MONTHLY REPORT'!F20</f>
        <v>Klassik</v>
      </c>
      <c r="G20" s="24" t="str">
        <f>'ALL PROJECTS MONTHLY REPORT'!G20</f>
        <v>Hernández-Bauzá</v>
      </c>
      <c r="H20" s="24" t="str">
        <f>'ALL PROJECTS MONTHLY REPORT'!H20</f>
        <v>Homeca Recycling</v>
      </c>
      <c r="I20" s="25">
        <f>'ALL PROJECTS MONTHLY REPORT'!I20</f>
        <v>376</v>
      </c>
      <c r="J20" s="25">
        <f>'ALL PROJECTS MONTHLY REPORT'!J20</f>
        <v>376</v>
      </c>
      <c r="K20" s="25">
        <f>'ALL PROJECTS MONTHLY REPORT'!K20</f>
        <v>0</v>
      </c>
      <c r="L20" s="26">
        <f>'ALL PROJECTS MONTHLY REPORT'!L20</f>
        <v>376</v>
      </c>
      <c r="M20" s="25">
        <f>'ALL PROJECTS MONTHLY REPORT'!M20</f>
        <v>0</v>
      </c>
      <c r="N20" s="25">
        <f>'ALL PROJECTS MONTHLY REPORT'!N20</f>
        <v>549</v>
      </c>
      <c r="O20" s="25">
        <f>'ALL PROJECTS MONTHLY REPORT'!O20</f>
        <v>0</v>
      </c>
      <c r="P20" s="27">
        <f>'ALL PROJECTS MONTHLY REPORT'!P20</f>
        <v>549</v>
      </c>
      <c r="Q20" s="28">
        <f>'ALL PROJECTS MONTHLY REPORT'!Q20</f>
        <v>0</v>
      </c>
      <c r="R20" s="29">
        <f>'ALL PROJECTS MONTHLY REPORT'!R20</f>
        <v>547</v>
      </c>
      <c r="S20" s="28">
        <f>'ALL PROJECTS MONTHLY REPORT'!S20</f>
        <v>1</v>
      </c>
      <c r="T20" s="30">
        <f>'ALL PROJECTS MONTHLY REPORT'!T20</f>
        <v>41169</v>
      </c>
      <c r="U20" s="31">
        <f>'ALL PROJECTS MONTHLY REPORT'!U20</f>
        <v>41717</v>
      </c>
      <c r="V20" s="32">
        <f>'ALL PROJECTS MONTHLY REPORT'!V20</f>
        <v>41717</v>
      </c>
      <c r="W20" s="33">
        <f>'ALL PROJECTS MONTHLY REPORT'!W20</f>
        <v>41716</v>
      </c>
      <c r="X20" s="33">
        <f>'ALL PROJECTS MONTHLY REPORT'!X20</f>
        <v>0</v>
      </c>
      <c r="Y20" s="30">
        <f>'ALL PROJECTS MONTHLY REPORT'!Y20</f>
        <v>0</v>
      </c>
      <c r="Z20" s="34" t="str">
        <f>'ALL PROJECTS MONTHLY REPORT'!Z20</f>
        <v>CFP</v>
      </c>
      <c r="AA20" s="35">
        <f>'ALL PROJECTS MONTHLY REPORT'!AA20</f>
        <v>0</v>
      </c>
      <c r="AB20" s="36">
        <f>'ALL PROJECTS MONTHLY REPORT'!AB20</f>
        <v>2339000</v>
      </c>
      <c r="AC20" s="36">
        <f>'ALL PROJECTS MONTHLY REPORT'!AC20</f>
        <v>-40565.21</v>
      </c>
      <c r="AD20" s="37">
        <f>'ALL PROJECTS MONTHLY REPORT'!AD20</f>
        <v>2298434.79</v>
      </c>
      <c r="AE20" s="28">
        <f>'ALL PROJECTS MONTHLY REPORT'!AE20</f>
        <v>-1.7342971355280033E-2</v>
      </c>
      <c r="AF20" s="38">
        <f>'ALL PROJECTS MONTHLY REPORT'!AF20</f>
        <v>2149223.0099999998</v>
      </c>
      <c r="AG20" s="36">
        <f>'ALL PROJECTS MONTHLY REPORT'!AG20</f>
        <v>0</v>
      </c>
      <c r="AH20" s="37">
        <f>'ALL PROJECTS MONTHLY REPORT'!AH20</f>
        <v>2149223.0099999998</v>
      </c>
      <c r="AI20" s="39">
        <f>'ALL PROJECTS MONTHLY REPORT'!AI20</f>
        <v>0.93508113406167148</v>
      </c>
      <c r="AJ20" s="40">
        <f>'ALL PROJECTS MONTHLY REPORT'!AJ20</f>
        <v>1.4547872340425532</v>
      </c>
      <c r="AK20" s="39">
        <f>'ALL PROJECTS MONTHLY REPORT'!AK20</f>
        <v>0</v>
      </c>
      <c r="AL20" s="119">
        <f>'ALL PROJECTS MONTHLY REPORT'!AL20</f>
        <v>0</v>
      </c>
      <c r="AM20" s="41" t="str">
        <f>'ALL PROJECTS MONTHLY REPORT'!AM20</f>
        <v>Project is almost completed.</v>
      </c>
      <c r="AN20" s="93" t="s">
        <v>156</v>
      </c>
    </row>
    <row r="21" spans="1:40" s="42" customFormat="1" ht="43.2" hidden="1" x14ac:dyDescent="0.3">
      <c r="A21" s="23">
        <f>'ALL PROJECTS MONTHLY REPORT'!A21</f>
        <v>5166</v>
      </c>
      <c r="B21" s="24" t="str">
        <f>'ALL PROJECTS MONTHLY REPORT'!B21</f>
        <v>San Juan</v>
      </c>
      <c r="C21" s="24" t="str">
        <f>'ALL PROJECTS MONTHLY REPORT'!C21</f>
        <v>Brisas de Cupey</v>
      </c>
      <c r="D21" s="24" t="str">
        <f>'ALL PROJECTS MONTHLY REPORT'!D21</f>
        <v>José M. Paris</v>
      </c>
      <c r="E21" s="24" t="str">
        <f>'ALL PROJECTS MONTHLY REPORT'!E21</f>
        <v>SP Management Corp.</v>
      </c>
      <c r="F21" s="24" t="str">
        <f>'ALL PROJECTS MONTHLY REPORT'!F21</f>
        <v>CCC-JV</v>
      </c>
      <c r="G21" s="24" t="str">
        <f>'ALL PROJECTS MONTHLY REPORT'!G21</f>
        <v>Fracinetti Arquitectos</v>
      </c>
      <c r="H21" s="24" t="str">
        <f>'ALL PROJECTS MONTHLY REPORT'!H21</f>
        <v>Pitirre Copnstruction</v>
      </c>
      <c r="I21" s="25">
        <f>'ALL PROJECTS MONTHLY REPORT'!I21</f>
        <v>184</v>
      </c>
      <c r="J21" s="25">
        <f>'ALL PROJECTS MONTHLY REPORT'!J21</f>
        <v>184</v>
      </c>
      <c r="K21" s="25">
        <f>'ALL PROJECTS MONTHLY REPORT'!K21</f>
        <v>0</v>
      </c>
      <c r="L21" s="26">
        <f>'ALL PROJECTS MONTHLY REPORT'!L21</f>
        <v>184</v>
      </c>
      <c r="M21" s="25">
        <f>'ALL PROJECTS MONTHLY REPORT'!M21</f>
        <v>0</v>
      </c>
      <c r="N21" s="25">
        <f>'ALL PROJECTS MONTHLY REPORT'!N21</f>
        <v>993</v>
      </c>
      <c r="O21" s="25">
        <f>'ALL PROJECTS MONTHLY REPORT'!O21</f>
        <v>127</v>
      </c>
      <c r="P21" s="27">
        <f>'ALL PROJECTS MONTHLY REPORT'!P21</f>
        <v>1120</v>
      </c>
      <c r="Q21" s="28">
        <f>'ALL PROJECTS MONTHLY REPORT'!Q21</f>
        <v>0.12789526686807653</v>
      </c>
      <c r="R21" s="29">
        <f>'ALL PROJECTS MONTHLY REPORT'!R21</f>
        <v>1251</v>
      </c>
      <c r="S21" s="28">
        <f>'ALL PROJECTS MONTHLY REPORT'!S21</f>
        <v>1</v>
      </c>
      <c r="T21" s="30">
        <f>'ALL PROJECTS MONTHLY REPORT'!T21</f>
        <v>40235</v>
      </c>
      <c r="U21" s="31">
        <f>'ALL PROJECTS MONTHLY REPORT'!U21</f>
        <v>41227</v>
      </c>
      <c r="V21" s="32">
        <f>'ALL PROJECTS MONTHLY REPORT'!V21</f>
        <v>41354</v>
      </c>
      <c r="W21" s="33">
        <f>'ALL PROJECTS MONTHLY REPORT'!W21</f>
        <v>41486</v>
      </c>
      <c r="X21" s="33">
        <f>'ALL PROJECTS MONTHLY REPORT'!X21</f>
        <v>0</v>
      </c>
      <c r="Y21" s="30">
        <f>'ALL PROJECTS MONTHLY REPORT'!Y21</f>
        <v>0</v>
      </c>
      <c r="Z21" s="34" t="str">
        <f>'ALL PROJECTS MONTHLY REPORT'!Z21</f>
        <v>ARRA/CFP</v>
      </c>
      <c r="AA21" s="35">
        <f>'ALL PROJECTS MONTHLY REPORT'!AA21</f>
        <v>0</v>
      </c>
      <c r="AB21" s="36">
        <f>'ALL PROJECTS MONTHLY REPORT'!AB21</f>
        <v>15326960</v>
      </c>
      <c r="AC21" s="36">
        <f>'ALL PROJECTS MONTHLY REPORT'!AC21</f>
        <v>1013140.06</v>
      </c>
      <c r="AD21" s="37">
        <f>'ALL PROJECTS MONTHLY REPORT'!AD21</f>
        <v>16340100.060000001</v>
      </c>
      <c r="AE21" s="28">
        <f>'ALL PROJECTS MONTHLY REPORT'!AE21</f>
        <v>6.6101827107267197E-2</v>
      </c>
      <c r="AF21" s="38">
        <f>'ALL PROJECTS MONTHLY REPORT'!AF21</f>
        <v>16340100.060000001</v>
      </c>
      <c r="AG21" s="36">
        <f>'ALL PROJECTS MONTHLY REPORT'!AG21</f>
        <v>0</v>
      </c>
      <c r="AH21" s="37">
        <f>'ALL PROJECTS MONTHLY REPORT'!AH21</f>
        <v>16340100.060000001</v>
      </c>
      <c r="AI21" s="39">
        <f>'ALL PROJECTS MONTHLY REPORT'!AI21</f>
        <v>1</v>
      </c>
      <c r="AJ21" s="40">
        <f>'ALL PROJECTS MONTHLY REPORT'!AJ21</f>
        <v>6.7989130434782608</v>
      </c>
      <c r="AK21" s="39">
        <f>'ALL PROJECTS MONTHLY REPORT'!AK21</f>
        <v>0</v>
      </c>
      <c r="AL21" s="119">
        <f>'ALL PROJECTS MONTHLY REPORT'!AL21</f>
        <v>0</v>
      </c>
      <c r="AM21" s="41" t="str">
        <f>'ALL PROJECTS MONTHLY REPORT'!AM21</f>
        <v>The Program Manager is preparing the change order # 10, this CO has time extension by wheater condition and delay in the delivery of the building # 12 to the Contractor. The six building completed and we are waiting for legal RW documents,</v>
      </c>
      <c r="AN21" s="93" t="s">
        <v>156</v>
      </c>
    </row>
    <row r="22" spans="1:40" s="42" customFormat="1" ht="86.4" hidden="1" x14ac:dyDescent="0.3">
      <c r="A22" s="23">
        <f>'ALL PROJECTS MONTHLY REPORT'!A22</f>
        <v>3070</v>
      </c>
      <c r="B22" s="24" t="str">
        <f>'ALL PROJECTS MONTHLY REPORT'!B22</f>
        <v>Trujillo Alto</v>
      </c>
      <c r="C22" s="24" t="str">
        <f>'ALL PROJECTS MONTHLY REPORT'!C22</f>
        <v>Pedro Regalado Díaz</v>
      </c>
      <c r="D22" s="24" t="str">
        <f>'ALL PROJECTS MONTHLY REPORT'!D22</f>
        <v>José González</v>
      </c>
      <c r="E22" s="24" t="str">
        <f>'ALL PROJECTS MONTHLY REPORT'!E22</f>
        <v>Inn Capital Housing Division Joint Venture</v>
      </c>
      <c r="F22" s="24" t="str">
        <f>'ALL PROJECTS MONTHLY REPORT'!F22</f>
        <v xml:space="preserve">MD
</v>
      </c>
      <c r="G22" s="24" t="str">
        <f>'ALL PROJECTS MONTHLY REPORT'!G22</f>
        <v>Ray Engineers PSC</v>
      </c>
      <c r="H22" s="24" t="str">
        <f>'ALL PROJECTS MONTHLY REPORT'!H22</f>
        <v>José L. Colón</v>
      </c>
      <c r="I22" s="25">
        <f>'ALL PROJECTS MONTHLY REPORT'!I22</f>
        <v>10</v>
      </c>
      <c r="J22" s="25">
        <f>'ALL PROJECTS MONTHLY REPORT'!J22</f>
        <v>10</v>
      </c>
      <c r="K22" s="25">
        <f>'ALL PROJECTS MONTHLY REPORT'!K22</f>
        <v>0</v>
      </c>
      <c r="L22" s="26">
        <f>'ALL PROJECTS MONTHLY REPORT'!L22</f>
        <v>10</v>
      </c>
      <c r="M22" s="25">
        <f>'ALL PROJECTS MONTHLY REPORT'!M22</f>
        <v>0</v>
      </c>
      <c r="N22" s="25">
        <f>'ALL PROJECTS MONTHLY REPORT'!N22</f>
        <v>273</v>
      </c>
      <c r="O22" s="25">
        <f>'ALL PROJECTS MONTHLY REPORT'!O22</f>
        <v>226</v>
      </c>
      <c r="P22" s="27">
        <f>'ALL PROJECTS MONTHLY REPORT'!P22</f>
        <v>499</v>
      </c>
      <c r="Q22" s="28">
        <f>'ALL PROJECTS MONTHLY REPORT'!Q22</f>
        <v>0.82783882783882778</v>
      </c>
      <c r="R22" s="29">
        <f>'ALL PROJECTS MONTHLY REPORT'!R22</f>
        <v>498</v>
      </c>
      <c r="S22" s="28">
        <f>'ALL PROJECTS MONTHLY REPORT'!S22</f>
        <v>1</v>
      </c>
      <c r="T22" s="30">
        <f>'ALL PROJECTS MONTHLY REPORT'!T22</f>
        <v>39552</v>
      </c>
      <c r="U22" s="31">
        <f>'ALL PROJECTS MONTHLY REPORT'!U22</f>
        <v>39824</v>
      </c>
      <c r="V22" s="32">
        <f>'ALL PROJECTS MONTHLY REPORT'!V22</f>
        <v>40050</v>
      </c>
      <c r="W22" s="33">
        <f>'ALL PROJECTS MONTHLY REPORT'!W22</f>
        <v>40050</v>
      </c>
      <c r="X22" s="33">
        <f>'ALL PROJECTS MONTHLY REPORT'!X22</f>
        <v>0</v>
      </c>
      <c r="Y22" s="30">
        <f>'ALL PROJECTS MONTHLY REPORT'!Y22</f>
        <v>0</v>
      </c>
      <c r="Z22" s="34" t="str">
        <f>'ALL PROJECTS MONTHLY REPORT'!Z22</f>
        <v>CFP</v>
      </c>
      <c r="AA22" s="35">
        <f>'ALL PROJECTS MONTHLY REPORT'!AA22</f>
        <v>0</v>
      </c>
      <c r="AB22" s="36">
        <f>'ALL PROJECTS MONTHLY REPORT'!AB22</f>
        <v>1991000</v>
      </c>
      <c r="AC22" s="36">
        <f>'ALL PROJECTS MONTHLY REPORT'!AC22</f>
        <v>435116</v>
      </c>
      <c r="AD22" s="37">
        <f>'ALL PROJECTS MONTHLY REPORT'!AD22</f>
        <v>2426116</v>
      </c>
      <c r="AE22" s="28">
        <f>'ALL PROJECTS MONTHLY REPORT'!AE22</f>
        <v>0.21854143646408838</v>
      </c>
      <c r="AF22" s="38">
        <f>'ALL PROJECTS MONTHLY REPORT'!AF22</f>
        <v>2304810.1</v>
      </c>
      <c r="AG22" s="36">
        <f>'ALL PROJECTS MONTHLY REPORT'!AG22</f>
        <v>0</v>
      </c>
      <c r="AH22" s="37">
        <f>'ALL PROJECTS MONTHLY REPORT'!AH22</f>
        <v>2304810.1</v>
      </c>
      <c r="AI22" s="39">
        <f>'ALL PROJECTS MONTHLY REPORT'!AI22</f>
        <v>0.9499999587818555</v>
      </c>
      <c r="AJ22" s="40">
        <f>'ALL PROJECTS MONTHLY REPORT'!AJ22</f>
        <v>49.8</v>
      </c>
      <c r="AK22" s="39">
        <f>'ALL PROJECTS MONTHLY REPORT'!AK22</f>
        <v>0</v>
      </c>
      <c r="AL22" s="119">
        <f>'ALL PROJECTS MONTHLY REPORT'!AL22</f>
        <v>0</v>
      </c>
      <c r="AM22" s="41" t="str">
        <f>'ALL PROJECTS MONTHLY REPORT'!AM22</f>
        <v>♦ Repair of Units and Administration Building - The Management Agent has  prepared a report about the scope of work and cost to repair units that will be delivered to the residents. Extraordinary Maintenance Office (PHAPR) is working with this item. 
♦ Existing post removal - This work will be performed once the AEE connects the project and the Cable TV Company removes its wiring.
♦ Claim of the Contractor Jose Luis Colon - it was assigned to PGES to work with it.</v>
      </c>
      <c r="AN22" s="93" t="s">
        <v>156</v>
      </c>
    </row>
    <row r="23" spans="1:40" s="155" customFormat="1" ht="43.2" x14ac:dyDescent="0.3">
      <c r="A23" s="147">
        <f>'ALL PROJECTS MONTHLY REPORT'!A23</f>
        <v>3030</v>
      </c>
      <c r="B23" s="148" t="str">
        <f>'ALL PROJECTS MONTHLY REPORT'!B23</f>
        <v>Adjuntas</v>
      </c>
      <c r="C23" s="148" t="str">
        <f>'ALL PROJECTS MONTHLY REPORT'!C23</f>
        <v>Villa Valle Verde</v>
      </c>
      <c r="D23" s="148" t="str">
        <f>'ALL PROJECTS MONTHLY REPORT'!D23</f>
        <v>Pedro Vega</v>
      </c>
      <c r="E23" s="148" t="str">
        <f>'ALL PROJECTS MONTHLY REPORT'!E23</f>
        <v>J.A. Machuca</v>
      </c>
      <c r="F23" s="148" t="str">
        <f>'ALL PROJECTS MONTHLY REPORT'!F23</f>
        <v xml:space="preserve">URS 
</v>
      </c>
      <c r="G23" s="148" t="str">
        <f>'ALL PROJECTS MONTHLY REPORT'!G23</f>
        <v>Jorge L. Roberts, PSC</v>
      </c>
      <c r="H23" s="148" t="str">
        <f>'ALL PROJECTS MONTHLY REPORT'!H23</f>
        <v>Venegas Construction</v>
      </c>
      <c r="I23" s="149">
        <f>'ALL PROJECTS MONTHLY REPORT'!I23</f>
        <v>150</v>
      </c>
      <c r="J23" s="149">
        <f>'ALL PROJECTS MONTHLY REPORT'!J23</f>
        <v>150</v>
      </c>
      <c r="K23" s="149">
        <f>'ALL PROJECTS MONTHLY REPORT'!K23</f>
        <v>0</v>
      </c>
      <c r="L23" s="26">
        <f>'ALL PROJECTS MONTHLY REPORT'!L23</f>
        <v>150</v>
      </c>
      <c r="M23" s="149">
        <f>'ALL PROJECTS MONTHLY REPORT'!M23</f>
        <v>0</v>
      </c>
      <c r="N23" s="149">
        <f>'ALL PROJECTS MONTHLY REPORT'!N23</f>
        <v>913</v>
      </c>
      <c r="O23" s="149">
        <f>'ALL PROJECTS MONTHLY REPORT'!O23</f>
        <v>144</v>
      </c>
      <c r="P23" s="27">
        <f>'ALL PROJECTS MONTHLY REPORT'!P23</f>
        <v>1057</v>
      </c>
      <c r="Q23" s="28">
        <f>'ALL PROJECTS MONTHLY REPORT'!Q23</f>
        <v>0.15772179627601315</v>
      </c>
      <c r="R23" s="29">
        <f>'ALL PROJECTS MONTHLY REPORT'!R23</f>
        <v>1743</v>
      </c>
      <c r="S23" s="28">
        <f>'ALL PROJECTS MONTHLY REPORT'!S23</f>
        <v>1</v>
      </c>
      <c r="T23" s="31">
        <f>'ALL PROJECTS MONTHLY REPORT'!T23</f>
        <v>36906</v>
      </c>
      <c r="U23" s="31">
        <f>'ALL PROJECTS MONTHLY REPORT'!U23</f>
        <v>37818</v>
      </c>
      <c r="V23" s="32">
        <f>'ALL PROJECTS MONTHLY REPORT'!V23</f>
        <v>37962</v>
      </c>
      <c r="W23" s="32">
        <f>'ALL PROJECTS MONTHLY REPORT'!W23</f>
        <v>38649</v>
      </c>
      <c r="X23" s="32">
        <f>'ALL PROJECTS MONTHLY REPORT'!X23</f>
        <v>39119</v>
      </c>
      <c r="Y23" s="31">
        <f>'ALL PROJECTS MONTHLY REPORT'!Y23</f>
        <v>0</v>
      </c>
      <c r="Z23" s="150">
        <f>'ALL PROJECTS MONTHLY REPORT'!Z23</f>
        <v>0</v>
      </c>
      <c r="AA23" s="151">
        <f>'ALL PROJECTS MONTHLY REPORT'!AA23</f>
        <v>0</v>
      </c>
      <c r="AB23" s="152">
        <f>'ALL PROJECTS MONTHLY REPORT'!AB23</f>
        <v>11829000</v>
      </c>
      <c r="AC23" s="152">
        <f>'ALL PROJECTS MONTHLY REPORT'!AC23</f>
        <v>337235</v>
      </c>
      <c r="AD23" s="37">
        <f>'ALL PROJECTS MONTHLY REPORT'!AD23</f>
        <v>12166235</v>
      </c>
      <c r="AE23" s="28">
        <f>'ALL PROJECTS MONTHLY REPORT'!AE23</f>
        <v>2.8509172372981655E-2</v>
      </c>
      <c r="AF23" s="37">
        <f>'ALL PROJECTS MONTHLY REPORT'!AF23</f>
        <v>12103923</v>
      </c>
      <c r="AG23" s="152">
        <f>'ALL PROJECTS MONTHLY REPORT'!AG23</f>
        <v>0</v>
      </c>
      <c r="AH23" s="37">
        <f>'ALL PROJECTS MONTHLY REPORT'!AH23</f>
        <v>12103923</v>
      </c>
      <c r="AI23" s="39">
        <f>'ALL PROJECTS MONTHLY REPORT'!AI23</f>
        <v>0.99487828403774869</v>
      </c>
      <c r="AJ23" s="40">
        <f>'ALL PROJECTS MONTHLY REPORT'!AJ23</f>
        <v>11.62</v>
      </c>
      <c r="AK23" s="39">
        <f>'ALL PROJECTS MONTHLY REPORT'!AK23</f>
        <v>1</v>
      </c>
      <c r="AL23" s="119">
        <f>'ALL PROJECTS MONTHLY REPORT'!AL23</f>
        <v>0</v>
      </c>
      <c r="AM23" s="153" t="str">
        <f>'ALL PROJECTS MONTHLY REPORT'!AM23</f>
        <v>These Close out is in process by PGES.</v>
      </c>
      <c r="AN23" s="154" t="s">
        <v>223</v>
      </c>
    </row>
    <row r="24" spans="1:40" s="155" customFormat="1" ht="28.8" x14ac:dyDescent="0.3">
      <c r="A24" s="147">
        <f>'ALL PROJECTS MONTHLY REPORT'!A24</f>
        <v>3034</v>
      </c>
      <c r="B24" s="148" t="str">
        <f>'ALL PROJECTS MONTHLY REPORT'!B24</f>
        <v>Aguada</v>
      </c>
      <c r="C24" s="148" t="str">
        <f>'ALL PROJECTS MONTHLY REPORT'!C24</f>
        <v>Francisco Egipciaco</v>
      </c>
      <c r="D24" s="148" t="str">
        <f>'ALL PROJECTS MONTHLY REPORT'!D24</f>
        <v>Noefebdo Ramírez</v>
      </c>
      <c r="E24" s="148" t="str">
        <f>'ALL PROJECTS MONTHLY REPORT'!E24</f>
        <v>NFC</v>
      </c>
      <c r="F24" s="148" t="str">
        <f>'ALL PROJECTS MONTHLY REPORT'!F24</f>
        <v>CMS</v>
      </c>
      <c r="G24" s="148" t="str">
        <f>'ALL PROJECTS MONTHLY REPORT'!G24</f>
        <v>Arq. José Luzunaris</v>
      </c>
      <c r="H24" s="148" t="str">
        <f>'ALL PROJECTS MONTHLY REPORT'!H24</f>
        <v>NLL Construction</v>
      </c>
      <c r="I24" s="149">
        <f>'ALL PROJECTS MONTHLY REPORT'!I24</f>
        <v>100</v>
      </c>
      <c r="J24" s="149">
        <f>'ALL PROJECTS MONTHLY REPORT'!J24</f>
        <v>100</v>
      </c>
      <c r="K24" s="149">
        <f>'ALL PROJECTS MONTHLY REPORT'!K24</f>
        <v>0</v>
      </c>
      <c r="L24" s="26">
        <f>'ALL PROJECTS MONTHLY REPORT'!L24</f>
        <v>100</v>
      </c>
      <c r="M24" s="149">
        <f>'ALL PROJECTS MONTHLY REPORT'!M24</f>
        <v>0</v>
      </c>
      <c r="N24" s="149">
        <f>'ALL PROJECTS MONTHLY REPORT'!N24</f>
        <v>887</v>
      </c>
      <c r="O24" s="149">
        <f>'ALL PROJECTS MONTHLY REPORT'!O24</f>
        <v>0</v>
      </c>
      <c r="P24" s="27">
        <f>'ALL PROJECTS MONTHLY REPORT'!P24</f>
        <v>887</v>
      </c>
      <c r="Q24" s="28">
        <f>'ALL PROJECTS MONTHLY REPORT'!Q24</f>
        <v>0</v>
      </c>
      <c r="R24" s="29">
        <f>'ALL PROJECTS MONTHLY REPORT'!R24</f>
        <v>819</v>
      </c>
      <c r="S24" s="28">
        <f>'ALL PROJECTS MONTHLY REPORT'!S24</f>
        <v>1</v>
      </c>
      <c r="T24" s="31">
        <f>'ALL PROJECTS MONTHLY REPORT'!T24</f>
        <v>36608</v>
      </c>
      <c r="U24" s="31">
        <f>'ALL PROJECTS MONTHLY REPORT'!U24</f>
        <v>37494</v>
      </c>
      <c r="V24" s="32">
        <f>'ALL PROJECTS MONTHLY REPORT'!V24</f>
        <v>37494</v>
      </c>
      <c r="W24" s="32">
        <f>'ALL PROJECTS MONTHLY REPORT'!W24</f>
        <v>37427</v>
      </c>
      <c r="X24" s="32">
        <f>'ALL PROJECTS MONTHLY REPORT'!X24</f>
        <v>37533</v>
      </c>
      <c r="Y24" s="31">
        <f>'ALL PROJECTS MONTHLY REPORT'!Y24</f>
        <v>0</v>
      </c>
      <c r="Z24" s="150">
        <f>'ALL PROJECTS MONTHLY REPORT'!Z24</f>
        <v>0</v>
      </c>
      <c r="AA24" s="151">
        <f>'ALL PROJECTS MONTHLY REPORT'!AA24</f>
        <v>0</v>
      </c>
      <c r="AB24" s="152">
        <f>'ALL PROJECTS MONTHLY REPORT'!AB24</f>
        <v>8107810</v>
      </c>
      <c r="AC24" s="152">
        <f>'ALL PROJECTS MONTHLY REPORT'!AC24</f>
        <v>207539</v>
      </c>
      <c r="AD24" s="37">
        <f>'ALL PROJECTS MONTHLY REPORT'!AD24</f>
        <v>8315349</v>
      </c>
      <c r="AE24" s="28">
        <f>'ALL PROJECTS MONTHLY REPORT'!AE24</f>
        <v>2.5597417798394386E-2</v>
      </c>
      <c r="AF24" s="37">
        <f>'ALL PROJECTS MONTHLY REPORT'!AF24</f>
        <v>8315349</v>
      </c>
      <c r="AG24" s="152">
        <f>'ALL PROJECTS MONTHLY REPORT'!AG24</f>
        <v>0</v>
      </c>
      <c r="AH24" s="37">
        <f>'ALL PROJECTS MONTHLY REPORT'!AH24</f>
        <v>8315349</v>
      </c>
      <c r="AI24" s="39">
        <f>'ALL PROJECTS MONTHLY REPORT'!AI24</f>
        <v>1</v>
      </c>
      <c r="AJ24" s="40">
        <f>'ALL PROJECTS MONTHLY REPORT'!AJ24</f>
        <v>8.19</v>
      </c>
      <c r="AK24" s="39">
        <f>'ALL PROJECTS MONTHLY REPORT'!AK24</f>
        <v>1</v>
      </c>
      <c r="AL24" s="119">
        <f>'ALL PROJECTS MONTHLY REPORT'!AL24</f>
        <v>0</v>
      </c>
      <c r="AM24" s="153" t="str">
        <f>'ALL PROJECTS MONTHLY REPORT'!AM24</f>
        <v>Project Closed</v>
      </c>
      <c r="AN24" s="154" t="s">
        <v>223</v>
      </c>
    </row>
    <row r="25" spans="1:40" s="155" customFormat="1" ht="28.8" x14ac:dyDescent="0.3">
      <c r="A25" s="147">
        <f>'ALL PROJECTS MONTHLY REPORT'!A25</f>
        <v>5252</v>
      </c>
      <c r="B25" s="148" t="str">
        <f>'ALL PROJECTS MONTHLY REPORT'!B25</f>
        <v>Aguada</v>
      </c>
      <c r="C25" s="148" t="str">
        <f>'ALL PROJECTS MONTHLY REPORT'!C25</f>
        <v>Los Robles</v>
      </c>
      <c r="D25" s="148" t="str">
        <f>'ALL PROJECTS MONTHLY REPORT'!D25</f>
        <v>Noefebdo Ramírez</v>
      </c>
      <c r="E25" s="148" t="str">
        <f>'ALL PROJECTS MONTHLY REPORT'!E25</f>
        <v>NFC</v>
      </c>
      <c r="F25" s="148" t="str">
        <f>'ALL PROJECTS MONTHLY REPORT'!F25</f>
        <v>CMS</v>
      </c>
      <c r="G25" s="148" t="str">
        <f>'ALL PROJECTS MONTHLY REPORT'!G25</f>
        <v>Joglar &amp; Architects</v>
      </c>
      <c r="H25" s="148" t="str">
        <f>'ALL PROJECTS MONTHLY REPORT'!H25</f>
        <v>422 Corporation</v>
      </c>
      <c r="I25" s="149">
        <f>'ALL PROJECTS MONTHLY REPORT'!I25</f>
        <v>62</v>
      </c>
      <c r="J25" s="149">
        <f>'ALL PROJECTS MONTHLY REPORT'!J25</f>
        <v>62</v>
      </c>
      <c r="K25" s="149">
        <f>'ALL PROJECTS MONTHLY REPORT'!K25</f>
        <v>0</v>
      </c>
      <c r="L25" s="26">
        <f>'ALL PROJECTS MONTHLY REPORT'!L25</f>
        <v>62</v>
      </c>
      <c r="M25" s="149">
        <f>'ALL PROJECTS MONTHLY REPORT'!M25</f>
        <v>0</v>
      </c>
      <c r="N25" s="149">
        <f>'ALL PROJECTS MONTHLY REPORT'!N25</f>
        <v>669</v>
      </c>
      <c r="O25" s="149">
        <f>'ALL PROJECTS MONTHLY REPORT'!O25</f>
        <v>0</v>
      </c>
      <c r="P25" s="27">
        <f>'ALL PROJECTS MONTHLY REPORT'!P25</f>
        <v>669</v>
      </c>
      <c r="Q25" s="28">
        <f>'ALL PROJECTS MONTHLY REPORT'!Q25</f>
        <v>0</v>
      </c>
      <c r="R25" s="29">
        <f>'ALL PROJECTS MONTHLY REPORT'!R25</f>
        <v>692</v>
      </c>
      <c r="S25" s="28">
        <f>'ALL PROJECTS MONTHLY REPORT'!S25</f>
        <v>1</v>
      </c>
      <c r="T25" s="31">
        <f>'ALL PROJECTS MONTHLY REPORT'!T25</f>
        <v>36909</v>
      </c>
      <c r="U25" s="31">
        <f>'ALL PROJECTS MONTHLY REPORT'!U25</f>
        <v>37577</v>
      </c>
      <c r="V25" s="32">
        <f>'ALL PROJECTS MONTHLY REPORT'!V25</f>
        <v>37577</v>
      </c>
      <c r="W25" s="32">
        <f>'ALL PROJECTS MONTHLY REPORT'!W25</f>
        <v>37601</v>
      </c>
      <c r="X25" s="32">
        <f>'ALL PROJECTS MONTHLY REPORT'!X25</f>
        <v>37896</v>
      </c>
      <c r="Y25" s="31">
        <f>'ALL PROJECTS MONTHLY REPORT'!Y25</f>
        <v>0</v>
      </c>
      <c r="Z25" s="150">
        <f>'ALL PROJECTS MONTHLY REPORT'!Z25</f>
        <v>0</v>
      </c>
      <c r="AA25" s="151">
        <f>'ALL PROJECTS MONTHLY REPORT'!AA25</f>
        <v>0</v>
      </c>
      <c r="AB25" s="152">
        <f>'ALL PROJECTS MONTHLY REPORT'!AB25</f>
        <v>2640000</v>
      </c>
      <c r="AC25" s="152">
        <f>'ALL PROJECTS MONTHLY REPORT'!AC25</f>
        <v>-11465</v>
      </c>
      <c r="AD25" s="37">
        <f>'ALL PROJECTS MONTHLY REPORT'!AD25</f>
        <v>2628535</v>
      </c>
      <c r="AE25" s="28">
        <f>'ALL PROJECTS MONTHLY REPORT'!AE25</f>
        <v>-4.3428030303030302E-3</v>
      </c>
      <c r="AF25" s="37">
        <f>'ALL PROJECTS MONTHLY REPORT'!AF25</f>
        <v>2628535</v>
      </c>
      <c r="AG25" s="152">
        <f>'ALL PROJECTS MONTHLY REPORT'!AG25</f>
        <v>0</v>
      </c>
      <c r="AH25" s="37">
        <f>'ALL PROJECTS MONTHLY REPORT'!AH25</f>
        <v>2628535</v>
      </c>
      <c r="AI25" s="39">
        <f>'ALL PROJECTS MONTHLY REPORT'!AI25</f>
        <v>1</v>
      </c>
      <c r="AJ25" s="40">
        <f>'ALL PROJECTS MONTHLY REPORT'!AJ25</f>
        <v>11.161290322580646</v>
      </c>
      <c r="AK25" s="39">
        <f>'ALL PROJECTS MONTHLY REPORT'!AK25</f>
        <v>1</v>
      </c>
      <c r="AL25" s="119">
        <f>'ALL PROJECTS MONTHLY REPORT'!AL25</f>
        <v>0</v>
      </c>
      <c r="AM25" s="153" t="str">
        <f>'ALL PROJECTS MONTHLY REPORT'!AM25</f>
        <v>Project Closed</v>
      </c>
      <c r="AN25" s="154" t="s">
        <v>223</v>
      </c>
    </row>
    <row r="26" spans="1:40" s="155" customFormat="1" ht="28.8" x14ac:dyDescent="0.3">
      <c r="A26" s="147">
        <f>'ALL PROJECTS MONTHLY REPORT'!A26</f>
        <v>5158</v>
      </c>
      <c r="B26" s="148" t="str">
        <f>'ALL PROJECTS MONTHLY REPORT'!B26</f>
        <v>Aguadilla</v>
      </c>
      <c r="C26" s="148" t="str">
        <f>'ALL PROJECTS MONTHLY REPORT'!C26</f>
        <v>La Montaña</v>
      </c>
      <c r="D26" s="148" t="str">
        <f>'ALL PROJECTS MONTHLY REPORT'!D26</f>
        <v>Frank Nieves</v>
      </c>
      <c r="E26" s="148" t="str">
        <f>'ALL PROJECTS MONTHLY REPORT'!E26</f>
        <v>American Management</v>
      </c>
      <c r="F26" s="148" t="str">
        <f>'ALL PROJECTS MONTHLY REPORT'!F26</f>
        <v xml:space="preserve">URS 
</v>
      </c>
      <c r="G26" s="148" t="str">
        <f>'ALL PROJECTS MONTHLY REPORT'!G26</f>
        <v>Unipro</v>
      </c>
      <c r="H26" s="148" t="str">
        <f>'ALL PROJECTS MONTHLY REPORT'!H26</f>
        <v>Caribe Tecno Habitat</v>
      </c>
      <c r="I26" s="149">
        <f>'ALL PROJECTS MONTHLY REPORT'!I26</f>
        <v>220</v>
      </c>
      <c r="J26" s="149">
        <f>'ALL PROJECTS MONTHLY REPORT'!J26</f>
        <v>220</v>
      </c>
      <c r="K26" s="149">
        <f>'ALL PROJECTS MONTHLY REPORT'!K26</f>
        <v>0</v>
      </c>
      <c r="L26" s="26">
        <f>'ALL PROJECTS MONTHLY REPORT'!L26</f>
        <v>220</v>
      </c>
      <c r="M26" s="149">
        <f>'ALL PROJECTS MONTHLY REPORT'!M26</f>
        <v>0</v>
      </c>
      <c r="N26" s="149">
        <f>'ALL PROJECTS MONTHLY REPORT'!N26</f>
        <v>895</v>
      </c>
      <c r="O26" s="149">
        <f>'ALL PROJECTS MONTHLY REPORT'!O26</f>
        <v>458</v>
      </c>
      <c r="P26" s="27">
        <f>'ALL PROJECTS MONTHLY REPORT'!P26</f>
        <v>1353</v>
      </c>
      <c r="Q26" s="28">
        <f>'ALL PROJECTS MONTHLY REPORT'!Q26</f>
        <v>0.51173184357541901</v>
      </c>
      <c r="R26" s="29">
        <f>'ALL PROJECTS MONTHLY REPORT'!R26</f>
        <v>1341</v>
      </c>
      <c r="S26" s="28">
        <f>'ALL PROJECTS MONTHLY REPORT'!S26</f>
        <v>1</v>
      </c>
      <c r="T26" s="31">
        <f>'ALL PROJECTS MONTHLY REPORT'!T26</f>
        <v>37830</v>
      </c>
      <c r="U26" s="31">
        <f>'ALL PROJECTS MONTHLY REPORT'!U26</f>
        <v>38724</v>
      </c>
      <c r="V26" s="32">
        <f>'ALL PROJECTS MONTHLY REPORT'!V26</f>
        <v>39182</v>
      </c>
      <c r="W26" s="32">
        <f>'ALL PROJECTS MONTHLY REPORT'!W26</f>
        <v>39171</v>
      </c>
      <c r="X26" s="32">
        <f>'ALL PROJECTS MONTHLY REPORT'!X26</f>
        <v>39171</v>
      </c>
      <c r="Y26" s="31">
        <f>'ALL PROJECTS MONTHLY REPORT'!Y26</f>
        <v>0</v>
      </c>
      <c r="Z26" s="150" t="str">
        <f>'ALL PROJECTS MONTHLY REPORT'!Z26</f>
        <v>CFP</v>
      </c>
      <c r="AA26" s="151">
        <f>'ALL PROJECTS MONTHLY REPORT'!AA26</f>
        <v>0</v>
      </c>
      <c r="AB26" s="152">
        <f>'ALL PROJECTS MONTHLY REPORT'!AB26</f>
        <v>16148000</v>
      </c>
      <c r="AC26" s="152">
        <f>'ALL PROJECTS MONTHLY REPORT'!AC26</f>
        <v>1232941.3400000001</v>
      </c>
      <c r="AD26" s="37">
        <f>'ALL PROJECTS MONTHLY REPORT'!AD26</f>
        <v>17380941.34</v>
      </c>
      <c r="AE26" s="28">
        <f>'ALL PROJECTS MONTHLY REPORT'!AE26</f>
        <v>7.6352572454793169E-2</v>
      </c>
      <c r="AF26" s="37">
        <f>'ALL PROJECTS MONTHLY REPORT'!AF26</f>
        <v>16890921</v>
      </c>
      <c r="AG26" s="152">
        <f>'ALL PROJECTS MONTHLY REPORT'!AG26</f>
        <v>0</v>
      </c>
      <c r="AH26" s="37">
        <f>'ALL PROJECTS MONTHLY REPORT'!AH26</f>
        <v>16890921</v>
      </c>
      <c r="AI26" s="39">
        <f>'ALL PROJECTS MONTHLY REPORT'!AI26</f>
        <v>0.97180703102240606</v>
      </c>
      <c r="AJ26" s="40">
        <f>'ALL PROJECTS MONTHLY REPORT'!AJ26</f>
        <v>6.0954545454545457</v>
      </c>
      <c r="AK26" s="39">
        <f>'ALL PROJECTS MONTHLY REPORT'!AK26</f>
        <v>1</v>
      </c>
      <c r="AL26" s="119">
        <f>'ALL PROJECTS MONTHLY REPORT'!AL26</f>
        <v>0</v>
      </c>
      <c r="AM26" s="153" t="str">
        <f>'ALL PROJECTS MONTHLY REPORT'!AM26</f>
        <v>Project Closed</v>
      </c>
      <c r="AN26" s="154" t="s">
        <v>223</v>
      </c>
    </row>
    <row r="27" spans="1:40" s="155" customFormat="1" ht="28.8" x14ac:dyDescent="0.3">
      <c r="A27" s="147">
        <f>'ALL PROJECTS MONTHLY REPORT'!A27</f>
        <v>3035</v>
      </c>
      <c r="B27" s="148" t="str">
        <f>'ALL PROJECTS MONTHLY REPORT'!B27</f>
        <v>Aguas Buenas</v>
      </c>
      <c r="C27" s="148" t="str">
        <f>'ALL PROJECTS MONTHLY REPORT'!C27</f>
        <v>Vista Alegre</v>
      </c>
      <c r="D27" s="148" t="str">
        <f>'ALL PROJECTS MONTHLY REPORT'!D27</f>
        <v>Rubén Cotto</v>
      </c>
      <c r="E27" s="148" t="str">
        <f>'ALL PROJECTS MONTHLY REPORT'!E27</f>
        <v>MJ Consulting</v>
      </c>
      <c r="F27" s="148" t="str">
        <f>'ALL PROJECTS MONTHLY REPORT'!F27</f>
        <v>URS Caribe</v>
      </c>
      <c r="G27" s="148" t="str">
        <f>'ALL PROJECTS MONTHLY REPORT'!G27</f>
        <v>Carlos E. Betancourt</v>
      </c>
      <c r="H27" s="148" t="str">
        <f>'ALL PROJECTS MONTHLY REPORT'!H27</f>
        <v>Constructores Gilmar</v>
      </c>
      <c r="I27" s="149">
        <f>'ALL PROJECTS MONTHLY REPORT'!I27</f>
        <v>74</v>
      </c>
      <c r="J27" s="149">
        <f>'ALL PROJECTS MONTHLY REPORT'!J27</f>
        <v>74</v>
      </c>
      <c r="K27" s="149">
        <f>'ALL PROJECTS MONTHLY REPORT'!K27</f>
        <v>0</v>
      </c>
      <c r="L27" s="26">
        <f>'ALL PROJECTS MONTHLY REPORT'!L27</f>
        <v>74</v>
      </c>
      <c r="M27" s="149">
        <f>'ALL PROJECTS MONTHLY REPORT'!M27</f>
        <v>0</v>
      </c>
      <c r="N27" s="149">
        <f>'ALL PROJECTS MONTHLY REPORT'!N27</f>
        <v>912</v>
      </c>
      <c r="O27" s="149">
        <f>'ALL PROJECTS MONTHLY REPORT'!O27</f>
        <v>752</v>
      </c>
      <c r="P27" s="27">
        <f>'ALL PROJECTS MONTHLY REPORT'!P27</f>
        <v>1664</v>
      </c>
      <c r="Q27" s="28">
        <f>'ALL PROJECTS MONTHLY REPORT'!Q27</f>
        <v>0.82456140350877194</v>
      </c>
      <c r="R27" s="29">
        <f>'ALL PROJECTS MONTHLY REPORT'!R27</f>
        <v>1645</v>
      </c>
      <c r="S27" s="28">
        <f>'ALL PROJECTS MONTHLY REPORT'!S27</f>
        <v>1</v>
      </c>
      <c r="T27" s="31">
        <f>'ALL PROJECTS MONTHLY REPORT'!T27</f>
        <v>38509</v>
      </c>
      <c r="U27" s="31">
        <f>'ALL PROJECTS MONTHLY REPORT'!U27</f>
        <v>39420</v>
      </c>
      <c r="V27" s="32">
        <f>'ALL PROJECTS MONTHLY REPORT'!V27</f>
        <v>40172</v>
      </c>
      <c r="W27" s="32">
        <f>'ALL PROJECTS MONTHLY REPORT'!W27</f>
        <v>40154</v>
      </c>
      <c r="X27" s="32">
        <f>'ALL PROJECTS MONTHLY REPORT'!X27</f>
        <v>40431</v>
      </c>
      <c r="Y27" s="31">
        <f>'ALL PROJECTS MONTHLY REPORT'!Y27</f>
        <v>0</v>
      </c>
      <c r="Z27" s="150" t="str">
        <f>'ALL PROJECTS MONTHLY REPORT'!Z27</f>
        <v>Tax Credit 908-2008</v>
      </c>
      <c r="AA27" s="151">
        <f>'ALL PROJECTS MONTHLY REPORT'!AA27</f>
        <v>0</v>
      </c>
      <c r="AB27" s="152">
        <f>'ALL PROJECTS MONTHLY REPORT'!AB27</f>
        <v>6690000</v>
      </c>
      <c r="AC27" s="152">
        <f>'ALL PROJECTS MONTHLY REPORT'!AC27</f>
        <v>2657915</v>
      </c>
      <c r="AD27" s="37">
        <f>'ALL PROJECTS MONTHLY REPORT'!AD27</f>
        <v>9347915</v>
      </c>
      <c r="AE27" s="28">
        <f>'ALL PROJECTS MONTHLY REPORT'!AE27</f>
        <v>0.39729671150971602</v>
      </c>
      <c r="AF27" s="37">
        <f>'ALL PROJECTS MONTHLY REPORT'!AF27</f>
        <v>8143277.4200000009</v>
      </c>
      <c r="AG27" s="152">
        <f>'ALL PROJECTS MONTHLY REPORT'!AG27</f>
        <v>0</v>
      </c>
      <c r="AH27" s="37">
        <f>'ALL PROJECTS MONTHLY REPORT'!AH27</f>
        <v>8143277.4200000009</v>
      </c>
      <c r="AI27" s="39">
        <f>'ALL PROJECTS MONTHLY REPORT'!AI27</f>
        <v>0.87113301950220989</v>
      </c>
      <c r="AJ27" s="40">
        <f>'ALL PROJECTS MONTHLY REPORT'!AJ27</f>
        <v>22.22972972972973</v>
      </c>
      <c r="AK27" s="39">
        <f>'ALL PROJECTS MONTHLY REPORT'!AK27</f>
        <v>1</v>
      </c>
      <c r="AL27" s="119">
        <f>'ALL PROJECTS MONTHLY REPORT'!AL27</f>
        <v>0</v>
      </c>
      <c r="AM27" s="153" t="str">
        <f>'ALL PROJECTS MONTHLY REPORT'!AM27</f>
        <v>Project Closed</v>
      </c>
      <c r="AN27" s="154" t="s">
        <v>223</v>
      </c>
    </row>
    <row r="28" spans="1:40" s="155" customFormat="1" ht="28.8" x14ac:dyDescent="0.3">
      <c r="A28" s="147">
        <f>'ALL PROJECTS MONTHLY REPORT'!A28</f>
        <v>3082</v>
      </c>
      <c r="B28" s="148" t="str">
        <f>'ALL PROJECTS MONTHLY REPORT'!B28</f>
        <v>Arecibo</v>
      </c>
      <c r="C28" s="148" t="str">
        <f>'ALL PROJECTS MONTHLY REPORT'!C28</f>
        <v>Ramón Marín Solá (Fase II)</v>
      </c>
      <c r="D28" s="148" t="str">
        <f>'ALL PROJECTS MONTHLY REPORT'!D28</f>
        <v>Arturo Acevedo</v>
      </c>
      <c r="E28" s="148" t="str">
        <f>'ALL PROJECTS MONTHLY REPORT'!E28</f>
        <v>MAS Corporation</v>
      </c>
      <c r="F28" s="148" t="str">
        <f>'ALL PROJECTS MONTHLY REPORT'!F28</f>
        <v>CMS</v>
      </c>
      <c r="G28" s="148" t="str">
        <f>'ALL PROJECTS MONTHLY REPORT'!G28</f>
        <v>Andrés Hernández</v>
      </c>
      <c r="H28" s="148" t="str">
        <f>'ALL PROJECTS MONTHLY REPORT'!H28</f>
        <v>Nogama Construction</v>
      </c>
      <c r="I28" s="149">
        <f>'ALL PROJECTS MONTHLY REPORT'!I28</f>
        <v>96</v>
      </c>
      <c r="J28" s="149">
        <f>'ALL PROJECTS MONTHLY REPORT'!J28</f>
        <v>96</v>
      </c>
      <c r="K28" s="149">
        <f>'ALL PROJECTS MONTHLY REPORT'!K28</f>
        <v>0</v>
      </c>
      <c r="L28" s="26">
        <f>'ALL PROJECTS MONTHLY REPORT'!L28</f>
        <v>96</v>
      </c>
      <c r="M28" s="149">
        <f>'ALL PROJECTS MONTHLY REPORT'!M28</f>
        <v>0</v>
      </c>
      <c r="N28" s="149">
        <f>'ALL PROJECTS MONTHLY REPORT'!N28</f>
        <v>612</v>
      </c>
      <c r="O28" s="149">
        <f>'ALL PROJECTS MONTHLY REPORT'!O28</f>
        <v>44</v>
      </c>
      <c r="P28" s="27">
        <f>'ALL PROJECTS MONTHLY REPORT'!P28</f>
        <v>656</v>
      </c>
      <c r="Q28" s="28">
        <f>'ALL PROJECTS MONTHLY REPORT'!Q28</f>
        <v>7.1895424836601302E-2</v>
      </c>
      <c r="R28" s="29">
        <f>'ALL PROJECTS MONTHLY REPORT'!R28</f>
        <v>626</v>
      </c>
      <c r="S28" s="28">
        <f>'ALL PROJECTS MONTHLY REPORT'!S28</f>
        <v>1</v>
      </c>
      <c r="T28" s="31">
        <f>'ALL PROJECTS MONTHLY REPORT'!T28</f>
        <v>36661</v>
      </c>
      <c r="U28" s="31">
        <f>'ALL PROJECTS MONTHLY REPORT'!U28</f>
        <v>37272</v>
      </c>
      <c r="V28" s="32">
        <f>'ALL PROJECTS MONTHLY REPORT'!V28</f>
        <v>37316</v>
      </c>
      <c r="W28" s="32">
        <f>'ALL PROJECTS MONTHLY REPORT'!W28</f>
        <v>37287</v>
      </c>
      <c r="X28" s="32">
        <f>'ALL PROJECTS MONTHLY REPORT'!X28</f>
        <v>37330</v>
      </c>
      <c r="Y28" s="31">
        <f>'ALL PROJECTS MONTHLY REPORT'!Y28</f>
        <v>0</v>
      </c>
      <c r="Z28" s="150">
        <f>'ALL PROJECTS MONTHLY REPORT'!Z28</f>
        <v>0</v>
      </c>
      <c r="AA28" s="151">
        <f>'ALL PROJECTS MONTHLY REPORT'!AA28</f>
        <v>0</v>
      </c>
      <c r="AB28" s="152">
        <f>'ALL PROJECTS MONTHLY REPORT'!AB28</f>
        <v>7837000</v>
      </c>
      <c r="AC28" s="152">
        <f>'ALL PROJECTS MONTHLY REPORT'!AC28</f>
        <v>0</v>
      </c>
      <c r="AD28" s="37">
        <f>'ALL PROJECTS MONTHLY REPORT'!AD28</f>
        <v>7837000</v>
      </c>
      <c r="AE28" s="28">
        <f>'ALL PROJECTS MONTHLY REPORT'!AE28</f>
        <v>0</v>
      </c>
      <c r="AF28" s="37">
        <f>'ALL PROJECTS MONTHLY REPORT'!AF28</f>
        <v>7837000</v>
      </c>
      <c r="AG28" s="152">
        <f>'ALL PROJECTS MONTHLY REPORT'!AG28</f>
        <v>0</v>
      </c>
      <c r="AH28" s="37">
        <f>'ALL PROJECTS MONTHLY REPORT'!AH28</f>
        <v>7837000</v>
      </c>
      <c r="AI28" s="39">
        <f>'ALL PROJECTS MONTHLY REPORT'!AI28</f>
        <v>1</v>
      </c>
      <c r="AJ28" s="40">
        <f>'ALL PROJECTS MONTHLY REPORT'!AJ28</f>
        <v>6.520833333333333</v>
      </c>
      <c r="AK28" s="39">
        <f>'ALL PROJECTS MONTHLY REPORT'!AK28</f>
        <v>1</v>
      </c>
      <c r="AL28" s="119">
        <f>'ALL PROJECTS MONTHLY REPORT'!AL28</f>
        <v>0</v>
      </c>
      <c r="AM28" s="153" t="str">
        <f>'ALL PROJECTS MONTHLY REPORT'!AM28</f>
        <v>Project Closed</v>
      </c>
      <c r="AN28" s="154" t="s">
        <v>223</v>
      </c>
    </row>
    <row r="29" spans="1:40" s="155" customFormat="1" ht="43.2" x14ac:dyDescent="0.3">
      <c r="A29" s="147">
        <f>'ALL PROJECTS MONTHLY REPORT'!A29</f>
        <v>3097</v>
      </c>
      <c r="B29" s="148" t="str">
        <f>'ALL PROJECTS MONTHLY REPORT'!B29</f>
        <v>Arecibo</v>
      </c>
      <c r="C29" s="148" t="str">
        <f>'ALL PROJECTS MONTHLY REPORT'!C29</f>
        <v>Trina Padilla de Sanz</v>
      </c>
      <c r="D29" s="148" t="str">
        <f>'ALL PROJECTS MONTHLY REPORT'!D29</f>
        <v>Frank Nieves</v>
      </c>
      <c r="E29" s="148" t="str">
        <f>'ALL PROJECTS MONTHLY REPORT'!E29</f>
        <v>Cost Control Company, Inc.</v>
      </c>
      <c r="F29" s="148" t="str">
        <f>'ALL PROJECTS MONTHLY REPORT'!F29</f>
        <v xml:space="preserve">ISS Corp
</v>
      </c>
      <c r="G29" s="148" t="str">
        <f>'ALL PROJECTS MONTHLY REPORT'!G29</f>
        <v>Ray Engineers PSC</v>
      </c>
      <c r="H29" s="148" t="str">
        <f>'ALL PROJECTS MONTHLY REPORT'!H29</f>
        <v>Nogama Construction</v>
      </c>
      <c r="I29" s="149">
        <f>'ALL PROJECTS MONTHLY REPORT'!I29</f>
        <v>240</v>
      </c>
      <c r="J29" s="149">
        <f>'ALL PROJECTS MONTHLY REPORT'!J29</f>
        <v>240</v>
      </c>
      <c r="K29" s="149">
        <f>'ALL PROJECTS MONTHLY REPORT'!K29</f>
        <v>0</v>
      </c>
      <c r="L29" s="26">
        <f>'ALL PROJECTS MONTHLY REPORT'!L29</f>
        <v>240</v>
      </c>
      <c r="M29" s="149">
        <f>'ALL PROJECTS MONTHLY REPORT'!M29</f>
        <v>0</v>
      </c>
      <c r="N29" s="149">
        <f>'ALL PROJECTS MONTHLY REPORT'!N29</f>
        <v>1278</v>
      </c>
      <c r="O29" s="149">
        <f>'ALL PROJECTS MONTHLY REPORT'!O29</f>
        <v>97</v>
      </c>
      <c r="P29" s="27">
        <f>'ALL PROJECTS MONTHLY REPORT'!P29</f>
        <v>1375</v>
      </c>
      <c r="Q29" s="28">
        <f>'ALL PROJECTS MONTHLY REPORT'!Q29</f>
        <v>7.5899843505477307E-2</v>
      </c>
      <c r="R29" s="29">
        <f>'ALL PROJECTS MONTHLY REPORT'!R29</f>
        <v>1464</v>
      </c>
      <c r="S29" s="28">
        <f>'ALL PROJECTS MONTHLY REPORT'!S29</f>
        <v>1</v>
      </c>
      <c r="T29" s="31">
        <f>'ALL PROJECTS MONTHLY REPORT'!T29</f>
        <v>38726</v>
      </c>
      <c r="U29" s="31">
        <f>'ALL PROJECTS MONTHLY REPORT'!U29</f>
        <v>40003</v>
      </c>
      <c r="V29" s="32">
        <f>'ALL PROJECTS MONTHLY REPORT'!V29</f>
        <v>40100</v>
      </c>
      <c r="W29" s="32">
        <f>'ALL PROJECTS MONTHLY REPORT'!W29</f>
        <v>40190</v>
      </c>
      <c r="X29" s="32">
        <f>'ALL PROJECTS MONTHLY REPORT'!X29</f>
        <v>40406</v>
      </c>
      <c r="Y29" s="31">
        <f>'ALL PROJECTS MONTHLY REPORT'!Y29</f>
        <v>0</v>
      </c>
      <c r="Z29" s="150" t="str">
        <f>'ALL PROJECTS MONTHLY REPORT'!Z29</f>
        <v xml:space="preserve">Tax Credit </v>
      </c>
      <c r="AA29" s="151">
        <f>'ALL PROJECTS MONTHLY REPORT'!AA29</f>
        <v>0</v>
      </c>
      <c r="AB29" s="152">
        <f>'ALL PROJECTS MONTHLY REPORT'!AB29</f>
        <v>23814529</v>
      </c>
      <c r="AC29" s="152">
        <f>'ALL PROJECTS MONTHLY REPORT'!AC29</f>
        <v>1556413.89</v>
      </c>
      <c r="AD29" s="37">
        <f>'ALL PROJECTS MONTHLY REPORT'!AD29</f>
        <v>25370942.890000001</v>
      </c>
      <c r="AE29" s="28">
        <f>'ALL PROJECTS MONTHLY REPORT'!AE29</f>
        <v>6.5355644447135611E-2</v>
      </c>
      <c r="AF29" s="37">
        <f>'ALL PROJECTS MONTHLY REPORT'!AF29</f>
        <v>25198434.68</v>
      </c>
      <c r="AG29" s="152">
        <f>'ALL PROJECTS MONTHLY REPORT'!AG29</f>
        <v>0</v>
      </c>
      <c r="AH29" s="37">
        <f>'ALL PROJECTS MONTHLY REPORT'!AH29</f>
        <v>25198434.68</v>
      </c>
      <c r="AI29" s="39">
        <f>'ALL PROJECTS MONTHLY REPORT'!AI29</f>
        <v>0.99320055976051269</v>
      </c>
      <c r="AJ29" s="40">
        <f>'ALL PROJECTS MONTHLY REPORT'!AJ29</f>
        <v>6.1</v>
      </c>
      <c r="AK29" s="39">
        <f>'ALL PROJECTS MONTHLY REPORT'!AK29</f>
        <v>1</v>
      </c>
      <c r="AL29" s="119">
        <f>'ALL PROJECTS MONTHLY REPORT'!AL29</f>
        <v>0</v>
      </c>
      <c r="AM29" s="153" t="str">
        <f>'ALL PROJECTS MONTHLY REPORT'!AM29</f>
        <v>Project Closed</v>
      </c>
      <c r="AN29" s="154" t="s">
        <v>223</v>
      </c>
    </row>
    <row r="30" spans="1:40" s="155" customFormat="1" ht="28.8" x14ac:dyDescent="0.3">
      <c r="A30" s="147">
        <f>'ALL PROJECTS MONTHLY REPORT'!A30</f>
        <v>5127</v>
      </c>
      <c r="B30" s="148" t="str">
        <f>'ALL PROJECTS MONTHLY REPORT'!B30</f>
        <v>Arecibo</v>
      </c>
      <c r="C30" s="148" t="str">
        <f>'ALL PROJECTS MONTHLY REPORT'!C30</f>
        <v>La Meseta</v>
      </c>
      <c r="D30" s="148" t="str">
        <f>'ALL PROJECTS MONTHLY REPORT'!D30</f>
        <v>Pedro Vega</v>
      </c>
      <c r="E30" s="148" t="str">
        <f>'ALL PROJECTS MONTHLY REPORT'!E30</f>
        <v>Cost Control Company, Inc.</v>
      </c>
      <c r="F30" s="148" t="str">
        <f>'ALL PROJECTS MONTHLY REPORT'!F30</f>
        <v>URS Caribe</v>
      </c>
      <c r="G30" s="148" t="str">
        <f>'ALL PROJECTS MONTHLY REPORT'!G30</f>
        <v>Enrique Ruiz &amp; Asoc.</v>
      </c>
      <c r="H30" s="148" t="str">
        <f>'ALL PROJECTS MONTHLY REPORT'!H30</f>
        <v>Venegas Construction</v>
      </c>
      <c r="I30" s="149">
        <f>'ALL PROJECTS MONTHLY REPORT'!I30</f>
        <v>300</v>
      </c>
      <c r="J30" s="149">
        <f>'ALL PROJECTS MONTHLY REPORT'!J30</f>
        <v>300</v>
      </c>
      <c r="K30" s="149">
        <f>'ALL PROJECTS MONTHLY REPORT'!K30</f>
        <v>0</v>
      </c>
      <c r="L30" s="26">
        <f>'ALL PROJECTS MONTHLY REPORT'!L30</f>
        <v>300</v>
      </c>
      <c r="M30" s="149">
        <f>'ALL PROJECTS MONTHLY REPORT'!M30</f>
        <v>0</v>
      </c>
      <c r="N30" s="149">
        <f>'ALL PROJECTS MONTHLY REPORT'!N30</f>
        <v>1098</v>
      </c>
      <c r="O30" s="149">
        <f>'ALL PROJECTS MONTHLY REPORT'!O30</f>
        <v>871</v>
      </c>
      <c r="P30" s="27">
        <f>'ALL PROJECTS MONTHLY REPORT'!P30</f>
        <v>1969</v>
      </c>
      <c r="Q30" s="28">
        <f>'ALL PROJECTS MONTHLY REPORT'!Q30</f>
        <v>0.7932604735883424</v>
      </c>
      <c r="R30" s="29">
        <f>'ALL PROJECTS MONTHLY REPORT'!R30</f>
        <v>1947</v>
      </c>
      <c r="S30" s="28">
        <f>'ALL PROJECTS MONTHLY REPORT'!S30</f>
        <v>1</v>
      </c>
      <c r="T30" s="31">
        <f>'ALL PROJECTS MONTHLY REPORT'!T30</f>
        <v>38503</v>
      </c>
      <c r="U30" s="31">
        <f>'ALL PROJECTS MONTHLY REPORT'!U30</f>
        <v>39600</v>
      </c>
      <c r="V30" s="32">
        <f>'ALL PROJECTS MONTHLY REPORT'!V30</f>
        <v>40471</v>
      </c>
      <c r="W30" s="32">
        <f>'ALL PROJECTS MONTHLY REPORT'!W30</f>
        <v>40450</v>
      </c>
      <c r="X30" s="32">
        <f>'ALL PROJECTS MONTHLY REPORT'!X30</f>
        <v>40567</v>
      </c>
      <c r="Y30" s="31">
        <f>'ALL PROJECTS MONTHLY REPORT'!Y30</f>
        <v>0</v>
      </c>
      <c r="Z30" s="150" t="str">
        <f>'ALL PROJECTS MONTHLY REPORT'!Z30</f>
        <v>Tax  Credit</v>
      </c>
      <c r="AA30" s="151">
        <f>'ALL PROJECTS MONTHLY REPORT'!AA30</f>
        <v>0</v>
      </c>
      <c r="AB30" s="152">
        <f>'ALL PROJECTS MONTHLY REPORT'!AB30</f>
        <v>24161000</v>
      </c>
      <c r="AC30" s="152">
        <f>'ALL PROJECTS MONTHLY REPORT'!AC30</f>
        <v>1903823.57</v>
      </c>
      <c r="AD30" s="37">
        <f>'ALL PROJECTS MONTHLY REPORT'!AD30</f>
        <v>26064823.57</v>
      </c>
      <c r="AE30" s="28">
        <f>'ALL PROJECTS MONTHLY REPORT'!AE30</f>
        <v>7.8797382972559088E-2</v>
      </c>
      <c r="AF30" s="37">
        <f>'ALL PROJECTS MONTHLY REPORT'!AF30</f>
        <v>26064823.57</v>
      </c>
      <c r="AG30" s="152">
        <f>'ALL PROJECTS MONTHLY REPORT'!AG30</f>
        <v>0</v>
      </c>
      <c r="AH30" s="37">
        <f>'ALL PROJECTS MONTHLY REPORT'!AH30</f>
        <v>26064823.57</v>
      </c>
      <c r="AI30" s="39">
        <f>'ALL PROJECTS MONTHLY REPORT'!AI30</f>
        <v>1</v>
      </c>
      <c r="AJ30" s="40">
        <f>'ALL PROJECTS MONTHLY REPORT'!AJ30</f>
        <v>6.49</v>
      </c>
      <c r="AK30" s="39">
        <f>'ALL PROJECTS MONTHLY REPORT'!AK30</f>
        <v>1</v>
      </c>
      <c r="AL30" s="119">
        <f>'ALL PROJECTS MONTHLY REPORT'!AL30</f>
        <v>0</v>
      </c>
      <c r="AM30" s="153" t="str">
        <f>'ALL PROJECTS MONTHLY REPORT'!AM30</f>
        <v xml:space="preserve">Project Closed. </v>
      </c>
      <c r="AN30" s="154" t="s">
        <v>223</v>
      </c>
    </row>
    <row r="31" spans="1:40" s="155" customFormat="1" ht="43.2" x14ac:dyDescent="0.3">
      <c r="A31" s="147">
        <f>'ALL PROJECTS MONTHLY REPORT'!A31</f>
        <v>3099</v>
      </c>
      <c r="B31" s="148" t="str">
        <f>'ALL PROJECTS MONTHLY REPORT'!B31</f>
        <v>Arecibo</v>
      </c>
      <c r="C31" s="148" t="str">
        <f>'ALL PROJECTS MONTHLY REPORT'!C31</f>
        <v>Antonio Márquez Arbona</v>
      </c>
      <c r="D31" s="148" t="str">
        <f>'ALL PROJECTS MONTHLY REPORT'!D31</f>
        <v>Frank Nieves</v>
      </c>
      <c r="E31" s="148" t="str">
        <f>'ALL PROJECTS MONTHLY REPORT'!E31</f>
        <v>American Management</v>
      </c>
      <c r="F31" s="148" t="str">
        <f>'ALL PROJECTS MONTHLY REPORT'!F31</f>
        <v>Klassik Builders</v>
      </c>
      <c r="G31" s="148" t="str">
        <f>'ALL PROJECTS MONTHLY REPORT'!G31</f>
        <v>Enrique Ruiz &amp; Asoc.</v>
      </c>
      <c r="H31" s="148" t="str">
        <f>'ALL PROJECTS MONTHLY REPORT'!H31</f>
        <v>Karimar Construction, Inc.</v>
      </c>
      <c r="I31" s="149">
        <f>'ALL PROJECTS MONTHLY REPORT'!I31</f>
        <v>104</v>
      </c>
      <c r="J31" s="149">
        <f>'ALL PROJECTS MONTHLY REPORT'!J31</f>
        <v>104</v>
      </c>
      <c r="K31" s="149">
        <f>'ALL PROJECTS MONTHLY REPORT'!K31</f>
        <v>0</v>
      </c>
      <c r="L31" s="26">
        <f>'ALL PROJECTS MONTHLY REPORT'!L31</f>
        <v>104</v>
      </c>
      <c r="M31" s="149">
        <f>'ALL PROJECTS MONTHLY REPORT'!M31</f>
        <v>0</v>
      </c>
      <c r="N31" s="149">
        <f>'ALL PROJECTS MONTHLY REPORT'!N31</f>
        <v>730</v>
      </c>
      <c r="O31" s="149">
        <f>'ALL PROJECTS MONTHLY REPORT'!O31</f>
        <v>183</v>
      </c>
      <c r="P31" s="27">
        <f>'ALL PROJECTS MONTHLY REPORT'!P31</f>
        <v>913</v>
      </c>
      <c r="Q31" s="28">
        <f>'ALL PROJECTS MONTHLY REPORT'!Q31</f>
        <v>0.25068493150684934</v>
      </c>
      <c r="R31" s="29">
        <f>'ALL PROJECTS MONTHLY REPORT'!R31</f>
        <v>912</v>
      </c>
      <c r="S31" s="28">
        <f>'ALL PROJECTS MONTHLY REPORT'!S31</f>
        <v>1</v>
      </c>
      <c r="T31" s="31">
        <f>'ALL PROJECTS MONTHLY REPORT'!T31</f>
        <v>40262</v>
      </c>
      <c r="U31" s="31">
        <f>'ALL PROJECTS MONTHLY REPORT'!U31</f>
        <v>40991</v>
      </c>
      <c r="V31" s="32">
        <f>'ALL PROJECTS MONTHLY REPORT'!V31</f>
        <v>41174</v>
      </c>
      <c r="W31" s="32">
        <f>'ALL PROJECTS MONTHLY REPORT'!W31</f>
        <v>41174</v>
      </c>
      <c r="X31" s="32">
        <f>'ALL PROJECTS MONTHLY REPORT'!X31</f>
        <v>41365</v>
      </c>
      <c r="Y31" s="31">
        <f>'ALL PROJECTS MONTHLY REPORT'!Y31</f>
        <v>0</v>
      </c>
      <c r="Z31" s="150" t="str">
        <f>'ALL PROJECTS MONTHLY REPORT'!Z31</f>
        <v>ARRA/CFP</v>
      </c>
      <c r="AA31" s="151">
        <f>'ALL PROJECTS MONTHLY REPORT'!AA31</f>
        <v>0</v>
      </c>
      <c r="AB31" s="152">
        <f>'ALL PROJECTS MONTHLY REPORT'!AB31</f>
        <v>9085636</v>
      </c>
      <c r="AC31" s="152">
        <f>'ALL PROJECTS MONTHLY REPORT'!AC31</f>
        <v>263361.39</v>
      </c>
      <c r="AD31" s="37">
        <f>'ALL PROJECTS MONTHLY REPORT'!AD31</f>
        <v>9348997.3900000006</v>
      </c>
      <c r="AE31" s="28">
        <f>'ALL PROJECTS MONTHLY REPORT'!AE31</f>
        <v>2.8986566267898032E-2</v>
      </c>
      <c r="AF31" s="37">
        <f>'ALL PROJECTS MONTHLY REPORT'!AF31</f>
        <v>9223663.1799999997</v>
      </c>
      <c r="AG31" s="152">
        <f>'ALL PROJECTS MONTHLY REPORT'!AG31</f>
        <v>0</v>
      </c>
      <c r="AH31" s="37">
        <f>'ALL PROJECTS MONTHLY REPORT'!AH31</f>
        <v>9223663.1799999997</v>
      </c>
      <c r="AI31" s="39">
        <f>'ALL PROJECTS MONTHLY REPORT'!AI31</f>
        <v>0.98659383410096335</v>
      </c>
      <c r="AJ31" s="40">
        <f>'ALL PROJECTS MONTHLY REPORT'!AJ31</f>
        <v>8.7692307692307701</v>
      </c>
      <c r="AK31" s="39">
        <f>'ALL PROJECTS MONTHLY REPORT'!AK31</f>
        <v>1</v>
      </c>
      <c r="AL31" s="119">
        <f>'ALL PROJECTS MONTHLY REPORT'!AL31</f>
        <v>0</v>
      </c>
      <c r="AM31" s="153" t="str">
        <f>'ALL PROJECTS MONTHLY REPORT'!AM31</f>
        <v>In Closing Process.</v>
      </c>
      <c r="AN31" s="154" t="s">
        <v>223</v>
      </c>
    </row>
    <row r="32" spans="1:40" s="155" customFormat="1" ht="28.8" x14ac:dyDescent="0.3">
      <c r="A32" s="147">
        <f>'ALL PROJECTS MONTHLY REPORT'!A32</f>
        <v>3021</v>
      </c>
      <c r="B32" s="148" t="str">
        <f>'ALL PROJECTS MONTHLY REPORT'!B32</f>
        <v>Arroyo</v>
      </c>
      <c r="C32" s="148" t="str">
        <f>'ALL PROJECTS MONTHLY REPORT'!C32</f>
        <v>Isidro Cora</v>
      </c>
      <c r="D32" s="148" t="str">
        <f>'ALL PROJECTS MONTHLY REPORT'!D32</f>
        <v>Rubén Cotto</v>
      </c>
      <c r="E32" s="148" t="str">
        <f>'ALL PROJECTS MONTHLY REPORT'!E32</f>
        <v>MJ Consulting</v>
      </c>
      <c r="F32" s="148" t="str">
        <f>'ALL PROJECTS MONTHLY REPORT'!F32</f>
        <v xml:space="preserve">MD </v>
      </c>
      <c r="G32" s="148" t="str">
        <f>'ALL PROJECTS MONTHLY REPORT'!G32</f>
        <v>GMG Eng. Consultants</v>
      </c>
      <c r="H32" s="148" t="str">
        <f>'ALL PROJECTS MONTHLY REPORT'!H32</f>
        <v>Venegas Construction</v>
      </c>
      <c r="I32" s="149">
        <f>'ALL PROJECTS MONTHLY REPORT'!I32</f>
        <v>150</v>
      </c>
      <c r="J32" s="149">
        <f>'ALL PROJECTS MONTHLY REPORT'!J32</f>
        <v>150</v>
      </c>
      <c r="K32" s="149">
        <f>'ALL PROJECTS MONTHLY REPORT'!K32</f>
        <v>0</v>
      </c>
      <c r="L32" s="26">
        <f>'ALL PROJECTS MONTHLY REPORT'!L32</f>
        <v>150</v>
      </c>
      <c r="M32" s="149">
        <f>'ALL PROJECTS MONTHLY REPORT'!M32</f>
        <v>0</v>
      </c>
      <c r="N32" s="149">
        <f>'ALL PROJECTS MONTHLY REPORT'!N32</f>
        <v>1095</v>
      </c>
      <c r="O32" s="149">
        <f>'ALL PROJECTS MONTHLY REPORT'!O32</f>
        <v>302</v>
      </c>
      <c r="P32" s="27">
        <f>'ALL PROJECTS MONTHLY REPORT'!P32</f>
        <v>1397</v>
      </c>
      <c r="Q32" s="28">
        <f>'ALL PROJECTS MONTHLY REPORT'!Q32</f>
        <v>0.27579908675799086</v>
      </c>
      <c r="R32" s="29">
        <f>'ALL PROJECTS MONTHLY REPORT'!R32</f>
        <v>1396</v>
      </c>
      <c r="S32" s="28">
        <f>'ALL PROJECTS MONTHLY REPORT'!S32</f>
        <v>1</v>
      </c>
      <c r="T32" s="31">
        <f>'ALL PROJECTS MONTHLY REPORT'!T32</f>
        <v>36430</v>
      </c>
      <c r="U32" s="31">
        <f>'ALL PROJECTS MONTHLY REPORT'!U32</f>
        <v>37524</v>
      </c>
      <c r="V32" s="32">
        <f>'ALL PROJECTS MONTHLY REPORT'!V32</f>
        <v>37826</v>
      </c>
      <c r="W32" s="32">
        <f>'ALL PROJECTS MONTHLY REPORT'!W32</f>
        <v>37826</v>
      </c>
      <c r="X32" s="32">
        <f>'ALL PROJECTS MONTHLY REPORT'!X32</f>
        <v>38260</v>
      </c>
      <c r="Y32" s="31">
        <f>'ALL PROJECTS MONTHLY REPORT'!Y32</f>
        <v>0</v>
      </c>
      <c r="Z32" s="150">
        <f>'ALL PROJECTS MONTHLY REPORT'!Z32</f>
        <v>0</v>
      </c>
      <c r="AA32" s="151">
        <f>'ALL PROJECTS MONTHLY REPORT'!AA32</f>
        <v>0</v>
      </c>
      <c r="AB32" s="152">
        <f>'ALL PROJECTS MONTHLY REPORT'!AB32</f>
        <v>10247000</v>
      </c>
      <c r="AC32" s="152">
        <f>'ALL PROJECTS MONTHLY REPORT'!AC32</f>
        <v>437000</v>
      </c>
      <c r="AD32" s="37">
        <f>'ALL PROJECTS MONTHLY REPORT'!AD32</f>
        <v>10684000</v>
      </c>
      <c r="AE32" s="28">
        <f>'ALL PROJECTS MONTHLY REPORT'!AE32</f>
        <v>4.2646628281448232E-2</v>
      </c>
      <c r="AF32" s="37">
        <f>'ALL PROJECTS MONTHLY REPORT'!AF32</f>
        <v>10654500</v>
      </c>
      <c r="AG32" s="152">
        <f>'ALL PROJECTS MONTHLY REPORT'!AG32</f>
        <v>0</v>
      </c>
      <c r="AH32" s="37">
        <f>'ALL PROJECTS MONTHLY REPORT'!AH32</f>
        <v>10654500</v>
      </c>
      <c r="AI32" s="39">
        <f>'ALL PROJECTS MONTHLY REPORT'!AI32</f>
        <v>0.99723886184949462</v>
      </c>
      <c r="AJ32" s="40">
        <f>'ALL PROJECTS MONTHLY REPORT'!AJ32</f>
        <v>9.3066666666666666</v>
      </c>
      <c r="AK32" s="39">
        <f>'ALL PROJECTS MONTHLY REPORT'!AK32</f>
        <v>1</v>
      </c>
      <c r="AL32" s="119">
        <f>'ALL PROJECTS MONTHLY REPORT'!AL32</f>
        <v>0</v>
      </c>
      <c r="AM32" s="153" t="str">
        <f>'ALL PROJECTS MONTHLY REPORT'!AM32</f>
        <v>The close out documents are under correction process by the Program Manager and General Contractor.</v>
      </c>
      <c r="AN32" s="154" t="s">
        <v>223</v>
      </c>
    </row>
    <row r="33" spans="1:40" s="155" customFormat="1" ht="43.2" x14ac:dyDescent="0.3">
      <c r="A33" s="147">
        <f>'ALL PROJECTS MONTHLY REPORT'!A33</f>
        <v>3036</v>
      </c>
      <c r="B33" s="148" t="str">
        <f>'ALL PROJECTS MONTHLY REPORT'!B33</f>
        <v>Barceloneta</v>
      </c>
      <c r="C33" s="148" t="str">
        <f>'ALL PROJECTS MONTHLY REPORT'!C33</f>
        <v>Antonio Dávila Freytes</v>
      </c>
      <c r="D33" s="148" t="str">
        <f>'ALL PROJECTS MONTHLY REPORT'!D33</f>
        <v>José Negrón</v>
      </c>
      <c r="E33" s="148" t="str">
        <f>'ALL PROJECTS MONTHLY REPORT'!E33</f>
        <v>MAS Corporation</v>
      </c>
      <c r="F33" s="148" t="str">
        <f>'ALL PROJECTS MONTHLY REPORT'!F33</f>
        <v xml:space="preserve">LMC
</v>
      </c>
      <c r="G33" s="148" t="str">
        <f>'ALL PROJECTS MONTHLY REPORT'!G33</f>
        <v>Andrés Hernández &amp; Asoc.</v>
      </c>
      <c r="H33" s="148" t="str">
        <f>'ALL PROJECTS MONTHLY REPORT'!H33</f>
        <v>Caribe Tecno</v>
      </c>
      <c r="I33" s="149">
        <f>'ALL PROJECTS MONTHLY REPORT'!I33</f>
        <v>100</v>
      </c>
      <c r="J33" s="149">
        <f>'ALL PROJECTS MONTHLY REPORT'!J33</f>
        <v>100</v>
      </c>
      <c r="K33" s="149">
        <f>'ALL PROJECTS MONTHLY REPORT'!K33</f>
        <v>0</v>
      </c>
      <c r="L33" s="26">
        <f>'ALL PROJECTS MONTHLY REPORT'!L33</f>
        <v>100</v>
      </c>
      <c r="M33" s="149">
        <f>'ALL PROJECTS MONTHLY REPORT'!M33</f>
        <v>0</v>
      </c>
      <c r="N33" s="149">
        <f>'ALL PROJECTS MONTHLY REPORT'!N33</f>
        <v>904</v>
      </c>
      <c r="O33" s="149">
        <f>'ALL PROJECTS MONTHLY REPORT'!O33</f>
        <v>413</v>
      </c>
      <c r="P33" s="27">
        <f>'ALL PROJECTS MONTHLY REPORT'!P33</f>
        <v>1317</v>
      </c>
      <c r="Q33" s="28">
        <f>'ALL PROJECTS MONTHLY REPORT'!Q33</f>
        <v>0.45685840707964603</v>
      </c>
      <c r="R33" s="29">
        <f>'ALL PROJECTS MONTHLY REPORT'!R33</f>
        <v>1316</v>
      </c>
      <c r="S33" s="28">
        <f>'ALL PROJECTS MONTHLY REPORT'!S33</f>
        <v>1</v>
      </c>
      <c r="T33" s="31">
        <f>'ALL PROJECTS MONTHLY REPORT'!T33</f>
        <v>36448</v>
      </c>
      <c r="U33" s="31">
        <f>'ALL PROJECTS MONTHLY REPORT'!U33</f>
        <v>37351</v>
      </c>
      <c r="V33" s="32">
        <f>'ALL PROJECTS MONTHLY REPORT'!V33</f>
        <v>37764</v>
      </c>
      <c r="W33" s="32">
        <f>'ALL PROJECTS MONTHLY REPORT'!W33</f>
        <v>37764</v>
      </c>
      <c r="X33" s="32">
        <f>'ALL PROJECTS MONTHLY REPORT'!X33</f>
        <v>37802</v>
      </c>
      <c r="Y33" s="31">
        <f>'ALL PROJECTS MONTHLY REPORT'!Y33</f>
        <v>0</v>
      </c>
      <c r="Z33" s="150">
        <f>'ALL PROJECTS MONTHLY REPORT'!Z33</f>
        <v>0</v>
      </c>
      <c r="AA33" s="151">
        <f>'ALL PROJECTS MONTHLY REPORT'!AA33</f>
        <v>0</v>
      </c>
      <c r="AB33" s="152">
        <f>'ALL PROJECTS MONTHLY REPORT'!AB33</f>
        <v>6970000</v>
      </c>
      <c r="AC33" s="152">
        <f>'ALL PROJECTS MONTHLY REPORT'!AC33</f>
        <v>1305876.67</v>
      </c>
      <c r="AD33" s="37">
        <f>'ALL PROJECTS MONTHLY REPORT'!AD33</f>
        <v>8275876.6699999999</v>
      </c>
      <c r="AE33" s="28">
        <f>'ALL PROJECTS MONTHLY REPORT'!AE33</f>
        <v>0.1873567675753228</v>
      </c>
      <c r="AF33" s="37">
        <f>'ALL PROJECTS MONTHLY REPORT'!AF33</f>
        <v>8275877</v>
      </c>
      <c r="AG33" s="152">
        <f>'ALL PROJECTS MONTHLY REPORT'!AG33</f>
        <v>0</v>
      </c>
      <c r="AH33" s="37">
        <f>'ALL PROJECTS MONTHLY REPORT'!AH33</f>
        <v>8275877</v>
      </c>
      <c r="AI33" s="39">
        <f>'ALL PROJECTS MONTHLY REPORT'!AI33</f>
        <v>1.0000000398749296</v>
      </c>
      <c r="AJ33" s="40">
        <f>'ALL PROJECTS MONTHLY REPORT'!AJ33</f>
        <v>13.16</v>
      </c>
      <c r="AK33" s="39">
        <f>'ALL PROJECTS MONTHLY REPORT'!AK33</f>
        <v>1</v>
      </c>
      <c r="AL33" s="119">
        <f>'ALL PROJECTS MONTHLY REPORT'!AL33</f>
        <v>0</v>
      </c>
      <c r="AM33" s="153" t="str">
        <f>'ALL PROJECTS MONTHLY REPORT'!AM33</f>
        <v>Project Closed</v>
      </c>
      <c r="AN33" s="154" t="s">
        <v>223</v>
      </c>
    </row>
    <row r="34" spans="1:40" s="155" customFormat="1" ht="28.8" x14ac:dyDescent="0.3">
      <c r="A34" s="147">
        <f>'ALL PROJECTS MONTHLY REPORT'!A34</f>
        <v>3037</v>
      </c>
      <c r="B34" s="148" t="str">
        <f>'ALL PROJECTS MONTHLY REPORT'!B34</f>
        <v>Barranquitas</v>
      </c>
      <c r="C34" s="148" t="str">
        <f>'ALL PROJECTS MONTHLY REPORT'!C34</f>
        <v>Villa Universitaria</v>
      </c>
      <c r="D34" s="148" t="str">
        <f>'ALL PROJECTS MONTHLY REPORT'!D34</f>
        <v>Jorge Mercado</v>
      </c>
      <c r="E34" s="148" t="str">
        <f>'ALL PROJECTS MONTHLY REPORT'!E34</f>
        <v>MJ Consulting</v>
      </c>
      <c r="F34" s="148" t="str">
        <f>'ALL PROJECTS MONTHLY REPORT'!F34</f>
        <v xml:space="preserve">AVP </v>
      </c>
      <c r="G34" s="148" t="str">
        <f>'ALL PROJECTS MONTHLY REPORT'!G34</f>
        <v>GMG Eng. Consultants</v>
      </c>
      <c r="H34" s="148" t="str">
        <f>'ALL PROJECTS MONTHLY REPORT'!H34</f>
        <v>Royal &amp; Sun Alliance</v>
      </c>
      <c r="I34" s="149">
        <f>'ALL PROJECTS MONTHLY REPORT'!I34</f>
        <v>100</v>
      </c>
      <c r="J34" s="149">
        <f>'ALL PROJECTS MONTHLY REPORT'!J34</f>
        <v>100</v>
      </c>
      <c r="K34" s="149">
        <f>'ALL PROJECTS MONTHLY REPORT'!K34</f>
        <v>0</v>
      </c>
      <c r="L34" s="26">
        <f>'ALL PROJECTS MONTHLY REPORT'!L34</f>
        <v>100</v>
      </c>
      <c r="M34" s="149">
        <f>'ALL PROJECTS MONTHLY REPORT'!M34</f>
        <v>0</v>
      </c>
      <c r="N34" s="149">
        <f>'ALL PROJECTS MONTHLY REPORT'!N34</f>
        <v>540</v>
      </c>
      <c r="O34" s="149">
        <f>'ALL PROJECTS MONTHLY REPORT'!O34</f>
        <v>913</v>
      </c>
      <c r="P34" s="27">
        <f>'ALL PROJECTS MONTHLY REPORT'!P34</f>
        <v>1453</v>
      </c>
      <c r="Q34" s="28">
        <f>'ALL PROJECTS MONTHLY REPORT'!Q34</f>
        <v>1.6907407407407407</v>
      </c>
      <c r="R34" s="29">
        <f>'ALL PROJECTS MONTHLY REPORT'!R34</f>
        <v>1678</v>
      </c>
      <c r="S34" s="28">
        <f>'ALL PROJECTS MONTHLY REPORT'!S34</f>
        <v>1</v>
      </c>
      <c r="T34" s="31">
        <f>'ALL PROJECTS MONTHLY REPORT'!T34</f>
        <v>35759</v>
      </c>
      <c r="U34" s="31">
        <f>'ALL PROJECTS MONTHLY REPORT'!U34</f>
        <v>36298</v>
      </c>
      <c r="V34" s="32">
        <f>'ALL PROJECTS MONTHLY REPORT'!V34</f>
        <v>37211</v>
      </c>
      <c r="W34" s="32">
        <f>'ALL PROJECTS MONTHLY REPORT'!W34</f>
        <v>37437</v>
      </c>
      <c r="X34" s="32">
        <f>'ALL PROJECTS MONTHLY REPORT'!X34</f>
        <v>37572</v>
      </c>
      <c r="Y34" s="31">
        <f>'ALL PROJECTS MONTHLY REPORT'!Y34</f>
        <v>0</v>
      </c>
      <c r="Z34" s="150">
        <f>'ALL PROJECTS MONTHLY REPORT'!Z34</f>
        <v>0</v>
      </c>
      <c r="AA34" s="151">
        <f>'ALL PROJECTS MONTHLY REPORT'!AA34</f>
        <v>0</v>
      </c>
      <c r="AB34" s="152">
        <f>'ALL PROJECTS MONTHLY REPORT'!AB34</f>
        <v>5299000</v>
      </c>
      <c r="AC34" s="152">
        <f>'ALL PROJECTS MONTHLY REPORT'!AC34</f>
        <v>804839</v>
      </c>
      <c r="AD34" s="37">
        <f>'ALL PROJECTS MONTHLY REPORT'!AD34</f>
        <v>6103839</v>
      </c>
      <c r="AE34" s="28">
        <f>'ALL PROJECTS MONTHLY REPORT'!AE34</f>
        <v>0.15188507265521797</v>
      </c>
      <c r="AF34" s="37">
        <f>'ALL PROJECTS MONTHLY REPORT'!AF34</f>
        <v>6103839</v>
      </c>
      <c r="AG34" s="152">
        <f>'ALL PROJECTS MONTHLY REPORT'!AG34</f>
        <v>0</v>
      </c>
      <c r="AH34" s="37">
        <f>'ALL PROJECTS MONTHLY REPORT'!AH34</f>
        <v>6103839</v>
      </c>
      <c r="AI34" s="39">
        <f>'ALL PROJECTS MONTHLY REPORT'!AI34</f>
        <v>1</v>
      </c>
      <c r="AJ34" s="40">
        <f>'ALL PROJECTS MONTHLY REPORT'!AJ34</f>
        <v>16.78</v>
      </c>
      <c r="AK34" s="39">
        <f>'ALL PROJECTS MONTHLY REPORT'!AK34</f>
        <v>1</v>
      </c>
      <c r="AL34" s="119">
        <f>'ALL PROJECTS MONTHLY REPORT'!AL34</f>
        <v>0</v>
      </c>
      <c r="AM34" s="153" t="str">
        <f>'ALL PROJECTS MONTHLY REPORT'!AM34</f>
        <v>Project Closed</v>
      </c>
      <c r="AN34" s="154" t="s">
        <v>223</v>
      </c>
    </row>
    <row r="35" spans="1:40" s="155" customFormat="1" ht="28.8" x14ac:dyDescent="0.3">
      <c r="A35" s="147">
        <f>'ALL PROJECTS MONTHLY REPORT'!A35</f>
        <v>5093</v>
      </c>
      <c r="B35" s="148" t="str">
        <f>'ALL PROJECTS MONTHLY REPORT'!B35</f>
        <v>Bayamón</v>
      </c>
      <c r="C35" s="148" t="str">
        <f>'ALL PROJECTS MONTHLY REPORT'!C35</f>
        <v>Brisas de Bayamón</v>
      </c>
      <c r="D35" s="148" t="str">
        <f>'ALL PROJECTS MONTHLY REPORT'!D35</f>
        <v>Arturo Acevedo</v>
      </c>
      <c r="E35" s="148" t="str">
        <f>'ALL PROJECTS MONTHLY REPORT'!E35</f>
        <v>Cost Control Company, Inc.</v>
      </c>
      <c r="F35" s="148" t="str">
        <f>'ALL PROJECTS MONTHLY REPORT'!F35</f>
        <v xml:space="preserve">URS Caribe
</v>
      </c>
      <c r="G35" s="148" t="str">
        <f>'ALL PROJECTS MONTHLY REPORT'!G35</f>
        <v>Edison Avilés Deliz</v>
      </c>
      <c r="H35" s="148" t="str">
        <f>'ALL PROJECTS MONTHLY REPORT'!H35</f>
        <v>Omega Engineering</v>
      </c>
      <c r="I35" s="149">
        <f>'ALL PROJECTS MONTHLY REPORT'!I35</f>
        <v>300</v>
      </c>
      <c r="J35" s="149">
        <f>'ALL PROJECTS MONTHLY REPORT'!J35</f>
        <v>300</v>
      </c>
      <c r="K35" s="149">
        <f>'ALL PROJECTS MONTHLY REPORT'!K35</f>
        <v>0</v>
      </c>
      <c r="L35" s="26">
        <f>'ALL PROJECTS MONTHLY REPORT'!L35</f>
        <v>300</v>
      </c>
      <c r="M35" s="149">
        <f>'ALL PROJECTS MONTHLY REPORT'!M35</f>
        <v>0</v>
      </c>
      <c r="N35" s="149">
        <f>'ALL PROJECTS MONTHLY REPORT'!N35</f>
        <v>1400</v>
      </c>
      <c r="O35" s="149">
        <f>'ALL PROJECTS MONTHLY REPORT'!O35</f>
        <v>1372</v>
      </c>
      <c r="P35" s="27">
        <f>'ALL PROJECTS MONTHLY REPORT'!P35</f>
        <v>2772</v>
      </c>
      <c r="Q35" s="28">
        <f>'ALL PROJECTS MONTHLY REPORT'!Q35</f>
        <v>0.98</v>
      </c>
      <c r="R35" s="29">
        <f>'ALL PROJECTS MONTHLY REPORT'!R35</f>
        <v>2518</v>
      </c>
      <c r="S35" s="28">
        <f>'ALL PROJECTS MONTHLY REPORT'!S35</f>
        <v>1</v>
      </c>
      <c r="T35" s="31">
        <f>'ALL PROJECTS MONTHLY REPORT'!T35</f>
        <v>37265</v>
      </c>
      <c r="U35" s="31">
        <f>'ALL PROJECTS MONTHLY REPORT'!U35</f>
        <v>38664</v>
      </c>
      <c r="V35" s="32">
        <f>'ALL PROJECTS MONTHLY REPORT'!V35</f>
        <v>40036</v>
      </c>
      <c r="W35" s="32">
        <f>'ALL PROJECTS MONTHLY REPORT'!W35</f>
        <v>39783</v>
      </c>
      <c r="X35" s="32">
        <f>'ALL PROJECTS MONTHLY REPORT'!X35</f>
        <v>40259</v>
      </c>
      <c r="Y35" s="31">
        <f>'ALL PROJECTS MONTHLY REPORT'!Y35</f>
        <v>0</v>
      </c>
      <c r="Z35" s="150" t="str">
        <f>'ALL PROJECTS MONTHLY REPORT'!Z35</f>
        <v>Tax Credit</v>
      </c>
      <c r="AA35" s="151">
        <f>'ALL PROJECTS MONTHLY REPORT'!AA35</f>
        <v>0</v>
      </c>
      <c r="AB35" s="152">
        <f>'ALL PROJECTS MONTHLY REPORT'!AB35</f>
        <v>23965851</v>
      </c>
      <c r="AC35" s="152">
        <f>'ALL PROJECTS MONTHLY REPORT'!AC35</f>
        <v>5030471</v>
      </c>
      <c r="AD35" s="37">
        <f>'ALL PROJECTS MONTHLY REPORT'!AD35</f>
        <v>28996322</v>
      </c>
      <c r="AE35" s="28">
        <f>'ALL PROJECTS MONTHLY REPORT'!AE35</f>
        <v>0.20990162210388441</v>
      </c>
      <c r="AF35" s="37">
        <f>'ALL PROJECTS MONTHLY REPORT'!AF35</f>
        <v>27007484</v>
      </c>
      <c r="AG35" s="152">
        <f>'ALL PROJECTS MONTHLY REPORT'!AG35</f>
        <v>0</v>
      </c>
      <c r="AH35" s="37">
        <f>'ALL PROJECTS MONTHLY REPORT'!AH35</f>
        <v>27007484</v>
      </c>
      <c r="AI35" s="39">
        <f>'ALL PROJECTS MONTHLY REPORT'!AI35</f>
        <v>0.93141068029248675</v>
      </c>
      <c r="AJ35" s="40">
        <f>'ALL PROJECTS MONTHLY REPORT'!AJ35</f>
        <v>8.3933333333333326</v>
      </c>
      <c r="AK35" s="39">
        <f>'ALL PROJECTS MONTHLY REPORT'!AK35</f>
        <v>1</v>
      </c>
      <c r="AL35" s="119">
        <f>'ALL PROJECTS MONTHLY REPORT'!AL35</f>
        <v>0</v>
      </c>
      <c r="AM35" s="153" t="str">
        <f>'ALL PROJECTS MONTHLY REPORT'!AM35</f>
        <v>Project Closed</v>
      </c>
      <c r="AN35" s="154" t="s">
        <v>223</v>
      </c>
    </row>
    <row r="36" spans="1:40" s="155" customFormat="1" ht="28.8" x14ac:dyDescent="0.3">
      <c r="A36" s="147">
        <f>'ALL PROJECTS MONTHLY REPORT'!A36</f>
        <v>5151</v>
      </c>
      <c r="B36" s="148" t="str">
        <f>'ALL PROJECTS MONTHLY REPORT'!B36</f>
        <v>Bayamón</v>
      </c>
      <c r="C36" s="148" t="str">
        <f>'ALL PROJECTS MONTHLY REPORT'!C36</f>
        <v>Sierra Linda</v>
      </c>
      <c r="D36" s="148" t="str">
        <f>'ALL PROJECTS MONTHLY REPORT'!D36</f>
        <v>Arturo Acevedo</v>
      </c>
      <c r="E36" s="148" t="str">
        <f>'ALL PROJECTS MONTHLY REPORT'!E36</f>
        <v>Martinal Property</v>
      </c>
      <c r="F36" s="148" t="str">
        <f>'ALL PROJECTS MONTHLY REPORT'!F36</f>
        <v xml:space="preserve">URS 
</v>
      </c>
      <c r="G36" s="148" t="str">
        <f>'ALL PROJECTS MONTHLY REPORT'!G36</f>
        <v>Gautier &amp; De Torres</v>
      </c>
      <c r="H36" s="148" t="str">
        <f>'ALL PROJECTS MONTHLY REPORT'!H36</f>
        <v>JR Builders</v>
      </c>
      <c r="I36" s="149">
        <f>'ALL PROJECTS MONTHLY REPORT'!I36</f>
        <v>200</v>
      </c>
      <c r="J36" s="149">
        <f>'ALL PROJECTS MONTHLY REPORT'!J36</f>
        <v>200</v>
      </c>
      <c r="K36" s="149">
        <f>'ALL PROJECTS MONTHLY REPORT'!K36</f>
        <v>0</v>
      </c>
      <c r="L36" s="26">
        <f>'ALL PROJECTS MONTHLY REPORT'!L36</f>
        <v>200</v>
      </c>
      <c r="M36" s="149">
        <f>'ALL PROJECTS MONTHLY REPORT'!M36</f>
        <v>0</v>
      </c>
      <c r="N36" s="149">
        <f>'ALL PROJECTS MONTHLY REPORT'!N36</f>
        <v>1015</v>
      </c>
      <c r="O36" s="149">
        <f>'ALL PROJECTS MONTHLY REPORT'!O36</f>
        <v>1071</v>
      </c>
      <c r="P36" s="27">
        <f>'ALL PROJECTS MONTHLY REPORT'!P36</f>
        <v>2086</v>
      </c>
      <c r="Q36" s="28">
        <f>'ALL PROJECTS MONTHLY REPORT'!Q36</f>
        <v>1.0551724137931036</v>
      </c>
      <c r="R36" s="29">
        <f>'ALL PROJECTS MONTHLY REPORT'!R36</f>
        <v>2136</v>
      </c>
      <c r="S36" s="28">
        <f>'ALL PROJECTS MONTHLY REPORT'!S36</f>
        <v>1</v>
      </c>
      <c r="T36" s="31">
        <f>'ALL PROJECTS MONTHLY REPORT'!T36</f>
        <v>37361</v>
      </c>
      <c r="U36" s="31">
        <f>'ALL PROJECTS MONTHLY REPORT'!U36</f>
        <v>38375</v>
      </c>
      <c r="V36" s="32">
        <f>'ALL PROJECTS MONTHLY REPORT'!V36</f>
        <v>39446</v>
      </c>
      <c r="W36" s="32">
        <f>'ALL PROJECTS MONTHLY REPORT'!W36</f>
        <v>39497</v>
      </c>
      <c r="X36" s="32">
        <f>'ALL PROJECTS MONTHLY REPORT'!X36</f>
        <v>39668</v>
      </c>
      <c r="Y36" s="31">
        <f>'ALL PROJECTS MONTHLY REPORT'!Y36</f>
        <v>0</v>
      </c>
      <c r="Z36" s="150" t="str">
        <f>'ALL PROJECTS MONTHLY REPORT'!Z36</f>
        <v>CFP-02</v>
      </c>
      <c r="AA36" s="151">
        <f>'ALL PROJECTS MONTHLY REPORT'!AA36</f>
        <v>0</v>
      </c>
      <c r="AB36" s="152">
        <f>'ALL PROJECTS MONTHLY REPORT'!AB36</f>
        <v>13395440</v>
      </c>
      <c r="AC36" s="152">
        <f>'ALL PROJECTS MONTHLY REPORT'!AC36</f>
        <v>1036113</v>
      </c>
      <c r="AD36" s="37">
        <f>'ALL PROJECTS MONTHLY REPORT'!AD36</f>
        <v>14431553</v>
      </c>
      <c r="AE36" s="28">
        <f>'ALL PROJECTS MONTHLY REPORT'!AE36</f>
        <v>7.7348187144281932E-2</v>
      </c>
      <c r="AF36" s="37">
        <f>'ALL PROJECTS MONTHLY REPORT'!AF36</f>
        <v>14344606</v>
      </c>
      <c r="AG36" s="152">
        <f>'ALL PROJECTS MONTHLY REPORT'!AG36</f>
        <v>0</v>
      </c>
      <c r="AH36" s="37">
        <f>'ALL PROJECTS MONTHLY REPORT'!AH36</f>
        <v>14344606</v>
      </c>
      <c r="AI36" s="39">
        <f>'ALL PROJECTS MONTHLY REPORT'!AI36</f>
        <v>0.99397521528001875</v>
      </c>
      <c r="AJ36" s="40">
        <f>'ALL PROJECTS MONTHLY REPORT'!AJ36</f>
        <v>10.68</v>
      </c>
      <c r="AK36" s="39">
        <f>'ALL PROJECTS MONTHLY REPORT'!AK36</f>
        <v>1</v>
      </c>
      <c r="AL36" s="119">
        <f>'ALL PROJECTS MONTHLY REPORT'!AL36</f>
        <v>0</v>
      </c>
      <c r="AM36" s="153" t="str">
        <f>'ALL PROJECTS MONTHLY REPORT'!AM36</f>
        <v>Project Closed</v>
      </c>
      <c r="AN36" s="154" t="s">
        <v>223</v>
      </c>
    </row>
    <row r="37" spans="1:40" s="155" customFormat="1" ht="43.2" x14ac:dyDescent="0.3">
      <c r="A37" s="147">
        <f>'ALL PROJECTS MONTHLY REPORT'!A37</f>
        <v>5096</v>
      </c>
      <c r="B37" s="148" t="str">
        <f>'ALL PROJECTS MONTHLY REPORT'!B37</f>
        <v>Bayamón</v>
      </c>
      <c r="C37" s="148" t="str">
        <f>'ALL PROJECTS MONTHLY REPORT'!C37</f>
        <v>La Alhambra</v>
      </c>
      <c r="D37" s="148" t="str">
        <f>'ALL PROJECTS MONTHLY REPORT'!D37</f>
        <v>Luis Rodríguez</v>
      </c>
      <c r="E37" s="148" t="str">
        <f>'ALL PROJECTS MONTHLY REPORT'!E37</f>
        <v>Cost Control Company, Inc.</v>
      </c>
      <c r="F37" s="148" t="str">
        <f>'ALL PROJECTS MONTHLY REPORT'!F37</f>
        <v xml:space="preserve">LMC
</v>
      </c>
      <c r="G37" s="148" t="str">
        <f>'ALL PROJECTS MONTHLY REPORT'!G37</f>
        <v>Jorge del Río Arquitectos</v>
      </c>
      <c r="H37" s="148" t="str">
        <f>'ALL PROJECTS MONTHLY REPORT'!H37</f>
        <v>Del Valle Group</v>
      </c>
      <c r="I37" s="149">
        <f>'ALL PROJECTS MONTHLY REPORT'!I37</f>
        <v>96</v>
      </c>
      <c r="J37" s="149">
        <f>'ALL PROJECTS MONTHLY REPORT'!J37</f>
        <v>96</v>
      </c>
      <c r="K37" s="149">
        <f>'ALL PROJECTS MONTHLY REPORT'!K37</f>
        <v>0</v>
      </c>
      <c r="L37" s="26">
        <f>'ALL PROJECTS MONTHLY REPORT'!L37</f>
        <v>96</v>
      </c>
      <c r="M37" s="149">
        <f>'ALL PROJECTS MONTHLY REPORT'!M37</f>
        <v>0</v>
      </c>
      <c r="N37" s="149">
        <f>'ALL PROJECTS MONTHLY REPORT'!N37</f>
        <v>730</v>
      </c>
      <c r="O37" s="149">
        <f>'ALL PROJECTS MONTHLY REPORT'!O37</f>
        <v>236</v>
      </c>
      <c r="P37" s="27">
        <f>'ALL PROJECTS MONTHLY REPORT'!P37</f>
        <v>966</v>
      </c>
      <c r="Q37" s="28">
        <f>'ALL PROJECTS MONTHLY REPORT'!Q37</f>
        <v>0.32328767123287672</v>
      </c>
      <c r="R37" s="29">
        <f>'ALL PROJECTS MONTHLY REPORT'!R37</f>
        <v>793</v>
      </c>
      <c r="S37" s="28">
        <f>'ALL PROJECTS MONTHLY REPORT'!S37</f>
        <v>1</v>
      </c>
      <c r="T37" s="31">
        <f>'ALL PROJECTS MONTHLY REPORT'!T37</f>
        <v>40022</v>
      </c>
      <c r="U37" s="31">
        <f>'ALL PROJECTS MONTHLY REPORT'!U37</f>
        <v>40751</v>
      </c>
      <c r="V37" s="32">
        <f>'ALL PROJECTS MONTHLY REPORT'!V37</f>
        <v>40987</v>
      </c>
      <c r="W37" s="32">
        <f>'ALL PROJECTS MONTHLY REPORT'!W37</f>
        <v>40815</v>
      </c>
      <c r="X37" s="32">
        <f>'ALL PROJECTS MONTHLY REPORT'!X37</f>
        <v>41046</v>
      </c>
      <c r="Y37" s="31">
        <f>'ALL PROJECTS MONTHLY REPORT'!Y37</f>
        <v>0</v>
      </c>
      <c r="Z37" s="150" t="str">
        <f>'ALL PROJECTS MONTHLY REPORT'!Z37</f>
        <v>ARRA-CFP</v>
      </c>
      <c r="AA37" s="151">
        <f>'ALL PROJECTS MONTHLY REPORT'!AA37</f>
        <v>0</v>
      </c>
      <c r="AB37" s="152">
        <f>'ALL PROJECTS MONTHLY REPORT'!AB37</f>
        <v>9555000</v>
      </c>
      <c r="AC37" s="152">
        <f>'ALL PROJECTS MONTHLY REPORT'!AC37</f>
        <v>752914.59</v>
      </c>
      <c r="AD37" s="37">
        <f>'ALL PROJECTS MONTHLY REPORT'!AD37</f>
        <v>10307914.59</v>
      </c>
      <c r="AE37" s="28">
        <f>'ALL PROJECTS MONTHLY REPORT'!AE37</f>
        <v>7.8797968602825744E-2</v>
      </c>
      <c r="AF37" s="37">
        <f>'ALL PROJECTS MONTHLY REPORT'!AF37</f>
        <v>10307914.59</v>
      </c>
      <c r="AG37" s="152">
        <f>'ALL PROJECTS MONTHLY REPORT'!AG37</f>
        <v>0</v>
      </c>
      <c r="AH37" s="37">
        <f>'ALL PROJECTS MONTHLY REPORT'!AH37</f>
        <v>10307914.59</v>
      </c>
      <c r="AI37" s="39">
        <f>'ALL PROJECTS MONTHLY REPORT'!AI37</f>
        <v>1</v>
      </c>
      <c r="AJ37" s="40">
        <f>'ALL PROJECTS MONTHLY REPORT'!AJ37</f>
        <v>8.2604166666666661</v>
      </c>
      <c r="AK37" s="39">
        <f>'ALL PROJECTS MONTHLY REPORT'!AK37</f>
        <v>1</v>
      </c>
      <c r="AL37" s="119">
        <f>'ALL PROJECTS MONTHLY REPORT'!AL37</f>
        <v>0</v>
      </c>
      <c r="AM37" s="153" t="str">
        <f>'ALL PROJECTS MONTHLY REPORT'!AM37</f>
        <v>Project Closed</v>
      </c>
      <c r="AN37" s="154" t="s">
        <v>223</v>
      </c>
    </row>
    <row r="38" spans="1:40" s="155" customFormat="1" ht="28.8" x14ac:dyDescent="0.3">
      <c r="A38" s="147">
        <f>'ALL PROJECTS MONTHLY REPORT'!A38</f>
        <v>5094</v>
      </c>
      <c r="B38" s="148" t="str">
        <f>'ALL PROJECTS MONTHLY REPORT'!B38</f>
        <v>Bayamón</v>
      </c>
      <c r="C38" s="148" t="str">
        <f>'ALL PROJECTS MONTHLY REPORT'!C38</f>
        <v>Las Gardenias</v>
      </c>
      <c r="D38" s="148" t="str">
        <f>'ALL PROJECTS MONTHLY REPORT'!D38</f>
        <v>Jorge Mercado</v>
      </c>
      <c r="E38" s="148" t="str">
        <f>'ALL PROJECTS MONTHLY REPORT'!E38</f>
        <v>Housing Promoters</v>
      </c>
      <c r="F38" s="148" t="str">
        <f>'ALL PROJECTS MONTHLY REPORT'!F38</f>
        <v>AVP/Prann</v>
      </c>
      <c r="G38" s="148" t="str">
        <f>'ALL PROJECTS MONTHLY REPORT'!G38</f>
        <v>Gautier &amp; Benítez</v>
      </c>
      <c r="H38" s="148" t="str">
        <f>'ALL PROJECTS MONTHLY REPORT'!H38</f>
        <v>Del Valle Group</v>
      </c>
      <c r="I38" s="149">
        <f>'ALL PROJECTS MONTHLY REPORT'!I38</f>
        <v>164</v>
      </c>
      <c r="J38" s="149">
        <f>'ALL PROJECTS MONTHLY REPORT'!J38</f>
        <v>164</v>
      </c>
      <c r="K38" s="149">
        <f>'ALL PROJECTS MONTHLY REPORT'!K38</f>
        <v>0</v>
      </c>
      <c r="L38" s="26">
        <f>'ALL PROJECTS MONTHLY REPORT'!L38</f>
        <v>164</v>
      </c>
      <c r="M38" s="149">
        <f>'ALL PROJECTS MONTHLY REPORT'!M38</f>
        <v>0</v>
      </c>
      <c r="N38" s="149">
        <f>'ALL PROJECTS MONTHLY REPORT'!N38</f>
        <v>671</v>
      </c>
      <c r="O38" s="149">
        <f>'ALL PROJECTS MONTHLY REPORT'!O38</f>
        <v>302</v>
      </c>
      <c r="P38" s="27">
        <f>'ALL PROJECTS MONTHLY REPORT'!P38</f>
        <v>973</v>
      </c>
      <c r="Q38" s="28">
        <f>'ALL PROJECTS MONTHLY REPORT'!Q38</f>
        <v>0.45007451564828616</v>
      </c>
      <c r="R38" s="29">
        <f>'ALL PROJECTS MONTHLY REPORT'!R38</f>
        <v>1033</v>
      </c>
      <c r="S38" s="28">
        <f>'ALL PROJECTS MONTHLY REPORT'!S38</f>
        <v>1</v>
      </c>
      <c r="T38" s="31">
        <f>'ALL PROJECTS MONTHLY REPORT'!T38</f>
        <v>35579</v>
      </c>
      <c r="U38" s="31">
        <f>'ALL PROJECTS MONTHLY REPORT'!U38</f>
        <v>36249</v>
      </c>
      <c r="V38" s="32">
        <f>'ALL PROJECTS MONTHLY REPORT'!V38</f>
        <v>36551</v>
      </c>
      <c r="W38" s="32">
        <f>'ALL PROJECTS MONTHLY REPORT'!W38</f>
        <v>36612</v>
      </c>
      <c r="X38" s="32">
        <f>'ALL PROJECTS MONTHLY REPORT'!X38</f>
        <v>36685</v>
      </c>
      <c r="Y38" s="31">
        <f>'ALL PROJECTS MONTHLY REPORT'!Y38</f>
        <v>0</v>
      </c>
      <c r="Z38" s="150">
        <f>'ALL PROJECTS MONTHLY REPORT'!Z38</f>
        <v>0</v>
      </c>
      <c r="AA38" s="151">
        <f>'ALL PROJECTS MONTHLY REPORT'!AA38</f>
        <v>0</v>
      </c>
      <c r="AB38" s="152">
        <f>'ALL PROJECTS MONTHLY REPORT'!AB38</f>
        <v>7117000</v>
      </c>
      <c r="AC38" s="152">
        <f>'ALL PROJECTS MONTHLY REPORT'!AC38</f>
        <v>152286.5</v>
      </c>
      <c r="AD38" s="37">
        <f>'ALL PROJECTS MONTHLY REPORT'!AD38</f>
        <v>7269286.5</v>
      </c>
      <c r="AE38" s="28">
        <f>'ALL PROJECTS MONTHLY REPORT'!AE38</f>
        <v>2.1397569200505832E-2</v>
      </c>
      <c r="AF38" s="37">
        <f>'ALL PROJECTS MONTHLY REPORT'!AF38</f>
        <v>7234564.4000000004</v>
      </c>
      <c r="AG38" s="152">
        <f>'ALL PROJECTS MONTHLY REPORT'!AG38</f>
        <v>0</v>
      </c>
      <c r="AH38" s="37">
        <f>'ALL PROJECTS MONTHLY REPORT'!AH38</f>
        <v>7234564.4000000004</v>
      </c>
      <c r="AI38" s="39">
        <f>'ALL PROJECTS MONTHLY REPORT'!AI38</f>
        <v>0.99522345143502056</v>
      </c>
      <c r="AJ38" s="40">
        <f>'ALL PROJECTS MONTHLY REPORT'!AJ38</f>
        <v>6.2987804878048781</v>
      </c>
      <c r="AK38" s="39">
        <f>'ALL PROJECTS MONTHLY REPORT'!AK38</f>
        <v>1</v>
      </c>
      <c r="AL38" s="119">
        <f>'ALL PROJECTS MONTHLY REPORT'!AL38</f>
        <v>0</v>
      </c>
      <c r="AM38" s="153" t="str">
        <f>'ALL PROJECTS MONTHLY REPORT'!AM38</f>
        <v>Project Closed</v>
      </c>
      <c r="AN38" s="154" t="s">
        <v>223</v>
      </c>
    </row>
    <row r="39" spans="1:40" s="155" customFormat="1" ht="43.2" x14ac:dyDescent="0.3">
      <c r="A39" s="147">
        <f>'ALL PROJECTS MONTHLY REPORT'!A39</f>
        <v>5138</v>
      </c>
      <c r="B39" s="148" t="str">
        <f>'ALL PROJECTS MONTHLY REPORT'!B39</f>
        <v>Caguas</v>
      </c>
      <c r="C39" s="148" t="str">
        <f>'ALL PROJECTS MONTHLY REPORT'!C39</f>
        <v>Villa del Rey                           (With Take Over Agreement)</v>
      </c>
      <c r="D39" s="148" t="str">
        <f>'ALL PROJECTS MONTHLY REPORT'!D39</f>
        <v>Fco. Palacios</v>
      </c>
      <c r="E39" s="148" t="str">
        <f>'ALL PROJECTS MONTHLY REPORT'!E39</f>
        <v>MJ Consulting</v>
      </c>
      <c r="F39" s="148" t="str">
        <f>'ALL PROJECTS MONTHLY REPORT'!F39</f>
        <v>AVP / Vivonis &amp; Villegas</v>
      </c>
      <c r="G39" s="148" t="str">
        <f>'ALL PROJECTS MONTHLY REPORT'!G39</f>
        <v>Guillermety, Ortiz &amp; Asoc.</v>
      </c>
      <c r="H39" s="148" t="str">
        <f>'ALL PROJECTS MONTHLY REPORT'!H39</f>
        <v xml:space="preserve">American Intl. </v>
      </c>
      <c r="I39" s="149">
        <f>'ALL PROJECTS MONTHLY REPORT'!I39</f>
        <v>100</v>
      </c>
      <c r="J39" s="149">
        <f>'ALL PROJECTS MONTHLY REPORT'!J39</f>
        <v>100</v>
      </c>
      <c r="K39" s="149">
        <f>'ALL PROJECTS MONTHLY REPORT'!K39</f>
        <v>0</v>
      </c>
      <c r="L39" s="26">
        <f>'ALL PROJECTS MONTHLY REPORT'!L39</f>
        <v>100</v>
      </c>
      <c r="M39" s="149">
        <f>'ALL PROJECTS MONTHLY REPORT'!M39</f>
        <v>0</v>
      </c>
      <c r="N39" s="149">
        <f>'ALL PROJECTS MONTHLY REPORT'!N39</f>
        <v>620</v>
      </c>
      <c r="O39" s="149">
        <f>'ALL PROJECTS MONTHLY REPORT'!O39</f>
        <v>165</v>
      </c>
      <c r="P39" s="27">
        <f>'ALL PROJECTS MONTHLY REPORT'!P39</f>
        <v>785</v>
      </c>
      <c r="Q39" s="28">
        <f>'ALL PROJECTS MONTHLY REPORT'!Q39</f>
        <v>0.2661290322580645</v>
      </c>
      <c r="R39" s="29">
        <f>'ALL PROJECTS MONTHLY REPORT'!R39</f>
        <v>903</v>
      </c>
      <c r="S39" s="28">
        <f>'ALL PROJECTS MONTHLY REPORT'!S39</f>
        <v>1</v>
      </c>
      <c r="T39" s="31">
        <f>'ALL PROJECTS MONTHLY REPORT'!T39</f>
        <v>36742</v>
      </c>
      <c r="U39" s="31">
        <f>'ALL PROJECTS MONTHLY REPORT'!U39</f>
        <v>37361</v>
      </c>
      <c r="V39" s="32">
        <f>'ALL PROJECTS MONTHLY REPORT'!V39</f>
        <v>37526</v>
      </c>
      <c r="W39" s="32">
        <f>'ALL PROJECTS MONTHLY REPORT'!W39</f>
        <v>37645</v>
      </c>
      <c r="X39" s="32">
        <f>'ALL PROJECTS MONTHLY REPORT'!X39</f>
        <v>37645</v>
      </c>
      <c r="Y39" s="31">
        <f>'ALL PROJECTS MONTHLY REPORT'!Y39</f>
        <v>0</v>
      </c>
      <c r="Z39" s="150">
        <f>'ALL PROJECTS MONTHLY REPORT'!Z39</f>
        <v>0</v>
      </c>
      <c r="AA39" s="151">
        <f>'ALL PROJECTS MONTHLY REPORT'!AA39</f>
        <v>0</v>
      </c>
      <c r="AB39" s="152">
        <f>'ALL PROJECTS MONTHLY REPORT'!AB39</f>
        <v>2110081</v>
      </c>
      <c r="AC39" s="152">
        <f>'ALL PROJECTS MONTHLY REPORT'!AC39</f>
        <v>192030</v>
      </c>
      <c r="AD39" s="37">
        <f>'ALL PROJECTS MONTHLY REPORT'!AD39</f>
        <v>2302111</v>
      </c>
      <c r="AE39" s="28">
        <f>'ALL PROJECTS MONTHLY REPORT'!AE39</f>
        <v>9.1005985078297949E-2</v>
      </c>
      <c r="AF39" s="37">
        <f>'ALL PROJECTS MONTHLY REPORT'!AF39</f>
        <v>2302111</v>
      </c>
      <c r="AG39" s="152">
        <f>'ALL PROJECTS MONTHLY REPORT'!AG39</f>
        <v>0</v>
      </c>
      <c r="AH39" s="37">
        <f>'ALL PROJECTS MONTHLY REPORT'!AH39</f>
        <v>2302111</v>
      </c>
      <c r="AI39" s="39">
        <f>'ALL PROJECTS MONTHLY REPORT'!AI39</f>
        <v>1</v>
      </c>
      <c r="AJ39" s="40">
        <f>'ALL PROJECTS MONTHLY REPORT'!AJ39</f>
        <v>9.0299999999999994</v>
      </c>
      <c r="AK39" s="39">
        <f>'ALL PROJECTS MONTHLY REPORT'!AK39</f>
        <v>1</v>
      </c>
      <c r="AL39" s="119">
        <f>'ALL PROJECTS MONTHLY REPORT'!AL39</f>
        <v>0</v>
      </c>
      <c r="AM39" s="153" t="str">
        <f>'ALL PROJECTS MONTHLY REPORT'!AM39</f>
        <v>Project Closed</v>
      </c>
      <c r="AN39" s="154" t="s">
        <v>223</v>
      </c>
    </row>
    <row r="40" spans="1:40" s="155" customFormat="1" ht="43.2" x14ac:dyDescent="0.3">
      <c r="A40" s="147">
        <f>'ALL PROJECTS MONTHLY REPORT'!A40</f>
        <v>5066</v>
      </c>
      <c r="B40" s="148" t="str">
        <f>'ALL PROJECTS MONTHLY REPORT'!B40</f>
        <v>Caguas</v>
      </c>
      <c r="C40" s="148" t="str">
        <f>'ALL PROJECTS MONTHLY REPORT'!C40</f>
        <v>Turabo Heights</v>
      </c>
      <c r="D40" s="148" t="str">
        <f>'ALL PROJECTS MONTHLY REPORT'!D40</f>
        <v>Luis Rodríguez</v>
      </c>
      <c r="E40" s="148" t="str">
        <f>'ALL PROJECTS MONTHLY REPORT'!E40</f>
        <v>MJ Consulting</v>
      </c>
      <c r="F40" s="148" t="str">
        <f>'ALL PROJECTS MONTHLY REPORT'!F40</f>
        <v xml:space="preserve">LMC
</v>
      </c>
      <c r="G40" s="148" t="str">
        <f>'ALL PROJECTS MONTHLY REPORT'!G40</f>
        <v>Andrés Hernández &amp; Asoc.</v>
      </c>
      <c r="H40" s="148" t="str">
        <f>'ALL PROJECTS MONTHLY REPORT'!H40</f>
        <v>Del Valle Group</v>
      </c>
      <c r="I40" s="149">
        <f>'ALL PROJECTS MONTHLY REPORT'!I40</f>
        <v>254</v>
      </c>
      <c r="J40" s="149">
        <f>'ALL PROJECTS MONTHLY REPORT'!J40</f>
        <v>254</v>
      </c>
      <c r="K40" s="149">
        <f>'ALL PROJECTS MONTHLY REPORT'!K40</f>
        <v>0</v>
      </c>
      <c r="L40" s="26">
        <f>'ALL PROJECTS MONTHLY REPORT'!L40</f>
        <v>254</v>
      </c>
      <c r="M40" s="149">
        <f>'ALL PROJECTS MONTHLY REPORT'!M40</f>
        <v>0</v>
      </c>
      <c r="N40" s="149">
        <f>'ALL PROJECTS MONTHLY REPORT'!N40</f>
        <v>1300</v>
      </c>
      <c r="O40" s="149">
        <f>'ALL PROJECTS MONTHLY REPORT'!O40</f>
        <v>471</v>
      </c>
      <c r="P40" s="27">
        <f>'ALL PROJECTS MONTHLY REPORT'!P40</f>
        <v>1771</v>
      </c>
      <c r="Q40" s="28">
        <f>'ALL PROJECTS MONTHLY REPORT'!Q40</f>
        <v>0.36230769230769233</v>
      </c>
      <c r="R40" s="29">
        <f>'ALL PROJECTS MONTHLY REPORT'!R40</f>
        <v>1641</v>
      </c>
      <c r="S40" s="28">
        <f>'ALL PROJECTS MONTHLY REPORT'!S40</f>
        <v>1</v>
      </c>
      <c r="T40" s="31">
        <f>'ALL PROJECTS MONTHLY REPORT'!T40</f>
        <v>38733</v>
      </c>
      <c r="U40" s="31">
        <f>'ALL PROJECTS MONTHLY REPORT'!U40</f>
        <v>40032</v>
      </c>
      <c r="V40" s="32">
        <f>'ALL PROJECTS MONTHLY REPORT'!V40</f>
        <v>40503</v>
      </c>
      <c r="W40" s="32">
        <f>'ALL PROJECTS MONTHLY REPORT'!W40</f>
        <v>40374</v>
      </c>
      <c r="X40" s="32">
        <f>'ALL PROJECTS MONTHLY REPORT'!X40</f>
        <v>40451</v>
      </c>
      <c r="Y40" s="31">
        <f>'ALL PROJECTS MONTHLY REPORT'!Y40</f>
        <v>0</v>
      </c>
      <c r="Z40" s="150" t="str">
        <f>'ALL PROJECTS MONTHLY REPORT'!Z40</f>
        <v>Tax Credit</v>
      </c>
      <c r="AA40" s="151">
        <f>'ALL PROJECTS MONTHLY REPORT'!AA40</f>
        <v>0</v>
      </c>
      <c r="AB40" s="152">
        <f>'ALL PROJECTS MONTHLY REPORT'!AB40</f>
        <v>25534940</v>
      </c>
      <c r="AC40" s="152">
        <f>'ALL PROJECTS MONTHLY REPORT'!AC40</f>
        <v>2776195</v>
      </c>
      <c r="AD40" s="37">
        <f>'ALL PROJECTS MONTHLY REPORT'!AD40</f>
        <v>28311135</v>
      </c>
      <c r="AE40" s="28">
        <f>'ALL PROJECTS MONTHLY REPORT'!AE40</f>
        <v>0.1087214224901253</v>
      </c>
      <c r="AF40" s="37">
        <f>'ALL PROJECTS MONTHLY REPORT'!AF40</f>
        <v>28311135.039999999</v>
      </c>
      <c r="AG40" s="152">
        <f>'ALL PROJECTS MONTHLY REPORT'!AG40</f>
        <v>0</v>
      </c>
      <c r="AH40" s="37">
        <f>'ALL PROJECTS MONTHLY REPORT'!AH40</f>
        <v>28311135.039999999</v>
      </c>
      <c r="AI40" s="39">
        <f>'ALL PROJECTS MONTHLY REPORT'!AI40</f>
        <v>1.0000000014128716</v>
      </c>
      <c r="AJ40" s="40">
        <f>'ALL PROJECTS MONTHLY REPORT'!AJ40</f>
        <v>6.4606299212598426</v>
      </c>
      <c r="AK40" s="39">
        <f>'ALL PROJECTS MONTHLY REPORT'!AK40</f>
        <v>1</v>
      </c>
      <c r="AL40" s="119">
        <f>'ALL PROJECTS MONTHLY REPORT'!AL40</f>
        <v>0</v>
      </c>
      <c r="AM40" s="153" t="str">
        <f>'ALL PROJECTS MONTHLY REPORT'!AM40</f>
        <v>Project Closed</v>
      </c>
      <c r="AN40" s="154" t="s">
        <v>223</v>
      </c>
    </row>
    <row r="41" spans="1:40" s="155" customFormat="1" ht="43.2" x14ac:dyDescent="0.3">
      <c r="A41" s="147">
        <f>'ALL PROJECTS MONTHLY REPORT'!A41</f>
        <v>3038</v>
      </c>
      <c r="B41" s="148" t="str">
        <f>'ALL PROJECTS MONTHLY REPORT'!B41</f>
        <v>Camuy</v>
      </c>
      <c r="C41" s="148" t="str">
        <f>'ALL PROJECTS MONTHLY REPORT'!C41</f>
        <v>M. Román Adames</v>
      </c>
      <c r="D41" s="148" t="str">
        <f>'ALL PROJECTS MONTHLY REPORT'!D41</f>
        <v>Arturo Acevedo</v>
      </c>
      <c r="E41" s="148" t="str">
        <f>'ALL PROJECTS MONTHLY REPORT'!E41</f>
        <v>NFC</v>
      </c>
      <c r="F41" s="148" t="str">
        <f>'ALL PROJECTS MONTHLY REPORT'!F41</f>
        <v>CMS</v>
      </c>
      <c r="G41" s="148" t="str">
        <f>'ALL PROJECTS MONTHLY REPORT'!G41</f>
        <v>Gutierez &amp; Gutierrez</v>
      </c>
      <c r="H41" s="148" t="str">
        <f>'ALL PROJECTS MONTHLY REPORT'!H41</f>
        <v>Pintores Metropolitanos</v>
      </c>
      <c r="I41" s="149">
        <f>'ALL PROJECTS MONTHLY REPORT'!I41</f>
        <v>64</v>
      </c>
      <c r="J41" s="149">
        <f>'ALL PROJECTS MONTHLY REPORT'!J41</f>
        <v>64</v>
      </c>
      <c r="K41" s="149">
        <f>'ALL PROJECTS MONTHLY REPORT'!K41</f>
        <v>0</v>
      </c>
      <c r="L41" s="26">
        <f>'ALL PROJECTS MONTHLY REPORT'!L41</f>
        <v>64</v>
      </c>
      <c r="M41" s="149">
        <f>'ALL PROJECTS MONTHLY REPORT'!M41</f>
        <v>0</v>
      </c>
      <c r="N41" s="149">
        <f>'ALL PROJECTS MONTHLY REPORT'!N41</f>
        <v>396</v>
      </c>
      <c r="O41" s="149">
        <f>'ALL PROJECTS MONTHLY REPORT'!O41</f>
        <v>491</v>
      </c>
      <c r="P41" s="27">
        <f>'ALL PROJECTS MONTHLY REPORT'!P41</f>
        <v>887</v>
      </c>
      <c r="Q41" s="28">
        <f>'ALL PROJECTS MONTHLY REPORT'!Q41</f>
        <v>1.2398989898989898</v>
      </c>
      <c r="R41" s="29">
        <f>'ALL PROJECTS MONTHLY REPORT'!R41</f>
        <v>1101</v>
      </c>
      <c r="S41" s="28">
        <f>'ALL PROJECTS MONTHLY REPORT'!S41</f>
        <v>1</v>
      </c>
      <c r="T41" s="31">
        <f>'ALL PROJECTS MONTHLY REPORT'!T41</f>
        <v>35569</v>
      </c>
      <c r="U41" s="31">
        <f>'ALL PROJECTS MONTHLY REPORT'!U41</f>
        <v>35964</v>
      </c>
      <c r="V41" s="32">
        <f>'ALL PROJECTS MONTHLY REPORT'!V41</f>
        <v>36455</v>
      </c>
      <c r="W41" s="32">
        <f>'ALL PROJECTS MONTHLY REPORT'!W41</f>
        <v>36670</v>
      </c>
      <c r="X41" s="32">
        <f>'ALL PROJECTS MONTHLY REPORT'!X41</f>
        <v>36969</v>
      </c>
      <c r="Y41" s="31">
        <f>'ALL PROJECTS MONTHLY REPORT'!Y41</f>
        <v>0</v>
      </c>
      <c r="Z41" s="150">
        <f>'ALL PROJECTS MONTHLY REPORT'!Z41</f>
        <v>0</v>
      </c>
      <c r="AA41" s="151">
        <f>'ALL PROJECTS MONTHLY REPORT'!AA41</f>
        <v>0</v>
      </c>
      <c r="AB41" s="152">
        <f>'ALL PROJECTS MONTHLY REPORT'!AB41</f>
        <v>3600000</v>
      </c>
      <c r="AC41" s="152">
        <f>'ALL PROJECTS MONTHLY REPORT'!AC41</f>
        <v>403566</v>
      </c>
      <c r="AD41" s="37">
        <f>'ALL PROJECTS MONTHLY REPORT'!AD41</f>
        <v>4003566</v>
      </c>
      <c r="AE41" s="28">
        <f>'ALL PROJECTS MONTHLY REPORT'!AE41</f>
        <v>0.11210166666666667</v>
      </c>
      <c r="AF41" s="37">
        <f>'ALL PROJECTS MONTHLY REPORT'!AF41</f>
        <v>4003566</v>
      </c>
      <c r="AG41" s="152">
        <f>'ALL PROJECTS MONTHLY REPORT'!AG41</f>
        <v>0</v>
      </c>
      <c r="AH41" s="37">
        <f>'ALL PROJECTS MONTHLY REPORT'!AH41</f>
        <v>4003566</v>
      </c>
      <c r="AI41" s="39">
        <f>'ALL PROJECTS MONTHLY REPORT'!AI41</f>
        <v>1</v>
      </c>
      <c r="AJ41" s="40">
        <f>'ALL PROJECTS MONTHLY REPORT'!AJ41</f>
        <v>17.203125</v>
      </c>
      <c r="AK41" s="39">
        <f>'ALL PROJECTS MONTHLY REPORT'!AK41</f>
        <v>1</v>
      </c>
      <c r="AL41" s="119">
        <f>'ALL PROJECTS MONTHLY REPORT'!AL41</f>
        <v>0</v>
      </c>
      <c r="AM41" s="153" t="str">
        <f>'ALL PROJECTS MONTHLY REPORT'!AM41</f>
        <v>Project Closed</v>
      </c>
      <c r="AN41" s="154" t="s">
        <v>223</v>
      </c>
    </row>
    <row r="42" spans="1:40" s="155" customFormat="1" ht="43.2" x14ac:dyDescent="0.3">
      <c r="A42" s="147">
        <f>'ALL PROJECTS MONTHLY REPORT'!A42</f>
        <v>3053</v>
      </c>
      <c r="B42" s="148" t="str">
        <f>'ALL PROJECTS MONTHLY REPORT'!B42</f>
        <v>Canóvanas</v>
      </c>
      <c r="C42" s="148" t="str">
        <f>'ALL PROJECTS MONTHLY REPORT'!C42</f>
        <v>Jesús T. Piñero</v>
      </c>
      <c r="D42" s="148" t="str">
        <f>'ALL PROJECTS MONTHLY REPORT'!D42</f>
        <v>Katherine Vázquez</v>
      </c>
      <c r="E42" s="148" t="str">
        <f>'ALL PROJECTS MONTHLY REPORT'!E42</f>
        <v>Peregrine Group Inc.</v>
      </c>
      <c r="F42" s="148" t="str">
        <f>'ALL PROJECTS MONTHLY REPORT'!F42</f>
        <v>Klassik Builders</v>
      </c>
      <c r="G42" s="148" t="str">
        <f>'ALL PROJECTS MONTHLY REPORT'!G42</f>
        <v>Ray Engineers, PSC</v>
      </c>
      <c r="H42" s="148" t="str">
        <f>'ALL PROJECTS MONTHLY REPORT'!H42</f>
        <v>LPC&amp;D</v>
      </c>
      <c r="I42" s="149">
        <f>'ALL PROJECTS MONTHLY REPORT'!I42</f>
        <v>124</v>
      </c>
      <c r="J42" s="149">
        <f>'ALL PROJECTS MONTHLY REPORT'!J42</f>
        <v>124</v>
      </c>
      <c r="K42" s="149">
        <f>'ALL PROJECTS MONTHLY REPORT'!K42</f>
        <v>0</v>
      </c>
      <c r="L42" s="26">
        <f>'ALL PROJECTS MONTHLY REPORT'!L42</f>
        <v>124</v>
      </c>
      <c r="M42" s="149">
        <f>'ALL PROJECTS MONTHLY REPORT'!M42</f>
        <v>0</v>
      </c>
      <c r="N42" s="149">
        <f>'ALL PROJECTS MONTHLY REPORT'!N42</f>
        <v>913</v>
      </c>
      <c r="O42" s="149">
        <f>'ALL PROJECTS MONTHLY REPORT'!O42</f>
        <v>237</v>
      </c>
      <c r="P42" s="27">
        <f>'ALL PROJECTS MONTHLY REPORT'!P42</f>
        <v>1150</v>
      </c>
      <c r="Q42" s="28">
        <f>'ALL PROJECTS MONTHLY REPORT'!Q42</f>
        <v>0.25958378970427165</v>
      </c>
      <c r="R42" s="29">
        <f>'ALL PROJECTS MONTHLY REPORT'!R42</f>
        <v>1149</v>
      </c>
      <c r="S42" s="28">
        <f>'ALL PROJECTS MONTHLY REPORT'!S42</f>
        <v>1</v>
      </c>
      <c r="T42" s="31">
        <f>'ALL PROJECTS MONTHLY REPORT'!T42</f>
        <v>40009</v>
      </c>
      <c r="U42" s="31">
        <f>'ALL PROJECTS MONTHLY REPORT'!U42</f>
        <v>40921</v>
      </c>
      <c r="V42" s="32">
        <f>'ALL PROJECTS MONTHLY REPORT'!V42</f>
        <v>41158</v>
      </c>
      <c r="W42" s="32">
        <f>'ALL PROJECTS MONTHLY REPORT'!W42</f>
        <v>41158</v>
      </c>
      <c r="X42" s="32">
        <f>'ALL PROJECTS MONTHLY REPORT'!X42</f>
        <v>41455</v>
      </c>
      <c r="Y42" s="31">
        <f>'ALL PROJECTS MONTHLY REPORT'!Y42</f>
        <v>0</v>
      </c>
      <c r="Z42" s="150" t="str">
        <f>'ALL PROJECTS MONTHLY REPORT'!Z42</f>
        <v>ARRA/CFP</v>
      </c>
      <c r="AA42" s="151">
        <f>'ALL PROJECTS MONTHLY REPORT'!AA42</f>
        <v>0</v>
      </c>
      <c r="AB42" s="152">
        <f>'ALL PROJECTS MONTHLY REPORT'!AB42</f>
        <v>16575250</v>
      </c>
      <c r="AC42" s="152">
        <f>'ALL PROJECTS MONTHLY REPORT'!AC42</f>
        <v>2355453</v>
      </c>
      <c r="AD42" s="37">
        <f>'ALL PROJECTS MONTHLY REPORT'!AD42</f>
        <v>18930703</v>
      </c>
      <c r="AE42" s="28">
        <f>'ALL PROJECTS MONTHLY REPORT'!AE42</f>
        <v>0.14210663489238473</v>
      </c>
      <c r="AF42" s="37">
        <f>'ALL PROJECTS MONTHLY REPORT'!AF42</f>
        <v>18827830.649999999</v>
      </c>
      <c r="AG42" s="152">
        <f>'ALL PROJECTS MONTHLY REPORT'!AG42</f>
        <v>0</v>
      </c>
      <c r="AH42" s="37">
        <f>'ALL PROJECTS MONTHLY REPORT'!AH42</f>
        <v>18827830.649999999</v>
      </c>
      <c r="AI42" s="39">
        <f>'ALL PROJECTS MONTHLY REPORT'!AI42</f>
        <v>0.99456584628684941</v>
      </c>
      <c r="AJ42" s="40">
        <f>'ALL PROJECTS MONTHLY REPORT'!AJ42</f>
        <v>9.2661290322580641</v>
      </c>
      <c r="AK42" s="39">
        <f>'ALL PROJECTS MONTHLY REPORT'!AK42</f>
        <v>1</v>
      </c>
      <c r="AL42" s="119">
        <f>'ALL PROJECTS MONTHLY REPORT'!AL42</f>
        <v>0</v>
      </c>
      <c r="AM42" s="153" t="str">
        <f>'ALL PROJECTS MONTHLY REPORT'!AM42</f>
        <v>The following items are pending: comments from payroll non-compliance issues, to submit certification # 38.</v>
      </c>
      <c r="AN42" s="154" t="s">
        <v>223</v>
      </c>
    </row>
    <row r="43" spans="1:40" s="155" customFormat="1" ht="28.8" x14ac:dyDescent="0.3">
      <c r="A43" s="147">
        <f>'ALL PROJECTS MONTHLY REPORT'!A43</f>
        <v>5082</v>
      </c>
      <c r="B43" s="148" t="str">
        <f>'ALL PROJECTS MONTHLY REPORT'!B43</f>
        <v>Carolina</v>
      </c>
      <c r="C43" s="148" t="str">
        <f>'ALL PROJECTS MONTHLY REPORT'!C43</f>
        <v>Alturas de Country Club</v>
      </c>
      <c r="D43" s="148" t="str">
        <f>'ALL PROJECTS MONTHLY REPORT'!D43</f>
        <v>José González</v>
      </c>
      <c r="E43" s="148" t="str">
        <f>'ALL PROJECTS MONTHLY REPORT'!E43</f>
        <v>PROMMA</v>
      </c>
      <c r="F43" s="148" t="str">
        <f>'ALL PROJECTS MONTHLY REPORT'!F43</f>
        <v xml:space="preserve">URS 
</v>
      </c>
      <c r="G43" s="148" t="str">
        <f>'ALL PROJECTS MONTHLY REPORT'!G43</f>
        <v>Jorge del Rio</v>
      </c>
      <c r="H43" s="148" t="str">
        <f>'ALL PROJECTS MONTHLY REPORT'!H43</f>
        <v>North Construction</v>
      </c>
      <c r="I43" s="149">
        <f>'ALL PROJECTS MONTHLY REPORT'!I43</f>
        <v>72</v>
      </c>
      <c r="J43" s="149">
        <f>'ALL PROJECTS MONTHLY REPORT'!J43</f>
        <v>72</v>
      </c>
      <c r="K43" s="149">
        <f>'ALL PROJECTS MONTHLY REPORT'!K43</f>
        <v>0</v>
      </c>
      <c r="L43" s="26">
        <f>'ALL PROJECTS MONTHLY REPORT'!L43</f>
        <v>72</v>
      </c>
      <c r="M43" s="149">
        <f>'ALL PROJECTS MONTHLY REPORT'!M43</f>
        <v>0</v>
      </c>
      <c r="N43" s="149">
        <f>'ALL PROJECTS MONTHLY REPORT'!N43</f>
        <v>548</v>
      </c>
      <c r="O43" s="149">
        <f>'ALL PROJECTS MONTHLY REPORT'!O43</f>
        <v>373</v>
      </c>
      <c r="P43" s="27">
        <f>'ALL PROJECTS MONTHLY REPORT'!P43</f>
        <v>921</v>
      </c>
      <c r="Q43" s="28">
        <f>'ALL PROJECTS MONTHLY REPORT'!Q43</f>
        <v>0.68065693430656937</v>
      </c>
      <c r="R43" s="29">
        <f>'ALL PROJECTS MONTHLY REPORT'!R43</f>
        <v>893</v>
      </c>
      <c r="S43" s="28">
        <f>'ALL PROJECTS MONTHLY REPORT'!S43</f>
        <v>1</v>
      </c>
      <c r="T43" s="31">
        <f>'ALL PROJECTS MONTHLY REPORT'!T43</f>
        <v>38257</v>
      </c>
      <c r="U43" s="31">
        <f>'ALL PROJECTS MONTHLY REPORT'!U43</f>
        <v>38804</v>
      </c>
      <c r="V43" s="32">
        <f>'ALL PROJECTS MONTHLY REPORT'!V43</f>
        <v>39177</v>
      </c>
      <c r="W43" s="32">
        <f>'ALL PROJECTS MONTHLY REPORT'!W43</f>
        <v>39150</v>
      </c>
      <c r="X43" s="32">
        <f>'ALL PROJECTS MONTHLY REPORT'!X43</f>
        <v>39927</v>
      </c>
      <c r="Y43" s="31">
        <f>'ALL PROJECTS MONTHLY REPORT'!Y43</f>
        <v>0</v>
      </c>
      <c r="Z43" s="150" t="str">
        <f>'ALL PROJECTS MONTHLY REPORT'!Z43</f>
        <v>CFP</v>
      </c>
      <c r="AA43" s="151">
        <f>'ALL PROJECTS MONTHLY REPORT'!AA43</f>
        <v>0</v>
      </c>
      <c r="AB43" s="152">
        <f>'ALL PROJECTS MONTHLY REPORT'!AB43</f>
        <v>5977756.1500000004</v>
      </c>
      <c r="AC43" s="152">
        <f>'ALL PROJECTS MONTHLY REPORT'!AC43</f>
        <v>1066756.51</v>
      </c>
      <c r="AD43" s="37">
        <f>'ALL PROJECTS MONTHLY REPORT'!AD43</f>
        <v>7044512.6600000001</v>
      </c>
      <c r="AE43" s="28">
        <f>'ALL PROJECTS MONTHLY REPORT'!AE43</f>
        <v>0.17845433691703866</v>
      </c>
      <c r="AF43" s="37">
        <f>'ALL PROJECTS MONTHLY REPORT'!AF43</f>
        <v>7044512.6699999999</v>
      </c>
      <c r="AG43" s="152">
        <f>'ALL PROJECTS MONTHLY REPORT'!AG43</f>
        <v>0</v>
      </c>
      <c r="AH43" s="37">
        <f>'ALL PROJECTS MONTHLY REPORT'!AH43</f>
        <v>7044512.6699999999</v>
      </c>
      <c r="AI43" s="39">
        <f>'ALL PROJECTS MONTHLY REPORT'!AI43</f>
        <v>1.0000000014195445</v>
      </c>
      <c r="AJ43" s="40">
        <f>'ALL PROJECTS MONTHLY REPORT'!AJ43</f>
        <v>12.402777777777779</v>
      </c>
      <c r="AK43" s="39">
        <f>'ALL PROJECTS MONTHLY REPORT'!AK43</f>
        <v>1</v>
      </c>
      <c r="AL43" s="119">
        <f>'ALL PROJECTS MONTHLY REPORT'!AL43</f>
        <v>0</v>
      </c>
      <c r="AM43" s="153" t="str">
        <f>'ALL PROJECTS MONTHLY REPORT'!AM43</f>
        <v>Project Closed</v>
      </c>
      <c r="AN43" s="154" t="s">
        <v>223</v>
      </c>
    </row>
    <row r="44" spans="1:40" s="155" customFormat="1" ht="28.8" x14ac:dyDescent="0.3">
      <c r="A44" s="147">
        <f>'ALL PROJECTS MONTHLY REPORT'!A44</f>
        <v>5057</v>
      </c>
      <c r="B44" s="148" t="str">
        <f>'ALL PROJECTS MONTHLY REPORT'!B44</f>
        <v>Carolina</v>
      </c>
      <c r="C44" s="148" t="str">
        <f>'ALL PROJECTS MONTHLY REPORT'!C44</f>
        <v>Los Mirtos</v>
      </c>
      <c r="D44" s="148" t="str">
        <f>'ALL PROJECTS MONTHLY REPORT'!D44</f>
        <v>José González</v>
      </c>
      <c r="E44" s="148" t="str">
        <f>'ALL PROJECTS MONTHLY REPORT'!E44</f>
        <v>Cost Control</v>
      </c>
      <c r="F44" s="148" t="str">
        <f>'ALL PROJECTS MONTHLY REPORT'!F44</f>
        <v>CCC-JV</v>
      </c>
      <c r="G44" s="148" t="str">
        <f>'ALL PROJECTS MONTHLY REPORT'!G44</f>
        <v>Hernández   -    Bauzá</v>
      </c>
      <c r="H44" s="148" t="str">
        <f>'ALL PROJECTS MONTHLY REPORT'!H44</f>
        <v>Del Valle group</v>
      </c>
      <c r="I44" s="149">
        <f>'ALL PROJECTS MONTHLY REPORT'!I44</f>
        <v>144</v>
      </c>
      <c r="J44" s="149">
        <f>'ALL PROJECTS MONTHLY REPORT'!J44</f>
        <v>144</v>
      </c>
      <c r="K44" s="149">
        <f>'ALL PROJECTS MONTHLY REPORT'!K44</f>
        <v>0</v>
      </c>
      <c r="L44" s="26">
        <f>'ALL PROJECTS MONTHLY REPORT'!L44</f>
        <v>144</v>
      </c>
      <c r="M44" s="149">
        <f>'ALL PROJECTS MONTHLY REPORT'!M44</f>
        <v>0</v>
      </c>
      <c r="N44" s="149">
        <f>'ALL PROJECTS MONTHLY REPORT'!N44</f>
        <v>545</v>
      </c>
      <c r="O44" s="149">
        <f>'ALL PROJECTS MONTHLY REPORT'!O44</f>
        <v>121</v>
      </c>
      <c r="P44" s="27">
        <f>'ALL PROJECTS MONTHLY REPORT'!P44</f>
        <v>666</v>
      </c>
      <c r="Q44" s="28">
        <f>'ALL PROJECTS MONTHLY REPORT'!Q44</f>
        <v>0.22201834862385322</v>
      </c>
      <c r="R44" s="29">
        <f>'ALL PROJECTS MONTHLY REPORT'!R44</f>
        <v>690</v>
      </c>
      <c r="S44" s="28">
        <f>'ALL PROJECTS MONTHLY REPORT'!S44</f>
        <v>1</v>
      </c>
      <c r="T44" s="31">
        <f>'ALL PROJECTS MONTHLY REPORT'!T44</f>
        <v>40490</v>
      </c>
      <c r="U44" s="31">
        <f>'ALL PROJECTS MONTHLY REPORT'!U44</f>
        <v>41034</v>
      </c>
      <c r="V44" s="32">
        <f>'ALL PROJECTS MONTHLY REPORT'!V44</f>
        <v>41155</v>
      </c>
      <c r="W44" s="32">
        <f>'ALL PROJECTS MONTHLY REPORT'!W44</f>
        <v>41180</v>
      </c>
      <c r="X44" s="32">
        <f>'ALL PROJECTS MONTHLY REPORT'!X44</f>
        <v>41472</v>
      </c>
      <c r="Y44" s="31">
        <f>'ALL PROJECTS MONTHLY REPORT'!Y44</f>
        <v>0</v>
      </c>
      <c r="Z44" s="150" t="str">
        <f>'ALL PROJECTS MONTHLY REPORT'!Z44</f>
        <v>Tax Credit</v>
      </c>
      <c r="AA44" s="151">
        <f>'ALL PROJECTS MONTHLY REPORT'!AA44</f>
        <v>0</v>
      </c>
      <c r="AB44" s="152">
        <f>'ALL PROJECTS MONTHLY REPORT'!AB44</f>
        <v>14841000</v>
      </c>
      <c r="AC44" s="152">
        <f>'ALL PROJECTS MONTHLY REPORT'!AC44</f>
        <v>272983</v>
      </c>
      <c r="AD44" s="37">
        <f>'ALL PROJECTS MONTHLY REPORT'!AD44</f>
        <v>15113983</v>
      </c>
      <c r="AE44" s="28">
        <f>'ALL PROJECTS MONTHLY REPORT'!AE44</f>
        <v>1.8393841385351391E-2</v>
      </c>
      <c r="AF44" s="37">
        <f>'ALL PROJECTS MONTHLY REPORT'!AF44</f>
        <v>14923649</v>
      </c>
      <c r="AG44" s="152">
        <f>'ALL PROJECTS MONTHLY REPORT'!AG44</f>
        <v>0</v>
      </c>
      <c r="AH44" s="37">
        <f>'ALL PROJECTS MONTHLY REPORT'!AH44</f>
        <v>14923649</v>
      </c>
      <c r="AI44" s="39">
        <f>'ALL PROJECTS MONTHLY REPORT'!AI44</f>
        <v>0.98740676101064817</v>
      </c>
      <c r="AJ44" s="40">
        <f>'ALL PROJECTS MONTHLY REPORT'!AJ44</f>
        <v>4.791666666666667</v>
      </c>
      <c r="AK44" s="39">
        <f>'ALL PROJECTS MONTHLY REPORT'!AK44</f>
        <v>1</v>
      </c>
      <c r="AL44" s="119">
        <f>'ALL PROJECTS MONTHLY REPORT'!AL44</f>
        <v>0</v>
      </c>
      <c r="AM44" s="153" t="str">
        <f>'ALL PROJECTS MONTHLY REPORT'!AM44</f>
        <v>Project Closed</v>
      </c>
      <c r="AN44" s="154" t="s">
        <v>223</v>
      </c>
    </row>
    <row r="45" spans="1:40" s="155" customFormat="1" ht="57.6" x14ac:dyDescent="0.3">
      <c r="A45" s="147">
        <f>'ALL PROJECTS MONTHLY REPORT'!A45</f>
        <v>5076</v>
      </c>
      <c r="B45" s="148" t="str">
        <f>'ALL PROJECTS MONTHLY REPORT'!B45</f>
        <v>Carolina</v>
      </c>
      <c r="C45" s="148" t="str">
        <f>'ALL PROJECTS MONTHLY REPORT'!C45</f>
        <v>Catañito Gardens</v>
      </c>
      <c r="D45" s="148" t="str">
        <f>'ALL PROJECTS MONTHLY REPORT'!D45</f>
        <v>Luis Rodríguez</v>
      </c>
      <c r="E45" s="148" t="str">
        <f>'ALL PROJECTS MONTHLY REPORT'!E45</f>
        <v>Inn Capital Housing Division Joint Venture</v>
      </c>
      <c r="F45" s="148" t="str">
        <f>'ALL PROJECTS MONTHLY REPORT'!F45</f>
        <v xml:space="preserve">MD
</v>
      </c>
      <c r="G45" s="148" t="str">
        <f>'ALL PROJECTS MONTHLY REPORT'!G45</f>
        <v>URS Caribe</v>
      </c>
      <c r="H45" s="148" t="str">
        <f>'ALL PROJECTS MONTHLY REPORT'!H45</f>
        <v>RBC Construction</v>
      </c>
      <c r="I45" s="149">
        <f>'ALL PROJECTS MONTHLY REPORT'!I45</f>
        <v>124</v>
      </c>
      <c r="J45" s="149">
        <f>'ALL PROJECTS MONTHLY REPORT'!J45</f>
        <v>124</v>
      </c>
      <c r="K45" s="149">
        <f>'ALL PROJECTS MONTHLY REPORT'!K45</f>
        <v>0</v>
      </c>
      <c r="L45" s="26">
        <f>'ALL PROJECTS MONTHLY REPORT'!L45</f>
        <v>124</v>
      </c>
      <c r="M45" s="149">
        <f>'ALL PROJECTS MONTHLY REPORT'!M45</f>
        <v>0</v>
      </c>
      <c r="N45" s="149">
        <f>'ALL PROJECTS MONTHLY REPORT'!N45</f>
        <v>730</v>
      </c>
      <c r="O45" s="149">
        <f>'ALL PROJECTS MONTHLY REPORT'!O45</f>
        <v>937</v>
      </c>
      <c r="P45" s="27">
        <f>'ALL PROJECTS MONTHLY REPORT'!P45</f>
        <v>1667</v>
      </c>
      <c r="Q45" s="28">
        <f>'ALL PROJECTS MONTHLY REPORT'!Q45</f>
        <v>1.2835616438356163</v>
      </c>
      <c r="R45" s="29">
        <f>'ALL PROJECTS MONTHLY REPORT'!R45</f>
        <v>0</v>
      </c>
      <c r="S45" s="28">
        <f>'ALL PROJECTS MONTHLY REPORT'!S45</f>
        <v>1</v>
      </c>
      <c r="T45" s="31">
        <f>'ALL PROJECTS MONTHLY REPORT'!T45</f>
        <v>38756</v>
      </c>
      <c r="U45" s="31">
        <f>'ALL PROJECTS MONTHLY REPORT'!U45</f>
        <v>39485</v>
      </c>
      <c r="V45" s="32">
        <f>'ALL PROJECTS MONTHLY REPORT'!V45</f>
        <v>40422</v>
      </c>
      <c r="W45" s="32">
        <f>'ALL PROJECTS MONTHLY REPORT'!W45</f>
        <v>38756</v>
      </c>
      <c r="X45" s="32">
        <f>'ALL PROJECTS MONTHLY REPORT'!X45</f>
        <v>40630</v>
      </c>
      <c r="Y45" s="31">
        <f>'ALL PROJECTS MONTHLY REPORT'!Y45</f>
        <v>0</v>
      </c>
      <c r="Z45" s="150" t="str">
        <f>'ALL PROJECTS MONTHLY REPORT'!Z45</f>
        <v>Tax Credit 908-2008</v>
      </c>
      <c r="AA45" s="151">
        <f>'ALL PROJECTS MONTHLY REPORT'!AA45</f>
        <v>0</v>
      </c>
      <c r="AB45" s="152">
        <f>'ALL PROJECTS MONTHLY REPORT'!AB45</f>
        <v>13938100</v>
      </c>
      <c r="AC45" s="152">
        <f>'ALL PROJECTS MONTHLY REPORT'!AC45</f>
        <v>819027.61999999988</v>
      </c>
      <c r="AD45" s="37">
        <f>'ALL PROJECTS MONTHLY REPORT'!AD45</f>
        <v>14757127.619999999</v>
      </c>
      <c r="AE45" s="28">
        <f>'ALL PROJECTS MONTHLY REPORT'!AE45</f>
        <v>5.8761783887330402E-2</v>
      </c>
      <c r="AF45" s="37">
        <f>'ALL PROJECTS MONTHLY REPORT'!AF45</f>
        <v>14757127.619999999</v>
      </c>
      <c r="AG45" s="152">
        <f>'ALL PROJECTS MONTHLY REPORT'!AG45</f>
        <v>0</v>
      </c>
      <c r="AH45" s="37">
        <f>'ALL PROJECTS MONTHLY REPORT'!AH45</f>
        <v>14757127.619999999</v>
      </c>
      <c r="AI45" s="39">
        <f>'ALL PROJECTS MONTHLY REPORT'!AI45</f>
        <v>1</v>
      </c>
      <c r="AJ45" s="40">
        <f>'ALL PROJECTS MONTHLY REPORT'!AJ45</f>
        <v>0</v>
      </c>
      <c r="AK45" s="39">
        <f>'ALL PROJECTS MONTHLY REPORT'!AK45</f>
        <v>1</v>
      </c>
      <c r="AL45" s="119">
        <f>'ALL PROJECTS MONTHLY REPORT'!AL45</f>
        <v>0</v>
      </c>
      <c r="AM45" s="153" t="str">
        <f>'ALL PROJECTS MONTHLY REPORT'!AM45</f>
        <v>Project Closed</v>
      </c>
      <c r="AN45" s="154" t="s">
        <v>223</v>
      </c>
    </row>
    <row r="46" spans="1:40" s="155" customFormat="1" ht="28.8" x14ac:dyDescent="0.3">
      <c r="A46" s="147">
        <f>'ALL PROJECTS MONTHLY REPORT'!A46</f>
        <v>5102</v>
      </c>
      <c r="B46" s="148" t="str">
        <f>'ALL PROJECTS MONTHLY REPORT'!B46</f>
        <v>Carolina</v>
      </c>
      <c r="C46" s="148" t="str">
        <f>'ALL PROJECTS MONTHLY REPORT'!C46</f>
        <v>El Coral</v>
      </c>
      <c r="D46" s="148" t="str">
        <f>'ALL PROJECTS MONTHLY REPORT'!D46</f>
        <v>José A. González</v>
      </c>
      <c r="E46" s="148" t="str">
        <f>'ALL PROJECTS MONTHLY REPORT'!E46</f>
        <v>Cost Control Company, Inc.</v>
      </c>
      <c r="F46" s="148" t="str">
        <f>'ALL PROJECTS MONTHLY REPORT'!F46</f>
        <v xml:space="preserve">URS Caribe
</v>
      </c>
      <c r="G46" s="148" t="str">
        <f>'ALL PROJECTS MONTHLY REPORT'!G46</f>
        <v>Francinetti Arquitectos</v>
      </c>
      <c r="H46" s="148" t="str">
        <f>'ALL PROJECTS MONTHLY REPORT'!H46</f>
        <v>Orion Contractors</v>
      </c>
      <c r="I46" s="149">
        <f>'ALL PROJECTS MONTHLY REPORT'!I46</f>
        <v>100</v>
      </c>
      <c r="J46" s="149">
        <f>'ALL PROJECTS MONTHLY REPORT'!J46</f>
        <v>100</v>
      </c>
      <c r="K46" s="149">
        <f>'ALL PROJECTS MONTHLY REPORT'!K46</f>
        <v>0</v>
      </c>
      <c r="L46" s="26">
        <f>'ALL PROJECTS MONTHLY REPORT'!L46</f>
        <v>100</v>
      </c>
      <c r="M46" s="149">
        <f>'ALL PROJECTS MONTHLY REPORT'!M46</f>
        <v>0</v>
      </c>
      <c r="N46" s="149">
        <f>'ALL PROJECTS MONTHLY REPORT'!N46</f>
        <v>913</v>
      </c>
      <c r="O46" s="149">
        <f>'ALL PROJECTS MONTHLY REPORT'!O46</f>
        <v>1268</v>
      </c>
      <c r="P46" s="27">
        <f>'ALL PROJECTS MONTHLY REPORT'!P46</f>
        <v>2181</v>
      </c>
      <c r="Q46" s="28">
        <f>'ALL PROJECTS MONTHLY REPORT'!Q46</f>
        <v>1.3888280394304491</v>
      </c>
      <c r="R46" s="29">
        <f>'ALL PROJECTS MONTHLY REPORT'!R46</f>
        <v>2180</v>
      </c>
      <c r="S46" s="28">
        <f>'ALL PROJECTS MONTHLY REPORT'!S46</f>
        <v>1</v>
      </c>
      <c r="T46" s="31">
        <f>'ALL PROJECTS MONTHLY REPORT'!T46</f>
        <v>38726</v>
      </c>
      <c r="U46" s="31">
        <f>'ALL PROJECTS MONTHLY REPORT'!U46</f>
        <v>39638</v>
      </c>
      <c r="V46" s="32">
        <f>'ALL PROJECTS MONTHLY REPORT'!V46</f>
        <v>40906</v>
      </c>
      <c r="W46" s="32">
        <f>'ALL PROJECTS MONTHLY REPORT'!W46</f>
        <v>40906</v>
      </c>
      <c r="X46" s="32">
        <f>'ALL PROJECTS MONTHLY REPORT'!X46</f>
        <v>41089</v>
      </c>
      <c r="Y46" s="31">
        <f>'ALL PROJECTS MONTHLY REPORT'!Y46</f>
        <v>0</v>
      </c>
      <c r="Z46" s="150" t="str">
        <f>'ALL PROJECTS MONTHLY REPORT'!Z46</f>
        <v>Tax Credit</v>
      </c>
      <c r="AA46" s="151">
        <f>'ALL PROJECTS MONTHLY REPORT'!AA46</f>
        <v>0</v>
      </c>
      <c r="AB46" s="152">
        <f>'ALL PROJECTS MONTHLY REPORT'!AB46</f>
        <v>9718830</v>
      </c>
      <c r="AC46" s="152">
        <f>'ALL PROJECTS MONTHLY REPORT'!AC46</f>
        <v>1196730.19</v>
      </c>
      <c r="AD46" s="37">
        <f>'ALL PROJECTS MONTHLY REPORT'!AD46</f>
        <v>10915560.189999999</v>
      </c>
      <c r="AE46" s="28">
        <f>'ALL PROJECTS MONTHLY REPORT'!AE46</f>
        <v>0.1231352117487393</v>
      </c>
      <c r="AF46" s="37">
        <f>'ALL PROJECTS MONTHLY REPORT'!AF46</f>
        <v>10915560.189999999</v>
      </c>
      <c r="AG46" s="152">
        <f>'ALL PROJECTS MONTHLY REPORT'!AG46</f>
        <v>0</v>
      </c>
      <c r="AH46" s="37">
        <f>'ALL PROJECTS MONTHLY REPORT'!AH46</f>
        <v>10915560.189999999</v>
      </c>
      <c r="AI46" s="39">
        <f>'ALL PROJECTS MONTHLY REPORT'!AI46</f>
        <v>1</v>
      </c>
      <c r="AJ46" s="40">
        <f>'ALL PROJECTS MONTHLY REPORT'!AJ46</f>
        <v>21.8</v>
      </c>
      <c r="AK46" s="39">
        <f>'ALL PROJECTS MONTHLY REPORT'!AK46</f>
        <v>1</v>
      </c>
      <c r="AL46" s="119">
        <f>'ALL PROJECTS MONTHLY REPORT'!AL46</f>
        <v>0</v>
      </c>
      <c r="AM46" s="153" t="str">
        <f>'ALL PROJECTS MONTHLY REPORT'!AM46</f>
        <v>Project Closed</v>
      </c>
      <c r="AN46" s="154" t="s">
        <v>223</v>
      </c>
    </row>
    <row r="47" spans="1:40" s="155" customFormat="1" ht="57.6" x14ac:dyDescent="0.3">
      <c r="A47" s="147">
        <f>'ALL PROJECTS MONTHLY REPORT'!A47</f>
        <v>5101</v>
      </c>
      <c r="B47" s="148" t="str">
        <f>'ALL PROJECTS MONTHLY REPORT'!B47</f>
        <v>Carolina</v>
      </c>
      <c r="C47" s="148" t="str">
        <f>'ALL PROJECTS MONTHLY REPORT'!C47</f>
        <v>La Esmeralda</v>
      </c>
      <c r="D47" s="148" t="str">
        <f>'ALL PROJECTS MONTHLY REPORT'!D47</f>
        <v>Luis Rodríguez</v>
      </c>
      <c r="E47" s="148" t="str">
        <f>'ALL PROJECTS MONTHLY REPORT'!E47</f>
        <v>Inn Capital Housing Division Joint Venture</v>
      </c>
      <c r="F47" s="148" t="str">
        <f>'ALL PROJECTS MONTHLY REPORT'!F47</f>
        <v xml:space="preserve">BMA
</v>
      </c>
      <c r="G47" s="148" t="str">
        <f>'ALL PROJECTS MONTHLY REPORT'!G47</f>
        <v>Carlos E. Betancourt</v>
      </c>
      <c r="H47" s="148" t="str">
        <f>'ALL PROJECTS MONTHLY REPORT'!H47</f>
        <v>Construction Zone Corp.</v>
      </c>
      <c r="I47" s="149">
        <f>'ALL PROJECTS MONTHLY REPORT'!I47</f>
        <v>84</v>
      </c>
      <c r="J47" s="149">
        <f>'ALL PROJECTS MONTHLY REPORT'!J47</f>
        <v>84</v>
      </c>
      <c r="K47" s="149">
        <f>'ALL PROJECTS MONTHLY REPORT'!K47</f>
        <v>0</v>
      </c>
      <c r="L47" s="26">
        <f>'ALL PROJECTS MONTHLY REPORT'!L47</f>
        <v>84</v>
      </c>
      <c r="M47" s="149">
        <f>'ALL PROJECTS MONTHLY REPORT'!M47</f>
        <v>0</v>
      </c>
      <c r="N47" s="149">
        <f>'ALL PROJECTS MONTHLY REPORT'!N47</f>
        <v>549</v>
      </c>
      <c r="O47" s="149">
        <f>'ALL PROJECTS MONTHLY REPORT'!O47</f>
        <v>65</v>
      </c>
      <c r="P47" s="27">
        <f>'ALL PROJECTS MONTHLY REPORT'!P47</f>
        <v>614</v>
      </c>
      <c r="Q47" s="28">
        <f>'ALL PROJECTS MONTHLY REPORT'!Q47</f>
        <v>0.11839708561020036</v>
      </c>
      <c r="R47" s="29">
        <f>'ALL PROJECTS MONTHLY REPORT'!R47</f>
        <v>612</v>
      </c>
      <c r="S47" s="28">
        <f>'ALL PROJECTS MONTHLY REPORT'!S47</f>
        <v>1</v>
      </c>
      <c r="T47" s="31">
        <f>'ALL PROJECTS MONTHLY REPORT'!T47</f>
        <v>39804</v>
      </c>
      <c r="U47" s="31">
        <f>'ALL PROJECTS MONTHLY REPORT'!U47</f>
        <v>40352</v>
      </c>
      <c r="V47" s="32">
        <f>'ALL PROJECTS MONTHLY REPORT'!V47</f>
        <v>40417</v>
      </c>
      <c r="W47" s="32">
        <f>'ALL PROJECTS MONTHLY REPORT'!W47</f>
        <v>40416</v>
      </c>
      <c r="X47" s="32">
        <f>'ALL PROJECTS MONTHLY REPORT'!X47</f>
        <v>40522</v>
      </c>
      <c r="Y47" s="31">
        <f>'ALL PROJECTS MONTHLY REPORT'!Y47</f>
        <v>0</v>
      </c>
      <c r="Z47" s="150" t="str">
        <f>'ALL PROJECTS MONTHLY REPORT'!Z47</f>
        <v>Tax Credit</v>
      </c>
      <c r="AA47" s="151">
        <f>'ALL PROJECTS MONTHLY REPORT'!AA47</f>
        <v>0</v>
      </c>
      <c r="AB47" s="152">
        <f>'ALL PROJECTS MONTHLY REPORT'!AB47</f>
        <v>4462898</v>
      </c>
      <c r="AC47" s="152">
        <f>'ALL PROJECTS MONTHLY REPORT'!AC47</f>
        <v>32305.97</v>
      </c>
      <c r="AD47" s="37">
        <f>'ALL PROJECTS MONTHLY REPORT'!AD47</f>
        <v>4495203.97</v>
      </c>
      <c r="AE47" s="28">
        <f>'ALL PROJECTS MONTHLY REPORT'!AE47</f>
        <v>7.2387874425989575E-3</v>
      </c>
      <c r="AF47" s="37">
        <f>'ALL PROJECTS MONTHLY REPORT'!AF47</f>
        <v>4495203.7699999996</v>
      </c>
      <c r="AG47" s="152">
        <f>'ALL PROJECTS MONTHLY REPORT'!AG47</f>
        <v>0</v>
      </c>
      <c r="AH47" s="37">
        <f>'ALL PROJECTS MONTHLY REPORT'!AH47</f>
        <v>4495203.7699999996</v>
      </c>
      <c r="AI47" s="39">
        <f>'ALL PROJECTS MONTHLY REPORT'!AI47</f>
        <v>0.99999995550813681</v>
      </c>
      <c r="AJ47" s="40">
        <f>'ALL PROJECTS MONTHLY REPORT'!AJ47</f>
        <v>7.2857142857142856</v>
      </c>
      <c r="AK47" s="39">
        <f>'ALL PROJECTS MONTHLY REPORT'!AK47</f>
        <v>1</v>
      </c>
      <c r="AL47" s="119">
        <f>'ALL PROJECTS MONTHLY REPORT'!AL47</f>
        <v>0</v>
      </c>
      <c r="AM47" s="153" t="str">
        <f>'ALL PROJECTS MONTHLY REPORT'!AM47</f>
        <v>Project Closed</v>
      </c>
      <c r="AN47" s="154" t="s">
        <v>223</v>
      </c>
    </row>
    <row r="48" spans="1:40" s="155" customFormat="1" ht="115.2" x14ac:dyDescent="0.3">
      <c r="A48" s="147">
        <f>'ALL PROJECTS MONTHLY REPORT'!A48</f>
        <v>5075</v>
      </c>
      <c r="B48" s="148" t="str">
        <f>'ALL PROJECTS MONTHLY REPORT'!B48</f>
        <v>Carolina</v>
      </c>
      <c r="C48" s="148" t="str">
        <f>'ALL PROJECTS MONTHLY REPORT'!C48</f>
        <v>Lagos de Blasina</v>
      </c>
      <c r="D48" s="148" t="str">
        <f>'ALL PROJECTS MONTHLY REPORT'!D48</f>
        <v>José A. González</v>
      </c>
      <c r="E48" s="148" t="str">
        <f>'ALL PROJECTS MONTHLY REPORT'!E48</f>
        <v>Cost Control Company, Inc.</v>
      </c>
      <c r="F48" s="148" t="str">
        <f>'ALL PROJECTS MONTHLY REPORT'!F48</f>
        <v>CMS</v>
      </c>
      <c r="G48" s="148" t="str">
        <f>'ALL PROJECTS MONTHLY REPORT'!G48</f>
        <v>Guillermety, Ortiz &amp; Asoc. (DG3A Design Group, PSC is actually supervising the works)</v>
      </c>
      <c r="H48" s="148" t="str">
        <f>'ALL PROJECTS MONTHLY REPORT'!H48</f>
        <v>Mejia Construction</v>
      </c>
      <c r="I48" s="149">
        <f>'ALL PROJECTS MONTHLY REPORT'!I48</f>
        <v>240</v>
      </c>
      <c r="J48" s="149">
        <f>'ALL PROJECTS MONTHLY REPORT'!J48</f>
        <v>240</v>
      </c>
      <c r="K48" s="149">
        <f>'ALL PROJECTS MONTHLY REPORT'!K48</f>
        <v>0</v>
      </c>
      <c r="L48" s="26">
        <f>'ALL PROJECTS MONTHLY REPORT'!L48</f>
        <v>240</v>
      </c>
      <c r="M48" s="149">
        <f>'ALL PROJECTS MONTHLY REPORT'!M48</f>
        <v>0</v>
      </c>
      <c r="N48" s="149">
        <f>'ALL PROJECTS MONTHLY REPORT'!N48</f>
        <v>800</v>
      </c>
      <c r="O48" s="149">
        <f>'ALL PROJECTS MONTHLY REPORT'!O48</f>
        <v>289</v>
      </c>
      <c r="P48" s="27">
        <f>'ALL PROJECTS MONTHLY REPORT'!P48</f>
        <v>1089</v>
      </c>
      <c r="Q48" s="28">
        <f>'ALL PROJECTS MONTHLY REPORT'!Q48</f>
        <v>0.36125000000000002</v>
      </c>
      <c r="R48" s="29">
        <f>'ALL PROJECTS MONTHLY REPORT'!R48</f>
        <v>1077</v>
      </c>
      <c r="S48" s="28">
        <f>'ALL PROJECTS MONTHLY REPORT'!S48</f>
        <v>1</v>
      </c>
      <c r="T48" s="31">
        <f>'ALL PROJECTS MONTHLY REPORT'!T48</f>
        <v>39972</v>
      </c>
      <c r="U48" s="31">
        <f>'ALL PROJECTS MONTHLY REPORT'!U48</f>
        <v>40771</v>
      </c>
      <c r="V48" s="32">
        <f>'ALL PROJECTS MONTHLY REPORT'!V48</f>
        <v>41060</v>
      </c>
      <c r="W48" s="32">
        <f>'ALL PROJECTS MONTHLY REPORT'!W48</f>
        <v>41049</v>
      </c>
      <c r="X48" s="32">
        <f>'ALL PROJECTS MONTHLY REPORT'!X48</f>
        <v>41172</v>
      </c>
      <c r="Y48" s="31">
        <f>'ALL PROJECTS MONTHLY REPORT'!Y48</f>
        <v>0</v>
      </c>
      <c r="Z48" s="150" t="str">
        <f>'ALL PROJECTS MONTHLY REPORT'!Z48</f>
        <v xml:space="preserve">Tax Credit </v>
      </c>
      <c r="AA48" s="151">
        <f>'ALL PROJECTS MONTHLY REPORT'!AA48</f>
        <v>0</v>
      </c>
      <c r="AB48" s="152">
        <f>'ALL PROJECTS MONTHLY REPORT'!AB48</f>
        <v>15411000</v>
      </c>
      <c r="AC48" s="152">
        <f>'ALL PROJECTS MONTHLY REPORT'!AC48</f>
        <v>809595.16</v>
      </c>
      <c r="AD48" s="37">
        <f>'ALL PROJECTS MONTHLY REPORT'!AD48</f>
        <v>16220595.16</v>
      </c>
      <c r="AE48" s="28">
        <f>'ALL PROJECTS MONTHLY REPORT'!AE48</f>
        <v>5.2533590292648112E-2</v>
      </c>
      <c r="AF48" s="37">
        <f>'ALL PROJECTS MONTHLY REPORT'!AF48</f>
        <v>16220595.16</v>
      </c>
      <c r="AG48" s="152">
        <f>'ALL PROJECTS MONTHLY REPORT'!AG48</f>
        <v>0</v>
      </c>
      <c r="AH48" s="37">
        <f>'ALL PROJECTS MONTHLY REPORT'!AH48</f>
        <v>16220595.16</v>
      </c>
      <c r="AI48" s="39">
        <f>'ALL PROJECTS MONTHLY REPORT'!AI48</f>
        <v>1</v>
      </c>
      <c r="AJ48" s="40">
        <f>'ALL PROJECTS MONTHLY REPORT'!AJ48</f>
        <v>4.4874999999999998</v>
      </c>
      <c r="AK48" s="39">
        <f>'ALL PROJECTS MONTHLY REPORT'!AK48</f>
        <v>1</v>
      </c>
      <c r="AL48" s="119">
        <f>'ALL PROJECTS MONTHLY REPORT'!AL48</f>
        <v>0</v>
      </c>
      <c r="AM48" s="153" t="str">
        <f>'ALL PROJECTS MONTHLY REPORT'!AM48</f>
        <v>Project Closed</v>
      </c>
      <c r="AN48" s="154" t="s">
        <v>223</v>
      </c>
    </row>
    <row r="49" spans="1:40" s="155" customFormat="1" ht="28.8" x14ac:dyDescent="0.3">
      <c r="A49" s="147">
        <f>'ALL PROJECTS MONTHLY REPORT'!A49</f>
        <v>5212</v>
      </c>
      <c r="B49" s="148" t="str">
        <f>'ALL PROJECTS MONTHLY REPORT'!B49</f>
        <v>Carolina</v>
      </c>
      <c r="C49" s="148" t="str">
        <f>'ALL PROJECTS MONTHLY REPORT'!C49</f>
        <v>Roberto Clemente</v>
      </c>
      <c r="D49" s="148" t="str">
        <f>'ALL PROJECTS MONTHLY REPORT'!D49</f>
        <v>Luz Acevedo</v>
      </c>
      <c r="E49" s="148" t="str">
        <f>'ALL PROJECTS MONTHLY REPORT'!E49</f>
        <v>SEG</v>
      </c>
      <c r="F49" s="148" t="str">
        <f>'ALL PROJECTS MONTHLY REPORT'!F49</f>
        <v>CMS</v>
      </c>
      <c r="G49" s="148" t="str">
        <f>'ALL PROJECTS MONTHLY REPORT'!G49</f>
        <v>Jorge del Río</v>
      </c>
      <c r="H49" s="148" t="str">
        <f>'ALL PROJECTS MONTHLY REPORT'!H49</f>
        <v>North Connstruction</v>
      </c>
      <c r="I49" s="149">
        <f>'ALL PROJECTS MONTHLY REPORT'!I49</f>
        <v>126</v>
      </c>
      <c r="J49" s="149">
        <f>'ALL PROJECTS MONTHLY REPORT'!J49</f>
        <v>126</v>
      </c>
      <c r="K49" s="149">
        <f>'ALL PROJECTS MONTHLY REPORT'!K49</f>
        <v>0</v>
      </c>
      <c r="L49" s="26">
        <f>'ALL PROJECTS MONTHLY REPORT'!L49</f>
        <v>126</v>
      </c>
      <c r="M49" s="149">
        <f>'ALL PROJECTS MONTHLY REPORT'!M49</f>
        <v>0</v>
      </c>
      <c r="N49" s="149">
        <f>'ALL PROJECTS MONTHLY REPORT'!N49</f>
        <v>730</v>
      </c>
      <c r="O49" s="149">
        <f>'ALL PROJECTS MONTHLY REPORT'!O49</f>
        <v>242</v>
      </c>
      <c r="P49" s="27">
        <f>'ALL PROJECTS MONTHLY REPORT'!P49</f>
        <v>972</v>
      </c>
      <c r="Q49" s="28">
        <f>'ALL PROJECTS MONTHLY REPORT'!Q49</f>
        <v>0.33150684931506852</v>
      </c>
      <c r="R49" s="29">
        <f>'ALL PROJECTS MONTHLY REPORT'!R49</f>
        <v>1038</v>
      </c>
      <c r="S49" s="28">
        <f>'ALL PROJECTS MONTHLY REPORT'!S49</f>
        <v>1</v>
      </c>
      <c r="T49" s="31">
        <f>'ALL PROJECTS MONTHLY REPORT'!T49</f>
        <v>38208</v>
      </c>
      <c r="U49" s="31">
        <f>'ALL PROJECTS MONTHLY REPORT'!U49</f>
        <v>38937</v>
      </c>
      <c r="V49" s="32">
        <f>'ALL PROJECTS MONTHLY REPORT'!V49</f>
        <v>39179</v>
      </c>
      <c r="W49" s="32">
        <f>'ALL PROJECTS MONTHLY REPORT'!W49</f>
        <v>39246</v>
      </c>
      <c r="X49" s="32">
        <f>'ALL PROJECTS MONTHLY REPORT'!X49</f>
        <v>39500</v>
      </c>
      <c r="Y49" s="31">
        <f>'ALL PROJECTS MONTHLY REPORT'!Y49</f>
        <v>0</v>
      </c>
      <c r="Z49" s="150">
        <f>'ALL PROJECTS MONTHLY REPORT'!Z49</f>
        <v>0</v>
      </c>
      <c r="AA49" s="151">
        <f>'ALL PROJECTS MONTHLY REPORT'!AA49</f>
        <v>0</v>
      </c>
      <c r="AB49" s="152">
        <f>'ALL PROJECTS MONTHLY REPORT'!AB49</f>
        <v>11135000</v>
      </c>
      <c r="AC49" s="152">
        <f>'ALL PROJECTS MONTHLY REPORT'!AC49</f>
        <v>586931</v>
      </c>
      <c r="AD49" s="37">
        <f>'ALL PROJECTS MONTHLY REPORT'!AD49</f>
        <v>11721931</v>
      </c>
      <c r="AE49" s="28">
        <f>'ALL PROJECTS MONTHLY REPORT'!AE49</f>
        <v>5.2710462505612933E-2</v>
      </c>
      <c r="AF49" s="37">
        <f>'ALL PROJECTS MONTHLY REPORT'!AF49</f>
        <v>11610417</v>
      </c>
      <c r="AG49" s="152">
        <f>'ALL PROJECTS MONTHLY REPORT'!AG49</f>
        <v>0</v>
      </c>
      <c r="AH49" s="37">
        <f>'ALL PROJECTS MONTHLY REPORT'!AH49</f>
        <v>11610417</v>
      </c>
      <c r="AI49" s="39">
        <f>'ALL PROJECTS MONTHLY REPORT'!AI49</f>
        <v>0.99048672100185542</v>
      </c>
      <c r="AJ49" s="40">
        <f>'ALL PROJECTS MONTHLY REPORT'!AJ49</f>
        <v>8.2380952380952372</v>
      </c>
      <c r="AK49" s="39">
        <f>'ALL PROJECTS MONTHLY REPORT'!AK49</f>
        <v>1</v>
      </c>
      <c r="AL49" s="119">
        <f>'ALL PROJECTS MONTHLY REPORT'!AL49</f>
        <v>0</v>
      </c>
      <c r="AM49" s="153" t="str">
        <f>'ALL PROJECTS MONTHLY REPORT'!AM49</f>
        <v>Project Closed</v>
      </c>
      <c r="AN49" s="154" t="s">
        <v>223</v>
      </c>
    </row>
    <row r="50" spans="1:40" s="155" customFormat="1" ht="28.8" x14ac:dyDescent="0.3">
      <c r="A50" s="147">
        <f>'ALL PROJECTS MONTHLY REPORT'!A50</f>
        <v>3102</v>
      </c>
      <c r="B50" s="148" t="str">
        <f>'ALL PROJECTS MONTHLY REPORT'!B50</f>
        <v>Cataño</v>
      </c>
      <c r="C50" s="148" t="str">
        <f>'ALL PROJECTS MONTHLY REPORT'!C50</f>
        <v>Juana Matos I
(Fase I)</v>
      </c>
      <c r="D50" s="148" t="str">
        <f>'ALL PROJECTS MONTHLY REPORT'!D50</f>
        <v>Luz Acevedo</v>
      </c>
      <c r="E50" s="148" t="str">
        <f>'ALL PROJECTS MONTHLY REPORT'!E50</f>
        <v>A &amp; M</v>
      </c>
      <c r="F50" s="148" t="str">
        <f>'ALL PROJECTS MONTHLY REPORT'!F50</f>
        <v>AVP / Erwin Rodriguez</v>
      </c>
      <c r="G50" s="148" t="str">
        <f>'ALL PROJECTS MONTHLY REPORT'!G50</f>
        <v xml:space="preserve">Roca &amp; Associates </v>
      </c>
      <c r="H50" s="148" t="str">
        <f>'ALL PROJECTS MONTHLY REPORT'!H50</f>
        <v>Quintero Const.</v>
      </c>
      <c r="I50" s="149">
        <f>'ALL PROJECTS MONTHLY REPORT'!I50</f>
        <v>212</v>
      </c>
      <c r="J50" s="149">
        <f>'ALL PROJECTS MONTHLY REPORT'!J50</f>
        <v>212</v>
      </c>
      <c r="K50" s="149">
        <f>'ALL PROJECTS MONTHLY REPORT'!K50</f>
        <v>0</v>
      </c>
      <c r="L50" s="26">
        <f>'ALL PROJECTS MONTHLY REPORT'!L50</f>
        <v>212</v>
      </c>
      <c r="M50" s="149">
        <f>'ALL PROJECTS MONTHLY REPORT'!M50</f>
        <v>0</v>
      </c>
      <c r="N50" s="149">
        <f>'ALL PROJECTS MONTHLY REPORT'!N50</f>
        <v>892</v>
      </c>
      <c r="O50" s="149">
        <f>'ALL PROJECTS MONTHLY REPORT'!O50</f>
        <v>744</v>
      </c>
      <c r="P50" s="27">
        <f>'ALL PROJECTS MONTHLY REPORT'!P50</f>
        <v>1636</v>
      </c>
      <c r="Q50" s="28">
        <f>'ALL PROJECTS MONTHLY REPORT'!Q50</f>
        <v>0.8340807174887892</v>
      </c>
      <c r="R50" s="29">
        <f>'ALL PROJECTS MONTHLY REPORT'!R50</f>
        <v>1628</v>
      </c>
      <c r="S50" s="28">
        <f>'ALL PROJECTS MONTHLY REPORT'!S50</f>
        <v>1</v>
      </c>
      <c r="T50" s="31">
        <f>'ALL PROJECTS MONTHLY REPORT'!T50</f>
        <v>35579</v>
      </c>
      <c r="U50" s="31">
        <f>'ALL PROJECTS MONTHLY REPORT'!U50</f>
        <v>36470</v>
      </c>
      <c r="V50" s="32">
        <f>'ALL PROJECTS MONTHLY REPORT'!V50</f>
        <v>37214</v>
      </c>
      <c r="W50" s="32">
        <f>'ALL PROJECTS MONTHLY REPORT'!W50</f>
        <v>37207</v>
      </c>
      <c r="X50" s="32">
        <f>'ALL PROJECTS MONTHLY REPORT'!X50</f>
        <v>37459</v>
      </c>
      <c r="Y50" s="31">
        <f>'ALL PROJECTS MONTHLY REPORT'!Y50</f>
        <v>0</v>
      </c>
      <c r="Z50" s="150">
        <f>'ALL PROJECTS MONTHLY REPORT'!Z50</f>
        <v>0</v>
      </c>
      <c r="AA50" s="151">
        <f>'ALL PROJECTS MONTHLY REPORT'!AA50</f>
        <v>0</v>
      </c>
      <c r="AB50" s="152">
        <f>'ALL PROJECTS MONTHLY REPORT'!AB50</f>
        <v>11640000</v>
      </c>
      <c r="AC50" s="152">
        <f>'ALL PROJECTS MONTHLY REPORT'!AC50</f>
        <v>424857</v>
      </c>
      <c r="AD50" s="37">
        <f>'ALL PROJECTS MONTHLY REPORT'!AD50</f>
        <v>12064857</v>
      </c>
      <c r="AE50" s="28">
        <f>'ALL PROJECTS MONTHLY REPORT'!AE50</f>
        <v>3.6499742268041237E-2</v>
      </c>
      <c r="AF50" s="37">
        <f>'ALL PROJECTS MONTHLY REPORT'!AF50</f>
        <v>11679790.199999999</v>
      </c>
      <c r="AG50" s="152">
        <f>'ALL PROJECTS MONTHLY REPORT'!AG50</f>
        <v>0</v>
      </c>
      <c r="AH50" s="37">
        <f>'ALL PROJECTS MONTHLY REPORT'!AH50</f>
        <v>11679790.199999999</v>
      </c>
      <c r="AI50" s="39">
        <f>'ALL PROJECTS MONTHLY REPORT'!AI50</f>
        <v>0.96808360016202422</v>
      </c>
      <c r="AJ50" s="40">
        <f>'ALL PROJECTS MONTHLY REPORT'!AJ50</f>
        <v>7.6792452830188678</v>
      </c>
      <c r="AK50" s="39">
        <f>'ALL PROJECTS MONTHLY REPORT'!AK50</f>
        <v>1</v>
      </c>
      <c r="AL50" s="119">
        <f>'ALL PROJECTS MONTHLY REPORT'!AL50</f>
        <v>0</v>
      </c>
      <c r="AM50" s="153" t="str">
        <f>'ALL PROJECTS MONTHLY REPORT'!AM50</f>
        <v>Project Closed</v>
      </c>
      <c r="AN50" s="154" t="s">
        <v>223</v>
      </c>
    </row>
    <row r="51" spans="1:40" s="155" customFormat="1" ht="28.8" x14ac:dyDescent="0.3">
      <c r="A51" s="147">
        <f>'ALL PROJECTS MONTHLY REPORT'!A51</f>
        <v>3102</v>
      </c>
      <c r="B51" s="148" t="str">
        <f>'ALL PROJECTS MONTHLY REPORT'!B51</f>
        <v>Cataño</v>
      </c>
      <c r="C51" s="148" t="str">
        <f>'ALL PROJECTS MONTHLY REPORT'!C51</f>
        <v>Juana Matos I
(Fase II)</v>
      </c>
      <c r="D51" s="148" t="str">
        <f>'ALL PROJECTS MONTHLY REPORT'!D51</f>
        <v>Pedro Vega</v>
      </c>
      <c r="E51" s="148" t="str">
        <f>'ALL PROJECTS MONTHLY REPORT'!E51</f>
        <v>A &amp; M</v>
      </c>
      <c r="F51" s="148" t="str">
        <f>'ALL PROJECTS MONTHLY REPORT'!F51</f>
        <v>BMA</v>
      </c>
      <c r="G51" s="148" t="str">
        <f>'ALL PROJECTS MONTHLY REPORT'!G51</f>
        <v xml:space="preserve">Roca &amp; Associates </v>
      </c>
      <c r="H51" s="148" t="str">
        <f>'ALL PROJECTS MONTHLY REPORT'!H51</f>
        <v>Rodríguez &amp; del Valle</v>
      </c>
      <c r="I51" s="149">
        <f>'ALL PROJECTS MONTHLY REPORT'!I51</f>
        <v>188</v>
      </c>
      <c r="J51" s="149">
        <f>'ALL PROJECTS MONTHLY REPORT'!J51</f>
        <v>188</v>
      </c>
      <c r="K51" s="149">
        <f>'ALL PROJECTS MONTHLY REPORT'!K51</f>
        <v>0</v>
      </c>
      <c r="L51" s="26">
        <f>'ALL PROJECTS MONTHLY REPORT'!L51</f>
        <v>188</v>
      </c>
      <c r="M51" s="149">
        <f>'ALL PROJECTS MONTHLY REPORT'!M51</f>
        <v>0</v>
      </c>
      <c r="N51" s="149">
        <f>'ALL PROJECTS MONTHLY REPORT'!N51</f>
        <v>1150</v>
      </c>
      <c r="O51" s="149">
        <f>'ALL PROJECTS MONTHLY REPORT'!O51</f>
        <v>141</v>
      </c>
      <c r="P51" s="27">
        <f>'ALL PROJECTS MONTHLY REPORT'!P51</f>
        <v>1291</v>
      </c>
      <c r="Q51" s="28">
        <f>'ALL PROJECTS MONTHLY REPORT'!Q51</f>
        <v>0.12260869565217392</v>
      </c>
      <c r="R51" s="29">
        <f>'ALL PROJECTS MONTHLY REPORT'!R51</f>
        <v>1179</v>
      </c>
      <c r="S51" s="28">
        <f>'ALL PROJECTS MONTHLY REPORT'!S51</f>
        <v>1</v>
      </c>
      <c r="T51" s="31">
        <f>'ALL PROJECTS MONTHLY REPORT'!T51</f>
        <v>37529</v>
      </c>
      <c r="U51" s="31">
        <f>'ALL PROJECTS MONTHLY REPORT'!U51</f>
        <v>38678</v>
      </c>
      <c r="V51" s="32">
        <f>'ALL PROJECTS MONTHLY REPORT'!V51</f>
        <v>38819</v>
      </c>
      <c r="W51" s="32">
        <f>'ALL PROJECTS MONTHLY REPORT'!W51</f>
        <v>38708</v>
      </c>
      <c r="X51" s="32">
        <f>'ALL PROJECTS MONTHLY REPORT'!X51</f>
        <v>38729</v>
      </c>
      <c r="Y51" s="31">
        <f>'ALL PROJECTS MONTHLY REPORT'!Y51</f>
        <v>0</v>
      </c>
      <c r="Z51" s="150">
        <f>'ALL PROJECTS MONTHLY REPORT'!Z51</f>
        <v>0</v>
      </c>
      <c r="AA51" s="151">
        <f>'ALL PROJECTS MONTHLY REPORT'!AA51</f>
        <v>0</v>
      </c>
      <c r="AB51" s="152">
        <f>'ALL PROJECTS MONTHLY REPORT'!AB51</f>
        <v>14243000</v>
      </c>
      <c r="AC51" s="152">
        <f>'ALL PROJECTS MONTHLY REPORT'!AC51</f>
        <v>831198</v>
      </c>
      <c r="AD51" s="37">
        <f>'ALL PROJECTS MONTHLY REPORT'!AD51</f>
        <v>15074198</v>
      </c>
      <c r="AE51" s="28">
        <f>'ALL PROJECTS MONTHLY REPORT'!AE51</f>
        <v>5.8358351470897983E-2</v>
      </c>
      <c r="AF51" s="37">
        <f>'ALL PROJECTS MONTHLY REPORT'!AF51</f>
        <v>15074198</v>
      </c>
      <c r="AG51" s="152">
        <f>'ALL PROJECTS MONTHLY REPORT'!AG51</f>
        <v>0</v>
      </c>
      <c r="AH51" s="37">
        <f>'ALL PROJECTS MONTHLY REPORT'!AH51</f>
        <v>15074198</v>
      </c>
      <c r="AI51" s="39">
        <f>'ALL PROJECTS MONTHLY REPORT'!AI51</f>
        <v>1</v>
      </c>
      <c r="AJ51" s="40">
        <f>'ALL PROJECTS MONTHLY REPORT'!AJ51</f>
        <v>6.2712765957446805</v>
      </c>
      <c r="AK51" s="39">
        <f>'ALL PROJECTS MONTHLY REPORT'!AK51</f>
        <v>1</v>
      </c>
      <c r="AL51" s="119">
        <f>'ALL PROJECTS MONTHLY REPORT'!AL51</f>
        <v>0</v>
      </c>
      <c r="AM51" s="153" t="str">
        <f>'ALL PROJECTS MONTHLY REPORT'!AM51</f>
        <v>Project Closed</v>
      </c>
      <c r="AN51" s="154" t="s">
        <v>223</v>
      </c>
    </row>
    <row r="52" spans="1:40" s="155" customFormat="1" ht="28.8" x14ac:dyDescent="0.3">
      <c r="A52" s="147">
        <f>'ALL PROJECTS MONTHLY REPORT'!A52</f>
        <v>5037</v>
      </c>
      <c r="B52" s="148" t="str">
        <f>'ALL PROJECTS MONTHLY REPORT'!B52</f>
        <v>Cataño</v>
      </c>
      <c r="C52" s="148" t="str">
        <f>'ALL PROJECTS MONTHLY REPORT'!C52</f>
        <v>Jardines de Cataño</v>
      </c>
      <c r="D52" s="148" t="str">
        <f>'ALL PROJECTS MONTHLY REPORT'!D52</f>
        <v>Pedro Vega</v>
      </c>
      <c r="E52" s="148" t="str">
        <f>'ALL PROJECTS MONTHLY REPORT'!E52</f>
        <v>Martinal Property</v>
      </c>
      <c r="F52" s="148" t="str">
        <f>'ALL PROJECTS MONTHLY REPORT'!F52</f>
        <v>CMS</v>
      </c>
      <c r="G52" s="148" t="str">
        <f>'ALL PROJECTS MONTHLY REPORT'!G52</f>
        <v>Interplan</v>
      </c>
      <c r="H52" s="148" t="str">
        <f>'ALL PROJECTS MONTHLY REPORT'!H52</f>
        <v>Francisco Levy Hijo Inc.</v>
      </c>
      <c r="I52" s="149">
        <f>'ALL PROJECTS MONTHLY REPORT'!I52</f>
        <v>180</v>
      </c>
      <c r="J52" s="149">
        <f>'ALL PROJECTS MONTHLY REPORT'!J52</f>
        <v>180</v>
      </c>
      <c r="K52" s="149">
        <f>'ALL PROJECTS MONTHLY REPORT'!K52</f>
        <v>0</v>
      </c>
      <c r="L52" s="26">
        <f>'ALL PROJECTS MONTHLY REPORT'!L52</f>
        <v>180</v>
      </c>
      <c r="M52" s="149">
        <f>'ALL PROJECTS MONTHLY REPORT'!M52</f>
        <v>0</v>
      </c>
      <c r="N52" s="149">
        <f>'ALL PROJECTS MONTHLY REPORT'!N52</f>
        <v>810</v>
      </c>
      <c r="O52" s="149">
        <f>'ALL PROJECTS MONTHLY REPORT'!O52</f>
        <v>369</v>
      </c>
      <c r="P52" s="27">
        <f>'ALL PROJECTS MONTHLY REPORT'!P52</f>
        <v>1179</v>
      </c>
      <c r="Q52" s="28">
        <f>'ALL PROJECTS MONTHLY REPORT'!Q52</f>
        <v>0.45555555555555555</v>
      </c>
      <c r="R52" s="29">
        <f>'ALL PROJECTS MONTHLY REPORT'!R52</f>
        <v>1175</v>
      </c>
      <c r="S52" s="28">
        <f>'ALL PROJECTS MONTHLY REPORT'!S52</f>
        <v>1</v>
      </c>
      <c r="T52" s="31">
        <f>'ALL PROJECTS MONTHLY REPORT'!T52</f>
        <v>38068</v>
      </c>
      <c r="U52" s="31">
        <f>'ALL PROJECTS MONTHLY REPORT'!U52</f>
        <v>38877</v>
      </c>
      <c r="V52" s="32">
        <f>'ALL PROJECTS MONTHLY REPORT'!V52</f>
        <v>39246</v>
      </c>
      <c r="W52" s="32">
        <f>'ALL PROJECTS MONTHLY REPORT'!W52</f>
        <v>39243</v>
      </c>
      <c r="X52" s="32">
        <f>'ALL PROJECTS MONTHLY REPORT'!X52</f>
        <v>39247</v>
      </c>
      <c r="Y52" s="31">
        <f>'ALL PROJECTS MONTHLY REPORT'!Y52</f>
        <v>0</v>
      </c>
      <c r="Z52" s="150" t="str">
        <f>'ALL PROJECTS MONTHLY REPORT'!Z52</f>
        <v>CFP</v>
      </c>
      <c r="AA52" s="151">
        <f>'ALL PROJECTS MONTHLY REPORT'!AA52</f>
        <v>0</v>
      </c>
      <c r="AB52" s="152">
        <f>'ALL PROJECTS MONTHLY REPORT'!AB52</f>
        <v>14181600</v>
      </c>
      <c r="AC52" s="152">
        <f>'ALL PROJECTS MONTHLY REPORT'!AC52</f>
        <v>1145235.46</v>
      </c>
      <c r="AD52" s="37">
        <f>'ALL PROJECTS MONTHLY REPORT'!AD52</f>
        <v>15326835.460000001</v>
      </c>
      <c r="AE52" s="28">
        <f>'ALL PROJECTS MONTHLY REPORT'!AE52</f>
        <v>8.075502482089468E-2</v>
      </c>
      <c r="AF52" s="37">
        <f>'ALL PROJECTS MONTHLY REPORT'!AF52</f>
        <v>15326835.439999999</v>
      </c>
      <c r="AG52" s="152">
        <f>'ALL PROJECTS MONTHLY REPORT'!AG52</f>
        <v>0</v>
      </c>
      <c r="AH52" s="37">
        <f>'ALL PROJECTS MONTHLY REPORT'!AH52</f>
        <v>15326835.439999999</v>
      </c>
      <c r="AI52" s="39">
        <f>'ALL PROJECTS MONTHLY REPORT'!AI52</f>
        <v>0.99999999869509915</v>
      </c>
      <c r="AJ52" s="40">
        <f>'ALL PROJECTS MONTHLY REPORT'!AJ52</f>
        <v>6.5277777777777777</v>
      </c>
      <c r="AK52" s="39">
        <f>'ALL PROJECTS MONTHLY REPORT'!AK52</f>
        <v>1</v>
      </c>
      <c r="AL52" s="119">
        <f>'ALL PROJECTS MONTHLY REPORT'!AL52</f>
        <v>0</v>
      </c>
      <c r="AM52" s="153" t="str">
        <f>'ALL PROJECTS MONTHLY REPORT'!AM52</f>
        <v>Project Closed</v>
      </c>
      <c r="AN52" s="154" t="s">
        <v>223</v>
      </c>
    </row>
    <row r="53" spans="1:40" s="155" customFormat="1" ht="28.8" x14ac:dyDescent="0.3">
      <c r="A53" s="147">
        <f>'ALL PROJECTS MONTHLY REPORT'!A53</f>
        <v>3083</v>
      </c>
      <c r="B53" s="148" t="str">
        <f>'ALL PROJECTS MONTHLY REPORT'!B53</f>
        <v>Cayey</v>
      </c>
      <c r="C53" s="148" t="str">
        <f>'ALL PROJECTS MONTHLY REPORT'!C53</f>
        <v>Luis Muñoz Morales</v>
      </c>
      <c r="D53" s="148" t="str">
        <f>'ALL PROJECTS MONTHLY REPORT'!D53</f>
        <v>Luz Acevedo</v>
      </c>
      <c r="E53" s="148" t="str">
        <f>'ALL PROJECTS MONTHLY REPORT'!E53</f>
        <v>MJ Consulting</v>
      </c>
      <c r="F53" s="148" t="str">
        <f>'ALL PROJECTS MONTHLY REPORT'!F53</f>
        <v>AVP</v>
      </c>
      <c r="G53" s="148" t="str">
        <f>'ALL PROJECTS MONTHLY REPORT'!G53</f>
        <v>Istra Hernández</v>
      </c>
      <c r="H53" s="148" t="str">
        <f>'ALL PROJECTS MONTHLY REPORT'!H53</f>
        <v>I Melendez</v>
      </c>
      <c r="I53" s="149">
        <f>'ALL PROJECTS MONTHLY REPORT'!I53</f>
        <v>280</v>
      </c>
      <c r="J53" s="149">
        <f>'ALL PROJECTS MONTHLY REPORT'!J53</f>
        <v>280</v>
      </c>
      <c r="K53" s="149">
        <f>'ALL PROJECTS MONTHLY REPORT'!K53</f>
        <v>0</v>
      </c>
      <c r="L53" s="26">
        <f>'ALL PROJECTS MONTHLY REPORT'!L53</f>
        <v>280</v>
      </c>
      <c r="M53" s="149">
        <f>'ALL PROJECTS MONTHLY REPORT'!M53</f>
        <v>0</v>
      </c>
      <c r="N53" s="149">
        <f>'ALL PROJECTS MONTHLY REPORT'!N53</f>
        <v>913</v>
      </c>
      <c r="O53" s="149">
        <f>'ALL PROJECTS MONTHLY REPORT'!O53</f>
        <v>416</v>
      </c>
      <c r="P53" s="27">
        <f>'ALL PROJECTS MONTHLY REPORT'!P53</f>
        <v>1329</v>
      </c>
      <c r="Q53" s="28">
        <f>'ALL PROJECTS MONTHLY REPORT'!Q53</f>
        <v>0.45564074479737132</v>
      </c>
      <c r="R53" s="29">
        <f>'ALL PROJECTS MONTHLY REPORT'!R53</f>
        <v>1342</v>
      </c>
      <c r="S53" s="28">
        <f>'ALL PROJECTS MONTHLY REPORT'!S53</f>
        <v>1</v>
      </c>
      <c r="T53" s="31">
        <f>'ALL PROJECTS MONTHLY REPORT'!T53</f>
        <v>35643</v>
      </c>
      <c r="U53" s="31">
        <f>'ALL PROJECTS MONTHLY REPORT'!U53</f>
        <v>36555</v>
      </c>
      <c r="V53" s="32">
        <f>'ALL PROJECTS MONTHLY REPORT'!V53</f>
        <v>36971</v>
      </c>
      <c r="W53" s="32">
        <f>'ALL PROJECTS MONTHLY REPORT'!W53</f>
        <v>36985</v>
      </c>
      <c r="X53" s="32">
        <f>'ALL PROJECTS MONTHLY REPORT'!X53</f>
        <v>37153</v>
      </c>
      <c r="Y53" s="31">
        <f>'ALL PROJECTS MONTHLY REPORT'!Y53</f>
        <v>0</v>
      </c>
      <c r="Z53" s="150">
        <f>'ALL PROJECTS MONTHLY REPORT'!Z53</f>
        <v>0</v>
      </c>
      <c r="AA53" s="151">
        <f>'ALL PROJECTS MONTHLY REPORT'!AA53</f>
        <v>0</v>
      </c>
      <c r="AB53" s="152">
        <f>'ALL PROJECTS MONTHLY REPORT'!AB53</f>
        <v>12895800</v>
      </c>
      <c r="AC53" s="152">
        <f>'ALL PROJECTS MONTHLY REPORT'!AC53</f>
        <v>452279</v>
      </c>
      <c r="AD53" s="37">
        <f>'ALL PROJECTS MONTHLY REPORT'!AD53</f>
        <v>13348079</v>
      </c>
      <c r="AE53" s="28">
        <f>'ALL PROJECTS MONTHLY REPORT'!AE53</f>
        <v>3.5071806324539774E-2</v>
      </c>
      <c r="AF53" s="37">
        <f>'ALL PROJECTS MONTHLY REPORT'!AF53</f>
        <v>13348079</v>
      </c>
      <c r="AG53" s="152">
        <f>'ALL PROJECTS MONTHLY REPORT'!AG53</f>
        <v>0</v>
      </c>
      <c r="AH53" s="37">
        <f>'ALL PROJECTS MONTHLY REPORT'!AH53</f>
        <v>13348079</v>
      </c>
      <c r="AI53" s="39">
        <f>'ALL PROJECTS MONTHLY REPORT'!AI53</f>
        <v>1</v>
      </c>
      <c r="AJ53" s="40">
        <f>'ALL PROJECTS MONTHLY REPORT'!AJ53</f>
        <v>4.7928571428571427</v>
      </c>
      <c r="AK53" s="39">
        <f>'ALL PROJECTS MONTHLY REPORT'!AK53</f>
        <v>1</v>
      </c>
      <c r="AL53" s="119">
        <f>'ALL PROJECTS MONTHLY REPORT'!AL53</f>
        <v>0</v>
      </c>
      <c r="AM53" s="153" t="str">
        <f>'ALL PROJECTS MONTHLY REPORT'!AM53</f>
        <v>Project Close</v>
      </c>
      <c r="AN53" s="154" t="s">
        <v>223</v>
      </c>
    </row>
    <row r="54" spans="1:40" s="155" customFormat="1" ht="28.8" x14ac:dyDescent="0.3">
      <c r="A54" s="147">
        <f>'ALL PROJECTS MONTHLY REPORT'!A54</f>
        <v>5127</v>
      </c>
      <c r="B54" s="148" t="str">
        <f>'ALL PROJECTS MONTHLY REPORT'!B54</f>
        <v>Cayey</v>
      </c>
      <c r="C54" s="148" t="str">
        <f>'ALL PROJECTS MONTHLY REPORT'!C54</f>
        <v>Jardines de Montellanos</v>
      </c>
      <c r="D54" s="148" t="str">
        <f>'ALL PROJECTS MONTHLY REPORT'!D54</f>
        <v>Rubén Cotto</v>
      </c>
      <c r="E54" s="148" t="str">
        <f>'ALL PROJECTS MONTHLY REPORT'!E54</f>
        <v>Cost Control</v>
      </c>
      <c r="F54" s="148" t="str">
        <f>'ALL PROJECTS MONTHLY REPORT'!F54</f>
        <v>CCC-JV</v>
      </c>
      <c r="G54" s="148" t="str">
        <f>'ALL PROJECTS MONTHLY REPORT'!G54</f>
        <v>Hernández   -    Bauzá</v>
      </c>
      <c r="H54" s="148" t="str">
        <f>'ALL PROJECTS MONTHLY REPORT'!H54</f>
        <v>Constructora I. Meléndez</v>
      </c>
      <c r="I54" s="149">
        <f>'ALL PROJECTS MONTHLY REPORT'!I54</f>
        <v>130</v>
      </c>
      <c r="J54" s="149">
        <f>'ALL PROJECTS MONTHLY REPORT'!J54</f>
        <v>130</v>
      </c>
      <c r="K54" s="149">
        <f>'ALL PROJECTS MONTHLY REPORT'!K54</f>
        <v>0</v>
      </c>
      <c r="L54" s="26">
        <f>'ALL PROJECTS MONTHLY REPORT'!L54</f>
        <v>130</v>
      </c>
      <c r="M54" s="149">
        <f>'ALL PROJECTS MONTHLY REPORT'!M54</f>
        <v>0</v>
      </c>
      <c r="N54" s="149">
        <f>'ALL PROJECTS MONTHLY REPORT'!N54</f>
        <v>836</v>
      </c>
      <c r="O54" s="149">
        <f>'ALL PROJECTS MONTHLY REPORT'!O54</f>
        <v>307</v>
      </c>
      <c r="P54" s="27">
        <f>'ALL PROJECTS MONTHLY REPORT'!P54</f>
        <v>1143</v>
      </c>
      <c r="Q54" s="28">
        <f>'ALL PROJECTS MONTHLY REPORT'!Q54</f>
        <v>0.36722488038277512</v>
      </c>
      <c r="R54" s="29">
        <f>'ALL PROJECTS MONTHLY REPORT'!R54</f>
        <v>1142</v>
      </c>
      <c r="S54" s="28">
        <f>'ALL PROJECTS MONTHLY REPORT'!S54</f>
        <v>1</v>
      </c>
      <c r="T54" s="31">
        <f>'ALL PROJECTS MONTHLY REPORT'!T54</f>
        <v>40086</v>
      </c>
      <c r="U54" s="31">
        <f>'ALL PROJECTS MONTHLY REPORT'!U54</f>
        <v>40921</v>
      </c>
      <c r="V54" s="32">
        <f>'ALL PROJECTS MONTHLY REPORT'!V54</f>
        <v>41228</v>
      </c>
      <c r="W54" s="32">
        <f>'ALL PROJECTS MONTHLY REPORT'!W54</f>
        <v>41228</v>
      </c>
      <c r="X54" s="32">
        <f>'ALL PROJECTS MONTHLY REPORT'!X54</f>
        <v>0</v>
      </c>
      <c r="Y54" s="31">
        <f>'ALL PROJECTS MONTHLY REPORT'!Y54</f>
        <v>0</v>
      </c>
      <c r="Z54" s="150" t="str">
        <f>'ALL PROJECTS MONTHLY REPORT'!Z54</f>
        <v>Tax Credit</v>
      </c>
      <c r="AA54" s="151">
        <f>'ALL PROJECTS MONTHLY REPORT'!AA54</f>
        <v>0</v>
      </c>
      <c r="AB54" s="152">
        <f>'ALL PROJECTS MONTHLY REPORT'!AB54</f>
        <v>17226575.940000001</v>
      </c>
      <c r="AC54" s="152">
        <f>'ALL PROJECTS MONTHLY REPORT'!AC54</f>
        <v>2771225.7</v>
      </c>
      <c r="AD54" s="37">
        <f>'ALL PROJECTS MONTHLY REPORT'!AD54</f>
        <v>19997801.640000001</v>
      </c>
      <c r="AE54" s="28">
        <f>'ALL PROJECTS MONTHLY REPORT'!AE54</f>
        <v>0.16086921217844757</v>
      </c>
      <c r="AF54" s="37">
        <f>'ALL PROJECTS MONTHLY REPORT'!AF54</f>
        <v>19987858.289999999</v>
      </c>
      <c r="AG54" s="152">
        <f>'ALL PROJECTS MONTHLY REPORT'!AG54</f>
        <v>0</v>
      </c>
      <c r="AH54" s="37">
        <f>'ALL PROJECTS MONTHLY REPORT'!AH54</f>
        <v>19987858.289999999</v>
      </c>
      <c r="AI54" s="39">
        <f>'ALL PROJECTS MONTHLY REPORT'!AI54</f>
        <v>0.99950277784633523</v>
      </c>
      <c r="AJ54" s="40">
        <f>'ALL PROJECTS MONTHLY REPORT'!AJ54</f>
        <v>8.7846153846153854</v>
      </c>
      <c r="AK54" s="39">
        <f>'ALL PROJECTS MONTHLY REPORT'!AK54</f>
        <v>1</v>
      </c>
      <c r="AL54" s="119">
        <f>'ALL PROJECTS MONTHLY REPORT'!AL54</f>
        <v>0</v>
      </c>
      <c r="AM54" s="153" t="str">
        <f>'ALL PROJECTS MONTHLY REPORT'!AM54</f>
        <v>Project Closed</v>
      </c>
      <c r="AN54" s="154" t="s">
        <v>223</v>
      </c>
    </row>
    <row r="55" spans="1:40" s="155" customFormat="1" ht="43.2" x14ac:dyDescent="0.3">
      <c r="A55" s="147">
        <f>'ALL PROJECTS MONTHLY REPORT'!A55</f>
        <v>5157</v>
      </c>
      <c r="B55" s="148" t="str">
        <f>'ALL PROJECTS MONTHLY REPORT'!B55</f>
        <v>Cayey</v>
      </c>
      <c r="C55" s="148" t="str">
        <f>'ALL PROJECTS MONTHLY REPORT'!C55</f>
        <v>Brisas de Cayey</v>
      </c>
      <c r="D55" s="148" t="str">
        <f>'ALL PROJECTS MONTHLY REPORT'!D55</f>
        <v>Rubén Cotto</v>
      </c>
      <c r="E55" s="148" t="str">
        <f>'ALL PROJECTS MONTHLY REPORT'!E55</f>
        <v>MJ Consulting</v>
      </c>
      <c r="F55" s="148" t="str">
        <f>'ALL PROJECTS MONTHLY REPORT'!F55</f>
        <v xml:space="preserve">MD
</v>
      </c>
      <c r="G55" s="148" t="str">
        <f>'ALL PROJECTS MONTHLY REPORT'!G55</f>
        <v>Ray Engineers PSC</v>
      </c>
      <c r="H55" s="148" t="str">
        <f>'ALL PROJECTS MONTHLY REPORT'!H55</f>
        <v>Three O. Construction</v>
      </c>
      <c r="I55" s="149">
        <f>'ALL PROJECTS MONTHLY REPORT'!I55</f>
        <v>210</v>
      </c>
      <c r="J55" s="149">
        <f>'ALL PROJECTS MONTHLY REPORT'!J55</f>
        <v>210</v>
      </c>
      <c r="K55" s="149">
        <f>'ALL PROJECTS MONTHLY REPORT'!K55</f>
        <v>0</v>
      </c>
      <c r="L55" s="26">
        <f>'ALL PROJECTS MONTHLY REPORT'!L55</f>
        <v>210</v>
      </c>
      <c r="M55" s="149">
        <f>'ALL PROJECTS MONTHLY REPORT'!M55</f>
        <v>0</v>
      </c>
      <c r="N55" s="149">
        <f>'ALL PROJECTS MONTHLY REPORT'!N55</f>
        <v>1491</v>
      </c>
      <c r="O55" s="149">
        <f>'ALL PROJECTS MONTHLY REPORT'!O55</f>
        <v>1200</v>
      </c>
      <c r="P55" s="27">
        <f>'ALL PROJECTS MONTHLY REPORT'!P55</f>
        <v>2691</v>
      </c>
      <c r="Q55" s="28">
        <f>'ALL PROJECTS MONTHLY REPORT'!Q55</f>
        <v>0.8048289738430584</v>
      </c>
      <c r="R55" s="29">
        <f>'ALL PROJECTS MONTHLY REPORT'!R55</f>
        <v>1887</v>
      </c>
      <c r="S55" s="28">
        <f>'ALL PROJECTS MONTHLY REPORT'!S55</f>
        <v>1</v>
      </c>
      <c r="T55" s="31">
        <f>'ALL PROJECTS MONTHLY REPORT'!T55</f>
        <v>38364</v>
      </c>
      <c r="U55" s="31">
        <f>'ALL PROJECTS MONTHLY REPORT'!U55</f>
        <v>39854</v>
      </c>
      <c r="V55" s="32">
        <f>'ALL PROJECTS MONTHLY REPORT'!V55</f>
        <v>41054</v>
      </c>
      <c r="W55" s="32">
        <f>'ALL PROJECTS MONTHLY REPORT'!W55</f>
        <v>40251</v>
      </c>
      <c r="X55" s="32">
        <f>'ALL PROJECTS MONTHLY REPORT'!X55</f>
        <v>40274</v>
      </c>
      <c r="Y55" s="31">
        <f>'ALL PROJECTS MONTHLY REPORT'!Y55</f>
        <v>0</v>
      </c>
      <c r="Z55" s="150" t="str">
        <f>'ALL PROJECTS MONTHLY REPORT'!Z55</f>
        <v xml:space="preserve">Tax Credit </v>
      </c>
      <c r="AA55" s="151">
        <f>'ALL PROJECTS MONTHLY REPORT'!AA55</f>
        <v>0</v>
      </c>
      <c r="AB55" s="152">
        <f>'ALL PROJECTS MONTHLY REPORT'!AB55</f>
        <v>24696653</v>
      </c>
      <c r="AC55" s="152">
        <f>'ALL PROJECTS MONTHLY REPORT'!AC55</f>
        <v>5611698</v>
      </c>
      <c r="AD55" s="37">
        <f>'ALL PROJECTS MONTHLY REPORT'!AD55</f>
        <v>30308351</v>
      </c>
      <c r="AE55" s="28">
        <f>'ALL PROJECTS MONTHLY REPORT'!AE55</f>
        <v>0.22722504138516258</v>
      </c>
      <c r="AF55" s="37">
        <f>'ALL PROJECTS MONTHLY REPORT'!AF55</f>
        <v>30308351</v>
      </c>
      <c r="AG55" s="152">
        <f>'ALL PROJECTS MONTHLY REPORT'!AG55</f>
        <v>0</v>
      </c>
      <c r="AH55" s="37">
        <f>'ALL PROJECTS MONTHLY REPORT'!AH55</f>
        <v>30308351</v>
      </c>
      <c r="AI55" s="39">
        <f>'ALL PROJECTS MONTHLY REPORT'!AI55</f>
        <v>1</v>
      </c>
      <c r="AJ55" s="40">
        <f>'ALL PROJECTS MONTHLY REPORT'!AJ55</f>
        <v>8.9857142857142858</v>
      </c>
      <c r="AK55" s="39">
        <f>'ALL PROJECTS MONTHLY REPORT'!AK55</f>
        <v>1</v>
      </c>
      <c r="AL55" s="119">
        <f>'ALL PROJECTS MONTHLY REPORT'!AL55</f>
        <v>0</v>
      </c>
      <c r="AM55" s="153" t="str">
        <f>'ALL PROJECTS MONTHLY REPORT'!AM55</f>
        <v>Project Closed</v>
      </c>
      <c r="AN55" s="154" t="s">
        <v>223</v>
      </c>
    </row>
    <row r="56" spans="1:40" s="155" customFormat="1" ht="43.2" x14ac:dyDescent="0.3">
      <c r="A56" s="147">
        <f>'ALL PROJECTS MONTHLY REPORT'!A56</f>
        <v>3040</v>
      </c>
      <c r="B56" s="148" t="str">
        <f>'ALL PROJECTS MONTHLY REPORT'!B56</f>
        <v>Ciales</v>
      </c>
      <c r="C56" s="148" t="str">
        <f>'ALL PROJECTS MONTHLY REPORT'!C56</f>
        <v>Fernando Sierra Berdecía</v>
      </c>
      <c r="D56" s="148" t="str">
        <f>'ALL PROJECTS MONTHLY REPORT'!D56</f>
        <v>José Negrón</v>
      </c>
      <c r="E56" s="148" t="str">
        <f>'ALL PROJECTS MONTHLY REPORT'!E56</f>
        <v>MAS Corporation</v>
      </c>
      <c r="F56" s="148" t="str">
        <f>'ALL PROJECTS MONTHLY REPORT'!F56</f>
        <v xml:space="preserve">LMC
</v>
      </c>
      <c r="G56" s="148" t="str">
        <f>'ALL PROJECTS MONTHLY REPORT'!G56</f>
        <v>Luis Flores &amp; Asociados</v>
      </c>
      <c r="H56" s="148" t="str">
        <f>'ALL PROJECTS MONTHLY REPORT'!H56</f>
        <v>Constructores Gilmar</v>
      </c>
      <c r="I56" s="149">
        <f>'ALL PROJECTS MONTHLY REPORT'!I56</f>
        <v>100</v>
      </c>
      <c r="J56" s="149">
        <f>'ALL PROJECTS MONTHLY REPORT'!J56</f>
        <v>100</v>
      </c>
      <c r="K56" s="149">
        <f>'ALL PROJECTS MONTHLY REPORT'!K56</f>
        <v>0</v>
      </c>
      <c r="L56" s="26">
        <f>'ALL PROJECTS MONTHLY REPORT'!L56</f>
        <v>100</v>
      </c>
      <c r="M56" s="149">
        <f>'ALL PROJECTS MONTHLY REPORT'!M56</f>
        <v>0</v>
      </c>
      <c r="N56" s="149">
        <f>'ALL PROJECTS MONTHLY REPORT'!N56</f>
        <v>780</v>
      </c>
      <c r="O56" s="149">
        <f>'ALL PROJECTS MONTHLY REPORT'!O56</f>
        <v>165</v>
      </c>
      <c r="P56" s="27">
        <f>'ALL PROJECTS MONTHLY REPORT'!P56</f>
        <v>945</v>
      </c>
      <c r="Q56" s="28">
        <f>'ALL PROJECTS MONTHLY REPORT'!Q56</f>
        <v>0.21153846153846154</v>
      </c>
      <c r="R56" s="29">
        <f>'ALL PROJECTS MONTHLY REPORT'!R56</f>
        <v>983</v>
      </c>
      <c r="S56" s="28">
        <f>'ALL PROJECTS MONTHLY REPORT'!S56</f>
        <v>1</v>
      </c>
      <c r="T56" s="31">
        <f>'ALL PROJECTS MONTHLY REPORT'!T56</f>
        <v>37124</v>
      </c>
      <c r="U56" s="31">
        <f>'ALL PROJECTS MONTHLY REPORT'!U56</f>
        <v>37903</v>
      </c>
      <c r="V56" s="32">
        <f>'ALL PROJECTS MONTHLY REPORT'!V56</f>
        <v>38068</v>
      </c>
      <c r="W56" s="32">
        <f>'ALL PROJECTS MONTHLY REPORT'!W56</f>
        <v>38107</v>
      </c>
      <c r="X56" s="32">
        <f>'ALL PROJECTS MONTHLY REPORT'!X56</f>
        <v>38853</v>
      </c>
      <c r="Y56" s="31">
        <f>'ALL PROJECTS MONTHLY REPORT'!Y56</f>
        <v>0</v>
      </c>
      <c r="Z56" s="150">
        <f>'ALL PROJECTS MONTHLY REPORT'!Z56</f>
        <v>0</v>
      </c>
      <c r="AA56" s="151">
        <f>'ALL PROJECTS MONTHLY REPORT'!AA56</f>
        <v>0</v>
      </c>
      <c r="AB56" s="152">
        <f>'ALL PROJECTS MONTHLY REPORT'!AB56</f>
        <v>9285527</v>
      </c>
      <c r="AC56" s="152">
        <f>'ALL PROJECTS MONTHLY REPORT'!AC56</f>
        <v>414901</v>
      </c>
      <c r="AD56" s="37">
        <f>'ALL PROJECTS MONTHLY REPORT'!AD56</f>
        <v>9700428</v>
      </c>
      <c r="AE56" s="28">
        <f>'ALL PROJECTS MONTHLY REPORT'!AE56</f>
        <v>4.4682547366455348E-2</v>
      </c>
      <c r="AF56" s="37">
        <f>'ALL PROJECTS MONTHLY REPORT'!AF56</f>
        <v>9700428</v>
      </c>
      <c r="AG56" s="152">
        <f>'ALL PROJECTS MONTHLY REPORT'!AG56</f>
        <v>0</v>
      </c>
      <c r="AH56" s="37">
        <f>'ALL PROJECTS MONTHLY REPORT'!AH56</f>
        <v>9700428</v>
      </c>
      <c r="AI56" s="39">
        <f>'ALL PROJECTS MONTHLY REPORT'!AI56</f>
        <v>1</v>
      </c>
      <c r="AJ56" s="40">
        <f>'ALL PROJECTS MONTHLY REPORT'!AJ56</f>
        <v>9.83</v>
      </c>
      <c r="AK56" s="39">
        <f>'ALL PROJECTS MONTHLY REPORT'!AK56</f>
        <v>1</v>
      </c>
      <c r="AL56" s="119">
        <f>'ALL PROJECTS MONTHLY REPORT'!AL56</f>
        <v>0</v>
      </c>
      <c r="AM56" s="153" t="str">
        <f>'ALL PROJECTS MONTHLY REPORT'!AM56</f>
        <v>Project Closed</v>
      </c>
      <c r="AN56" s="154" t="s">
        <v>223</v>
      </c>
    </row>
    <row r="57" spans="1:40" s="155" customFormat="1" ht="28.8" x14ac:dyDescent="0.3">
      <c r="A57" s="147">
        <f>'ALL PROJECTS MONTHLY REPORT'!A57</f>
        <v>3041</v>
      </c>
      <c r="B57" s="148" t="str">
        <f>'ALL PROJECTS MONTHLY REPORT'!B57</f>
        <v>Cidra</v>
      </c>
      <c r="C57" s="148" t="str">
        <f>'ALL PROJECTS MONTHLY REPORT'!C57</f>
        <v>Práxedes Santiago</v>
      </c>
      <c r="D57" s="148" t="str">
        <f>'ALL PROJECTS MONTHLY REPORT'!D57</f>
        <v>Rubén Cotto</v>
      </c>
      <c r="E57" s="148" t="str">
        <f>'ALL PROJECTS MONTHLY REPORT'!E57</f>
        <v>MJ Consulting</v>
      </c>
      <c r="F57" s="148" t="str">
        <f>'ALL PROJECTS MONTHLY REPORT'!F57</f>
        <v xml:space="preserve">URS </v>
      </c>
      <c r="G57" s="148" t="str">
        <f>'ALL PROJECTS MONTHLY REPORT'!G57</f>
        <v>Carlos E. Betancourt</v>
      </c>
      <c r="H57" s="148" t="str">
        <f>'ALL PROJECTS MONTHLY REPORT'!H57</f>
        <v>DGM Engineering</v>
      </c>
      <c r="I57" s="149">
        <f>'ALL PROJECTS MONTHLY REPORT'!I57</f>
        <v>124</v>
      </c>
      <c r="J57" s="149">
        <f>'ALL PROJECTS MONTHLY REPORT'!J57</f>
        <v>124</v>
      </c>
      <c r="K57" s="149">
        <f>'ALL PROJECTS MONTHLY REPORT'!K57</f>
        <v>0</v>
      </c>
      <c r="L57" s="26">
        <f>'ALL PROJECTS MONTHLY REPORT'!L57</f>
        <v>124</v>
      </c>
      <c r="M57" s="149">
        <f>'ALL PROJECTS MONTHLY REPORT'!M57</f>
        <v>0</v>
      </c>
      <c r="N57" s="149">
        <f>'ALL PROJECTS MONTHLY REPORT'!N57</f>
        <v>912</v>
      </c>
      <c r="O57" s="149">
        <f>'ALL PROJECTS MONTHLY REPORT'!O57</f>
        <v>901</v>
      </c>
      <c r="P57" s="27">
        <f>'ALL PROJECTS MONTHLY REPORT'!P57</f>
        <v>1813</v>
      </c>
      <c r="Q57" s="28">
        <f>'ALL PROJECTS MONTHLY REPORT'!Q57</f>
        <v>0.98793859649122806</v>
      </c>
      <c r="R57" s="29">
        <f>'ALL PROJECTS MONTHLY REPORT'!R57</f>
        <v>2235</v>
      </c>
      <c r="S57" s="28">
        <f>'ALL PROJECTS MONTHLY REPORT'!S57</f>
        <v>1</v>
      </c>
      <c r="T57" s="31">
        <f>'ALL PROJECTS MONTHLY REPORT'!T57</f>
        <v>38470</v>
      </c>
      <c r="U57" s="31">
        <f>'ALL PROJECTS MONTHLY REPORT'!U57</f>
        <v>39381</v>
      </c>
      <c r="V57" s="32">
        <f>'ALL PROJECTS MONTHLY REPORT'!V57</f>
        <v>40282</v>
      </c>
      <c r="W57" s="32">
        <f>'ALL PROJECTS MONTHLY REPORT'!W57</f>
        <v>40705</v>
      </c>
      <c r="X57" s="32">
        <f>'ALL PROJECTS MONTHLY REPORT'!X57</f>
        <v>40977</v>
      </c>
      <c r="Y57" s="31">
        <f>'ALL PROJECTS MONTHLY REPORT'!Y57</f>
        <v>0</v>
      </c>
      <c r="Z57" s="150" t="str">
        <f>'ALL PROJECTS MONTHLY REPORT'!Z57</f>
        <v>Tax Credit</v>
      </c>
      <c r="AA57" s="151">
        <f>'ALL PROJECTS MONTHLY REPORT'!AA57</f>
        <v>0</v>
      </c>
      <c r="AB57" s="152">
        <f>'ALL PROJECTS MONTHLY REPORT'!AB57</f>
        <v>11616773</v>
      </c>
      <c r="AC57" s="152">
        <f>'ALL PROJECTS MONTHLY REPORT'!AC57</f>
        <v>3604885</v>
      </c>
      <c r="AD57" s="37">
        <f>'ALL PROJECTS MONTHLY REPORT'!AD57</f>
        <v>15221658</v>
      </c>
      <c r="AE57" s="28">
        <f>'ALL PROJECTS MONTHLY REPORT'!AE57</f>
        <v>0.31031724558963147</v>
      </c>
      <c r="AF57" s="37">
        <f>'ALL PROJECTS MONTHLY REPORT'!AF57</f>
        <v>14100168</v>
      </c>
      <c r="AG57" s="152">
        <f>'ALL PROJECTS MONTHLY REPORT'!AG57</f>
        <v>0</v>
      </c>
      <c r="AH57" s="37">
        <f>'ALL PROJECTS MONTHLY REPORT'!AH57</f>
        <v>14100168</v>
      </c>
      <c r="AI57" s="39">
        <f>'ALL PROJECTS MONTHLY REPORT'!AI57</f>
        <v>0.9263227435539545</v>
      </c>
      <c r="AJ57" s="40">
        <f>'ALL PROJECTS MONTHLY REPORT'!AJ57</f>
        <v>18.024193548387096</v>
      </c>
      <c r="AK57" s="39">
        <f>'ALL PROJECTS MONTHLY REPORT'!AK57</f>
        <v>1</v>
      </c>
      <c r="AL57" s="119">
        <f>'ALL PROJECTS MONTHLY REPORT'!AL57</f>
        <v>0</v>
      </c>
      <c r="AM57" s="153" t="str">
        <f>'ALL PROJECTS MONTHLY REPORT'!AM57</f>
        <v>Project Closed</v>
      </c>
      <c r="AN57" s="154" t="s">
        <v>223</v>
      </c>
    </row>
    <row r="58" spans="1:40" s="155" customFormat="1" ht="43.2" x14ac:dyDescent="0.3">
      <c r="A58" s="147">
        <f>'ALL PROJECTS MONTHLY REPORT'!A58</f>
        <v>3043</v>
      </c>
      <c r="B58" s="148" t="str">
        <f>'ALL PROJECTS MONTHLY REPORT'!B58</f>
        <v>Dorado</v>
      </c>
      <c r="C58" s="148" t="str">
        <f>'ALL PROJECTS MONTHLY REPORT'!C58</f>
        <v>El Dorado</v>
      </c>
      <c r="D58" s="148" t="str">
        <f>'ALL PROJECTS MONTHLY REPORT'!D58</f>
        <v>Frank Nieves</v>
      </c>
      <c r="E58" s="148" t="str">
        <f>'ALL PROJECTS MONTHLY REPORT'!E58</f>
        <v>Cost Control Company, Inc.</v>
      </c>
      <c r="F58" s="148" t="str">
        <f>'ALL PROJECTS MONTHLY REPORT'!F58</f>
        <v xml:space="preserve">BMA
</v>
      </c>
      <c r="G58" s="148" t="str">
        <f>'ALL PROJECTS MONTHLY REPORT'!G58</f>
        <v>Guillermety, Ortiz &amp; Asoc.</v>
      </c>
      <c r="H58" s="148" t="str">
        <f>'ALL PROJECTS MONTHLY REPORT'!H58</f>
        <v>Torres &amp; Colón, Inc</v>
      </c>
      <c r="I58" s="149">
        <f>'ALL PROJECTS MONTHLY REPORT'!I58</f>
        <v>37</v>
      </c>
      <c r="J58" s="149">
        <f>'ALL PROJECTS MONTHLY REPORT'!J58</f>
        <v>37</v>
      </c>
      <c r="K58" s="149">
        <f>'ALL PROJECTS MONTHLY REPORT'!K58</f>
        <v>0</v>
      </c>
      <c r="L58" s="26">
        <f>'ALL PROJECTS MONTHLY REPORT'!L58</f>
        <v>37</v>
      </c>
      <c r="M58" s="149">
        <f>'ALL PROJECTS MONTHLY REPORT'!M58</f>
        <v>0</v>
      </c>
      <c r="N58" s="149">
        <f>'ALL PROJECTS MONTHLY REPORT'!N58</f>
        <v>430</v>
      </c>
      <c r="O58" s="149">
        <f>'ALL PROJECTS MONTHLY REPORT'!O58</f>
        <v>180</v>
      </c>
      <c r="P58" s="27">
        <f>'ALL PROJECTS MONTHLY REPORT'!P58</f>
        <v>610</v>
      </c>
      <c r="Q58" s="28">
        <f>'ALL PROJECTS MONTHLY REPORT'!Q58</f>
        <v>0.41860465116279072</v>
      </c>
      <c r="R58" s="29">
        <f>'ALL PROJECTS MONTHLY REPORT'!R58</f>
        <v>666</v>
      </c>
      <c r="S58" s="28">
        <f>'ALL PROJECTS MONTHLY REPORT'!S58</f>
        <v>1</v>
      </c>
      <c r="T58" s="31">
        <f>'ALL PROJECTS MONTHLY REPORT'!T58</f>
        <v>39237</v>
      </c>
      <c r="U58" s="31">
        <f>'ALL PROJECTS MONTHLY REPORT'!U58</f>
        <v>39666</v>
      </c>
      <c r="V58" s="32">
        <f>'ALL PROJECTS MONTHLY REPORT'!V58</f>
        <v>39846</v>
      </c>
      <c r="W58" s="32">
        <f>'ALL PROJECTS MONTHLY REPORT'!W58</f>
        <v>39903</v>
      </c>
      <c r="X58" s="32">
        <f>'ALL PROJECTS MONTHLY REPORT'!X58</f>
        <v>39917</v>
      </c>
      <c r="Y58" s="31">
        <f>'ALL PROJECTS MONTHLY REPORT'!Y58</f>
        <v>0</v>
      </c>
      <c r="Z58" s="150" t="str">
        <f>'ALL PROJECTS MONTHLY REPORT'!Z58</f>
        <v xml:space="preserve">Tax Credit </v>
      </c>
      <c r="AA58" s="151">
        <f>'ALL PROJECTS MONTHLY REPORT'!AA58</f>
        <v>0</v>
      </c>
      <c r="AB58" s="152">
        <f>'ALL PROJECTS MONTHLY REPORT'!AB58</f>
        <v>3991977</v>
      </c>
      <c r="AC58" s="152">
        <f>'ALL PROJECTS MONTHLY REPORT'!AC58</f>
        <v>753900</v>
      </c>
      <c r="AD58" s="37">
        <f>'ALL PROJECTS MONTHLY REPORT'!AD58</f>
        <v>4745877</v>
      </c>
      <c r="AE58" s="28">
        <f>'ALL PROJECTS MONTHLY REPORT'!AE58</f>
        <v>0.18885379349630521</v>
      </c>
      <c r="AF58" s="37">
        <f>'ALL PROJECTS MONTHLY REPORT'!AF58</f>
        <v>4745877</v>
      </c>
      <c r="AG58" s="152">
        <f>'ALL PROJECTS MONTHLY REPORT'!AG58</f>
        <v>0</v>
      </c>
      <c r="AH58" s="37">
        <f>'ALL PROJECTS MONTHLY REPORT'!AH58</f>
        <v>4745877</v>
      </c>
      <c r="AI58" s="39">
        <f>'ALL PROJECTS MONTHLY REPORT'!AI58</f>
        <v>1</v>
      </c>
      <c r="AJ58" s="40">
        <f>'ALL PROJECTS MONTHLY REPORT'!AJ58</f>
        <v>18</v>
      </c>
      <c r="AK58" s="39">
        <f>'ALL PROJECTS MONTHLY REPORT'!AK58</f>
        <v>1</v>
      </c>
      <c r="AL58" s="119">
        <f>'ALL PROJECTS MONTHLY REPORT'!AL58</f>
        <v>0</v>
      </c>
      <c r="AM58" s="153" t="str">
        <f>'ALL PROJECTS MONTHLY REPORT'!AM58</f>
        <v>Project Closed</v>
      </c>
      <c r="AN58" s="154" t="s">
        <v>223</v>
      </c>
    </row>
    <row r="59" spans="1:40" s="155" customFormat="1" ht="57.6" x14ac:dyDescent="0.3">
      <c r="A59" s="147">
        <f>'ALL PROJECTS MONTHLY REPORT'!A59</f>
        <v>3095</v>
      </c>
      <c r="B59" s="148" t="str">
        <f>'ALL PROJECTS MONTHLY REPORT'!B59</f>
        <v>Fajardo</v>
      </c>
      <c r="C59" s="148" t="str">
        <f>'ALL PROJECTS MONTHLY REPORT'!C59</f>
        <v>Pedro Rosario Nieves</v>
      </c>
      <c r="D59" s="148" t="str">
        <f>'ALL PROJECTS MONTHLY REPORT'!D59</f>
        <v>José M. Paris Escalera</v>
      </c>
      <c r="E59" s="148" t="str">
        <f>'ALL PROJECTS MONTHLY REPORT'!E59</f>
        <v>Inn Capital Housing Division Joint Venture</v>
      </c>
      <c r="F59" s="148" t="str">
        <f>'ALL PROJECTS MONTHLY REPORT'!F59</f>
        <v>CMS</v>
      </c>
      <c r="G59" s="148" t="str">
        <f>'ALL PROJECTS MONTHLY REPORT'!G59</f>
        <v>Carlos E. Betancourt</v>
      </c>
      <c r="H59" s="148" t="str">
        <f>'ALL PROJECTS MONTHLY REPORT'!H59</f>
        <v>Nogama Construction</v>
      </c>
      <c r="I59" s="149">
        <f>'ALL PROJECTS MONTHLY REPORT'!I59</f>
        <v>168</v>
      </c>
      <c r="J59" s="149">
        <f>'ALL PROJECTS MONTHLY REPORT'!J59</f>
        <v>168</v>
      </c>
      <c r="K59" s="149">
        <f>'ALL PROJECTS MONTHLY REPORT'!K59</f>
        <v>0</v>
      </c>
      <c r="L59" s="26">
        <f>'ALL PROJECTS MONTHLY REPORT'!L59</f>
        <v>168</v>
      </c>
      <c r="M59" s="149">
        <f>'ALL PROJECTS MONTHLY REPORT'!M59</f>
        <v>0</v>
      </c>
      <c r="N59" s="149">
        <f>'ALL PROJECTS MONTHLY REPORT'!N59</f>
        <v>915</v>
      </c>
      <c r="O59" s="149">
        <f>'ALL PROJECTS MONTHLY REPORT'!O59</f>
        <v>27.5</v>
      </c>
      <c r="P59" s="27">
        <f>'ALL PROJECTS MONTHLY REPORT'!P59</f>
        <v>942.5</v>
      </c>
      <c r="Q59" s="28">
        <f>'ALL PROJECTS MONTHLY REPORT'!Q59</f>
        <v>3.0054644808743168E-2</v>
      </c>
      <c r="R59" s="29">
        <f>'ALL PROJECTS MONTHLY REPORT'!R59</f>
        <v>904</v>
      </c>
      <c r="S59" s="28">
        <f>'ALL PROJECTS MONTHLY REPORT'!S59</f>
        <v>1</v>
      </c>
      <c r="T59" s="31">
        <f>'ALL PROJECTS MONTHLY REPORT'!T59</f>
        <v>39804</v>
      </c>
      <c r="U59" s="31">
        <f>'ALL PROJECTS MONTHLY REPORT'!U59</f>
        <v>40718</v>
      </c>
      <c r="V59" s="32">
        <f>'ALL PROJECTS MONTHLY REPORT'!V59</f>
        <v>40745.5</v>
      </c>
      <c r="W59" s="32">
        <f>'ALL PROJECTS MONTHLY REPORT'!W59</f>
        <v>40708</v>
      </c>
      <c r="X59" s="32">
        <f>'ALL PROJECTS MONTHLY REPORT'!X59</f>
        <v>40792</v>
      </c>
      <c r="Y59" s="31">
        <f>'ALL PROJECTS MONTHLY REPORT'!Y59</f>
        <v>0</v>
      </c>
      <c r="Z59" s="150" t="str">
        <f>'ALL PROJECTS MONTHLY REPORT'!Z59</f>
        <v>Tax Credit</v>
      </c>
      <c r="AA59" s="151">
        <f>'ALL PROJECTS MONTHLY REPORT'!AA59</f>
        <v>0</v>
      </c>
      <c r="AB59" s="152">
        <f>'ALL PROJECTS MONTHLY REPORT'!AB59</f>
        <v>16474000</v>
      </c>
      <c r="AC59" s="152">
        <f>'ALL PROJECTS MONTHLY REPORT'!AC59</f>
        <v>-148386.07</v>
      </c>
      <c r="AD59" s="37">
        <f>'ALL PROJECTS MONTHLY REPORT'!AD59</f>
        <v>16325613.93</v>
      </c>
      <c r="AE59" s="28">
        <f>'ALL PROJECTS MONTHLY REPORT'!AE59</f>
        <v>-9.0072884545344175E-3</v>
      </c>
      <c r="AF59" s="37">
        <f>'ALL PROJECTS MONTHLY REPORT'!AF59</f>
        <v>16325613.93</v>
      </c>
      <c r="AG59" s="152">
        <f>'ALL PROJECTS MONTHLY REPORT'!AG59</f>
        <v>0</v>
      </c>
      <c r="AH59" s="37">
        <f>'ALL PROJECTS MONTHLY REPORT'!AH59</f>
        <v>16325613.93</v>
      </c>
      <c r="AI59" s="39">
        <f>'ALL PROJECTS MONTHLY REPORT'!AI59</f>
        <v>1</v>
      </c>
      <c r="AJ59" s="40">
        <f>'ALL PROJECTS MONTHLY REPORT'!AJ59</f>
        <v>5.3809523809523814</v>
      </c>
      <c r="AK59" s="39">
        <f>'ALL PROJECTS MONTHLY REPORT'!AK59</f>
        <v>1</v>
      </c>
      <c r="AL59" s="119">
        <f>'ALL PROJECTS MONTHLY REPORT'!AL59</f>
        <v>0</v>
      </c>
      <c r="AM59" s="153" t="str">
        <f>'ALL PROJECTS MONTHLY REPORT'!AM59</f>
        <v>Project Closed</v>
      </c>
      <c r="AN59" s="154" t="s">
        <v>223</v>
      </c>
    </row>
    <row r="60" spans="1:40" s="155" customFormat="1" ht="28.8" x14ac:dyDescent="0.3">
      <c r="A60" s="147">
        <f>'ALL PROJECTS MONTHLY REPORT'!A60</f>
        <v>5021</v>
      </c>
      <c r="B60" s="148" t="str">
        <f>'ALL PROJECTS MONTHLY REPORT'!B60</f>
        <v>Fajardo</v>
      </c>
      <c r="C60" s="148" t="str">
        <f>'ALL PROJECTS MONTHLY REPORT'!C60</f>
        <v>Puerto Real</v>
      </c>
      <c r="D60" s="148" t="str">
        <f>'ALL PROJECTS MONTHLY REPORT'!D60</f>
        <v>Germán Acevedo</v>
      </c>
      <c r="E60" s="148" t="str">
        <f>'ALL PROJECTS MONTHLY REPORT'!E60</f>
        <v>A &amp; M</v>
      </c>
      <c r="F60" s="148" t="str">
        <f>'ALL PROJECTS MONTHLY REPORT'!F60</f>
        <v xml:space="preserve">URS 
</v>
      </c>
      <c r="G60" s="148" t="str">
        <f>'ALL PROJECTS MONTHLY REPORT'!G60</f>
        <v>René Vélez Marichal</v>
      </c>
      <c r="H60" s="148" t="str">
        <f>'ALL PROJECTS MONTHLY REPORT'!H60</f>
        <v>Quality Const.</v>
      </c>
      <c r="I60" s="149">
        <f>'ALL PROJECTS MONTHLY REPORT'!I60</f>
        <v>100</v>
      </c>
      <c r="J60" s="149">
        <f>'ALL PROJECTS MONTHLY REPORT'!J60</f>
        <v>100</v>
      </c>
      <c r="K60" s="149">
        <f>'ALL PROJECTS MONTHLY REPORT'!K60</f>
        <v>0</v>
      </c>
      <c r="L60" s="26">
        <f>'ALL PROJECTS MONTHLY REPORT'!L60</f>
        <v>100</v>
      </c>
      <c r="M60" s="149">
        <f>'ALL PROJECTS MONTHLY REPORT'!M60</f>
        <v>0</v>
      </c>
      <c r="N60" s="149">
        <f>'ALL PROJECTS MONTHLY REPORT'!N60</f>
        <v>945</v>
      </c>
      <c r="O60" s="149">
        <f>'ALL PROJECTS MONTHLY REPORT'!O60</f>
        <v>282</v>
      </c>
      <c r="P60" s="27">
        <f>'ALL PROJECTS MONTHLY REPORT'!P60</f>
        <v>1227</v>
      </c>
      <c r="Q60" s="28">
        <f>'ALL PROJECTS MONTHLY REPORT'!Q60</f>
        <v>0.29841269841269841</v>
      </c>
      <c r="R60" s="29">
        <f>'ALL PROJECTS MONTHLY REPORT'!R60</f>
        <v>1124</v>
      </c>
      <c r="S60" s="28">
        <f>'ALL PROJECTS MONTHLY REPORT'!S60</f>
        <v>1</v>
      </c>
      <c r="T60" s="31">
        <f>'ALL PROJECTS MONTHLY REPORT'!T60</f>
        <v>36913</v>
      </c>
      <c r="U60" s="31">
        <f>'ALL PROJECTS MONTHLY REPORT'!U60</f>
        <v>37857</v>
      </c>
      <c r="V60" s="32">
        <f>'ALL PROJECTS MONTHLY REPORT'!V60</f>
        <v>38139</v>
      </c>
      <c r="W60" s="32">
        <f>'ALL PROJECTS MONTHLY REPORT'!W60</f>
        <v>38037</v>
      </c>
      <c r="X60" s="32">
        <f>'ALL PROJECTS MONTHLY REPORT'!X60</f>
        <v>38097</v>
      </c>
      <c r="Y60" s="31">
        <f>'ALL PROJECTS MONTHLY REPORT'!Y60</f>
        <v>0</v>
      </c>
      <c r="Z60" s="150">
        <f>'ALL PROJECTS MONTHLY REPORT'!Z60</f>
        <v>0</v>
      </c>
      <c r="AA60" s="151">
        <f>'ALL PROJECTS MONTHLY REPORT'!AA60</f>
        <v>0</v>
      </c>
      <c r="AB60" s="152">
        <f>'ALL PROJECTS MONTHLY REPORT'!AB60</f>
        <v>8220000</v>
      </c>
      <c r="AC60" s="152">
        <f>'ALL PROJECTS MONTHLY REPORT'!AC60</f>
        <v>910990</v>
      </c>
      <c r="AD60" s="37">
        <f>'ALL PROJECTS MONTHLY REPORT'!AD60</f>
        <v>9130990</v>
      </c>
      <c r="AE60" s="28">
        <f>'ALL PROJECTS MONTHLY REPORT'!AE60</f>
        <v>0.11082603406326035</v>
      </c>
      <c r="AF60" s="37">
        <f>'ALL PROJECTS MONTHLY REPORT'!AF60</f>
        <v>9130990</v>
      </c>
      <c r="AG60" s="152">
        <f>'ALL PROJECTS MONTHLY REPORT'!AG60</f>
        <v>0</v>
      </c>
      <c r="AH60" s="37">
        <f>'ALL PROJECTS MONTHLY REPORT'!AH60</f>
        <v>9130990</v>
      </c>
      <c r="AI60" s="39">
        <f>'ALL PROJECTS MONTHLY REPORT'!AI60</f>
        <v>1</v>
      </c>
      <c r="AJ60" s="40">
        <f>'ALL PROJECTS MONTHLY REPORT'!AJ60</f>
        <v>11.24</v>
      </c>
      <c r="AK60" s="39">
        <f>'ALL PROJECTS MONTHLY REPORT'!AK60</f>
        <v>1</v>
      </c>
      <c r="AL60" s="119">
        <f>'ALL PROJECTS MONTHLY REPORT'!AL60</f>
        <v>0</v>
      </c>
      <c r="AM60" s="153" t="str">
        <f>'ALL PROJECTS MONTHLY REPORT'!AM60</f>
        <v>Project Closed</v>
      </c>
      <c r="AN60" s="154" t="s">
        <v>223</v>
      </c>
    </row>
    <row r="61" spans="1:40" s="155" customFormat="1" ht="43.2" x14ac:dyDescent="0.3">
      <c r="A61" s="147">
        <f>'ALL PROJECTS MONTHLY REPORT'!A61</f>
        <v>5204</v>
      </c>
      <c r="B61" s="148" t="str">
        <f>'ALL PROJECTS MONTHLY REPORT'!B61</f>
        <v>Fajardo</v>
      </c>
      <c r="C61" s="148" t="str">
        <f>'ALL PROJECTS MONTHLY REPORT'!C61</f>
        <v>Valle Puerto Real</v>
      </c>
      <c r="D61" s="148" t="str">
        <f>'ALL PROJECTS MONTHLY REPORT'!D61</f>
        <v>Germán Acevedo</v>
      </c>
      <c r="E61" s="148" t="str">
        <f>'ALL PROJECTS MONTHLY REPORT'!E61</f>
        <v>A &amp; M</v>
      </c>
      <c r="F61" s="148" t="str">
        <f>'ALL PROJECTS MONTHLY REPORT'!F61</f>
        <v xml:space="preserve">URS 
</v>
      </c>
      <c r="G61" s="148" t="str">
        <f>'ALL PROJECTS MONTHLY REPORT'!G61</f>
        <v>Enrique Ruiz &amp; Assoc.</v>
      </c>
      <c r="H61" s="148" t="str">
        <f>'ALL PROJECTS MONTHLY REPORT'!H61</f>
        <v>Quality Const.</v>
      </c>
      <c r="I61" s="149">
        <f>'ALL PROJECTS MONTHLY REPORT'!I61</f>
        <v>75</v>
      </c>
      <c r="J61" s="149">
        <f>'ALL PROJECTS MONTHLY REPORT'!J61</f>
        <v>75</v>
      </c>
      <c r="K61" s="149">
        <f>'ALL PROJECTS MONTHLY REPORT'!K61</f>
        <v>0</v>
      </c>
      <c r="L61" s="26">
        <f>'ALL PROJECTS MONTHLY REPORT'!L61</f>
        <v>75</v>
      </c>
      <c r="M61" s="149">
        <f>'ALL PROJECTS MONTHLY REPORT'!M61</f>
        <v>0</v>
      </c>
      <c r="N61" s="149">
        <f>'ALL PROJECTS MONTHLY REPORT'!N61</f>
        <v>945</v>
      </c>
      <c r="O61" s="149">
        <f>'ALL PROJECTS MONTHLY REPORT'!O61</f>
        <v>181</v>
      </c>
      <c r="P61" s="27">
        <f>'ALL PROJECTS MONTHLY REPORT'!P61</f>
        <v>1126</v>
      </c>
      <c r="Q61" s="28">
        <f>'ALL PROJECTS MONTHLY REPORT'!Q61</f>
        <v>0.19153439153439153</v>
      </c>
      <c r="R61" s="29">
        <f>'ALL PROJECTS MONTHLY REPORT'!R61</f>
        <v>1129</v>
      </c>
      <c r="S61" s="28">
        <f>'ALL PROJECTS MONTHLY REPORT'!S61</f>
        <v>1</v>
      </c>
      <c r="T61" s="31">
        <f>'ALL PROJECTS MONTHLY REPORT'!T61</f>
        <v>36893</v>
      </c>
      <c r="U61" s="31">
        <f>'ALL PROJECTS MONTHLY REPORT'!U61</f>
        <v>37837</v>
      </c>
      <c r="V61" s="32">
        <f>'ALL PROJECTS MONTHLY REPORT'!V61</f>
        <v>38018</v>
      </c>
      <c r="W61" s="32">
        <f>'ALL PROJECTS MONTHLY REPORT'!W61</f>
        <v>38022</v>
      </c>
      <c r="X61" s="32">
        <f>'ALL PROJECTS MONTHLY REPORT'!X61</f>
        <v>38121</v>
      </c>
      <c r="Y61" s="31">
        <f>'ALL PROJECTS MONTHLY REPORT'!Y61</f>
        <v>0</v>
      </c>
      <c r="Z61" s="150">
        <f>'ALL PROJECTS MONTHLY REPORT'!Z61</f>
        <v>0</v>
      </c>
      <c r="AA61" s="151">
        <f>'ALL PROJECTS MONTHLY REPORT'!AA61</f>
        <v>0</v>
      </c>
      <c r="AB61" s="152">
        <f>'ALL PROJECTS MONTHLY REPORT'!AB61</f>
        <v>6316000</v>
      </c>
      <c r="AC61" s="152">
        <f>'ALL PROJECTS MONTHLY REPORT'!AC61</f>
        <v>725553</v>
      </c>
      <c r="AD61" s="37">
        <f>'ALL PROJECTS MONTHLY REPORT'!AD61</f>
        <v>7041553</v>
      </c>
      <c r="AE61" s="28">
        <f>'ALL PROJECTS MONTHLY REPORT'!AE61</f>
        <v>0.11487539582013932</v>
      </c>
      <c r="AF61" s="37">
        <f>'ALL PROJECTS MONTHLY REPORT'!AF61</f>
        <v>7041553</v>
      </c>
      <c r="AG61" s="152">
        <f>'ALL PROJECTS MONTHLY REPORT'!AG61</f>
        <v>0</v>
      </c>
      <c r="AH61" s="37">
        <f>'ALL PROJECTS MONTHLY REPORT'!AH61</f>
        <v>7041553</v>
      </c>
      <c r="AI61" s="39">
        <f>'ALL PROJECTS MONTHLY REPORT'!AI61</f>
        <v>1</v>
      </c>
      <c r="AJ61" s="40">
        <f>'ALL PROJECTS MONTHLY REPORT'!AJ61</f>
        <v>15.053333333333333</v>
      </c>
      <c r="AK61" s="39">
        <f>'ALL PROJECTS MONTHLY REPORT'!AK61</f>
        <v>1</v>
      </c>
      <c r="AL61" s="119">
        <f>'ALL PROJECTS MONTHLY REPORT'!AL61</f>
        <v>0</v>
      </c>
      <c r="AM61" s="153" t="str">
        <f>'ALL PROJECTS MONTHLY REPORT'!AM61</f>
        <v>Project Closed</v>
      </c>
      <c r="AN61" s="154" t="s">
        <v>223</v>
      </c>
    </row>
    <row r="62" spans="1:40" s="155" customFormat="1" ht="28.8" x14ac:dyDescent="0.3">
      <c r="A62" s="147">
        <f>'ALL PROJECTS MONTHLY REPORT'!A62</f>
        <v>5176</v>
      </c>
      <c r="B62" s="148" t="str">
        <f>'ALL PROJECTS MONTHLY REPORT'!B62</f>
        <v>Fajardo</v>
      </c>
      <c r="C62" s="148" t="str">
        <f>'ALL PROJECTS MONTHLY REPORT'!C62</f>
        <v>Santiago Veve Calzada</v>
      </c>
      <c r="D62" s="148" t="str">
        <f>'ALL PROJECTS MONTHLY REPORT'!D62</f>
        <v>Robert H. Cole</v>
      </c>
      <c r="E62" s="148" t="str">
        <f>'ALL PROJECTS MONTHLY REPORT'!E62</f>
        <v>A &amp; M</v>
      </c>
      <c r="F62" s="148" t="str">
        <f>'ALL PROJECTS MONTHLY REPORT'!F62</f>
        <v>BMA</v>
      </c>
      <c r="G62" s="148" t="str">
        <f>'ALL PROJECTS MONTHLY REPORT'!G62</f>
        <v>Ramón W. Costacamps</v>
      </c>
      <c r="H62" s="148" t="str">
        <f>'ALL PROJECTS MONTHLY REPORT'!H62</f>
        <v>Del Valle Group</v>
      </c>
      <c r="I62" s="149">
        <f>'ALL PROJECTS MONTHLY REPORT'!I62</f>
        <v>100</v>
      </c>
      <c r="J62" s="149">
        <f>'ALL PROJECTS MONTHLY REPORT'!J62</f>
        <v>100</v>
      </c>
      <c r="K62" s="149">
        <f>'ALL PROJECTS MONTHLY REPORT'!K62</f>
        <v>0</v>
      </c>
      <c r="L62" s="26">
        <f>'ALL PROJECTS MONTHLY REPORT'!L62</f>
        <v>100</v>
      </c>
      <c r="M62" s="149">
        <f>'ALL PROJECTS MONTHLY REPORT'!M62</f>
        <v>0</v>
      </c>
      <c r="N62" s="149">
        <f>'ALL PROJECTS MONTHLY REPORT'!N62</f>
        <v>730</v>
      </c>
      <c r="O62" s="149">
        <f>'ALL PROJECTS MONTHLY REPORT'!O62</f>
        <v>214</v>
      </c>
      <c r="P62" s="27">
        <f>'ALL PROJECTS MONTHLY REPORT'!P62</f>
        <v>944</v>
      </c>
      <c r="Q62" s="28">
        <f>'ALL PROJECTS MONTHLY REPORT'!Q62</f>
        <v>0.29315068493150687</v>
      </c>
      <c r="R62" s="29">
        <f>'ALL PROJECTS MONTHLY REPORT'!R62</f>
        <v>906</v>
      </c>
      <c r="S62" s="28">
        <f>'ALL PROJECTS MONTHLY REPORT'!S62</f>
        <v>1</v>
      </c>
      <c r="T62" s="31">
        <f>'ALL PROJECTS MONTHLY REPORT'!T62</f>
        <v>38159</v>
      </c>
      <c r="U62" s="31">
        <f>'ALL PROJECTS MONTHLY REPORT'!U62</f>
        <v>38888</v>
      </c>
      <c r="V62" s="32">
        <f>'ALL PROJECTS MONTHLY REPORT'!V62</f>
        <v>39102</v>
      </c>
      <c r="W62" s="32">
        <f>'ALL PROJECTS MONTHLY REPORT'!W62</f>
        <v>39065</v>
      </c>
      <c r="X62" s="32">
        <f>'ALL PROJECTS MONTHLY REPORT'!X62</f>
        <v>39100</v>
      </c>
      <c r="Y62" s="31">
        <f>'ALL PROJECTS MONTHLY REPORT'!Y62</f>
        <v>0</v>
      </c>
      <c r="Z62" s="150">
        <f>'ALL PROJECTS MONTHLY REPORT'!Z62</f>
        <v>0</v>
      </c>
      <c r="AA62" s="151">
        <f>'ALL PROJECTS MONTHLY REPORT'!AA62</f>
        <v>0</v>
      </c>
      <c r="AB62" s="152">
        <f>'ALL PROJECTS MONTHLY REPORT'!AB62</f>
        <v>8559000</v>
      </c>
      <c r="AC62" s="152">
        <f>'ALL PROJECTS MONTHLY REPORT'!AC62</f>
        <v>558385.31999999995</v>
      </c>
      <c r="AD62" s="37">
        <f>'ALL PROJECTS MONTHLY REPORT'!AD62</f>
        <v>9117385.3200000003</v>
      </c>
      <c r="AE62" s="28">
        <f>'ALL PROJECTS MONTHLY REPORT'!AE62</f>
        <v>6.5239551349456706E-2</v>
      </c>
      <c r="AF62" s="37">
        <f>'ALL PROJECTS MONTHLY REPORT'!AF62</f>
        <v>9117385.3200000003</v>
      </c>
      <c r="AG62" s="152">
        <f>'ALL PROJECTS MONTHLY REPORT'!AG62</f>
        <v>0</v>
      </c>
      <c r="AH62" s="37">
        <f>'ALL PROJECTS MONTHLY REPORT'!AH62</f>
        <v>9117385.3200000003</v>
      </c>
      <c r="AI62" s="39">
        <f>'ALL PROJECTS MONTHLY REPORT'!AI62</f>
        <v>1</v>
      </c>
      <c r="AJ62" s="40">
        <f>'ALL PROJECTS MONTHLY REPORT'!AJ62</f>
        <v>9.06</v>
      </c>
      <c r="AK62" s="39">
        <f>'ALL PROJECTS MONTHLY REPORT'!AK62</f>
        <v>1</v>
      </c>
      <c r="AL62" s="119">
        <f>'ALL PROJECTS MONTHLY REPORT'!AL62</f>
        <v>0</v>
      </c>
      <c r="AM62" s="153" t="str">
        <f>'ALL PROJECTS MONTHLY REPORT'!AM62</f>
        <v>Project Closed</v>
      </c>
      <c r="AN62" s="154" t="s">
        <v>223</v>
      </c>
    </row>
    <row r="63" spans="1:40" s="155" customFormat="1" ht="57.6" x14ac:dyDescent="0.3">
      <c r="A63" s="147">
        <f>'ALL PROJECTS MONTHLY REPORT'!A63</f>
        <v>5183</v>
      </c>
      <c r="B63" s="148" t="str">
        <f>'ALL PROJECTS MONTHLY REPORT'!B63</f>
        <v>Guánica</v>
      </c>
      <c r="C63" s="148" t="str">
        <f>'ALL PROJECTS MONTHLY REPORT'!C63</f>
        <v>Jardines de Guánica</v>
      </c>
      <c r="D63" s="148" t="str">
        <f>'ALL PROJECTS MONTHLY REPORT'!D63</f>
        <v>Noefebdo Ramírez</v>
      </c>
      <c r="E63" s="148" t="str">
        <f>'ALL PROJECTS MONTHLY REPORT'!E63</f>
        <v>JA Machuca</v>
      </c>
      <c r="F63" s="148" t="str">
        <f>'ALL PROJECTS MONTHLY REPORT'!F63</f>
        <v>CCC-JV</v>
      </c>
      <c r="G63" s="148" t="str">
        <f>'ALL PROJECTS MONTHLY REPORT'!G63</f>
        <v>Donato Design Development</v>
      </c>
      <c r="H63" s="148" t="str">
        <f>'ALL PROJECTS MONTHLY REPORT'!H63</f>
        <v>RAMA Construction</v>
      </c>
      <c r="I63" s="149">
        <f>'ALL PROJECTS MONTHLY REPORT'!I63</f>
        <v>70</v>
      </c>
      <c r="J63" s="149">
        <f>'ALL PROJECTS MONTHLY REPORT'!J63</f>
        <v>70</v>
      </c>
      <c r="K63" s="149">
        <f>'ALL PROJECTS MONTHLY REPORT'!K63</f>
        <v>0</v>
      </c>
      <c r="L63" s="26">
        <f>'ALL PROJECTS MONTHLY REPORT'!L63</f>
        <v>70</v>
      </c>
      <c r="M63" s="149">
        <f>'ALL PROJECTS MONTHLY REPORT'!M63</f>
        <v>0</v>
      </c>
      <c r="N63" s="149">
        <f>'ALL PROJECTS MONTHLY REPORT'!N63</f>
        <v>732</v>
      </c>
      <c r="O63" s="149">
        <f>'ALL PROJECTS MONTHLY REPORT'!O63</f>
        <v>89</v>
      </c>
      <c r="P63" s="27">
        <f>'ALL PROJECTS MONTHLY REPORT'!P63</f>
        <v>821</v>
      </c>
      <c r="Q63" s="28">
        <f>'ALL PROJECTS MONTHLY REPORT'!Q63</f>
        <v>0.12158469945355191</v>
      </c>
      <c r="R63" s="29">
        <f>'ALL PROJECTS MONTHLY REPORT'!R63</f>
        <v>794</v>
      </c>
      <c r="S63" s="28">
        <f>'ALL PROJECTS MONTHLY REPORT'!S63</f>
        <v>1</v>
      </c>
      <c r="T63" s="31">
        <f>'ALL PROJECTS MONTHLY REPORT'!T63</f>
        <v>40140</v>
      </c>
      <c r="U63" s="31">
        <f>'ALL PROJECTS MONTHLY REPORT'!U63</f>
        <v>40871</v>
      </c>
      <c r="V63" s="32">
        <f>'ALL PROJECTS MONTHLY REPORT'!V63</f>
        <v>40960</v>
      </c>
      <c r="W63" s="32">
        <f>'ALL PROJECTS MONTHLY REPORT'!W63</f>
        <v>40934</v>
      </c>
      <c r="X63" s="32">
        <f>'ALL PROJECTS MONTHLY REPORT'!X63</f>
        <v>40939</v>
      </c>
      <c r="Y63" s="31">
        <f>'ALL PROJECTS MONTHLY REPORT'!Y63</f>
        <v>0</v>
      </c>
      <c r="Z63" s="150" t="str">
        <f>'ALL PROJECTS MONTHLY REPORT'!Z63</f>
        <v>ARRA/CFP</v>
      </c>
      <c r="AA63" s="151">
        <f>'ALL PROJECTS MONTHLY REPORT'!AA63</f>
        <v>0</v>
      </c>
      <c r="AB63" s="152">
        <f>'ALL PROJECTS MONTHLY REPORT'!AB63</f>
        <v>5499000</v>
      </c>
      <c r="AC63" s="152">
        <f>'ALL PROJECTS MONTHLY REPORT'!AC63</f>
        <v>487497.62</v>
      </c>
      <c r="AD63" s="37">
        <f>'ALL PROJECTS MONTHLY REPORT'!AD63</f>
        <v>5986497.6200000001</v>
      </c>
      <c r="AE63" s="28">
        <f>'ALL PROJECTS MONTHLY REPORT'!AE63</f>
        <v>8.8652049463538829E-2</v>
      </c>
      <c r="AF63" s="37">
        <f>'ALL PROJECTS MONTHLY REPORT'!AF63</f>
        <v>5986498</v>
      </c>
      <c r="AG63" s="152">
        <f>'ALL PROJECTS MONTHLY REPORT'!AG63</f>
        <v>0</v>
      </c>
      <c r="AH63" s="37">
        <f>'ALL PROJECTS MONTHLY REPORT'!AH63</f>
        <v>5986498</v>
      </c>
      <c r="AI63" s="39">
        <f>'ALL PROJECTS MONTHLY REPORT'!AI63</f>
        <v>1.0000000634761799</v>
      </c>
      <c r="AJ63" s="40">
        <f>'ALL PROJECTS MONTHLY REPORT'!AJ63</f>
        <v>11.342857142857143</v>
      </c>
      <c r="AK63" s="39">
        <f>'ALL PROJECTS MONTHLY REPORT'!AK63</f>
        <v>1</v>
      </c>
      <c r="AL63" s="119">
        <f>'ALL PROJECTS MONTHLY REPORT'!AL63</f>
        <v>0</v>
      </c>
      <c r="AM63" s="153" t="str">
        <f>'ALL PROJECTS MONTHLY REPORT'!AM63</f>
        <v>Project Closed</v>
      </c>
      <c r="AN63" s="154" t="s">
        <v>223</v>
      </c>
    </row>
    <row r="64" spans="1:40" s="155" customFormat="1" ht="57.6" x14ac:dyDescent="0.3">
      <c r="A64" s="147">
        <f>'ALL PROJECTS MONTHLY REPORT'!A64</f>
        <v>3084</v>
      </c>
      <c r="B64" s="148" t="str">
        <f>'ALL PROJECTS MONTHLY REPORT'!B64</f>
        <v>Guánica</v>
      </c>
      <c r="C64" s="148" t="str">
        <f>'ALL PROJECTS MONTHLY REPORT'!C64</f>
        <v>Luis Muñoz Rivera</v>
      </c>
      <c r="D64" s="148" t="str">
        <f>'ALL PROJECTS MONTHLY REPORT'!D64</f>
        <v>Noefebdo Ramírez</v>
      </c>
      <c r="E64" s="148" t="str">
        <f>'ALL PROJECTS MONTHLY REPORT'!E64</f>
        <v>Cost Control Company, Inc.</v>
      </c>
      <c r="F64" s="148" t="str">
        <f>'ALL PROJECTS MONTHLY REPORT'!F64</f>
        <v>CCC-JV</v>
      </c>
      <c r="G64" s="148" t="str">
        <f>'ALL PROJECTS MONTHLY REPORT'!G64</f>
        <v>Behar &amp; Ybarra Associates, PSC</v>
      </c>
      <c r="H64" s="148" t="str">
        <f>'ALL PROJECTS MONTHLY REPORT'!H64</f>
        <v>F &amp; R Construction Group, Inc.</v>
      </c>
      <c r="I64" s="149">
        <f>'ALL PROJECTS MONTHLY REPORT'!I64</f>
        <v>124</v>
      </c>
      <c r="J64" s="149">
        <f>'ALL PROJECTS MONTHLY REPORT'!J64</f>
        <v>124</v>
      </c>
      <c r="K64" s="149">
        <f>'ALL PROJECTS MONTHLY REPORT'!K64</f>
        <v>0</v>
      </c>
      <c r="L64" s="26">
        <f>'ALL PROJECTS MONTHLY REPORT'!L64</f>
        <v>124</v>
      </c>
      <c r="M64" s="149">
        <f>'ALL PROJECTS MONTHLY REPORT'!M64</f>
        <v>0</v>
      </c>
      <c r="N64" s="149">
        <f>'ALL PROJECTS MONTHLY REPORT'!N64</f>
        <v>485</v>
      </c>
      <c r="O64" s="149">
        <f>'ALL PROJECTS MONTHLY REPORT'!O64</f>
        <v>423</v>
      </c>
      <c r="P64" s="27">
        <f>'ALL PROJECTS MONTHLY REPORT'!P64</f>
        <v>908</v>
      </c>
      <c r="Q64" s="28">
        <f>'ALL PROJECTS MONTHLY REPORT'!Q64</f>
        <v>0.87216494845360826</v>
      </c>
      <c r="R64" s="29">
        <f>'ALL PROJECTS MONTHLY REPORT'!R64</f>
        <v>970</v>
      </c>
      <c r="S64" s="28">
        <f>'ALL PROJECTS MONTHLY REPORT'!S64</f>
        <v>1</v>
      </c>
      <c r="T64" s="31">
        <f>'ALL PROJECTS MONTHLY REPORT'!T64</f>
        <v>40161</v>
      </c>
      <c r="U64" s="31">
        <f>'ALL PROJECTS MONTHLY REPORT'!U64</f>
        <v>40645</v>
      </c>
      <c r="V64" s="32">
        <f>'ALL PROJECTS MONTHLY REPORT'!V64</f>
        <v>41068</v>
      </c>
      <c r="W64" s="32">
        <f>'ALL PROJECTS MONTHLY REPORT'!W64</f>
        <v>41131</v>
      </c>
      <c r="X64" s="32">
        <f>'ALL PROJECTS MONTHLY REPORT'!X64</f>
        <v>41382</v>
      </c>
      <c r="Y64" s="31">
        <f>'ALL PROJECTS MONTHLY REPORT'!Y64</f>
        <v>0</v>
      </c>
      <c r="Z64" s="150" t="str">
        <f>'ALL PROJECTS MONTHLY REPORT'!Z64</f>
        <v xml:space="preserve">Tax Credit </v>
      </c>
      <c r="AA64" s="151">
        <f>'ALL PROJECTS MONTHLY REPORT'!AA64</f>
        <v>0</v>
      </c>
      <c r="AB64" s="152">
        <f>'ALL PROJECTS MONTHLY REPORT'!AB64</f>
        <v>9009000</v>
      </c>
      <c r="AC64" s="152">
        <f>'ALL PROJECTS MONTHLY REPORT'!AC64</f>
        <v>589263.71</v>
      </c>
      <c r="AD64" s="37">
        <f>'ALL PROJECTS MONTHLY REPORT'!AD64</f>
        <v>9598263.7100000009</v>
      </c>
      <c r="AE64" s="28">
        <f>'ALL PROJECTS MONTHLY REPORT'!AE64</f>
        <v>6.540833721833722E-2</v>
      </c>
      <c r="AF64" s="37">
        <f>'ALL PROJECTS MONTHLY REPORT'!AF64</f>
        <v>9590758.2200000007</v>
      </c>
      <c r="AG64" s="152">
        <f>'ALL PROJECTS MONTHLY REPORT'!AG64</f>
        <v>0</v>
      </c>
      <c r="AH64" s="37">
        <f>'ALL PROJECTS MONTHLY REPORT'!AH64</f>
        <v>9590758.2200000007</v>
      </c>
      <c r="AI64" s="39">
        <f>'ALL PROJECTS MONTHLY REPORT'!AI64</f>
        <v>0.99921803669634746</v>
      </c>
      <c r="AJ64" s="40">
        <f>'ALL PROJECTS MONTHLY REPORT'!AJ64</f>
        <v>7.82258064516129</v>
      </c>
      <c r="AK64" s="39">
        <f>'ALL PROJECTS MONTHLY REPORT'!AK64</f>
        <v>1</v>
      </c>
      <c r="AL64" s="119">
        <f>'ALL PROJECTS MONTHLY REPORT'!AL64</f>
        <v>0</v>
      </c>
      <c r="AM64" s="153" t="str">
        <f>'ALL PROJECTS MONTHLY REPORT'!AM64</f>
        <v>Project Closed</v>
      </c>
      <c r="AN64" s="154" t="s">
        <v>223</v>
      </c>
    </row>
    <row r="65" spans="1:40" s="155" customFormat="1" ht="43.2" x14ac:dyDescent="0.3">
      <c r="A65" s="147">
        <f>'ALL PROJECTS MONTHLY REPORT'!A65</f>
        <v>3085</v>
      </c>
      <c r="B65" s="148" t="str">
        <f>'ALL PROJECTS MONTHLY REPORT'!B65</f>
        <v>Guayama</v>
      </c>
      <c r="C65" s="148" t="str">
        <f>'ALL PROJECTS MONTHLY REPORT'!C65</f>
        <v>Luis Palés Matos</v>
      </c>
      <c r="D65" s="148" t="str">
        <f>'ALL PROJECTS MONTHLY REPORT'!D65</f>
        <v>Rubén Cotto</v>
      </c>
      <c r="E65" s="148" t="str">
        <f>'ALL PROJECTS MONTHLY REPORT'!E65</f>
        <v>MJ Consulting</v>
      </c>
      <c r="F65" s="148" t="str">
        <f>'ALL PROJECTS MONTHLY REPORT'!F65</f>
        <v>MD
(Grupo C)</v>
      </c>
      <c r="G65" s="148" t="str">
        <f>'ALL PROJECTS MONTHLY REPORT'!G65</f>
        <v>Guillermety, Ortiz &amp; Asoc.</v>
      </c>
      <c r="H65" s="148" t="str">
        <f>'ALL PROJECTS MONTHLY REPORT'!H65</f>
        <v>Héctor M. Valera Inc.</v>
      </c>
      <c r="I65" s="149">
        <f>'ALL PROJECTS MONTHLY REPORT'!I65</f>
        <v>298</v>
      </c>
      <c r="J65" s="149">
        <f>'ALL PROJECTS MONTHLY REPORT'!J65</f>
        <v>298</v>
      </c>
      <c r="K65" s="149">
        <f>'ALL PROJECTS MONTHLY REPORT'!K65</f>
        <v>0</v>
      </c>
      <c r="L65" s="26">
        <f>'ALL PROJECTS MONTHLY REPORT'!L65</f>
        <v>298</v>
      </c>
      <c r="M65" s="149">
        <f>'ALL PROJECTS MONTHLY REPORT'!M65</f>
        <v>0</v>
      </c>
      <c r="N65" s="149">
        <f>'ALL PROJECTS MONTHLY REPORT'!N65</f>
        <v>1130</v>
      </c>
      <c r="O65" s="149">
        <f>'ALL PROJECTS MONTHLY REPORT'!O65</f>
        <v>0</v>
      </c>
      <c r="P65" s="27">
        <f>'ALL PROJECTS MONTHLY REPORT'!P65</f>
        <v>1130</v>
      </c>
      <c r="Q65" s="28">
        <f>'ALL PROJECTS MONTHLY REPORT'!Q65</f>
        <v>0</v>
      </c>
      <c r="R65" s="29">
        <f>'ALL PROJECTS MONTHLY REPORT'!R65</f>
        <v>1375</v>
      </c>
      <c r="S65" s="28">
        <f>'ALL PROJECTS MONTHLY REPORT'!S65</f>
        <v>1</v>
      </c>
      <c r="T65" s="31">
        <f>'ALL PROJECTS MONTHLY REPORT'!T65</f>
        <v>37340</v>
      </c>
      <c r="U65" s="31">
        <f>'ALL PROJECTS MONTHLY REPORT'!U65</f>
        <v>38469</v>
      </c>
      <c r="V65" s="32">
        <f>'ALL PROJECTS MONTHLY REPORT'!V65</f>
        <v>38469</v>
      </c>
      <c r="W65" s="32">
        <f>'ALL PROJECTS MONTHLY REPORT'!W65</f>
        <v>38715</v>
      </c>
      <c r="X65" s="32">
        <f>'ALL PROJECTS MONTHLY REPORT'!X65</f>
        <v>38720</v>
      </c>
      <c r="Y65" s="31">
        <f>'ALL PROJECTS MONTHLY REPORT'!Y65</f>
        <v>0</v>
      </c>
      <c r="Z65" s="150">
        <f>'ALL PROJECTS MONTHLY REPORT'!Z65</f>
        <v>0</v>
      </c>
      <c r="AA65" s="151">
        <f>'ALL PROJECTS MONTHLY REPORT'!AA65</f>
        <v>0</v>
      </c>
      <c r="AB65" s="152">
        <f>'ALL PROJECTS MONTHLY REPORT'!AB65</f>
        <v>22466000</v>
      </c>
      <c r="AC65" s="152">
        <f>'ALL PROJECTS MONTHLY REPORT'!AC65</f>
        <v>0</v>
      </c>
      <c r="AD65" s="37">
        <f>'ALL PROJECTS MONTHLY REPORT'!AD65</f>
        <v>22466000</v>
      </c>
      <c r="AE65" s="28">
        <f>'ALL PROJECTS MONTHLY REPORT'!AE65</f>
        <v>0</v>
      </c>
      <c r="AF65" s="37">
        <f>'ALL PROJECTS MONTHLY REPORT'!AF65</f>
        <v>22466000</v>
      </c>
      <c r="AG65" s="152">
        <f>'ALL PROJECTS MONTHLY REPORT'!AG65</f>
        <v>0</v>
      </c>
      <c r="AH65" s="37">
        <f>'ALL PROJECTS MONTHLY REPORT'!AH65</f>
        <v>22466000</v>
      </c>
      <c r="AI65" s="39">
        <f>'ALL PROJECTS MONTHLY REPORT'!AI65</f>
        <v>1</v>
      </c>
      <c r="AJ65" s="40">
        <f>'ALL PROJECTS MONTHLY REPORT'!AJ65</f>
        <v>4.6140939597315436</v>
      </c>
      <c r="AK65" s="39">
        <f>'ALL PROJECTS MONTHLY REPORT'!AK65</f>
        <v>1</v>
      </c>
      <c r="AL65" s="119">
        <f>'ALL PROJECTS MONTHLY REPORT'!AL65</f>
        <v>0</v>
      </c>
      <c r="AM65" s="153" t="str">
        <f>'ALL PROJECTS MONTHLY REPORT'!AM65</f>
        <v>Project Closed</v>
      </c>
      <c r="AN65" s="154" t="s">
        <v>223</v>
      </c>
    </row>
    <row r="66" spans="1:40" s="155" customFormat="1" ht="28.8" x14ac:dyDescent="0.3">
      <c r="A66" s="147">
        <f>'ALL PROJECTS MONTHLY REPORT'!A66</f>
        <v>5048</v>
      </c>
      <c r="B66" s="148" t="str">
        <f>'ALL PROJECTS MONTHLY REPORT'!B66</f>
        <v>Guayama</v>
      </c>
      <c r="C66" s="148" t="str">
        <f>'ALL PROJECTS MONTHLY REPORT'!C66</f>
        <v>San Antonio 
Carioca</v>
      </c>
      <c r="D66" s="148" t="str">
        <f>'ALL PROJECTS MONTHLY REPORT'!D66</f>
        <v>Jorge Mercado</v>
      </c>
      <c r="E66" s="148" t="str">
        <f>'ALL PROJECTS MONTHLY REPORT'!E66</f>
        <v>MJ Consulting</v>
      </c>
      <c r="F66" s="148" t="str">
        <f>'ALL PROJECTS MONTHLY REPORT'!F66</f>
        <v>MD 
(Grupo C)</v>
      </c>
      <c r="G66" s="148" t="str">
        <f>'ALL PROJECTS MONTHLY REPORT'!G66</f>
        <v>DDHK</v>
      </c>
      <c r="H66" s="148" t="str">
        <f>'ALL PROJECTS MONTHLY REPORT'!H66</f>
        <v>Constructora I. Melendez</v>
      </c>
      <c r="I66" s="149">
        <f>'ALL PROJECTS MONTHLY REPORT'!I66</f>
        <v>200</v>
      </c>
      <c r="J66" s="149">
        <f>'ALL PROJECTS MONTHLY REPORT'!J66</f>
        <v>200</v>
      </c>
      <c r="K66" s="149">
        <f>'ALL PROJECTS MONTHLY REPORT'!K66</f>
        <v>0</v>
      </c>
      <c r="L66" s="26">
        <f>'ALL PROJECTS MONTHLY REPORT'!L66</f>
        <v>200</v>
      </c>
      <c r="M66" s="149">
        <f>'ALL PROJECTS MONTHLY REPORT'!M66</f>
        <v>0</v>
      </c>
      <c r="N66" s="149">
        <f>'ALL PROJECTS MONTHLY REPORT'!N66</f>
        <v>900</v>
      </c>
      <c r="O66" s="149">
        <f>'ALL PROJECTS MONTHLY REPORT'!O66</f>
        <v>568</v>
      </c>
      <c r="P66" s="27">
        <f>'ALL PROJECTS MONTHLY REPORT'!P66</f>
        <v>1468</v>
      </c>
      <c r="Q66" s="28">
        <f>'ALL PROJECTS MONTHLY REPORT'!Q66</f>
        <v>0.63111111111111107</v>
      </c>
      <c r="R66" s="29">
        <f>'ALL PROJECTS MONTHLY REPORT'!R66</f>
        <v>1537</v>
      </c>
      <c r="S66" s="28">
        <f>'ALL PROJECTS MONTHLY REPORT'!S66</f>
        <v>1</v>
      </c>
      <c r="T66" s="31">
        <f>'ALL PROJECTS MONTHLY REPORT'!T66</f>
        <v>38061</v>
      </c>
      <c r="U66" s="31">
        <f>'ALL PROJECTS MONTHLY REPORT'!U66</f>
        <v>38960</v>
      </c>
      <c r="V66" s="32">
        <f>'ALL PROJECTS MONTHLY REPORT'!V66</f>
        <v>39528</v>
      </c>
      <c r="W66" s="32">
        <f>'ALL PROJECTS MONTHLY REPORT'!W66</f>
        <v>39598</v>
      </c>
      <c r="X66" s="32">
        <f>'ALL PROJECTS MONTHLY REPORT'!X66</f>
        <v>39659</v>
      </c>
      <c r="Y66" s="31">
        <f>'ALL PROJECTS MONTHLY REPORT'!Y66</f>
        <v>0</v>
      </c>
      <c r="Z66" s="150" t="str">
        <f>'ALL PROJECTS MONTHLY REPORT'!Z66</f>
        <v>Tax Credit</v>
      </c>
      <c r="AA66" s="151">
        <f>'ALL PROJECTS MONTHLY REPORT'!AA66</f>
        <v>0</v>
      </c>
      <c r="AB66" s="152">
        <f>'ALL PROJECTS MONTHLY REPORT'!AB66</f>
        <v>18456662</v>
      </c>
      <c r="AC66" s="152">
        <f>'ALL PROJECTS MONTHLY REPORT'!AC66</f>
        <v>1765148</v>
      </c>
      <c r="AD66" s="37">
        <f>'ALL PROJECTS MONTHLY REPORT'!AD66</f>
        <v>20221810</v>
      </c>
      <c r="AE66" s="28">
        <f>'ALL PROJECTS MONTHLY REPORT'!AE66</f>
        <v>9.5637445167495616E-2</v>
      </c>
      <c r="AF66" s="37">
        <f>'ALL PROJECTS MONTHLY REPORT'!AF66</f>
        <v>20221810</v>
      </c>
      <c r="AG66" s="152">
        <f>'ALL PROJECTS MONTHLY REPORT'!AG66</f>
        <v>0</v>
      </c>
      <c r="AH66" s="37">
        <f>'ALL PROJECTS MONTHLY REPORT'!AH66</f>
        <v>20221810</v>
      </c>
      <c r="AI66" s="39">
        <f>'ALL PROJECTS MONTHLY REPORT'!AI66</f>
        <v>1</v>
      </c>
      <c r="AJ66" s="40">
        <f>'ALL PROJECTS MONTHLY REPORT'!AJ66</f>
        <v>7.6849999999999996</v>
      </c>
      <c r="AK66" s="39">
        <f>'ALL PROJECTS MONTHLY REPORT'!AK66</f>
        <v>1</v>
      </c>
      <c r="AL66" s="119">
        <f>'ALL PROJECTS MONTHLY REPORT'!AL66</f>
        <v>0</v>
      </c>
      <c r="AM66" s="153" t="str">
        <f>'ALL PROJECTS MONTHLY REPORT'!AM66</f>
        <v>Project Closed</v>
      </c>
      <c r="AN66" s="154" t="s">
        <v>223</v>
      </c>
    </row>
    <row r="67" spans="1:40" s="155" customFormat="1" ht="57.6" x14ac:dyDescent="0.3">
      <c r="A67" s="147">
        <f>'ALL PROJECTS MONTHLY REPORT'!A67</f>
        <v>5131</v>
      </c>
      <c r="B67" s="148" t="str">
        <f>'ALL PROJECTS MONTHLY REPORT'!B67</f>
        <v>Humacao</v>
      </c>
      <c r="C67" s="148" t="str">
        <f>'ALL PROJECTS MONTHLY REPORT'!C67</f>
        <v>Jardines de Oriente</v>
      </c>
      <c r="D67" s="148" t="str">
        <f>'ALL PROJECTS MONTHLY REPORT'!D67</f>
        <v>José A. González</v>
      </c>
      <c r="E67" s="148" t="str">
        <f>'ALL PROJECTS MONTHLY REPORT'!E67</f>
        <v>Cost Control</v>
      </c>
      <c r="F67" s="148" t="str">
        <f>'ALL PROJECTS MONTHLY REPORT'!F67</f>
        <v>CCC-JV</v>
      </c>
      <c r="G67" s="148" t="str">
        <f>'ALL PROJECTS MONTHLY REPORT'!G67</f>
        <v>GMG Engineering Conslutants PSC</v>
      </c>
      <c r="H67" s="148" t="str">
        <f>'ALL PROJECTS MONTHLY REPORT'!H67</f>
        <v>Ossam Construction</v>
      </c>
      <c r="I67" s="149">
        <f>'ALL PROJECTS MONTHLY REPORT'!I67</f>
        <v>88</v>
      </c>
      <c r="J67" s="149">
        <f>'ALL PROJECTS MONTHLY REPORT'!J67</f>
        <v>88</v>
      </c>
      <c r="K67" s="149">
        <f>'ALL PROJECTS MONTHLY REPORT'!K67</f>
        <v>0</v>
      </c>
      <c r="L67" s="26">
        <f>'ALL PROJECTS MONTHLY REPORT'!L67</f>
        <v>88</v>
      </c>
      <c r="M67" s="149">
        <f>'ALL PROJECTS MONTHLY REPORT'!M67</f>
        <v>0</v>
      </c>
      <c r="N67" s="149">
        <f>'ALL PROJECTS MONTHLY REPORT'!N67</f>
        <v>365</v>
      </c>
      <c r="O67" s="149">
        <f>'ALL PROJECTS MONTHLY REPORT'!O67</f>
        <v>242</v>
      </c>
      <c r="P67" s="27">
        <f>'ALL PROJECTS MONTHLY REPORT'!P67</f>
        <v>607</v>
      </c>
      <c r="Q67" s="28">
        <f>'ALL PROJECTS MONTHLY REPORT'!Q67</f>
        <v>0.66301369863013704</v>
      </c>
      <c r="R67" s="29">
        <f>'ALL PROJECTS MONTHLY REPORT'!R67</f>
        <v>937</v>
      </c>
      <c r="S67" s="28">
        <f>'ALL PROJECTS MONTHLY REPORT'!S67</f>
        <v>1</v>
      </c>
      <c r="T67" s="31">
        <f>'ALL PROJECTS MONTHLY REPORT'!T67</f>
        <v>40329</v>
      </c>
      <c r="U67" s="31">
        <f>'ALL PROJECTS MONTHLY REPORT'!U67</f>
        <v>40693</v>
      </c>
      <c r="V67" s="32">
        <f>'ALL PROJECTS MONTHLY REPORT'!V67</f>
        <v>40935</v>
      </c>
      <c r="W67" s="32">
        <f>'ALL PROJECTS MONTHLY REPORT'!W67</f>
        <v>41266</v>
      </c>
      <c r="X67" s="32">
        <f>'ALL PROJECTS MONTHLY REPORT'!X67</f>
        <v>41110</v>
      </c>
      <c r="Y67" s="31">
        <f>'ALL PROJECTS MONTHLY REPORT'!Y67</f>
        <v>0</v>
      </c>
      <c r="Z67" s="150" t="str">
        <f>'ALL PROJECTS MONTHLY REPORT'!Z67</f>
        <v>Tax Credit</v>
      </c>
      <c r="AA67" s="151">
        <f>'ALL PROJECTS MONTHLY REPORT'!AA67</f>
        <v>0</v>
      </c>
      <c r="AB67" s="152">
        <f>'ALL PROJECTS MONTHLY REPORT'!AB67</f>
        <v>5939925</v>
      </c>
      <c r="AC67" s="152">
        <f>'ALL PROJECTS MONTHLY REPORT'!AC67</f>
        <v>394882.55</v>
      </c>
      <c r="AD67" s="37">
        <f>'ALL PROJECTS MONTHLY REPORT'!AD67</f>
        <v>6334807.5499999998</v>
      </c>
      <c r="AE67" s="28">
        <f>'ALL PROJECTS MONTHLY REPORT'!AE67</f>
        <v>6.6479383157194746E-2</v>
      </c>
      <c r="AF67" s="37">
        <f>'ALL PROJECTS MONTHLY REPORT'!AF67</f>
        <v>6334807.5499999998</v>
      </c>
      <c r="AG67" s="152">
        <f>'ALL PROJECTS MONTHLY REPORT'!AG67</f>
        <v>0</v>
      </c>
      <c r="AH67" s="37">
        <f>'ALL PROJECTS MONTHLY REPORT'!AH67</f>
        <v>6334807.5499999998</v>
      </c>
      <c r="AI67" s="39">
        <f>'ALL PROJECTS MONTHLY REPORT'!AI67</f>
        <v>1</v>
      </c>
      <c r="AJ67" s="40">
        <f>'ALL PROJECTS MONTHLY REPORT'!AJ67</f>
        <v>10.647727272727273</v>
      </c>
      <c r="AK67" s="39">
        <f>'ALL PROJECTS MONTHLY REPORT'!AK67</f>
        <v>1</v>
      </c>
      <c r="AL67" s="119">
        <f>'ALL PROJECTS MONTHLY REPORT'!AL67</f>
        <v>0</v>
      </c>
      <c r="AM67" s="153" t="str">
        <f>'ALL PROJECTS MONTHLY REPORT'!AM67</f>
        <v>Project Closed</v>
      </c>
      <c r="AN67" s="154" t="s">
        <v>223</v>
      </c>
    </row>
    <row r="68" spans="1:40" s="155" customFormat="1" ht="28.8" x14ac:dyDescent="0.3">
      <c r="A68" s="147">
        <f>'ALL PROJECTS MONTHLY REPORT'!A68</f>
        <v>5020</v>
      </c>
      <c r="B68" s="148" t="str">
        <f>'ALL PROJECTS MONTHLY REPORT'!B68</f>
        <v>Humacao</v>
      </c>
      <c r="C68" s="148" t="str">
        <f>'ALL PROJECTS MONTHLY REPORT'!C68</f>
        <v>Pedro J. Palou</v>
      </c>
      <c r="D68" s="148" t="str">
        <f>'ALL PROJECTS MONTHLY REPORT'!D68</f>
        <v>Fco. Palacios</v>
      </c>
      <c r="E68" s="148" t="str">
        <f>'ALL PROJECTS MONTHLY REPORT'!E68</f>
        <v>MJ Consulting</v>
      </c>
      <c r="F68" s="148" t="str">
        <f>'ALL PROJECTS MONTHLY REPORT'!F68</f>
        <v xml:space="preserve">URS 
</v>
      </c>
      <c r="G68" s="148" t="str">
        <f>'ALL PROJECTS MONTHLY REPORT'!G68</f>
        <v>R &amp; del Valle</v>
      </c>
      <c r="H68" s="148" t="str">
        <f>'ALL PROJECTS MONTHLY REPORT'!H68</f>
        <v>R &amp; del Valle</v>
      </c>
      <c r="I68" s="149">
        <f>'ALL PROJECTS MONTHLY REPORT'!I68</f>
        <v>150</v>
      </c>
      <c r="J68" s="149">
        <f>'ALL PROJECTS MONTHLY REPORT'!J68</f>
        <v>150</v>
      </c>
      <c r="K68" s="149">
        <f>'ALL PROJECTS MONTHLY REPORT'!K68</f>
        <v>0</v>
      </c>
      <c r="L68" s="26">
        <f>'ALL PROJECTS MONTHLY REPORT'!L68</f>
        <v>150</v>
      </c>
      <c r="M68" s="149">
        <f>'ALL PROJECTS MONTHLY REPORT'!M68</f>
        <v>0</v>
      </c>
      <c r="N68" s="149">
        <f>'ALL PROJECTS MONTHLY REPORT'!N68</f>
        <v>1095</v>
      </c>
      <c r="O68" s="149">
        <f>'ALL PROJECTS MONTHLY REPORT'!O68</f>
        <v>180</v>
      </c>
      <c r="P68" s="27">
        <f>'ALL PROJECTS MONTHLY REPORT'!P68</f>
        <v>1275</v>
      </c>
      <c r="Q68" s="28">
        <f>'ALL PROJECTS MONTHLY REPORT'!Q68</f>
        <v>0.16438356164383561</v>
      </c>
      <c r="R68" s="29">
        <f>'ALL PROJECTS MONTHLY REPORT'!R68</f>
        <v>1145</v>
      </c>
      <c r="S68" s="28">
        <f>'ALL PROJECTS MONTHLY REPORT'!S68</f>
        <v>1</v>
      </c>
      <c r="T68" s="31">
        <f>'ALL PROJECTS MONTHLY REPORT'!T68</f>
        <v>36430</v>
      </c>
      <c r="U68" s="31">
        <f>'ALL PROJECTS MONTHLY REPORT'!U68</f>
        <v>37524</v>
      </c>
      <c r="V68" s="32">
        <f>'ALL PROJECTS MONTHLY REPORT'!V68</f>
        <v>37704</v>
      </c>
      <c r="W68" s="32">
        <f>'ALL PROJECTS MONTHLY REPORT'!W68</f>
        <v>37575</v>
      </c>
      <c r="X68" s="32">
        <f>'ALL PROJECTS MONTHLY REPORT'!X68</f>
        <v>37610</v>
      </c>
      <c r="Y68" s="31">
        <f>'ALL PROJECTS MONTHLY REPORT'!Y68</f>
        <v>0</v>
      </c>
      <c r="Z68" s="150">
        <f>'ALL PROJECTS MONTHLY REPORT'!Z68</f>
        <v>0</v>
      </c>
      <c r="AA68" s="151">
        <f>'ALL PROJECTS MONTHLY REPORT'!AA68</f>
        <v>0</v>
      </c>
      <c r="AB68" s="152">
        <f>'ALL PROJECTS MONTHLY REPORT'!AB68</f>
        <v>10968000</v>
      </c>
      <c r="AC68" s="152">
        <f>'ALL PROJECTS MONTHLY REPORT'!AC68</f>
        <v>86049</v>
      </c>
      <c r="AD68" s="37">
        <f>'ALL PROJECTS MONTHLY REPORT'!AD68</f>
        <v>11054049</v>
      </c>
      <c r="AE68" s="28">
        <f>'ALL PROJECTS MONTHLY REPORT'!AE68</f>
        <v>7.8454595185995617E-3</v>
      </c>
      <c r="AF68" s="37">
        <f>'ALL PROJECTS MONTHLY REPORT'!AF68</f>
        <v>11054049</v>
      </c>
      <c r="AG68" s="152">
        <f>'ALL PROJECTS MONTHLY REPORT'!AG68</f>
        <v>0</v>
      </c>
      <c r="AH68" s="37">
        <f>'ALL PROJECTS MONTHLY REPORT'!AH68</f>
        <v>11054049</v>
      </c>
      <c r="AI68" s="39">
        <f>'ALL PROJECTS MONTHLY REPORT'!AI68</f>
        <v>1</v>
      </c>
      <c r="AJ68" s="40">
        <f>'ALL PROJECTS MONTHLY REPORT'!AJ68</f>
        <v>7.6333333333333337</v>
      </c>
      <c r="AK68" s="39">
        <f>'ALL PROJECTS MONTHLY REPORT'!AK68</f>
        <v>1</v>
      </c>
      <c r="AL68" s="119">
        <f>'ALL PROJECTS MONTHLY REPORT'!AL68</f>
        <v>0</v>
      </c>
      <c r="AM68" s="153" t="str">
        <f>'ALL PROJECTS MONTHLY REPORT'!AM68</f>
        <v>Project closed.</v>
      </c>
      <c r="AN68" s="154" t="s">
        <v>223</v>
      </c>
    </row>
    <row r="69" spans="1:40" s="155" customFormat="1" ht="43.2" x14ac:dyDescent="0.3">
      <c r="A69" s="147">
        <f>'ALL PROJECTS MONTHLY REPORT'!A69</f>
        <v>3094</v>
      </c>
      <c r="B69" s="148" t="str">
        <f>'ALL PROJECTS MONTHLY REPORT'!B69</f>
        <v>Humacao</v>
      </c>
      <c r="C69" s="148" t="str">
        <f>'ALL PROJECTS MONTHLY REPORT'!C69</f>
        <v>Padre Rivera
(Fase I)</v>
      </c>
      <c r="D69" s="148" t="str">
        <f>'ALL PROJECTS MONTHLY REPORT'!D69</f>
        <v>Germán Acevedo</v>
      </c>
      <c r="E69" s="148" t="str">
        <f>'ALL PROJECTS MONTHLY REPORT'!E69</f>
        <v>MJ Consulting</v>
      </c>
      <c r="F69" s="148" t="str">
        <f>'ALL PROJECTS MONTHLY REPORT'!F69</f>
        <v>BMA</v>
      </c>
      <c r="G69" s="148" t="str">
        <f>'ALL PROJECTS MONTHLY REPORT'!G69</f>
        <v>Yañez, Mayol &amp; Asoc.</v>
      </c>
      <c r="H69" s="148" t="str">
        <f>'ALL PROJECTS MONTHLY REPORT'!H69</f>
        <v>J R Builders</v>
      </c>
      <c r="I69" s="149">
        <f>'ALL PROJECTS MONTHLY REPORT'!I69</f>
        <v>128</v>
      </c>
      <c r="J69" s="149">
        <f>'ALL PROJECTS MONTHLY REPORT'!J69</f>
        <v>128</v>
      </c>
      <c r="K69" s="149">
        <f>'ALL PROJECTS MONTHLY REPORT'!K69</f>
        <v>0</v>
      </c>
      <c r="L69" s="26">
        <f>'ALL PROJECTS MONTHLY REPORT'!L69</f>
        <v>128</v>
      </c>
      <c r="M69" s="149">
        <f>'ALL PROJECTS MONTHLY REPORT'!M69</f>
        <v>0</v>
      </c>
      <c r="N69" s="149">
        <f>'ALL PROJECTS MONTHLY REPORT'!N69</f>
        <v>840</v>
      </c>
      <c r="O69" s="149">
        <f>'ALL PROJECTS MONTHLY REPORT'!O69</f>
        <v>731</v>
      </c>
      <c r="P69" s="27">
        <f>'ALL PROJECTS MONTHLY REPORT'!P69</f>
        <v>1571</v>
      </c>
      <c r="Q69" s="28">
        <f>'ALL PROJECTS MONTHLY REPORT'!Q69</f>
        <v>0.87023809523809526</v>
      </c>
      <c r="R69" s="29">
        <f>'ALL PROJECTS MONTHLY REPORT'!R69</f>
        <v>1548</v>
      </c>
      <c r="S69" s="28">
        <f>'ALL PROJECTS MONTHLY REPORT'!S69</f>
        <v>1</v>
      </c>
      <c r="T69" s="31">
        <f>'ALL PROJECTS MONTHLY REPORT'!T69</f>
        <v>35723</v>
      </c>
      <c r="U69" s="31">
        <f>'ALL PROJECTS MONTHLY REPORT'!U69</f>
        <v>36562</v>
      </c>
      <c r="V69" s="32">
        <f>'ALL PROJECTS MONTHLY REPORT'!V69</f>
        <v>37293</v>
      </c>
      <c r="W69" s="32">
        <f>'ALL PROJECTS MONTHLY REPORT'!W69</f>
        <v>37271</v>
      </c>
      <c r="X69" s="32">
        <f>'ALL PROJECTS MONTHLY REPORT'!X69</f>
        <v>37288</v>
      </c>
      <c r="Y69" s="31">
        <f>'ALL PROJECTS MONTHLY REPORT'!Y69</f>
        <v>0</v>
      </c>
      <c r="Z69" s="150">
        <f>'ALL PROJECTS MONTHLY REPORT'!Z69</f>
        <v>0</v>
      </c>
      <c r="AA69" s="151">
        <f>'ALL PROJECTS MONTHLY REPORT'!AA69</f>
        <v>0</v>
      </c>
      <c r="AB69" s="152">
        <f>'ALL PROJECTS MONTHLY REPORT'!AB69</f>
        <v>6625000</v>
      </c>
      <c r="AC69" s="152">
        <f>'ALL PROJECTS MONTHLY REPORT'!AC69</f>
        <v>386337.2</v>
      </c>
      <c r="AD69" s="37">
        <f>'ALL PROJECTS MONTHLY REPORT'!AD69</f>
        <v>7011337.2000000002</v>
      </c>
      <c r="AE69" s="28">
        <f>'ALL PROJECTS MONTHLY REPORT'!AE69</f>
        <v>5.8315049056603778E-2</v>
      </c>
      <c r="AF69" s="37">
        <f>'ALL PROJECTS MONTHLY REPORT'!AF69</f>
        <v>7011337</v>
      </c>
      <c r="AG69" s="152">
        <f>'ALL PROJECTS MONTHLY REPORT'!AG69</f>
        <v>0</v>
      </c>
      <c r="AH69" s="37">
        <f>'ALL PROJECTS MONTHLY REPORT'!AH69</f>
        <v>7011337</v>
      </c>
      <c r="AI69" s="39">
        <f>'ALL PROJECTS MONTHLY REPORT'!AI69</f>
        <v>0.99999997147477082</v>
      </c>
      <c r="AJ69" s="40">
        <f>'ALL PROJECTS MONTHLY REPORT'!AJ69</f>
        <v>12.09375</v>
      </c>
      <c r="AK69" s="39">
        <f>'ALL PROJECTS MONTHLY REPORT'!AK69</f>
        <v>1</v>
      </c>
      <c r="AL69" s="119">
        <f>'ALL PROJECTS MONTHLY REPORT'!AL69</f>
        <v>0</v>
      </c>
      <c r="AM69" s="153" t="str">
        <f>'ALL PROJECTS MONTHLY REPORT'!AM69</f>
        <v>Project Closed</v>
      </c>
      <c r="AN69" s="154" t="s">
        <v>223</v>
      </c>
    </row>
    <row r="70" spans="1:40" s="155" customFormat="1" ht="28.8" x14ac:dyDescent="0.3">
      <c r="A70" s="147">
        <f>'ALL PROJECTS MONTHLY REPORT'!A70</f>
        <v>3094</v>
      </c>
      <c r="B70" s="148" t="str">
        <f>'ALL PROJECTS MONTHLY REPORT'!B70</f>
        <v>Humacao</v>
      </c>
      <c r="C70" s="148" t="str">
        <f>'ALL PROJECTS MONTHLY REPORT'!C70</f>
        <v>Padre Rivera (Fase II)</v>
      </c>
      <c r="D70" s="148" t="str">
        <f>'ALL PROJECTS MONTHLY REPORT'!D70</f>
        <v>Jorge Mercado</v>
      </c>
      <c r="E70" s="148" t="str">
        <f>'ALL PROJECTS MONTHLY REPORT'!E70</f>
        <v>MJ Consulting</v>
      </c>
      <c r="F70" s="148" t="str">
        <f>'ALL PROJECTS MONTHLY REPORT'!F70</f>
        <v>BMA</v>
      </c>
      <c r="G70" s="148" t="str">
        <f>'ALL PROJECTS MONTHLY REPORT'!G70</f>
        <v>Yañez &amp; Mayol</v>
      </c>
      <c r="H70" s="148" t="str">
        <f>'ALL PROJECTS MONTHLY REPORT'!H70</f>
        <v>Jafer Construction</v>
      </c>
      <c r="I70" s="149">
        <f>'ALL PROJECTS MONTHLY REPORT'!I70</f>
        <v>132</v>
      </c>
      <c r="J70" s="149">
        <f>'ALL PROJECTS MONTHLY REPORT'!J70</f>
        <v>132</v>
      </c>
      <c r="K70" s="149">
        <f>'ALL PROJECTS MONTHLY REPORT'!K70</f>
        <v>0</v>
      </c>
      <c r="L70" s="26">
        <f>'ALL PROJECTS MONTHLY REPORT'!L70</f>
        <v>132</v>
      </c>
      <c r="M70" s="149">
        <f>'ALL PROJECTS MONTHLY REPORT'!M70</f>
        <v>0</v>
      </c>
      <c r="N70" s="149">
        <f>'ALL PROJECTS MONTHLY REPORT'!N70</f>
        <v>790</v>
      </c>
      <c r="O70" s="149">
        <f>'ALL PROJECTS MONTHLY REPORT'!O70</f>
        <v>299</v>
      </c>
      <c r="P70" s="27">
        <f>'ALL PROJECTS MONTHLY REPORT'!P70</f>
        <v>1089</v>
      </c>
      <c r="Q70" s="28">
        <f>'ALL PROJECTS MONTHLY REPORT'!Q70</f>
        <v>0.37848101265822787</v>
      </c>
      <c r="R70" s="29">
        <f>'ALL PROJECTS MONTHLY REPORT'!R70</f>
        <v>861</v>
      </c>
      <c r="S70" s="28">
        <f>'ALL PROJECTS MONTHLY REPORT'!S70</f>
        <v>1</v>
      </c>
      <c r="T70" s="31">
        <f>'ALL PROJECTS MONTHLY REPORT'!T70</f>
        <v>38301</v>
      </c>
      <c r="U70" s="31">
        <f>'ALL PROJECTS MONTHLY REPORT'!U70</f>
        <v>39090</v>
      </c>
      <c r="V70" s="32">
        <f>'ALL PROJECTS MONTHLY REPORT'!V70</f>
        <v>39389</v>
      </c>
      <c r="W70" s="32">
        <f>'ALL PROJECTS MONTHLY REPORT'!W70</f>
        <v>39162</v>
      </c>
      <c r="X70" s="32">
        <f>'ALL PROJECTS MONTHLY REPORT'!X70</f>
        <v>39519</v>
      </c>
      <c r="Y70" s="31">
        <f>'ALL PROJECTS MONTHLY REPORT'!Y70</f>
        <v>0</v>
      </c>
      <c r="Z70" s="150">
        <f>'ALL PROJECTS MONTHLY REPORT'!Z70</f>
        <v>0</v>
      </c>
      <c r="AA70" s="151">
        <f>'ALL PROJECTS MONTHLY REPORT'!AA70</f>
        <v>0</v>
      </c>
      <c r="AB70" s="152">
        <f>'ALL PROJECTS MONTHLY REPORT'!AB70</f>
        <v>10199820</v>
      </c>
      <c r="AC70" s="152">
        <f>'ALL PROJECTS MONTHLY REPORT'!AC70</f>
        <v>1471265</v>
      </c>
      <c r="AD70" s="37">
        <f>'ALL PROJECTS MONTHLY REPORT'!AD70</f>
        <v>11671085</v>
      </c>
      <c r="AE70" s="28">
        <f>'ALL PROJECTS MONTHLY REPORT'!AE70</f>
        <v>0.14424421215276348</v>
      </c>
      <c r="AF70" s="37">
        <f>'ALL PROJECTS MONTHLY REPORT'!AF70</f>
        <v>11237717</v>
      </c>
      <c r="AG70" s="152">
        <f>'ALL PROJECTS MONTHLY REPORT'!AG70</f>
        <v>0</v>
      </c>
      <c r="AH70" s="37">
        <f>'ALL PROJECTS MONTHLY REPORT'!AH70</f>
        <v>11237717</v>
      </c>
      <c r="AI70" s="39">
        <f>'ALL PROJECTS MONTHLY REPORT'!AI70</f>
        <v>0.96286823375890074</v>
      </c>
      <c r="AJ70" s="40">
        <f>'ALL PROJECTS MONTHLY REPORT'!AJ70</f>
        <v>6.5227272727272725</v>
      </c>
      <c r="AK70" s="39">
        <f>'ALL PROJECTS MONTHLY REPORT'!AK70</f>
        <v>1</v>
      </c>
      <c r="AL70" s="119">
        <f>'ALL PROJECTS MONTHLY REPORT'!AL70</f>
        <v>0</v>
      </c>
      <c r="AM70" s="153" t="str">
        <f>'ALL PROJECTS MONTHLY REPORT'!AM70</f>
        <v>Project Closed</v>
      </c>
      <c r="AN70" s="154" t="s">
        <v>223</v>
      </c>
    </row>
    <row r="71" spans="1:40" s="155" customFormat="1" ht="28.8" x14ac:dyDescent="0.3">
      <c r="A71" s="147">
        <f>'ALL PROJECTS MONTHLY REPORT'!A71</f>
        <v>3048</v>
      </c>
      <c r="B71" s="148" t="str">
        <f>'ALL PROJECTS MONTHLY REPORT'!B71</f>
        <v>Jayuya</v>
      </c>
      <c r="C71" s="148" t="str">
        <f>'ALL PROJECTS MONTHLY REPORT'!C71</f>
        <v>La Montaña</v>
      </c>
      <c r="D71" s="148" t="str">
        <f>'ALL PROJECTS MONTHLY REPORT'!D71</f>
        <v>Pedro Vega</v>
      </c>
      <c r="E71" s="148" t="str">
        <f>'ALL PROJECTS MONTHLY REPORT'!E71</f>
        <v>MAS Corporation</v>
      </c>
      <c r="F71" s="148" t="str">
        <f>'ALL PROJECTS MONTHLY REPORT'!F71</f>
        <v xml:space="preserve">URS 
</v>
      </c>
      <c r="G71" s="148" t="str">
        <f>'ALL PROJECTS MONTHLY REPORT'!G71</f>
        <v>OPQ-Pablo Quiñonez</v>
      </c>
      <c r="H71" s="148" t="str">
        <f>'ALL PROJECTS MONTHLY REPORT'!H71</f>
        <v>Orama Const.</v>
      </c>
      <c r="I71" s="149">
        <f>'ALL PROJECTS MONTHLY REPORT'!I71</f>
        <v>100</v>
      </c>
      <c r="J71" s="149">
        <f>'ALL PROJECTS MONTHLY REPORT'!J71</f>
        <v>100</v>
      </c>
      <c r="K71" s="149">
        <f>'ALL PROJECTS MONTHLY REPORT'!K71</f>
        <v>0</v>
      </c>
      <c r="L71" s="26">
        <f>'ALL PROJECTS MONTHLY REPORT'!L71</f>
        <v>100</v>
      </c>
      <c r="M71" s="149">
        <f>'ALL PROJECTS MONTHLY REPORT'!M71</f>
        <v>0</v>
      </c>
      <c r="N71" s="149">
        <f>'ALL PROJECTS MONTHLY REPORT'!N71</f>
        <v>780</v>
      </c>
      <c r="O71" s="149">
        <f>'ALL PROJECTS MONTHLY REPORT'!O71</f>
        <v>128</v>
      </c>
      <c r="P71" s="27">
        <f>'ALL PROJECTS MONTHLY REPORT'!P71</f>
        <v>908</v>
      </c>
      <c r="Q71" s="28">
        <f>'ALL PROJECTS MONTHLY REPORT'!Q71</f>
        <v>0.1641025641025641</v>
      </c>
      <c r="R71" s="29">
        <f>'ALL PROJECTS MONTHLY REPORT'!R71</f>
        <v>1026</v>
      </c>
      <c r="S71" s="28">
        <f>'ALL PROJECTS MONTHLY REPORT'!S71</f>
        <v>1</v>
      </c>
      <c r="T71" s="31">
        <f>'ALL PROJECTS MONTHLY REPORT'!T71</f>
        <v>36822</v>
      </c>
      <c r="U71" s="31">
        <f>'ALL PROJECTS MONTHLY REPORT'!U71</f>
        <v>37601</v>
      </c>
      <c r="V71" s="32">
        <f>'ALL PROJECTS MONTHLY REPORT'!V71</f>
        <v>37729</v>
      </c>
      <c r="W71" s="32">
        <f>'ALL PROJECTS MONTHLY REPORT'!W71</f>
        <v>37848</v>
      </c>
      <c r="X71" s="32">
        <f>'ALL PROJECTS MONTHLY REPORT'!X71</f>
        <v>38103</v>
      </c>
      <c r="Y71" s="31">
        <f>'ALL PROJECTS MONTHLY REPORT'!Y71</f>
        <v>0</v>
      </c>
      <c r="Z71" s="150">
        <f>'ALL PROJECTS MONTHLY REPORT'!Z71</f>
        <v>0</v>
      </c>
      <c r="AA71" s="151">
        <f>'ALL PROJECTS MONTHLY REPORT'!AA71</f>
        <v>0</v>
      </c>
      <c r="AB71" s="152">
        <f>'ALL PROJECTS MONTHLY REPORT'!AB71</f>
        <v>8790000</v>
      </c>
      <c r="AC71" s="152">
        <f>'ALL PROJECTS MONTHLY REPORT'!AC71</f>
        <v>208826</v>
      </c>
      <c r="AD71" s="37">
        <f>'ALL PROJECTS MONTHLY REPORT'!AD71</f>
        <v>8998826</v>
      </c>
      <c r="AE71" s="28">
        <f>'ALL PROJECTS MONTHLY REPORT'!AE71</f>
        <v>2.3757224118316267E-2</v>
      </c>
      <c r="AF71" s="37">
        <f>'ALL PROJECTS MONTHLY REPORT'!AF71</f>
        <v>8998826</v>
      </c>
      <c r="AG71" s="152">
        <f>'ALL PROJECTS MONTHLY REPORT'!AG71</f>
        <v>0</v>
      </c>
      <c r="AH71" s="37">
        <f>'ALL PROJECTS MONTHLY REPORT'!AH71</f>
        <v>8998826</v>
      </c>
      <c r="AI71" s="39">
        <f>'ALL PROJECTS MONTHLY REPORT'!AI71</f>
        <v>1</v>
      </c>
      <c r="AJ71" s="40">
        <f>'ALL PROJECTS MONTHLY REPORT'!AJ71</f>
        <v>10.26</v>
      </c>
      <c r="AK71" s="39">
        <f>'ALL PROJECTS MONTHLY REPORT'!AK71</f>
        <v>1</v>
      </c>
      <c r="AL71" s="119">
        <f>'ALL PROJECTS MONTHLY REPORT'!AL71</f>
        <v>0</v>
      </c>
      <c r="AM71" s="153" t="str">
        <f>'ALL PROJECTS MONTHLY REPORT'!AM71</f>
        <v>Project Closed</v>
      </c>
      <c r="AN71" s="154" t="s">
        <v>223</v>
      </c>
    </row>
    <row r="72" spans="1:40" s="155" customFormat="1" ht="28.8" x14ac:dyDescent="0.3">
      <c r="A72" s="147">
        <f>'ALL PROJECTS MONTHLY REPORT'!A72</f>
        <v>5064</v>
      </c>
      <c r="B72" s="148" t="str">
        <f>'ALL PROJECTS MONTHLY REPORT'!B72</f>
        <v>Juncos</v>
      </c>
      <c r="C72" s="148" t="str">
        <f>'ALL PROJECTS MONTHLY REPORT'!C72</f>
        <v>Colinas de Magnolia</v>
      </c>
      <c r="D72" s="148" t="str">
        <f>'ALL PROJECTS MONTHLY REPORT'!D72</f>
        <v>Iván Blanco</v>
      </c>
      <c r="E72" s="148" t="str">
        <f>'ALL PROJECTS MONTHLY REPORT'!E72</f>
        <v>MJ Consulting</v>
      </c>
      <c r="F72" s="148" t="str">
        <f>'ALL PROJECTS MONTHLY REPORT'!F72</f>
        <v xml:space="preserve">BMA
</v>
      </c>
      <c r="G72" s="148" t="str">
        <f>'ALL PROJECTS MONTHLY REPORT'!G72</f>
        <v>Edison Avilés Deliz</v>
      </c>
      <c r="H72" s="148" t="str">
        <f>'ALL PROJECTS MONTHLY REPORT'!H72</f>
        <v>Quality Construction</v>
      </c>
      <c r="I72" s="149">
        <f>'ALL PROJECTS MONTHLY REPORT'!I72</f>
        <v>148</v>
      </c>
      <c r="J72" s="149">
        <f>'ALL PROJECTS MONTHLY REPORT'!J72</f>
        <v>148</v>
      </c>
      <c r="K72" s="149">
        <f>'ALL PROJECTS MONTHLY REPORT'!K72</f>
        <v>0</v>
      </c>
      <c r="L72" s="26">
        <f>'ALL PROJECTS MONTHLY REPORT'!L72</f>
        <v>148</v>
      </c>
      <c r="M72" s="149">
        <f>'ALL PROJECTS MONTHLY REPORT'!M72</f>
        <v>0</v>
      </c>
      <c r="N72" s="149">
        <f>'ALL PROJECTS MONTHLY REPORT'!N72</f>
        <v>840</v>
      </c>
      <c r="O72" s="149">
        <f>'ALL PROJECTS MONTHLY REPORT'!O72</f>
        <v>614</v>
      </c>
      <c r="P72" s="27">
        <f>'ALL PROJECTS MONTHLY REPORT'!P72</f>
        <v>1454</v>
      </c>
      <c r="Q72" s="28">
        <f>'ALL PROJECTS MONTHLY REPORT'!Q72</f>
        <v>0.73095238095238091</v>
      </c>
      <c r="R72" s="29">
        <f>'ALL PROJECTS MONTHLY REPORT'!R72</f>
        <v>1201</v>
      </c>
      <c r="S72" s="28">
        <f>'ALL PROJECTS MONTHLY REPORT'!S72</f>
        <v>1</v>
      </c>
      <c r="T72" s="31">
        <f>'ALL PROJECTS MONTHLY REPORT'!T72</f>
        <v>38299</v>
      </c>
      <c r="U72" s="31">
        <f>'ALL PROJECTS MONTHLY REPORT'!U72</f>
        <v>39138</v>
      </c>
      <c r="V72" s="32">
        <f>'ALL PROJECTS MONTHLY REPORT'!V72</f>
        <v>39752</v>
      </c>
      <c r="W72" s="32">
        <f>'ALL PROJECTS MONTHLY REPORT'!W72</f>
        <v>39500</v>
      </c>
      <c r="X72" s="32">
        <f>'ALL PROJECTS MONTHLY REPORT'!X72</f>
        <v>39542</v>
      </c>
      <c r="Y72" s="31">
        <f>'ALL PROJECTS MONTHLY REPORT'!Y72</f>
        <v>0</v>
      </c>
      <c r="Z72" s="150" t="str">
        <f>'ALL PROJECTS MONTHLY REPORT'!Z72</f>
        <v>CFP</v>
      </c>
      <c r="AA72" s="151">
        <f>'ALL PROJECTS MONTHLY REPORT'!AA72</f>
        <v>0</v>
      </c>
      <c r="AB72" s="152">
        <f>'ALL PROJECTS MONTHLY REPORT'!AB72</f>
        <v>13860000</v>
      </c>
      <c r="AC72" s="152">
        <f>'ALL PROJECTS MONTHLY REPORT'!AC72</f>
        <v>854562</v>
      </c>
      <c r="AD72" s="37">
        <f>'ALL PROJECTS MONTHLY REPORT'!AD72</f>
        <v>14714562</v>
      </c>
      <c r="AE72" s="28">
        <f>'ALL PROJECTS MONTHLY REPORT'!AE72</f>
        <v>6.1656709956709958E-2</v>
      </c>
      <c r="AF72" s="37">
        <f>'ALL PROJECTS MONTHLY REPORT'!AF72</f>
        <v>14438155</v>
      </c>
      <c r="AG72" s="152">
        <f>'ALL PROJECTS MONTHLY REPORT'!AG72</f>
        <v>0</v>
      </c>
      <c r="AH72" s="37">
        <f>'ALL PROJECTS MONTHLY REPORT'!AH72</f>
        <v>14438155</v>
      </c>
      <c r="AI72" s="39">
        <f>'ALL PROJECTS MONTHLY REPORT'!AI72</f>
        <v>0.98121541096500187</v>
      </c>
      <c r="AJ72" s="40">
        <f>'ALL PROJECTS MONTHLY REPORT'!AJ72</f>
        <v>8.1148648648648649</v>
      </c>
      <c r="AK72" s="39">
        <f>'ALL PROJECTS MONTHLY REPORT'!AK72</f>
        <v>1</v>
      </c>
      <c r="AL72" s="119">
        <f>'ALL PROJECTS MONTHLY REPORT'!AL72</f>
        <v>0</v>
      </c>
      <c r="AM72" s="153" t="str">
        <f>'ALL PROJECTS MONTHLY REPORT'!AM72</f>
        <v>Project Closed</v>
      </c>
      <c r="AN72" s="154" t="s">
        <v>223</v>
      </c>
    </row>
    <row r="73" spans="1:40" s="155" customFormat="1" ht="28.8" x14ac:dyDescent="0.3">
      <c r="A73" s="147">
        <f>'ALL PROJECTS MONTHLY REPORT'!A73</f>
        <v>3093</v>
      </c>
      <c r="B73" s="148" t="str">
        <f>'ALL PROJECTS MONTHLY REPORT'!B73</f>
        <v>Juncos</v>
      </c>
      <c r="C73" s="148" t="str">
        <f>'ALL PROJECTS MONTHLY REPORT'!C73</f>
        <v>Narciso Varona I</v>
      </c>
      <c r="D73" s="148" t="str">
        <f>'ALL PROJECTS MONTHLY REPORT'!D73</f>
        <v>Rubén Cotto</v>
      </c>
      <c r="E73" s="148" t="str">
        <f>'ALL PROJECTS MONTHLY REPORT'!E73</f>
        <v>MJ Consulting</v>
      </c>
      <c r="F73" s="148" t="str">
        <f>'ALL PROJECTS MONTHLY REPORT'!F73</f>
        <v>ISS</v>
      </c>
      <c r="G73" s="148" t="str">
        <f>'ALL PROJECTS MONTHLY REPORT'!G73</f>
        <v>DG3A</v>
      </c>
      <c r="H73" s="148" t="str">
        <f>'ALL PROJECTS MONTHLY REPORT'!H73</f>
        <v>Torres &amp; Colón, Inc</v>
      </c>
      <c r="I73" s="149">
        <f>'ALL PROJECTS MONTHLY REPORT'!I73</f>
        <v>88</v>
      </c>
      <c r="J73" s="149">
        <f>'ALL PROJECTS MONTHLY REPORT'!J73</f>
        <v>88</v>
      </c>
      <c r="K73" s="149">
        <f>'ALL PROJECTS MONTHLY REPORT'!K73</f>
        <v>0</v>
      </c>
      <c r="L73" s="26">
        <f>'ALL PROJECTS MONTHLY REPORT'!L73</f>
        <v>88</v>
      </c>
      <c r="M73" s="149">
        <f>'ALL PROJECTS MONTHLY REPORT'!M73</f>
        <v>0</v>
      </c>
      <c r="N73" s="149">
        <f>'ALL PROJECTS MONTHLY REPORT'!N73</f>
        <v>600</v>
      </c>
      <c r="O73" s="149">
        <f>'ALL PROJECTS MONTHLY REPORT'!O73</f>
        <v>199</v>
      </c>
      <c r="P73" s="27">
        <f>'ALL PROJECTS MONTHLY REPORT'!P73</f>
        <v>799</v>
      </c>
      <c r="Q73" s="28">
        <f>'ALL PROJECTS MONTHLY REPORT'!Q73</f>
        <v>0.33166666666666667</v>
      </c>
      <c r="R73" s="29">
        <f>'ALL PROJECTS MONTHLY REPORT'!R73</f>
        <v>798</v>
      </c>
      <c r="S73" s="28">
        <f>'ALL PROJECTS MONTHLY REPORT'!S73</f>
        <v>1</v>
      </c>
      <c r="T73" s="31">
        <f>'ALL PROJECTS MONTHLY REPORT'!T73</f>
        <v>39962</v>
      </c>
      <c r="U73" s="31">
        <f>'ALL PROJECTS MONTHLY REPORT'!U73</f>
        <v>40561</v>
      </c>
      <c r="V73" s="32">
        <f>'ALL PROJECTS MONTHLY REPORT'!V73</f>
        <v>40760</v>
      </c>
      <c r="W73" s="32">
        <f>'ALL PROJECTS MONTHLY REPORT'!W73</f>
        <v>40760</v>
      </c>
      <c r="X73" s="32">
        <f>'ALL PROJECTS MONTHLY REPORT'!X73</f>
        <v>0</v>
      </c>
      <c r="Y73" s="31">
        <f>'ALL PROJECTS MONTHLY REPORT'!Y73</f>
        <v>0</v>
      </c>
      <c r="Z73" s="150" t="str">
        <f>'ALL PROJECTS MONTHLY REPORT'!Z73</f>
        <v>ARRA/CFP</v>
      </c>
      <c r="AA73" s="151">
        <f>'ALL PROJECTS MONTHLY REPORT'!AA73</f>
        <v>0</v>
      </c>
      <c r="AB73" s="152">
        <f>'ALL PROJECTS MONTHLY REPORT'!AB73</f>
        <v>9879114</v>
      </c>
      <c r="AC73" s="152">
        <f>'ALL PROJECTS MONTHLY REPORT'!AC73</f>
        <v>196304</v>
      </c>
      <c r="AD73" s="37">
        <f>'ALL PROJECTS MONTHLY REPORT'!AD73</f>
        <v>10075418</v>
      </c>
      <c r="AE73" s="28">
        <f>'ALL PROJECTS MONTHLY REPORT'!AE73</f>
        <v>1.9870607829811458E-2</v>
      </c>
      <c r="AF73" s="37">
        <f>'ALL PROJECTS MONTHLY REPORT'!AF73</f>
        <v>10058405.83</v>
      </c>
      <c r="AG73" s="152">
        <f>'ALL PROJECTS MONTHLY REPORT'!AG73</f>
        <v>0</v>
      </c>
      <c r="AH73" s="37">
        <f>'ALL PROJECTS MONTHLY REPORT'!AH73</f>
        <v>10058405.83</v>
      </c>
      <c r="AI73" s="39">
        <f>'ALL PROJECTS MONTHLY REPORT'!AI73</f>
        <v>0.99831151719958422</v>
      </c>
      <c r="AJ73" s="40">
        <f>'ALL PROJECTS MONTHLY REPORT'!AJ73</f>
        <v>9.0681818181818183</v>
      </c>
      <c r="AK73" s="39">
        <f>'ALL PROJECTS MONTHLY REPORT'!AK73</f>
        <v>1</v>
      </c>
      <c r="AL73" s="119">
        <f>'ALL PROJECTS MONTHLY REPORT'!AL73</f>
        <v>0</v>
      </c>
      <c r="AM73" s="153" t="str">
        <f>'ALL PROJECTS MONTHLY REPORT'!AM73</f>
        <v>Project Closed</v>
      </c>
      <c r="AN73" s="154" t="s">
        <v>223</v>
      </c>
    </row>
    <row r="74" spans="1:40" s="155" customFormat="1" ht="43.2" x14ac:dyDescent="0.3">
      <c r="A74" s="147">
        <f>'ALL PROJECTS MONTHLY REPORT'!A74</f>
        <v>5226</v>
      </c>
      <c r="B74" s="148" t="str">
        <f>'ALL PROJECTS MONTHLY REPORT'!B74</f>
        <v>Las Marías</v>
      </c>
      <c r="C74" s="148" t="str">
        <f>'ALL PROJECTS MONTHLY REPORT'!C74</f>
        <v>Jardines de las Marías</v>
      </c>
      <c r="D74" s="148" t="str">
        <f>'ALL PROJECTS MONTHLY REPORT'!D74</f>
        <v>Arturo Acevedo</v>
      </c>
      <c r="E74" s="148" t="str">
        <f>'ALL PROJECTS MONTHLY REPORT'!E74</f>
        <v>NFC</v>
      </c>
      <c r="F74" s="148" t="str">
        <f>'ALL PROJECTS MONTHLY REPORT'!F74</f>
        <v>CMS</v>
      </c>
      <c r="G74" s="148" t="str">
        <f>'ALL PROJECTS MONTHLY REPORT'!G74</f>
        <v>José L. Irizarry &amp; Assoc.</v>
      </c>
      <c r="H74" s="148" t="str">
        <f>'ALL PROJECTS MONTHLY REPORT'!H74</f>
        <v>Lebrón &amp; Assoc.</v>
      </c>
      <c r="I74" s="149">
        <f>'ALL PROJECTS MONTHLY REPORT'!I74</f>
        <v>55</v>
      </c>
      <c r="J74" s="149">
        <f>'ALL PROJECTS MONTHLY REPORT'!J74</f>
        <v>55</v>
      </c>
      <c r="K74" s="149">
        <f>'ALL PROJECTS MONTHLY REPORT'!K74</f>
        <v>0</v>
      </c>
      <c r="L74" s="26">
        <f>'ALL PROJECTS MONTHLY REPORT'!L74</f>
        <v>55</v>
      </c>
      <c r="M74" s="149">
        <f>'ALL PROJECTS MONTHLY REPORT'!M74</f>
        <v>0</v>
      </c>
      <c r="N74" s="149">
        <f>'ALL PROJECTS MONTHLY REPORT'!N74</f>
        <v>730</v>
      </c>
      <c r="O74" s="149">
        <f>'ALL PROJECTS MONTHLY REPORT'!O74</f>
        <v>32</v>
      </c>
      <c r="P74" s="27">
        <f>'ALL PROJECTS MONTHLY REPORT'!P74</f>
        <v>762</v>
      </c>
      <c r="Q74" s="28">
        <f>'ALL PROJECTS MONTHLY REPORT'!Q74</f>
        <v>4.3835616438356165E-2</v>
      </c>
      <c r="R74" s="29">
        <f>'ALL PROJECTS MONTHLY REPORT'!R74</f>
        <v>766</v>
      </c>
      <c r="S74" s="28">
        <f>'ALL PROJECTS MONTHLY REPORT'!S74</f>
        <v>1</v>
      </c>
      <c r="T74" s="31">
        <f>'ALL PROJECTS MONTHLY REPORT'!T74</f>
        <v>36949</v>
      </c>
      <c r="U74" s="31">
        <f>'ALL PROJECTS MONTHLY REPORT'!U74</f>
        <v>37678</v>
      </c>
      <c r="V74" s="32">
        <f>'ALL PROJECTS MONTHLY REPORT'!V74</f>
        <v>37710</v>
      </c>
      <c r="W74" s="32">
        <f>'ALL PROJECTS MONTHLY REPORT'!W74</f>
        <v>37715</v>
      </c>
      <c r="X74" s="32">
        <f>'ALL PROJECTS MONTHLY REPORT'!X74</f>
        <v>37897</v>
      </c>
      <c r="Y74" s="31">
        <f>'ALL PROJECTS MONTHLY REPORT'!Y74</f>
        <v>0</v>
      </c>
      <c r="Z74" s="150">
        <f>'ALL PROJECTS MONTHLY REPORT'!Z74</f>
        <v>0</v>
      </c>
      <c r="AA74" s="151">
        <f>'ALL PROJECTS MONTHLY REPORT'!AA74</f>
        <v>0</v>
      </c>
      <c r="AB74" s="152">
        <f>'ALL PROJECTS MONTHLY REPORT'!AB74</f>
        <v>4156000</v>
      </c>
      <c r="AC74" s="152">
        <f>'ALL PROJECTS MONTHLY REPORT'!AC74</f>
        <v>71269</v>
      </c>
      <c r="AD74" s="37">
        <f>'ALL PROJECTS MONTHLY REPORT'!AD74</f>
        <v>4227269</v>
      </c>
      <c r="AE74" s="28">
        <f>'ALL PROJECTS MONTHLY REPORT'!AE74</f>
        <v>1.7148460057747835E-2</v>
      </c>
      <c r="AF74" s="37">
        <f>'ALL PROJECTS MONTHLY REPORT'!AF74</f>
        <v>4227269</v>
      </c>
      <c r="AG74" s="152">
        <f>'ALL PROJECTS MONTHLY REPORT'!AG74</f>
        <v>0</v>
      </c>
      <c r="AH74" s="37">
        <f>'ALL PROJECTS MONTHLY REPORT'!AH74</f>
        <v>4227269</v>
      </c>
      <c r="AI74" s="39">
        <f>'ALL PROJECTS MONTHLY REPORT'!AI74</f>
        <v>1</v>
      </c>
      <c r="AJ74" s="40">
        <f>'ALL PROJECTS MONTHLY REPORT'!AJ74</f>
        <v>13.927272727272728</v>
      </c>
      <c r="AK74" s="39">
        <f>'ALL PROJECTS MONTHLY REPORT'!AK74</f>
        <v>1</v>
      </c>
      <c r="AL74" s="119">
        <f>'ALL PROJECTS MONTHLY REPORT'!AL74</f>
        <v>0</v>
      </c>
      <c r="AM74" s="153" t="str">
        <f>'ALL PROJECTS MONTHLY REPORT'!AM74</f>
        <v>Project Closed</v>
      </c>
      <c r="AN74" s="154" t="s">
        <v>223</v>
      </c>
    </row>
    <row r="75" spans="1:40" s="155" customFormat="1" ht="43.2" x14ac:dyDescent="0.3">
      <c r="A75" s="147">
        <f>'ALL PROJECTS MONTHLY REPORT'!A75</f>
        <v>5090</v>
      </c>
      <c r="B75" s="148" t="str">
        <f>'ALL PROJECTS MONTHLY REPORT'!B75</f>
        <v>Las Piedras</v>
      </c>
      <c r="C75" s="148" t="str">
        <f>'ALL PROJECTS MONTHLY REPORT'!C75</f>
        <v>Jardines de Judely</v>
      </c>
      <c r="D75" s="148" t="str">
        <f>'ALL PROJECTS MONTHLY REPORT'!D75</f>
        <v>Iván Blanco</v>
      </c>
      <c r="E75" s="148" t="str">
        <f>'ALL PROJECTS MONTHLY REPORT'!E75</f>
        <v>MJ Consulting</v>
      </c>
      <c r="F75" s="148" t="str">
        <f>'ALL PROJECTS MONTHLY REPORT'!F75</f>
        <v xml:space="preserve">URS 
</v>
      </c>
      <c r="G75" s="148" t="str">
        <f>'ALL PROJECTS MONTHLY REPORT'!G75</f>
        <v>René Acosta Ingenieros</v>
      </c>
      <c r="H75" s="148" t="str">
        <f>'ALL PROJECTS MONTHLY REPORT'!H75</f>
        <v>Gilmar Roofing &amp; Painting</v>
      </c>
      <c r="I75" s="149">
        <f>'ALL PROJECTS MONTHLY REPORT'!I75</f>
        <v>32</v>
      </c>
      <c r="J75" s="149">
        <f>'ALL PROJECTS MONTHLY REPORT'!J75</f>
        <v>32</v>
      </c>
      <c r="K75" s="149">
        <f>'ALL PROJECTS MONTHLY REPORT'!K75</f>
        <v>0</v>
      </c>
      <c r="L75" s="26">
        <f>'ALL PROJECTS MONTHLY REPORT'!L75</f>
        <v>32</v>
      </c>
      <c r="M75" s="149">
        <f>'ALL PROJECTS MONTHLY REPORT'!M75</f>
        <v>0</v>
      </c>
      <c r="N75" s="149">
        <f>'ALL PROJECTS MONTHLY REPORT'!N75</f>
        <v>365</v>
      </c>
      <c r="O75" s="149">
        <f>'ALL PROJECTS MONTHLY REPORT'!O75</f>
        <v>118</v>
      </c>
      <c r="P75" s="27">
        <f>'ALL PROJECTS MONTHLY REPORT'!P75</f>
        <v>483</v>
      </c>
      <c r="Q75" s="28">
        <f>'ALL PROJECTS MONTHLY REPORT'!Q75</f>
        <v>0.32328767123287672</v>
      </c>
      <c r="R75" s="29">
        <f>'ALL PROJECTS MONTHLY REPORT'!R75</f>
        <v>555</v>
      </c>
      <c r="S75" s="28">
        <f>'ALL PROJECTS MONTHLY REPORT'!S75</f>
        <v>1</v>
      </c>
      <c r="T75" s="31">
        <f>'ALL PROJECTS MONTHLY REPORT'!T75</f>
        <v>38446</v>
      </c>
      <c r="U75" s="31">
        <f>'ALL PROJECTS MONTHLY REPORT'!U75</f>
        <v>38810</v>
      </c>
      <c r="V75" s="32">
        <f>'ALL PROJECTS MONTHLY REPORT'!V75</f>
        <v>38928</v>
      </c>
      <c r="W75" s="32">
        <f>'ALL PROJECTS MONTHLY REPORT'!W75</f>
        <v>39001</v>
      </c>
      <c r="X75" s="32">
        <f>'ALL PROJECTS MONTHLY REPORT'!X75</f>
        <v>39023</v>
      </c>
      <c r="Y75" s="31">
        <f>'ALL PROJECTS MONTHLY REPORT'!Y75</f>
        <v>0</v>
      </c>
      <c r="Z75" s="150" t="str">
        <f>'ALL PROJECTS MONTHLY REPORT'!Z75</f>
        <v>Tax Credit</v>
      </c>
      <c r="AA75" s="151">
        <f>'ALL PROJECTS MONTHLY REPORT'!AA75</f>
        <v>0</v>
      </c>
      <c r="AB75" s="152">
        <f>'ALL PROJECTS MONTHLY REPORT'!AB75</f>
        <v>3481720</v>
      </c>
      <c r="AC75" s="152">
        <f>'ALL PROJECTS MONTHLY REPORT'!AC75</f>
        <v>109596.22</v>
      </c>
      <c r="AD75" s="37">
        <f>'ALL PROJECTS MONTHLY REPORT'!AD75</f>
        <v>3591316.22</v>
      </c>
      <c r="AE75" s="28">
        <f>'ALL PROJECTS MONTHLY REPORT'!AE75</f>
        <v>3.1477608768080145E-2</v>
      </c>
      <c r="AF75" s="37">
        <f>'ALL PROJECTS MONTHLY REPORT'!AF75</f>
        <v>3573356</v>
      </c>
      <c r="AG75" s="152">
        <f>'ALL PROJECTS MONTHLY REPORT'!AG75</f>
        <v>0</v>
      </c>
      <c r="AH75" s="37">
        <f>'ALL PROJECTS MONTHLY REPORT'!AH75</f>
        <v>3573356</v>
      </c>
      <c r="AI75" s="39">
        <f>'ALL PROJECTS MONTHLY REPORT'!AI75</f>
        <v>0.99499898675032294</v>
      </c>
      <c r="AJ75" s="40">
        <f>'ALL PROJECTS MONTHLY REPORT'!AJ75</f>
        <v>17.34375</v>
      </c>
      <c r="AK75" s="39">
        <f>'ALL PROJECTS MONTHLY REPORT'!AK75</f>
        <v>1</v>
      </c>
      <c r="AL75" s="119">
        <f>'ALL PROJECTS MONTHLY REPORT'!AL75</f>
        <v>0</v>
      </c>
      <c r="AM75" s="153" t="str">
        <f>'ALL PROJECTS MONTHLY REPORT'!AM75</f>
        <v>Project Closed</v>
      </c>
      <c r="AN75" s="154" t="s">
        <v>223</v>
      </c>
    </row>
    <row r="76" spans="1:40" s="155" customFormat="1" ht="43.2" x14ac:dyDescent="0.3">
      <c r="A76" s="147">
        <f>'ALL PROJECTS MONTHLY REPORT'!A76</f>
        <v>5132</v>
      </c>
      <c r="B76" s="148" t="str">
        <f>'ALL PROJECTS MONTHLY REPORT'!B76</f>
        <v>Loíza</v>
      </c>
      <c r="C76" s="148" t="str">
        <f>'ALL PROJECTS MONTHLY REPORT'!C76</f>
        <v>Yuquiyú</v>
      </c>
      <c r="D76" s="148" t="str">
        <f>'ALL PROJECTS MONTHLY REPORT'!D76</f>
        <v>Luz Acevedo</v>
      </c>
      <c r="E76" s="148" t="str">
        <f>'ALL PROJECTS MONTHLY REPORT'!E76</f>
        <v>A &amp; M</v>
      </c>
      <c r="F76" s="148" t="str">
        <f>'ALL PROJECTS MONTHLY REPORT'!F76</f>
        <v>BMA</v>
      </c>
      <c r="G76" s="148" t="str">
        <f>'ALL PROJECTS MONTHLY REPORT'!G76</f>
        <v>Roca, González Villamil</v>
      </c>
      <c r="H76" s="148" t="str">
        <f>'ALL PROJECTS MONTHLY REPORT'!H76</f>
        <v>Del Valle Group</v>
      </c>
      <c r="I76" s="149">
        <f>'ALL PROJECTS MONTHLY REPORT'!I76</f>
        <v>100</v>
      </c>
      <c r="J76" s="149">
        <f>'ALL PROJECTS MONTHLY REPORT'!J76</f>
        <v>100</v>
      </c>
      <c r="K76" s="149">
        <f>'ALL PROJECTS MONTHLY REPORT'!K76</f>
        <v>0</v>
      </c>
      <c r="L76" s="26">
        <f>'ALL PROJECTS MONTHLY REPORT'!L76</f>
        <v>100</v>
      </c>
      <c r="M76" s="149">
        <f>'ALL PROJECTS MONTHLY REPORT'!M76</f>
        <v>0</v>
      </c>
      <c r="N76" s="149">
        <f>'ALL PROJECTS MONTHLY REPORT'!N76</f>
        <v>945</v>
      </c>
      <c r="O76" s="149">
        <f>'ALL PROJECTS MONTHLY REPORT'!O76</f>
        <v>60</v>
      </c>
      <c r="P76" s="27">
        <f>'ALL PROJECTS MONTHLY REPORT'!P76</f>
        <v>1005</v>
      </c>
      <c r="Q76" s="28">
        <f>'ALL PROJECTS MONTHLY REPORT'!Q76</f>
        <v>6.3492063492063489E-2</v>
      </c>
      <c r="R76" s="29">
        <f>'ALL PROJECTS MONTHLY REPORT'!R76</f>
        <v>754</v>
      </c>
      <c r="S76" s="28">
        <f>'ALL PROJECTS MONTHLY REPORT'!S76</f>
        <v>1</v>
      </c>
      <c r="T76" s="31">
        <f>'ALL PROJECTS MONTHLY REPORT'!T76</f>
        <v>36913</v>
      </c>
      <c r="U76" s="31">
        <f>'ALL PROJECTS MONTHLY REPORT'!U76</f>
        <v>37857</v>
      </c>
      <c r="V76" s="32">
        <f>'ALL PROJECTS MONTHLY REPORT'!V76</f>
        <v>37917</v>
      </c>
      <c r="W76" s="32">
        <f>'ALL PROJECTS MONTHLY REPORT'!W76</f>
        <v>37667</v>
      </c>
      <c r="X76" s="32">
        <f>'ALL PROJECTS MONTHLY REPORT'!X76</f>
        <v>37701</v>
      </c>
      <c r="Y76" s="31">
        <f>'ALL PROJECTS MONTHLY REPORT'!Y76</f>
        <v>0</v>
      </c>
      <c r="Z76" s="150">
        <f>'ALL PROJECTS MONTHLY REPORT'!Z76</f>
        <v>0</v>
      </c>
      <c r="AA76" s="151">
        <f>'ALL PROJECTS MONTHLY REPORT'!AA76</f>
        <v>0</v>
      </c>
      <c r="AB76" s="152">
        <f>'ALL PROJECTS MONTHLY REPORT'!AB76</f>
        <v>8644000</v>
      </c>
      <c r="AC76" s="152">
        <f>'ALL PROJECTS MONTHLY REPORT'!AC76</f>
        <v>611853</v>
      </c>
      <c r="AD76" s="37">
        <f>'ALL PROJECTS MONTHLY REPORT'!AD76</f>
        <v>9255853</v>
      </c>
      <c r="AE76" s="28">
        <f>'ALL PROJECTS MONTHLY REPORT'!AE76</f>
        <v>7.0783549282739472E-2</v>
      </c>
      <c r="AF76" s="37">
        <f>'ALL PROJECTS MONTHLY REPORT'!AF76</f>
        <v>9255853.0707835499</v>
      </c>
      <c r="AG76" s="152">
        <f>'ALL PROJECTS MONTHLY REPORT'!AG76</f>
        <v>0</v>
      </c>
      <c r="AH76" s="37">
        <f>'ALL PROJECTS MONTHLY REPORT'!AH76</f>
        <v>9255853.0707835499</v>
      </c>
      <c r="AI76" s="39">
        <f>'ALL PROJECTS MONTHLY REPORT'!AI76</f>
        <v>1.0000000076474367</v>
      </c>
      <c r="AJ76" s="40">
        <f>'ALL PROJECTS MONTHLY REPORT'!AJ76</f>
        <v>7.54</v>
      </c>
      <c r="AK76" s="39">
        <f>'ALL PROJECTS MONTHLY REPORT'!AK76</f>
        <v>1</v>
      </c>
      <c r="AL76" s="119">
        <f>'ALL PROJECTS MONTHLY REPORT'!AL76</f>
        <v>0</v>
      </c>
      <c r="AM76" s="153" t="str">
        <f>'ALL PROJECTS MONTHLY REPORT'!AM76</f>
        <v>Project Closed</v>
      </c>
      <c r="AN76" s="154" t="s">
        <v>223</v>
      </c>
    </row>
    <row r="77" spans="1:40" s="155" customFormat="1" ht="57.6" x14ac:dyDescent="0.3">
      <c r="A77" s="147">
        <f>'ALL PROJECTS MONTHLY REPORT'!A77</f>
        <v>5186</v>
      </c>
      <c r="B77" s="148" t="str">
        <f>'ALL PROJECTS MONTHLY REPORT'!B77</f>
        <v>Luquillo</v>
      </c>
      <c r="C77" s="148" t="str">
        <f>'ALL PROJECTS MONTHLY REPORT'!C77</f>
        <v>Yuquiyú II</v>
      </c>
      <c r="D77" s="148" t="str">
        <f>'ALL PROJECTS MONTHLY REPORT'!D77</f>
        <v>Luz Acevedo</v>
      </c>
      <c r="E77" s="148" t="str">
        <f>'ALL PROJECTS MONTHLY REPORT'!E77</f>
        <v>Inn Capital Housing Division Joint Venture</v>
      </c>
      <c r="F77" s="148" t="str">
        <f>'ALL PROJECTS MONTHLY REPORT'!F77</f>
        <v xml:space="preserve">BMA
</v>
      </c>
      <c r="G77" s="148" t="str">
        <f>'ALL PROJECTS MONTHLY REPORT'!G77</f>
        <v>Enrique Ruiz &amp; Asoc.</v>
      </c>
      <c r="H77" s="148" t="str">
        <f>'ALL PROJECTS MONTHLY REPORT'!H77</f>
        <v>Unique Builders</v>
      </c>
      <c r="I77" s="149">
        <f>'ALL PROJECTS MONTHLY REPORT'!I77</f>
        <v>70</v>
      </c>
      <c r="J77" s="149">
        <f>'ALL PROJECTS MONTHLY REPORT'!J77</f>
        <v>70</v>
      </c>
      <c r="K77" s="149">
        <f>'ALL PROJECTS MONTHLY REPORT'!K77</f>
        <v>0</v>
      </c>
      <c r="L77" s="26">
        <f>'ALL PROJECTS MONTHLY REPORT'!L77</f>
        <v>70</v>
      </c>
      <c r="M77" s="149">
        <f>'ALL PROJECTS MONTHLY REPORT'!M77</f>
        <v>0</v>
      </c>
      <c r="N77" s="149">
        <f>'ALL PROJECTS MONTHLY REPORT'!N77</f>
        <v>730</v>
      </c>
      <c r="O77" s="149">
        <f>'ALL PROJECTS MONTHLY REPORT'!O77</f>
        <v>299</v>
      </c>
      <c r="P77" s="27">
        <f>'ALL PROJECTS MONTHLY REPORT'!P77</f>
        <v>1029</v>
      </c>
      <c r="Q77" s="28">
        <f>'ALL PROJECTS MONTHLY REPORT'!Q77</f>
        <v>0.40958904109589039</v>
      </c>
      <c r="R77" s="29">
        <f>'ALL PROJECTS MONTHLY REPORT'!R77</f>
        <v>1092</v>
      </c>
      <c r="S77" s="28">
        <f>'ALL PROJECTS MONTHLY REPORT'!S77</f>
        <v>1</v>
      </c>
      <c r="T77" s="31">
        <f>'ALL PROJECTS MONTHLY REPORT'!T77</f>
        <v>38763</v>
      </c>
      <c r="U77" s="31">
        <f>'ALL PROJECTS MONTHLY REPORT'!U77</f>
        <v>39492</v>
      </c>
      <c r="V77" s="32">
        <f>'ALL PROJECTS MONTHLY REPORT'!V77</f>
        <v>39791</v>
      </c>
      <c r="W77" s="32">
        <f>'ALL PROJECTS MONTHLY REPORT'!W77</f>
        <v>39855</v>
      </c>
      <c r="X77" s="32">
        <f>'ALL PROJECTS MONTHLY REPORT'!X77</f>
        <v>39973</v>
      </c>
      <c r="Y77" s="31">
        <f>'ALL PROJECTS MONTHLY REPORT'!Y77</f>
        <v>0</v>
      </c>
      <c r="Z77" s="150" t="str">
        <f>'ALL PROJECTS MONTHLY REPORT'!Z77</f>
        <v>Tax Credit</v>
      </c>
      <c r="AA77" s="151">
        <f>'ALL PROJECTS MONTHLY REPORT'!AA77</f>
        <v>0</v>
      </c>
      <c r="AB77" s="152">
        <f>'ALL PROJECTS MONTHLY REPORT'!AB77</f>
        <v>6964727</v>
      </c>
      <c r="AC77" s="152">
        <f>'ALL PROJECTS MONTHLY REPORT'!AC77</f>
        <v>157419</v>
      </c>
      <c r="AD77" s="37">
        <f>'ALL PROJECTS MONTHLY REPORT'!AD77</f>
        <v>7122146</v>
      </c>
      <c r="AE77" s="28">
        <f>'ALL PROJECTS MONTHLY REPORT'!AE77</f>
        <v>2.2602321670325342E-2</v>
      </c>
      <c r="AF77" s="37">
        <f>'ALL PROJECTS MONTHLY REPORT'!AF77</f>
        <v>6424134.9100000001</v>
      </c>
      <c r="AG77" s="152">
        <f>'ALL PROJECTS MONTHLY REPORT'!AG77</f>
        <v>0</v>
      </c>
      <c r="AH77" s="37">
        <f>'ALL PROJECTS MONTHLY REPORT'!AH77</f>
        <v>6424134.9100000001</v>
      </c>
      <c r="AI77" s="39">
        <f>'ALL PROJECTS MONTHLY REPORT'!AI77</f>
        <v>0.90199427391687848</v>
      </c>
      <c r="AJ77" s="40">
        <f>'ALL PROJECTS MONTHLY REPORT'!AJ77</f>
        <v>15.6</v>
      </c>
      <c r="AK77" s="39">
        <f>'ALL PROJECTS MONTHLY REPORT'!AK77</f>
        <v>1</v>
      </c>
      <c r="AL77" s="119">
        <f>'ALL PROJECTS MONTHLY REPORT'!AL77</f>
        <v>0</v>
      </c>
      <c r="AM77" s="153" t="str">
        <f>'ALL PROJECTS MONTHLY REPORT'!AM77</f>
        <v>Project Closed</v>
      </c>
      <c r="AN77" s="154" t="s">
        <v>223</v>
      </c>
    </row>
    <row r="78" spans="1:40" s="155" customFormat="1" ht="43.2" x14ac:dyDescent="0.3">
      <c r="A78" s="147">
        <f>'ALL PROJECTS MONTHLY REPORT'!A78</f>
        <v>3056</v>
      </c>
      <c r="B78" s="148" t="str">
        <f>'ALL PROJECTS MONTHLY REPORT'!B78</f>
        <v xml:space="preserve">Maricao </v>
      </c>
      <c r="C78" s="148" t="str">
        <f>'ALL PROJECTS MONTHLY REPORT'!C78</f>
        <v>Juan Ferrer</v>
      </c>
      <c r="D78" s="148" t="str">
        <f>'ALL PROJECTS MONTHLY REPORT'!D78</f>
        <v>Noefebdo Ramírez</v>
      </c>
      <c r="E78" s="148" t="str">
        <f>'ALL PROJECTS MONTHLY REPORT'!E78</f>
        <v>J. A. Machuca</v>
      </c>
      <c r="F78" s="148" t="str">
        <f>'ALL PROJECTS MONTHLY REPORT'!F78</f>
        <v>NFC</v>
      </c>
      <c r="G78" s="148" t="str">
        <f>'ALL PROJECTS MONTHLY REPORT'!G78</f>
        <v>René Batista &amp; Assoc.</v>
      </c>
      <c r="H78" s="148" t="str">
        <f>'ALL PROJECTS MONTHLY REPORT'!H78</f>
        <v>Comas &amp; Comas</v>
      </c>
      <c r="I78" s="149">
        <f>'ALL PROJECTS MONTHLY REPORT'!I78</f>
        <v>30</v>
      </c>
      <c r="J78" s="149">
        <f>'ALL PROJECTS MONTHLY REPORT'!J78</f>
        <v>30</v>
      </c>
      <c r="K78" s="149">
        <f>'ALL PROJECTS MONTHLY REPORT'!K78</f>
        <v>0</v>
      </c>
      <c r="L78" s="26">
        <f>'ALL PROJECTS MONTHLY REPORT'!L78</f>
        <v>30</v>
      </c>
      <c r="M78" s="149">
        <f>'ALL PROJECTS MONTHLY REPORT'!M78</f>
        <v>0</v>
      </c>
      <c r="N78" s="149">
        <f>'ALL PROJECTS MONTHLY REPORT'!N78</f>
        <v>420</v>
      </c>
      <c r="O78" s="149">
        <f>'ALL PROJECTS MONTHLY REPORT'!O78</f>
        <v>251</v>
      </c>
      <c r="P78" s="27">
        <f>'ALL PROJECTS MONTHLY REPORT'!P78</f>
        <v>671</v>
      </c>
      <c r="Q78" s="28">
        <f>'ALL PROJECTS MONTHLY REPORT'!Q78</f>
        <v>0.59761904761904761</v>
      </c>
      <c r="R78" s="29">
        <f>'ALL PROJECTS MONTHLY REPORT'!R78</f>
        <v>610</v>
      </c>
      <c r="S78" s="28">
        <f>'ALL PROJECTS MONTHLY REPORT'!S78</f>
        <v>1</v>
      </c>
      <c r="T78" s="31">
        <f>'ALL PROJECTS MONTHLY REPORT'!T78</f>
        <v>36740</v>
      </c>
      <c r="U78" s="31">
        <f>'ALL PROJECTS MONTHLY REPORT'!U78</f>
        <v>37159</v>
      </c>
      <c r="V78" s="32">
        <f>'ALL PROJECTS MONTHLY REPORT'!V78</f>
        <v>37410</v>
      </c>
      <c r="W78" s="32">
        <f>'ALL PROJECTS MONTHLY REPORT'!W78</f>
        <v>37350</v>
      </c>
      <c r="X78" s="32">
        <f>'ALL PROJECTS MONTHLY REPORT'!X78</f>
        <v>37376</v>
      </c>
      <c r="Y78" s="31">
        <f>'ALL PROJECTS MONTHLY REPORT'!Y78</f>
        <v>0</v>
      </c>
      <c r="Z78" s="150">
        <f>'ALL PROJECTS MONTHLY REPORT'!Z78</f>
        <v>0</v>
      </c>
      <c r="AA78" s="151">
        <f>'ALL PROJECTS MONTHLY REPORT'!AA78</f>
        <v>0</v>
      </c>
      <c r="AB78" s="152">
        <f>'ALL PROJECTS MONTHLY REPORT'!AB78</f>
        <v>2210000</v>
      </c>
      <c r="AC78" s="152">
        <f>'ALL PROJECTS MONTHLY REPORT'!AC78</f>
        <v>178940</v>
      </c>
      <c r="AD78" s="37">
        <f>'ALL PROJECTS MONTHLY REPORT'!AD78</f>
        <v>2388940</v>
      </c>
      <c r="AE78" s="28">
        <f>'ALL PROJECTS MONTHLY REPORT'!AE78</f>
        <v>8.09683257918552E-2</v>
      </c>
      <c r="AF78" s="37">
        <f>'ALL PROJECTS MONTHLY REPORT'!AF78</f>
        <v>2388940</v>
      </c>
      <c r="AG78" s="152">
        <f>'ALL PROJECTS MONTHLY REPORT'!AG78</f>
        <v>0</v>
      </c>
      <c r="AH78" s="37">
        <f>'ALL PROJECTS MONTHLY REPORT'!AH78</f>
        <v>2388940</v>
      </c>
      <c r="AI78" s="39">
        <f>'ALL PROJECTS MONTHLY REPORT'!AI78</f>
        <v>1</v>
      </c>
      <c r="AJ78" s="40">
        <f>'ALL PROJECTS MONTHLY REPORT'!AJ78</f>
        <v>20.333333333333332</v>
      </c>
      <c r="AK78" s="39">
        <f>'ALL PROJECTS MONTHLY REPORT'!AK78</f>
        <v>1</v>
      </c>
      <c r="AL78" s="119">
        <f>'ALL PROJECTS MONTHLY REPORT'!AL78</f>
        <v>0</v>
      </c>
      <c r="AM78" s="153" t="str">
        <f>'ALL PROJECTS MONTHLY REPORT'!AM78</f>
        <v>Project Closed</v>
      </c>
      <c r="AN78" s="154" t="s">
        <v>223</v>
      </c>
    </row>
    <row r="79" spans="1:40" s="155" customFormat="1" ht="57.6" x14ac:dyDescent="0.3">
      <c r="A79" s="147">
        <f>'ALL PROJECTS MONTHLY REPORT'!A79</f>
        <v>3057</v>
      </c>
      <c r="B79" s="148" t="str">
        <f>'ALL PROJECTS MONTHLY REPORT'!B79</f>
        <v>Maunabo</v>
      </c>
      <c r="C79" s="148" t="str">
        <f>'ALL PROJECTS MONTHLY REPORT'!C79</f>
        <v>Carmen Vda. Martorell (take over agreement)</v>
      </c>
      <c r="D79" s="148" t="str">
        <f>'ALL PROJECTS MONTHLY REPORT'!D79</f>
        <v>Rubén Cotto</v>
      </c>
      <c r="E79" s="148" t="str">
        <f>'ALL PROJECTS MONTHLY REPORT'!E79</f>
        <v>AVP</v>
      </c>
      <c r="F79" s="148" t="str">
        <f>'ALL PROJECTS MONTHLY REPORT'!F79</f>
        <v>AVP</v>
      </c>
      <c r="G79" s="148" t="str">
        <f>'ALL PROJECTS MONTHLY REPORT'!G79</f>
        <v>Rene Batista</v>
      </c>
      <c r="H79" s="148" t="str">
        <f>'ALL PROJECTS MONTHLY REPORT'!H79</f>
        <v xml:space="preserve">American Intl. </v>
      </c>
      <c r="I79" s="149">
        <f>'ALL PROJECTS MONTHLY REPORT'!I79</f>
        <v>50</v>
      </c>
      <c r="J79" s="149">
        <f>'ALL PROJECTS MONTHLY REPORT'!J79</f>
        <v>50</v>
      </c>
      <c r="K79" s="149">
        <f>'ALL PROJECTS MONTHLY REPORT'!K79</f>
        <v>0</v>
      </c>
      <c r="L79" s="26">
        <f>'ALL PROJECTS MONTHLY REPORT'!L79</f>
        <v>50</v>
      </c>
      <c r="M79" s="149">
        <f>'ALL PROJECTS MONTHLY REPORT'!M79</f>
        <v>0</v>
      </c>
      <c r="N79" s="149">
        <f>'ALL PROJECTS MONTHLY REPORT'!N79</f>
        <v>375</v>
      </c>
      <c r="O79" s="149">
        <f>'ALL PROJECTS MONTHLY REPORT'!O79</f>
        <v>327</v>
      </c>
      <c r="P79" s="27">
        <f>'ALL PROJECTS MONTHLY REPORT'!P79</f>
        <v>702</v>
      </c>
      <c r="Q79" s="28">
        <f>'ALL PROJECTS MONTHLY REPORT'!Q79</f>
        <v>0.872</v>
      </c>
      <c r="R79" s="29">
        <f>'ALL PROJECTS MONTHLY REPORT'!R79</f>
        <v>703</v>
      </c>
      <c r="S79" s="28">
        <f>'ALL PROJECTS MONTHLY REPORT'!S79</f>
        <v>1</v>
      </c>
      <c r="T79" s="31">
        <f>'ALL PROJECTS MONTHLY REPORT'!T79</f>
        <v>36756</v>
      </c>
      <c r="U79" s="31">
        <f>'ALL PROJECTS MONTHLY REPORT'!U79</f>
        <v>37130</v>
      </c>
      <c r="V79" s="32">
        <f>'ALL PROJECTS MONTHLY REPORT'!V79</f>
        <v>37457</v>
      </c>
      <c r="W79" s="32">
        <f>'ALL PROJECTS MONTHLY REPORT'!W79</f>
        <v>37459</v>
      </c>
      <c r="X79" s="32">
        <f>'ALL PROJECTS MONTHLY REPORT'!X79</f>
        <v>38505</v>
      </c>
      <c r="Y79" s="31">
        <f>'ALL PROJECTS MONTHLY REPORT'!Y79</f>
        <v>0</v>
      </c>
      <c r="Z79" s="150">
        <f>'ALL PROJECTS MONTHLY REPORT'!Z79</f>
        <v>0</v>
      </c>
      <c r="AA79" s="151">
        <f>'ALL PROJECTS MONTHLY REPORT'!AA79</f>
        <v>0</v>
      </c>
      <c r="AB79" s="152">
        <f>'ALL PROJECTS MONTHLY REPORT'!AB79</f>
        <v>1308221</v>
      </c>
      <c r="AC79" s="152">
        <f>'ALL PROJECTS MONTHLY REPORT'!AC79</f>
        <v>116706</v>
      </c>
      <c r="AD79" s="37">
        <f>'ALL PROJECTS MONTHLY REPORT'!AD79</f>
        <v>1424927</v>
      </c>
      <c r="AE79" s="28">
        <f>'ALL PROJECTS MONTHLY REPORT'!AE79</f>
        <v>8.9209697749845024E-2</v>
      </c>
      <c r="AF79" s="37">
        <f>'ALL PROJECTS MONTHLY REPORT'!AF79</f>
        <v>1424927</v>
      </c>
      <c r="AG79" s="152">
        <f>'ALL PROJECTS MONTHLY REPORT'!AG79</f>
        <v>0</v>
      </c>
      <c r="AH79" s="37">
        <f>'ALL PROJECTS MONTHLY REPORT'!AH79</f>
        <v>1424927</v>
      </c>
      <c r="AI79" s="39">
        <f>'ALL PROJECTS MONTHLY REPORT'!AI79</f>
        <v>1</v>
      </c>
      <c r="AJ79" s="40">
        <f>'ALL PROJECTS MONTHLY REPORT'!AJ79</f>
        <v>14.06</v>
      </c>
      <c r="AK79" s="39">
        <f>'ALL PROJECTS MONTHLY REPORT'!AK79</f>
        <v>1</v>
      </c>
      <c r="AL79" s="119">
        <f>'ALL PROJECTS MONTHLY REPORT'!AL79</f>
        <v>0</v>
      </c>
      <c r="AM79" s="153" t="str">
        <f>'ALL PROJECTS MONTHLY REPORT'!AM79</f>
        <v>Project Closed</v>
      </c>
      <c r="AN79" s="154" t="s">
        <v>223</v>
      </c>
    </row>
    <row r="80" spans="1:40" s="155" customFormat="1" ht="43.2" x14ac:dyDescent="0.3">
      <c r="A80" s="147">
        <f>'ALL PROJECTS MONTHLY REPORT'!A80</f>
        <v>5126</v>
      </c>
      <c r="B80" s="148" t="str">
        <f>'ALL PROJECTS MONTHLY REPORT'!B80</f>
        <v>Maunabo</v>
      </c>
      <c r="C80" s="148" t="str">
        <f>'ALL PROJECTS MONTHLY REPORT'!C80</f>
        <v>Villa Navarro</v>
      </c>
      <c r="D80" s="148" t="str">
        <f>'ALL PROJECTS MONTHLY REPORT'!D80</f>
        <v>Rubén Cotto</v>
      </c>
      <c r="E80" s="148" t="str">
        <f>'ALL PROJECTS MONTHLY REPORT'!E80</f>
        <v>MJ Consulting</v>
      </c>
      <c r="F80" s="148" t="str">
        <f>'ALL PROJECTS MONTHLY REPORT'!F80</f>
        <v xml:space="preserve">MD </v>
      </c>
      <c r="G80" s="148" t="str">
        <f>'ALL PROJECTS MONTHLY REPORT'!G80</f>
        <v>José L. Irizarry &amp; Assoc.</v>
      </c>
      <c r="H80" s="148" t="str">
        <f>'ALL PROJECTS MONTHLY REPORT'!H80</f>
        <v>Inversiones OLPERI</v>
      </c>
      <c r="I80" s="149">
        <f>'ALL PROJECTS MONTHLY REPORT'!I80</f>
        <v>101</v>
      </c>
      <c r="J80" s="149">
        <f>'ALL PROJECTS MONTHLY REPORT'!J80</f>
        <v>101</v>
      </c>
      <c r="K80" s="149">
        <f>'ALL PROJECTS MONTHLY REPORT'!K80</f>
        <v>0</v>
      </c>
      <c r="L80" s="26">
        <f>'ALL PROJECTS MONTHLY REPORT'!L80</f>
        <v>101</v>
      </c>
      <c r="M80" s="149">
        <f>'ALL PROJECTS MONTHLY REPORT'!M80</f>
        <v>0</v>
      </c>
      <c r="N80" s="149">
        <f>'ALL PROJECTS MONTHLY REPORT'!N80</f>
        <v>907</v>
      </c>
      <c r="O80" s="149">
        <f>'ALL PROJECTS MONTHLY REPORT'!O80</f>
        <v>335</v>
      </c>
      <c r="P80" s="27">
        <f>'ALL PROJECTS MONTHLY REPORT'!P80</f>
        <v>1242</v>
      </c>
      <c r="Q80" s="28">
        <f>'ALL PROJECTS MONTHLY REPORT'!Q80</f>
        <v>0.36934950385887544</v>
      </c>
      <c r="R80" s="29">
        <f>'ALL PROJECTS MONTHLY REPORT'!R80</f>
        <v>1241</v>
      </c>
      <c r="S80" s="28">
        <f>'ALL PROJECTS MONTHLY REPORT'!S80</f>
        <v>1</v>
      </c>
      <c r="T80" s="31">
        <f>'ALL PROJECTS MONTHLY REPORT'!T80</f>
        <v>36549</v>
      </c>
      <c r="U80" s="31">
        <f>'ALL PROJECTS MONTHLY REPORT'!U80</f>
        <v>37455</v>
      </c>
      <c r="V80" s="32">
        <f>'ALL PROJECTS MONTHLY REPORT'!V80</f>
        <v>37790</v>
      </c>
      <c r="W80" s="32">
        <f>'ALL PROJECTS MONTHLY REPORT'!W80</f>
        <v>37790</v>
      </c>
      <c r="X80" s="32">
        <f>'ALL PROJECTS MONTHLY REPORT'!X80</f>
        <v>37790</v>
      </c>
      <c r="Y80" s="31">
        <f>'ALL PROJECTS MONTHLY REPORT'!Y80</f>
        <v>0</v>
      </c>
      <c r="Z80" s="150">
        <f>'ALL PROJECTS MONTHLY REPORT'!Z80</f>
        <v>0</v>
      </c>
      <c r="AA80" s="151">
        <f>'ALL PROJECTS MONTHLY REPORT'!AA80</f>
        <v>0</v>
      </c>
      <c r="AB80" s="152">
        <f>'ALL PROJECTS MONTHLY REPORT'!AB80</f>
        <v>6745000</v>
      </c>
      <c r="AC80" s="152">
        <f>'ALL PROJECTS MONTHLY REPORT'!AC80</f>
        <v>238239</v>
      </c>
      <c r="AD80" s="37">
        <f>'ALL PROJECTS MONTHLY REPORT'!AD80</f>
        <v>6983239</v>
      </c>
      <c r="AE80" s="28">
        <f>'ALL PROJECTS MONTHLY REPORT'!AE80</f>
        <v>3.5320830244625651E-2</v>
      </c>
      <c r="AF80" s="37">
        <f>'ALL PROJECTS MONTHLY REPORT'!AF80</f>
        <v>6983239</v>
      </c>
      <c r="AG80" s="152">
        <f>'ALL PROJECTS MONTHLY REPORT'!AG80</f>
        <v>0</v>
      </c>
      <c r="AH80" s="37">
        <f>'ALL PROJECTS MONTHLY REPORT'!AH80</f>
        <v>6983239</v>
      </c>
      <c r="AI80" s="39">
        <f>'ALL PROJECTS MONTHLY REPORT'!AI80</f>
        <v>1</v>
      </c>
      <c r="AJ80" s="40">
        <f>'ALL PROJECTS MONTHLY REPORT'!AJ80</f>
        <v>12.287128712871286</v>
      </c>
      <c r="AK80" s="39">
        <f>'ALL PROJECTS MONTHLY REPORT'!AK80</f>
        <v>1</v>
      </c>
      <c r="AL80" s="119">
        <f>'ALL PROJECTS MONTHLY REPORT'!AL80</f>
        <v>0</v>
      </c>
      <c r="AM80" s="153" t="str">
        <f>'ALL PROJECTS MONTHLY REPORT'!AM80</f>
        <v>Project Closed</v>
      </c>
      <c r="AN80" s="154" t="s">
        <v>223</v>
      </c>
    </row>
    <row r="81" spans="1:40" s="155" customFormat="1" ht="57.6" x14ac:dyDescent="0.3">
      <c r="A81" s="147">
        <f>'ALL PROJECTS MONTHLY REPORT'!A81</f>
        <v>5012</v>
      </c>
      <c r="B81" s="148" t="str">
        <f>'ALL PROJECTS MONTHLY REPORT'!B81</f>
        <v>Mayagüez</v>
      </c>
      <c r="C81" s="148" t="str">
        <f>'ALL PROJECTS MONTHLY REPORT'!C81</f>
        <v>Ext. Sábalos Gardens</v>
      </c>
      <c r="D81" s="148" t="str">
        <f>'ALL PROJECTS MONTHLY REPORT'!D81</f>
        <v>Noefebdo Ramírez</v>
      </c>
      <c r="E81" s="148" t="str">
        <f>'ALL PROJECTS MONTHLY REPORT'!E81</f>
        <v>Inn Capital Housing Division Joint Venture</v>
      </c>
      <c r="F81" s="148" t="str">
        <f>'ALL PROJECTS MONTHLY REPORT'!F81</f>
        <v xml:space="preserve">URS Caribe / AVP
</v>
      </c>
      <c r="G81" s="148" t="str">
        <f>'ALL PROJECTS MONTHLY REPORT'!G81</f>
        <v>Joint Venture</v>
      </c>
      <c r="H81" s="148" t="str">
        <f>'ALL PROJECTS MONTHLY REPORT'!H81</f>
        <v>Venegas Construction</v>
      </c>
      <c r="I81" s="149">
        <f>'ALL PROJECTS MONTHLY REPORT'!I81</f>
        <v>300</v>
      </c>
      <c r="J81" s="149">
        <f>'ALL PROJECTS MONTHLY REPORT'!J81</f>
        <v>300</v>
      </c>
      <c r="K81" s="149">
        <f>'ALL PROJECTS MONTHLY REPORT'!K81</f>
        <v>0</v>
      </c>
      <c r="L81" s="26">
        <f>'ALL PROJECTS MONTHLY REPORT'!L81</f>
        <v>300</v>
      </c>
      <c r="M81" s="149">
        <f>'ALL PROJECTS MONTHLY REPORT'!M81</f>
        <v>0</v>
      </c>
      <c r="N81" s="149">
        <f>'ALL PROJECTS MONTHLY REPORT'!N81</f>
        <v>1281</v>
      </c>
      <c r="O81" s="149">
        <f>'ALL PROJECTS MONTHLY REPORT'!O81</f>
        <v>690</v>
      </c>
      <c r="P81" s="27">
        <f>'ALL PROJECTS MONTHLY REPORT'!P81</f>
        <v>1971</v>
      </c>
      <c r="Q81" s="28">
        <f>'ALL PROJECTS MONTHLY REPORT'!Q81</f>
        <v>0.53864168618266983</v>
      </c>
      <c r="R81" s="29">
        <f>'ALL PROJECTS MONTHLY REPORT'!R81</f>
        <v>1963</v>
      </c>
      <c r="S81" s="28">
        <f>'ALL PROJECTS MONTHLY REPORT'!S81</f>
        <v>1</v>
      </c>
      <c r="T81" s="31">
        <f>'ALL PROJECTS MONTHLY REPORT'!T81</f>
        <v>38488</v>
      </c>
      <c r="U81" s="31">
        <f>'ALL PROJECTS MONTHLY REPORT'!U81</f>
        <v>39768</v>
      </c>
      <c r="V81" s="32">
        <f>'ALL PROJECTS MONTHLY REPORT'!V81</f>
        <v>40458</v>
      </c>
      <c r="W81" s="32">
        <f>'ALL PROJECTS MONTHLY REPORT'!W81</f>
        <v>40451</v>
      </c>
      <c r="X81" s="32">
        <f>'ALL PROJECTS MONTHLY REPORT'!X81</f>
        <v>40662</v>
      </c>
      <c r="Y81" s="31">
        <f>'ALL PROJECTS MONTHLY REPORT'!Y81</f>
        <v>0</v>
      </c>
      <c r="Z81" s="150" t="str">
        <f>'ALL PROJECTS MONTHLY REPORT'!Z81</f>
        <v>Tax Credit 908-2008</v>
      </c>
      <c r="AA81" s="151">
        <f>'ALL PROJECTS MONTHLY REPORT'!AA81</f>
        <v>0</v>
      </c>
      <c r="AB81" s="152">
        <f>'ALL PROJECTS MONTHLY REPORT'!AB81</f>
        <v>28259000</v>
      </c>
      <c r="AC81" s="152">
        <f>'ALL PROJECTS MONTHLY REPORT'!AC81</f>
        <v>14189.7</v>
      </c>
      <c r="AD81" s="37">
        <f>'ALL PROJECTS MONTHLY REPORT'!AD81</f>
        <v>28273189.699999999</v>
      </c>
      <c r="AE81" s="28">
        <f>'ALL PROJECTS MONTHLY REPORT'!AE81</f>
        <v>5.0213029477334662E-4</v>
      </c>
      <c r="AF81" s="37">
        <f>'ALL PROJECTS MONTHLY REPORT'!AF81</f>
        <v>29677970</v>
      </c>
      <c r="AG81" s="152">
        <f>'ALL PROJECTS MONTHLY REPORT'!AG81</f>
        <v>0</v>
      </c>
      <c r="AH81" s="37">
        <f>'ALL PROJECTS MONTHLY REPORT'!AH81</f>
        <v>29677970</v>
      </c>
      <c r="AI81" s="39">
        <f>'ALL PROJECTS MONTHLY REPORT'!AI81</f>
        <v>1.0496859503616602</v>
      </c>
      <c r="AJ81" s="40">
        <f>'ALL PROJECTS MONTHLY REPORT'!AJ81</f>
        <v>6.543333333333333</v>
      </c>
      <c r="AK81" s="39">
        <f>'ALL PROJECTS MONTHLY REPORT'!AK81</f>
        <v>1</v>
      </c>
      <c r="AL81" s="119">
        <f>'ALL PROJECTS MONTHLY REPORT'!AL81</f>
        <v>0</v>
      </c>
      <c r="AM81" s="153" t="str">
        <f>'ALL PROJECTS MONTHLY REPORT'!AM81</f>
        <v>Project Closed</v>
      </c>
      <c r="AN81" s="154" t="s">
        <v>223</v>
      </c>
    </row>
    <row r="82" spans="1:40" s="155" customFormat="1" ht="43.2" x14ac:dyDescent="0.3">
      <c r="A82" s="147">
        <f>'ALL PROJECTS MONTHLY REPORT'!A82</f>
        <v>4004</v>
      </c>
      <c r="B82" s="148" t="str">
        <f>'ALL PROJECTS MONTHLY REPORT'!B82</f>
        <v>Mayagüez</v>
      </c>
      <c r="C82" s="148" t="str">
        <f>'ALL PROJECTS MONTHLY REPORT'!C82</f>
        <v>Sábalos Gdns.</v>
      </c>
      <c r="D82" s="148" t="str">
        <f>'ALL PROJECTS MONTHLY REPORT'!D82</f>
        <v>Arturo Acevedo</v>
      </c>
      <c r="E82" s="148" t="str">
        <f>'ALL PROJECTS MONTHLY REPORT'!E82</f>
        <v>Zeta</v>
      </c>
      <c r="F82" s="148" t="str">
        <f>'ALL PROJECTS MONTHLY REPORT'!F82</f>
        <v>CMS</v>
      </c>
      <c r="G82" s="148" t="str">
        <f>'ALL PROJECTS MONTHLY REPORT'!G82</f>
        <v>Héctor Rodríguez Amezquita</v>
      </c>
      <c r="H82" s="148" t="str">
        <f>'ALL PROJECTS MONTHLY REPORT'!H82</f>
        <v>Caribe Tecno</v>
      </c>
      <c r="I82" s="149">
        <f>'ALL PROJECTS MONTHLY REPORT'!I82</f>
        <v>140</v>
      </c>
      <c r="J82" s="149">
        <f>'ALL PROJECTS MONTHLY REPORT'!J82</f>
        <v>140</v>
      </c>
      <c r="K82" s="149">
        <f>'ALL PROJECTS MONTHLY REPORT'!K82</f>
        <v>0</v>
      </c>
      <c r="L82" s="26">
        <f>'ALL PROJECTS MONTHLY REPORT'!L82</f>
        <v>140</v>
      </c>
      <c r="M82" s="149">
        <f>'ALL PROJECTS MONTHLY REPORT'!M82</f>
        <v>0</v>
      </c>
      <c r="N82" s="149">
        <f>'ALL PROJECTS MONTHLY REPORT'!N82</f>
        <v>881</v>
      </c>
      <c r="O82" s="149">
        <f>'ALL PROJECTS MONTHLY REPORT'!O82</f>
        <v>24</v>
      </c>
      <c r="P82" s="27">
        <f>'ALL PROJECTS MONTHLY REPORT'!P82</f>
        <v>905</v>
      </c>
      <c r="Q82" s="28">
        <f>'ALL PROJECTS MONTHLY REPORT'!Q82</f>
        <v>2.7241770715096481E-2</v>
      </c>
      <c r="R82" s="29">
        <f>'ALL PROJECTS MONTHLY REPORT'!R82</f>
        <v>900</v>
      </c>
      <c r="S82" s="28">
        <f>'ALL PROJECTS MONTHLY REPORT'!S82</f>
        <v>1</v>
      </c>
      <c r="T82" s="31">
        <f>'ALL PROJECTS MONTHLY REPORT'!T82</f>
        <v>36479</v>
      </c>
      <c r="U82" s="31">
        <f>'ALL PROJECTS MONTHLY REPORT'!U82</f>
        <v>37359</v>
      </c>
      <c r="V82" s="32">
        <f>'ALL PROJECTS MONTHLY REPORT'!V82</f>
        <v>37383</v>
      </c>
      <c r="W82" s="32">
        <f>'ALL PROJECTS MONTHLY REPORT'!W82</f>
        <v>37379</v>
      </c>
      <c r="X82" s="32">
        <f>'ALL PROJECTS MONTHLY REPORT'!X82</f>
        <v>37566</v>
      </c>
      <c r="Y82" s="31">
        <f>'ALL PROJECTS MONTHLY REPORT'!Y82</f>
        <v>0</v>
      </c>
      <c r="Z82" s="150">
        <f>'ALL PROJECTS MONTHLY REPORT'!Z82</f>
        <v>0</v>
      </c>
      <c r="AA82" s="151">
        <f>'ALL PROJECTS MONTHLY REPORT'!AA82</f>
        <v>0</v>
      </c>
      <c r="AB82" s="152">
        <f>'ALL PROJECTS MONTHLY REPORT'!AB82</f>
        <v>11790000</v>
      </c>
      <c r="AC82" s="152">
        <f>'ALL PROJECTS MONTHLY REPORT'!AC82</f>
        <v>-294361.74</v>
      </c>
      <c r="AD82" s="37">
        <f>'ALL PROJECTS MONTHLY REPORT'!AD82</f>
        <v>11495638.26</v>
      </c>
      <c r="AE82" s="28">
        <f>'ALL PROJECTS MONTHLY REPORT'!AE82</f>
        <v>-2.4967068702290075E-2</v>
      </c>
      <c r="AF82" s="37">
        <f>'ALL PROJECTS MONTHLY REPORT'!AF82</f>
        <v>11495638</v>
      </c>
      <c r="AG82" s="152">
        <f>'ALL PROJECTS MONTHLY REPORT'!AG82</f>
        <v>0</v>
      </c>
      <c r="AH82" s="37">
        <f>'ALL PROJECTS MONTHLY REPORT'!AH82</f>
        <v>11495638</v>
      </c>
      <c r="AI82" s="39">
        <f>'ALL PROJECTS MONTHLY REPORT'!AI82</f>
        <v>0.99999997738272606</v>
      </c>
      <c r="AJ82" s="40">
        <f>'ALL PROJECTS MONTHLY REPORT'!AJ82</f>
        <v>6.4285714285714288</v>
      </c>
      <c r="AK82" s="39">
        <f>'ALL PROJECTS MONTHLY REPORT'!AK82</f>
        <v>1</v>
      </c>
      <c r="AL82" s="119">
        <f>'ALL PROJECTS MONTHLY REPORT'!AL82</f>
        <v>0</v>
      </c>
      <c r="AM82" s="153" t="str">
        <f>'ALL PROJECTS MONTHLY REPORT'!AM82</f>
        <v>Project Closed</v>
      </c>
      <c r="AN82" s="154" t="s">
        <v>223</v>
      </c>
    </row>
    <row r="83" spans="1:40" s="155" customFormat="1" ht="28.8" x14ac:dyDescent="0.3">
      <c r="A83" s="147">
        <f>'ALL PROJECTS MONTHLY REPORT'!A83</f>
        <v>4006</v>
      </c>
      <c r="B83" s="148" t="str">
        <f>'ALL PROJECTS MONTHLY REPORT'!B83</f>
        <v>Mayagüez</v>
      </c>
      <c r="C83" s="148" t="str">
        <f>'ALL PROJECTS MONTHLY REPORT'!C83</f>
        <v>Cuesta las Piedras</v>
      </c>
      <c r="D83" s="148" t="str">
        <f>'ALL PROJECTS MONTHLY REPORT'!D83</f>
        <v>Arturo Acevedo</v>
      </c>
      <c r="E83" s="148" t="str">
        <f>'ALL PROJECTS MONTHLY REPORT'!E83</f>
        <v>Zeta</v>
      </c>
      <c r="F83" s="148" t="str">
        <f>'ALL PROJECTS MONTHLY REPORT'!F83</f>
        <v>CMS</v>
      </c>
      <c r="G83" s="148" t="str">
        <f>'ALL PROJECTS MONTHLY REPORT'!G83</f>
        <v>García Cabot</v>
      </c>
      <c r="H83" s="148" t="str">
        <f>'ALL PROJECTS MONTHLY REPORT'!H83</f>
        <v>RC Enginering</v>
      </c>
      <c r="I83" s="149">
        <f>'ALL PROJECTS MONTHLY REPORT'!I83</f>
        <v>142</v>
      </c>
      <c r="J83" s="149">
        <f>'ALL PROJECTS MONTHLY REPORT'!J83</f>
        <v>142</v>
      </c>
      <c r="K83" s="149">
        <f>'ALL PROJECTS MONTHLY REPORT'!K83</f>
        <v>0</v>
      </c>
      <c r="L83" s="26">
        <f>'ALL PROJECTS MONTHLY REPORT'!L83</f>
        <v>142</v>
      </c>
      <c r="M83" s="149">
        <f>'ALL PROJECTS MONTHLY REPORT'!M83</f>
        <v>0</v>
      </c>
      <c r="N83" s="149">
        <f>'ALL PROJECTS MONTHLY REPORT'!N83</f>
        <v>1093</v>
      </c>
      <c r="O83" s="149">
        <f>'ALL PROJECTS MONTHLY REPORT'!O83</f>
        <v>0</v>
      </c>
      <c r="P83" s="27">
        <f>'ALL PROJECTS MONTHLY REPORT'!P83</f>
        <v>1093</v>
      </c>
      <c r="Q83" s="28">
        <f>'ALL PROJECTS MONTHLY REPORT'!Q83</f>
        <v>0</v>
      </c>
      <c r="R83" s="29">
        <f>'ALL PROJECTS MONTHLY REPORT'!R83</f>
        <v>907</v>
      </c>
      <c r="S83" s="28">
        <f>'ALL PROJECTS MONTHLY REPORT'!S83</f>
        <v>1</v>
      </c>
      <c r="T83" s="31">
        <f>'ALL PROJECTS MONTHLY REPORT'!T83</f>
        <v>36566</v>
      </c>
      <c r="U83" s="31">
        <f>'ALL PROJECTS MONTHLY REPORT'!U83</f>
        <v>37658</v>
      </c>
      <c r="V83" s="32">
        <f>'ALL PROJECTS MONTHLY REPORT'!V83</f>
        <v>37658</v>
      </c>
      <c r="W83" s="32">
        <f>'ALL PROJECTS MONTHLY REPORT'!W83</f>
        <v>37473</v>
      </c>
      <c r="X83" s="32">
        <f>'ALL PROJECTS MONTHLY REPORT'!X83</f>
        <v>37581</v>
      </c>
      <c r="Y83" s="31">
        <f>'ALL PROJECTS MONTHLY REPORT'!Y83</f>
        <v>0</v>
      </c>
      <c r="Z83" s="150">
        <f>'ALL PROJECTS MONTHLY REPORT'!Z83</f>
        <v>0</v>
      </c>
      <c r="AA83" s="151">
        <f>'ALL PROJECTS MONTHLY REPORT'!AA83</f>
        <v>0</v>
      </c>
      <c r="AB83" s="152">
        <f>'ALL PROJECTS MONTHLY REPORT'!AB83</f>
        <v>10673000</v>
      </c>
      <c r="AC83" s="152">
        <f>'ALL PROJECTS MONTHLY REPORT'!AC83</f>
        <v>158657</v>
      </c>
      <c r="AD83" s="37">
        <f>'ALL PROJECTS MONTHLY REPORT'!AD83</f>
        <v>10831657</v>
      </c>
      <c r="AE83" s="28">
        <f>'ALL PROJECTS MONTHLY REPORT'!AE83</f>
        <v>1.4865267497423404E-2</v>
      </c>
      <c r="AF83" s="37">
        <f>'ALL PROJECTS MONTHLY REPORT'!AF83</f>
        <v>10831657</v>
      </c>
      <c r="AG83" s="152">
        <f>'ALL PROJECTS MONTHLY REPORT'!AG83</f>
        <v>0</v>
      </c>
      <c r="AH83" s="37">
        <f>'ALL PROJECTS MONTHLY REPORT'!AH83</f>
        <v>10831657</v>
      </c>
      <c r="AI83" s="39">
        <f>'ALL PROJECTS MONTHLY REPORT'!AI83</f>
        <v>1</v>
      </c>
      <c r="AJ83" s="40">
        <f>'ALL PROJECTS MONTHLY REPORT'!AJ83</f>
        <v>6.387323943661972</v>
      </c>
      <c r="AK83" s="39">
        <f>'ALL PROJECTS MONTHLY REPORT'!AK83</f>
        <v>1</v>
      </c>
      <c r="AL83" s="119">
        <f>'ALL PROJECTS MONTHLY REPORT'!AL83</f>
        <v>0</v>
      </c>
      <c r="AM83" s="153" t="str">
        <f>'ALL PROJECTS MONTHLY REPORT'!AM83</f>
        <v>Se aprobó el "close out".  Contratista no cobró el total del contrato debido a ajustes deductivos recomendados por el "Program Manager"C.M. Services.</v>
      </c>
      <c r="AN83" s="154" t="s">
        <v>223</v>
      </c>
    </row>
    <row r="84" spans="1:40" s="155" customFormat="1" ht="28.8" x14ac:dyDescent="0.3">
      <c r="A84" s="147">
        <f>'ALL PROJECTS MONTHLY REPORT'!A84</f>
        <v>4008</v>
      </c>
      <c r="B84" s="148" t="str">
        <f>'ALL PROJECTS MONTHLY REPORT'!B84</f>
        <v>Mayagüez</v>
      </c>
      <c r="C84" s="148" t="str">
        <f>'ALL PROJECTS MONTHLY REPORT'!C84</f>
        <v>Yagüez</v>
      </c>
      <c r="D84" s="148" t="str">
        <f>'ALL PROJECTS MONTHLY REPORT'!D84</f>
        <v>Arturo Acevedo</v>
      </c>
      <c r="E84" s="148" t="str">
        <f>'ALL PROJECTS MONTHLY REPORT'!E84</f>
        <v>ZETA</v>
      </c>
      <c r="F84" s="148" t="str">
        <f>'ALL PROJECTS MONTHLY REPORT'!F84</f>
        <v>CMS</v>
      </c>
      <c r="G84" s="148" t="str">
        <f>'ALL PROJECTS MONTHLY REPORT'!G84</f>
        <v>GDA Ing. Consultores</v>
      </c>
      <c r="H84" s="148" t="str">
        <f>'ALL PROJECTS MONTHLY REPORT'!H84</f>
        <v>NLL Construction</v>
      </c>
      <c r="I84" s="149">
        <f>'ALL PROJECTS MONTHLY REPORT'!I84</f>
        <v>200</v>
      </c>
      <c r="J84" s="149">
        <f>'ALL PROJECTS MONTHLY REPORT'!J84</f>
        <v>200</v>
      </c>
      <c r="K84" s="149">
        <f>'ALL PROJECTS MONTHLY REPORT'!K84</f>
        <v>0</v>
      </c>
      <c r="L84" s="26">
        <f>'ALL PROJECTS MONTHLY REPORT'!L84</f>
        <v>200</v>
      </c>
      <c r="M84" s="149">
        <f>'ALL PROJECTS MONTHLY REPORT'!M84</f>
        <v>0</v>
      </c>
      <c r="N84" s="149">
        <f>'ALL PROJECTS MONTHLY REPORT'!N84</f>
        <v>1399</v>
      </c>
      <c r="O84" s="149">
        <f>'ALL PROJECTS MONTHLY REPORT'!O84</f>
        <v>0</v>
      </c>
      <c r="P84" s="27">
        <f>'ALL PROJECTS MONTHLY REPORT'!P84</f>
        <v>1399</v>
      </c>
      <c r="Q84" s="28">
        <f>'ALL PROJECTS MONTHLY REPORT'!Q84</f>
        <v>0</v>
      </c>
      <c r="R84" s="29">
        <f>'ALL PROJECTS MONTHLY REPORT'!R84</f>
        <v>1177</v>
      </c>
      <c r="S84" s="28">
        <f>'ALL PROJECTS MONTHLY REPORT'!S84</f>
        <v>1</v>
      </c>
      <c r="T84" s="31">
        <f>'ALL PROJECTS MONTHLY REPORT'!T84</f>
        <v>36668</v>
      </c>
      <c r="U84" s="31">
        <f>'ALL PROJECTS MONTHLY REPORT'!U84</f>
        <v>38066</v>
      </c>
      <c r="V84" s="32">
        <f>'ALL PROJECTS MONTHLY REPORT'!V84</f>
        <v>38066</v>
      </c>
      <c r="W84" s="32">
        <f>'ALL PROJECTS MONTHLY REPORT'!W84</f>
        <v>37845</v>
      </c>
      <c r="X84" s="32">
        <f>'ALL PROJECTS MONTHLY REPORT'!X84</f>
        <v>37900</v>
      </c>
      <c r="Y84" s="31">
        <f>'ALL PROJECTS MONTHLY REPORT'!Y84</f>
        <v>0</v>
      </c>
      <c r="Z84" s="150">
        <f>'ALL PROJECTS MONTHLY REPORT'!Z84</f>
        <v>0</v>
      </c>
      <c r="AA84" s="151">
        <f>'ALL PROJECTS MONTHLY REPORT'!AA84</f>
        <v>0</v>
      </c>
      <c r="AB84" s="152">
        <f>'ALL PROJECTS MONTHLY REPORT'!AB84</f>
        <v>16799671</v>
      </c>
      <c r="AC84" s="152">
        <f>'ALL PROJECTS MONTHLY REPORT'!AC84</f>
        <v>-872594</v>
      </c>
      <c r="AD84" s="37">
        <f>'ALL PROJECTS MONTHLY REPORT'!AD84</f>
        <v>15927077</v>
      </c>
      <c r="AE84" s="28">
        <f>'ALL PROJECTS MONTHLY REPORT'!AE84</f>
        <v>-5.1941136228203517E-2</v>
      </c>
      <c r="AF84" s="37">
        <f>'ALL PROJECTS MONTHLY REPORT'!AF84</f>
        <v>15927077</v>
      </c>
      <c r="AG84" s="152">
        <f>'ALL PROJECTS MONTHLY REPORT'!AG84</f>
        <v>0</v>
      </c>
      <c r="AH84" s="37">
        <f>'ALL PROJECTS MONTHLY REPORT'!AH84</f>
        <v>15927077</v>
      </c>
      <c r="AI84" s="39">
        <f>'ALL PROJECTS MONTHLY REPORT'!AI84</f>
        <v>1</v>
      </c>
      <c r="AJ84" s="40">
        <f>'ALL PROJECTS MONTHLY REPORT'!AJ84</f>
        <v>5.8849999999999998</v>
      </c>
      <c r="AK84" s="39">
        <f>'ALL PROJECTS MONTHLY REPORT'!AK84</f>
        <v>1</v>
      </c>
      <c r="AL84" s="119">
        <f>'ALL PROJECTS MONTHLY REPORT'!AL84</f>
        <v>0</v>
      </c>
      <c r="AM84" s="153" t="str">
        <f>'ALL PROJECTS MONTHLY REPORT'!AM84</f>
        <v>Project Closed</v>
      </c>
      <c r="AN84" s="154" t="s">
        <v>223</v>
      </c>
    </row>
    <row r="85" spans="1:40" s="155" customFormat="1" ht="28.8" x14ac:dyDescent="0.3">
      <c r="A85" s="147">
        <f>'ALL PROJECTS MONTHLY REPORT'!A85</f>
        <v>4005</v>
      </c>
      <c r="B85" s="148" t="str">
        <f>'ALL PROJECTS MONTHLY REPORT'!B85</f>
        <v>Mayagüez</v>
      </c>
      <c r="C85" s="148" t="str">
        <f>'ALL PROJECTS MONTHLY REPORT'!C85</f>
        <v>Marini Farm</v>
      </c>
      <c r="D85" s="148" t="str">
        <f>'ALL PROJECTS MONTHLY REPORT'!D85</f>
        <v>Frank Nieves</v>
      </c>
      <c r="E85" s="148" t="str">
        <f>'ALL PROJECTS MONTHLY REPORT'!E85</f>
        <v>Zeta</v>
      </c>
      <c r="F85" s="148" t="str">
        <f>'ALL PROJECTS MONTHLY REPORT'!F85</f>
        <v>BMA</v>
      </c>
      <c r="G85" s="148" t="str">
        <f>'ALL PROJECTS MONTHLY REPORT'!G85</f>
        <v>CSA
Architects</v>
      </c>
      <c r="H85" s="148" t="str">
        <f>'ALL PROJECTS MONTHLY REPORT'!H85</f>
        <v>Empresas Toledo</v>
      </c>
      <c r="I85" s="149">
        <f>'ALL PROJECTS MONTHLY REPORT'!I85</f>
        <v>100</v>
      </c>
      <c r="J85" s="149">
        <f>'ALL PROJECTS MONTHLY REPORT'!J85</f>
        <v>100</v>
      </c>
      <c r="K85" s="149">
        <f>'ALL PROJECTS MONTHLY REPORT'!K85</f>
        <v>0</v>
      </c>
      <c r="L85" s="26">
        <f>'ALL PROJECTS MONTHLY REPORT'!L85</f>
        <v>100</v>
      </c>
      <c r="M85" s="149">
        <f>'ALL PROJECTS MONTHLY REPORT'!M85</f>
        <v>0</v>
      </c>
      <c r="N85" s="149">
        <f>'ALL PROJECTS MONTHLY REPORT'!N85</f>
        <v>218</v>
      </c>
      <c r="O85" s="149">
        <f>'ALL PROJECTS MONTHLY REPORT'!O85</f>
        <v>50</v>
      </c>
      <c r="P85" s="27">
        <f>'ALL PROJECTS MONTHLY REPORT'!P85</f>
        <v>268</v>
      </c>
      <c r="Q85" s="28">
        <f>'ALL PROJECTS MONTHLY REPORT'!Q85</f>
        <v>0.22935779816513763</v>
      </c>
      <c r="R85" s="29">
        <f>'ALL PROJECTS MONTHLY REPORT'!R85</f>
        <v>247</v>
      </c>
      <c r="S85" s="28">
        <f>'ALL PROJECTS MONTHLY REPORT'!S85</f>
        <v>1</v>
      </c>
      <c r="T85" s="31">
        <f>'ALL PROJECTS MONTHLY REPORT'!T85</f>
        <v>38119</v>
      </c>
      <c r="U85" s="31">
        <f>'ALL PROJECTS MONTHLY REPORT'!U85</f>
        <v>38336</v>
      </c>
      <c r="V85" s="32">
        <f>'ALL PROJECTS MONTHLY REPORT'!V85</f>
        <v>38386</v>
      </c>
      <c r="W85" s="32">
        <f>'ALL PROJECTS MONTHLY REPORT'!W85</f>
        <v>38366</v>
      </c>
      <c r="X85" s="32">
        <f>'ALL PROJECTS MONTHLY REPORT'!X85</f>
        <v>38602</v>
      </c>
      <c r="Y85" s="31">
        <f>'ALL PROJECTS MONTHLY REPORT'!Y85</f>
        <v>0</v>
      </c>
      <c r="Z85" s="150">
        <f>'ALL PROJECTS MONTHLY REPORT'!Z85</f>
        <v>0</v>
      </c>
      <c r="AA85" s="151">
        <f>'ALL PROJECTS MONTHLY REPORT'!AA85</f>
        <v>0</v>
      </c>
      <c r="AB85" s="152">
        <f>'ALL PROJECTS MONTHLY REPORT'!AB85</f>
        <v>845900</v>
      </c>
      <c r="AC85" s="152">
        <f>'ALL PROJECTS MONTHLY REPORT'!AC85</f>
        <v>30508</v>
      </c>
      <c r="AD85" s="37">
        <f>'ALL PROJECTS MONTHLY REPORT'!AD85</f>
        <v>876408</v>
      </c>
      <c r="AE85" s="28">
        <f>'ALL PROJECTS MONTHLY REPORT'!AE85</f>
        <v>3.6065728809551958E-2</v>
      </c>
      <c r="AF85" s="37">
        <f>'ALL PROJECTS MONTHLY REPORT'!AF85</f>
        <v>876408</v>
      </c>
      <c r="AG85" s="152">
        <f>'ALL PROJECTS MONTHLY REPORT'!AG85</f>
        <v>0</v>
      </c>
      <c r="AH85" s="37">
        <f>'ALL PROJECTS MONTHLY REPORT'!AH85</f>
        <v>876408</v>
      </c>
      <c r="AI85" s="39">
        <f>'ALL PROJECTS MONTHLY REPORT'!AI85</f>
        <v>1</v>
      </c>
      <c r="AJ85" s="40">
        <f>'ALL PROJECTS MONTHLY REPORT'!AJ85</f>
        <v>2.4700000000000002</v>
      </c>
      <c r="AK85" s="39">
        <f>'ALL PROJECTS MONTHLY REPORT'!AK85</f>
        <v>1</v>
      </c>
      <c r="AL85" s="119">
        <f>'ALL PROJECTS MONTHLY REPORT'!AL85</f>
        <v>0</v>
      </c>
      <c r="AM85" s="153" t="str">
        <f>'ALL PROJECTS MONTHLY REPORT'!AM85</f>
        <v>Project Closed</v>
      </c>
      <c r="AN85" s="154" t="s">
        <v>223</v>
      </c>
    </row>
    <row r="86" spans="1:40" s="155" customFormat="1" ht="43.2" x14ac:dyDescent="0.3">
      <c r="A86" s="147">
        <f>'ALL PROJECTS MONTHLY REPORT'!A86</f>
        <v>5005</v>
      </c>
      <c r="B86" s="148" t="str">
        <f>'ALL PROJECTS MONTHLY REPORT'!B86</f>
        <v>Mayagüez</v>
      </c>
      <c r="C86" s="148" t="str">
        <f>'ALL PROJECTS MONTHLY REPORT'!C86</f>
        <v>Mar y Sol</v>
      </c>
      <c r="D86" s="148" t="str">
        <f>'ALL PROJECTS MONTHLY REPORT'!D86</f>
        <v>Noefebdo Ramírez</v>
      </c>
      <c r="E86" s="148" t="str">
        <f>'ALL PROJECTS MONTHLY REPORT'!E86</f>
        <v>Zeta</v>
      </c>
      <c r="F86" s="148" t="str">
        <f>'ALL PROJECTS MONTHLY REPORT'!F86</f>
        <v>CMS</v>
      </c>
      <c r="G86" s="148" t="str">
        <f>'ALL PROJECTS MONTHLY REPORT'!G86</f>
        <v>Arq. Amadeo Pino</v>
      </c>
      <c r="H86" s="148" t="str">
        <f>'ALL PROJECTS MONTHLY REPORT'!H86</f>
        <v>RC Enginering</v>
      </c>
      <c r="I86" s="149">
        <f>'ALL PROJECTS MONTHLY REPORT'!I86</f>
        <v>124</v>
      </c>
      <c r="J86" s="149">
        <f>'ALL PROJECTS MONTHLY REPORT'!J86</f>
        <v>124</v>
      </c>
      <c r="K86" s="149">
        <f>'ALL PROJECTS MONTHLY REPORT'!K86</f>
        <v>0</v>
      </c>
      <c r="L86" s="26">
        <f>'ALL PROJECTS MONTHLY REPORT'!L86</f>
        <v>124</v>
      </c>
      <c r="M86" s="149">
        <f>'ALL PROJECTS MONTHLY REPORT'!M86</f>
        <v>0</v>
      </c>
      <c r="N86" s="149">
        <f>'ALL PROJECTS MONTHLY REPORT'!N86</f>
        <v>1055</v>
      </c>
      <c r="O86" s="149">
        <f>'ALL PROJECTS MONTHLY REPORT'!O86</f>
        <v>14</v>
      </c>
      <c r="P86" s="27">
        <f>'ALL PROJECTS MONTHLY REPORT'!P86</f>
        <v>1069</v>
      </c>
      <c r="Q86" s="28">
        <f>'ALL PROJECTS MONTHLY REPORT'!Q86</f>
        <v>1.3270142180094787E-2</v>
      </c>
      <c r="R86" s="29">
        <f>'ALL PROJECTS MONTHLY REPORT'!R86</f>
        <v>1068</v>
      </c>
      <c r="S86" s="28">
        <f>'ALL PROJECTS MONTHLY REPORT'!S86</f>
        <v>1</v>
      </c>
      <c r="T86" s="31">
        <f>'ALL PROJECTS MONTHLY REPORT'!T86</f>
        <v>36913</v>
      </c>
      <c r="U86" s="31">
        <f>'ALL PROJECTS MONTHLY REPORT'!U86</f>
        <v>37967</v>
      </c>
      <c r="V86" s="32">
        <f>'ALL PROJECTS MONTHLY REPORT'!V86</f>
        <v>37981</v>
      </c>
      <c r="W86" s="32">
        <f>'ALL PROJECTS MONTHLY REPORT'!W86</f>
        <v>37981</v>
      </c>
      <c r="X86" s="32">
        <f>'ALL PROJECTS MONTHLY REPORT'!X86</f>
        <v>38133</v>
      </c>
      <c r="Y86" s="31">
        <f>'ALL PROJECTS MONTHLY REPORT'!Y86</f>
        <v>0</v>
      </c>
      <c r="Z86" s="150">
        <f>'ALL PROJECTS MONTHLY REPORT'!Z86</f>
        <v>0</v>
      </c>
      <c r="AA86" s="151">
        <f>'ALL PROJECTS MONTHLY REPORT'!AA86</f>
        <v>0</v>
      </c>
      <c r="AB86" s="152">
        <f>'ALL PROJECTS MONTHLY REPORT'!AB86</f>
        <v>10513000</v>
      </c>
      <c r="AC86" s="152">
        <f>'ALL PROJECTS MONTHLY REPORT'!AC86</f>
        <v>269417</v>
      </c>
      <c r="AD86" s="37">
        <f>'ALL PROJECTS MONTHLY REPORT'!AD86</f>
        <v>10782417</v>
      </c>
      <c r="AE86" s="28">
        <f>'ALL PROJECTS MONTHLY REPORT'!AE86</f>
        <v>2.5627033196994199E-2</v>
      </c>
      <c r="AF86" s="37">
        <f>'ALL PROJECTS MONTHLY REPORT'!AF86</f>
        <v>10782417</v>
      </c>
      <c r="AG86" s="152">
        <f>'ALL PROJECTS MONTHLY REPORT'!AG86</f>
        <v>0</v>
      </c>
      <c r="AH86" s="37">
        <f>'ALL PROJECTS MONTHLY REPORT'!AH86</f>
        <v>10782417</v>
      </c>
      <c r="AI86" s="39">
        <f>'ALL PROJECTS MONTHLY REPORT'!AI86</f>
        <v>1</v>
      </c>
      <c r="AJ86" s="40">
        <f>'ALL PROJECTS MONTHLY REPORT'!AJ86</f>
        <v>8.612903225806452</v>
      </c>
      <c r="AK86" s="39">
        <f>'ALL PROJECTS MONTHLY REPORT'!AK86</f>
        <v>1</v>
      </c>
      <c r="AL86" s="119">
        <f>'ALL PROJECTS MONTHLY REPORT'!AL86</f>
        <v>0</v>
      </c>
      <c r="AM86" s="153" t="str">
        <f>'ALL PROJECTS MONTHLY REPORT'!AM86</f>
        <v>Project Closed</v>
      </c>
      <c r="AN86" s="154" t="s">
        <v>223</v>
      </c>
    </row>
    <row r="87" spans="1:40" s="155" customFormat="1" ht="28.8" x14ac:dyDescent="0.3">
      <c r="A87" s="147">
        <f>'ALL PROJECTS MONTHLY REPORT'!A87</f>
        <v>5133</v>
      </c>
      <c r="B87" s="148" t="str">
        <f>'ALL PROJECTS MONTHLY REPORT'!B87</f>
        <v>Naguabo</v>
      </c>
      <c r="C87" s="148" t="str">
        <f>'ALL PROJECTS MONTHLY REPORT'!C87</f>
        <v>Villas del Río</v>
      </c>
      <c r="D87" s="148" t="str">
        <f>'ALL PROJECTS MONTHLY REPORT'!D87</f>
        <v>Félix Ortiz</v>
      </c>
      <c r="E87" s="148" t="str">
        <f>'ALL PROJECTS MONTHLY REPORT'!E87</f>
        <v>MJ Consulting</v>
      </c>
      <c r="F87" s="148" t="str">
        <f>'ALL PROJECTS MONTHLY REPORT'!F87</f>
        <v xml:space="preserve">MD
</v>
      </c>
      <c r="G87" s="148" t="str">
        <f>'ALL PROJECTS MONTHLY REPORT'!G87</f>
        <v>N/A</v>
      </c>
      <c r="H87" s="148" t="str">
        <f>'ALL PROJECTS MONTHLY REPORT'!H87</f>
        <v>DGM Engineering</v>
      </c>
      <c r="I87" s="149">
        <f>'ALL PROJECTS MONTHLY REPORT'!I87</f>
        <v>100</v>
      </c>
      <c r="J87" s="149">
        <f>'ALL PROJECTS MONTHLY REPORT'!J87</f>
        <v>100</v>
      </c>
      <c r="K87" s="149">
        <f>'ALL PROJECTS MONTHLY REPORT'!K87</f>
        <v>0</v>
      </c>
      <c r="L87" s="26">
        <f>'ALL PROJECTS MONTHLY REPORT'!L87</f>
        <v>100</v>
      </c>
      <c r="M87" s="149">
        <f>'ALL PROJECTS MONTHLY REPORT'!M87</f>
        <v>0</v>
      </c>
      <c r="N87" s="149">
        <f>'ALL PROJECTS MONTHLY REPORT'!N87</f>
        <v>730</v>
      </c>
      <c r="O87" s="149">
        <f>'ALL PROJECTS MONTHLY REPORT'!O87</f>
        <v>906</v>
      </c>
      <c r="P87" s="27">
        <f>'ALL PROJECTS MONTHLY REPORT'!P87</f>
        <v>1636</v>
      </c>
      <c r="Q87" s="28">
        <f>'ALL PROJECTS MONTHLY REPORT'!Q87</f>
        <v>1.2410958904109588</v>
      </c>
      <c r="R87" s="29">
        <f>'ALL PROJECTS MONTHLY REPORT'!R87</f>
        <v>1640</v>
      </c>
      <c r="S87" s="28">
        <f>'ALL PROJECTS MONTHLY REPORT'!S87</f>
        <v>1</v>
      </c>
      <c r="T87" s="31">
        <f>'ALL PROJECTS MONTHLY REPORT'!T87</f>
        <v>38763</v>
      </c>
      <c r="U87" s="31">
        <f>'ALL PROJECTS MONTHLY REPORT'!U87</f>
        <v>39492</v>
      </c>
      <c r="V87" s="32">
        <f>'ALL PROJECTS MONTHLY REPORT'!V87</f>
        <v>40398</v>
      </c>
      <c r="W87" s="32">
        <f>'ALL PROJECTS MONTHLY REPORT'!W87</f>
        <v>40403</v>
      </c>
      <c r="X87" s="32">
        <f>'ALL PROJECTS MONTHLY REPORT'!X87</f>
        <v>40721</v>
      </c>
      <c r="Y87" s="31">
        <f>'ALL PROJECTS MONTHLY REPORT'!Y87</f>
        <v>0</v>
      </c>
      <c r="Z87" s="150" t="str">
        <f>'ALL PROJECTS MONTHLY REPORT'!Z87</f>
        <v>Tax Credit</v>
      </c>
      <c r="AA87" s="151">
        <f>'ALL PROJECTS MONTHLY REPORT'!AA87</f>
        <v>0</v>
      </c>
      <c r="AB87" s="152">
        <f>'ALL PROJECTS MONTHLY REPORT'!AB87</f>
        <v>11008930</v>
      </c>
      <c r="AC87" s="152">
        <f>'ALL PROJECTS MONTHLY REPORT'!AC87</f>
        <v>1560851</v>
      </c>
      <c r="AD87" s="37">
        <f>'ALL PROJECTS MONTHLY REPORT'!AD87</f>
        <v>12569781</v>
      </c>
      <c r="AE87" s="28">
        <f>'ALL PROJECTS MONTHLY REPORT'!AE87</f>
        <v>0.14178044551105329</v>
      </c>
      <c r="AF87" s="37">
        <f>'ALL PROJECTS MONTHLY REPORT'!AF87</f>
        <v>12120952</v>
      </c>
      <c r="AG87" s="152">
        <f>'ALL PROJECTS MONTHLY REPORT'!AG87</f>
        <v>0</v>
      </c>
      <c r="AH87" s="37">
        <f>'ALL PROJECTS MONTHLY REPORT'!AH87</f>
        <v>12120952</v>
      </c>
      <c r="AI87" s="39">
        <f>'ALL PROJECTS MONTHLY REPORT'!AI87</f>
        <v>0.96429301353778563</v>
      </c>
      <c r="AJ87" s="40">
        <f>'ALL PROJECTS MONTHLY REPORT'!AJ87</f>
        <v>16.399999999999999</v>
      </c>
      <c r="AK87" s="39">
        <f>'ALL PROJECTS MONTHLY REPORT'!AK87</f>
        <v>1</v>
      </c>
      <c r="AL87" s="119">
        <f>'ALL PROJECTS MONTHLY REPORT'!AL87</f>
        <v>0</v>
      </c>
      <c r="AM87" s="153" t="str">
        <f>'ALL PROJECTS MONTHLY REPORT'!AM87</f>
        <v>Project Closed</v>
      </c>
      <c r="AN87" s="154" t="s">
        <v>223</v>
      </c>
    </row>
    <row r="88" spans="1:40" s="155" customFormat="1" ht="43.2" x14ac:dyDescent="0.3">
      <c r="A88" s="147">
        <f>'ALL PROJECTS MONTHLY REPORT'!A88</f>
        <v>3063</v>
      </c>
      <c r="B88" s="148" t="str">
        <f>'ALL PROJECTS MONTHLY REPORT'!B88</f>
        <v>Peñuela</v>
      </c>
      <c r="C88" s="148" t="str">
        <f>'ALL PROJECTS MONTHLY REPORT'!C88</f>
        <v>Los Flamboyanes</v>
      </c>
      <c r="D88" s="148" t="str">
        <f>'ALL PROJECTS MONTHLY REPORT'!D88</f>
        <v>Noefebdo Ramírez</v>
      </c>
      <c r="E88" s="148" t="str">
        <f>'ALL PROJECTS MONTHLY REPORT'!E88</f>
        <v>J.A. Machuca</v>
      </c>
      <c r="F88" s="148" t="str">
        <f>'ALL PROJECTS MONTHLY REPORT'!F88</f>
        <v xml:space="preserve">MD </v>
      </c>
      <c r="G88" s="148" t="str">
        <f>'ALL PROJECTS MONTHLY REPORT'!G88</f>
        <v>Fuertes, La Font &amp; Asoc.</v>
      </c>
      <c r="H88" s="148" t="str">
        <f>'ALL PROJECTS MONTHLY REPORT'!H88</f>
        <v>St. Paul Surety</v>
      </c>
      <c r="I88" s="149">
        <f>'ALL PROJECTS MONTHLY REPORT'!I88</f>
        <v>24</v>
      </c>
      <c r="J88" s="149">
        <f>'ALL PROJECTS MONTHLY REPORT'!J88</f>
        <v>24</v>
      </c>
      <c r="K88" s="149">
        <f>'ALL PROJECTS MONTHLY REPORT'!K88</f>
        <v>0</v>
      </c>
      <c r="L88" s="26">
        <f>'ALL PROJECTS MONTHLY REPORT'!L88</f>
        <v>24</v>
      </c>
      <c r="M88" s="149">
        <f>'ALL PROJECTS MONTHLY REPORT'!M88</f>
        <v>0</v>
      </c>
      <c r="N88" s="149">
        <f>'ALL PROJECTS MONTHLY REPORT'!N88</f>
        <v>345</v>
      </c>
      <c r="O88" s="149">
        <f>'ALL PROJECTS MONTHLY REPORT'!O88</f>
        <v>502</v>
      </c>
      <c r="P88" s="27">
        <f>'ALL PROJECTS MONTHLY REPORT'!P88</f>
        <v>847</v>
      </c>
      <c r="Q88" s="28">
        <f>'ALL PROJECTS MONTHLY REPORT'!Q88</f>
        <v>1.4550724637681158</v>
      </c>
      <c r="R88" s="29">
        <f>'ALL PROJECTS MONTHLY REPORT'!R88</f>
        <v>845</v>
      </c>
      <c r="S88" s="28">
        <f>'ALL PROJECTS MONTHLY REPORT'!S88</f>
        <v>1</v>
      </c>
      <c r="T88" s="31">
        <f>'ALL PROJECTS MONTHLY REPORT'!T88</f>
        <v>37726</v>
      </c>
      <c r="U88" s="31">
        <f>'ALL PROJECTS MONTHLY REPORT'!U88</f>
        <v>38070</v>
      </c>
      <c r="V88" s="32">
        <f>'ALL PROJECTS MONTHLY REPORT'!V88</f>
        <v>38572</v>
      </c>
      <c r="W88" s="32">
        <f>'ALL PROJECTS MONTHLY REPORT'!W88</f>
        <v>38571</v>
      </c>
      <c r="X88" s="32">
        <f>'ALL PROJECTS MONTHLY REPORT'!X88</f>
        <v>38621</v>
      </c>
      <c r="Y88" s="31">
        <f>'ALL PROJECTS MONTHLY REPORT'!Y88</f>
        <v>0</v>
      </c>
      <c r="Z88" s="150">
        <f>'ALL PROJECTS MONTHLY REPORT'!Z88</f>
        <v>0</v>
      </c>
      <c r="AA88" s="151">
        <f>'ALL PROJECTS MONTHLY REPORT'!AA88</f>
        <v>0</v>
      </c>
      <c r="AB88" s="152">
        <f>'ALL PROJECTS MONTHLY REPORT'!AB88</f>
        <v>1235996</v>
      </c>
      <c r="AC88" s="152">
        <f>'ALL PROJECTS MONTHLY REPORT'!AC88</f>
        <v>568973</v>
      </c>
      <c r="AD88" s="37">
        <f>'ALL PROJECTS MONTHLY REPORT'!AD88</f>
        <v>1804969</v>
      </c>
      <c r="AE88" s="28">
        <f>'ALL PROJECTS MONTHLY REPORT'!AE88</f>
        <v>0.46033563215414935</v>
      </c>
      <c r="AF88" s="37">
        <f>'ALL PROJECTS MONTHLY REPORT'!AF88</f>
        <v>1804969</v>
      </c>
      <c r="AG88" s="152">
        <f>'ALL PROJECTS MONTHLY REPORT'!AG88</f>
        <v>0</v>
      </c>
      <c r="AH88" s="37">
        <f>'ALL PROJECTS MONTHLY REPORT'!AH88</f>
        <v>1804969</v>
      </c>
      <c r="AI88" s="39">
        <f>'ALL PROJECTS MONTHLY REPORT'!AI88</f>
        <v>1</v>
      </c>
      <c r="AJ88" s="40">
        <f>'ALL PROJECTS MONTHLY REPORT'!AJ88</f>
        <v>35.208333333333336</v>
      </c>
      <c r="AK88" s="39">
        <f>'ALL PROJECTS MONTHLY REPORT'!AK88</f>
        <v>1</v>
      </c>
      <c r="AL88" s="119">
        <f>'ALL PROJECTS MONTHLY REPORT'!AL88</f>
        <v>0</v>
      </c>
      <c r="AM88" s="153" t="str">
        <f>'ALL PROJECTS MONTHLY REPORT'!AM88</f>
        <v>Project Closed</v>
      </c>
      <c r="AN88" s="154" t="s">
        <v>223</v>
      </c>
    </row>
    <row r="89" spans="1:40" s="155" customFormat="1" ht="43.2" x14ac:dyDescent="0.3">
      <c r="A89" s="147">
        <f>'ALL PROJECTS MONTHLY REPORT'!A89</f>
        <v>1014</v>
      </c>
      <c r="B89" s="148" t="str">
        <f>'ALL PROJECTS MONTHLY REPORT'!B89</f>
        <v>Ponce</v>
      </c>
      <c r="C89" s="148" t="str">
        <f>'ALL PROJECTS MONTHLY REPORT'!C89</f>
        <v>Aristides Chavier</v>
      </c>
      <c r="D89" s="148" t="str">
        <f>'ALL PROJECTS MONTHLY REPORT'!D89</f>
        <v>Noefebdo Ramírez</v>
      </c>
      <c r="E89" s="148" t="str">
        <f>'ALL PROJECTS MONTHLY REPORT'!E89</f>
        <v>MJ Consulting</v>
      </c>
      <c r="F89" s="148" t="str">
        <f>'ALL PROJECTS MONTHLY REPORT'!F89</f>
        <v xml:space="preserve">CCC Joint Venture
</v>
      </c>
      <c r="G89" s="148" t="str">
        <f>'ALL PROJECTS MONTHLY REPORT'!G89</f>
        <v>Unipro</v>
      </c>
      <c r="H89" s="148" t="str">
        <f>'ALL PROJECTS MONTHLY REPORT'!H89</f>
        <v>Del Valle Group</v>
      </c>
      <c r="I89" s="149">
        <f>'ALL PROJECTS MONTHLY REPORT'!I89</f>
        <v>480</v>
      </c>
      <c r="J89" s="149">
        <f>'ALL PROJECTS MONTHLY REPORT'!J89</f>
        <v>480</v>
      </c>
      <c r="K89" s="149">
        <f>'ALL PROJECTS MONTHLY REPORT'!K89</f>
        <v>0</v>
      </c>
      <c r="L89" s="26">
        <f>'ALL PROJECTS MONTHLY REPORT'!L89</f>
        <v>480</v>
      </c>
      <c r="M89" s="149">
        <f>'ALL PROJECTS MONTHLY REPORT'!M89</f>
        <v>0</v>
      </c>
      <c r="N89" s="149">
        <f>'ALL PROJECTS MONTHLY REPORT'!N89</f>
        <v>1464</v>
      </c>
      <c r="O89" s="149">
        <f>'ALL PROJECTS MONTHLY REPORT'!O89</f>
        <v>552</v>
      </c>
      <c r="P89" s="27">
        <f>'ALL PROJECTS MONTHLY REPORT'!P89</f>
        <v>2016</v>
      </c>
      <c r="Q89" s="28">
        <f>'ALL PROJECTS MONTHLY REPORT'!Q89</f>
        <v>0.37704918032786883</v>
      </c>
      <c r="R89" s="29">
        <f>'ALL PROJECTS MONTHLY REPORT'!R89</f>
        <v>2003</v>
      </c>
      <c r="S89" s="28">
        <f>'ALL PROJECTS MONTHLY REPORT'!S89</f>
        <v>1</v>
      </c>
      <c r="T89" s="31">
        <f>'ALL PROJECTS MONTHLY REPORT'!T89</f>
        <v>38565</v>
      </c>
      <c r="U89" s="31">
        <f>'ALL PROJECTS MONTHLY REPORT'!U89</f>
        <v>40028</v>
      </c>
      <c r="V89" s="32">
        <f>'ALL PROJECTS MONTHLY REPORT'!V89</f>
        <v>40580</v>
      </c>
      <c r="W89" s="32">
        <f>'ALL PROJECTS MONTHLY REPORT'!W89</f>
        <v>40568</v>
      </c>
      <c r="X89" s="32">
        <f>'ALL PROJECTS MONTHLY REPORT'!X89</f>
        <v>40771</v>
      </c>
      <c r="Y89" s="31">
        <f>'ALL PROJECTS MONTHLY REPORT'!Y89</f>
        <v>0</v>
      </c>
      <c r="Z89" s="150" t="str">
        <f>'ALL PROJECTS MONTHLY REPORT'!Z89</f>
        <v>Tax Credit 908-2008</v>
      </c>
      <c r="AA89" s="151">
        <f>'ALL PROJECTS MONTHLY REPORT'!AA89</f>
        <v>0</v>
      </c>
      <c r="AB89" s="152">
        <f>'ALL PROJECTS MONTHLY REPORT'!AB89</f>
        <v>43792000</v>
      </c>
      <c r="AC89" s="152">
        <f>'ALL PROJECTS MONTHLY REPORT'!AC89</f>
        <v>2045988.7</v>
      </c>
      <c r="AD89" s="37">
        <f>'ALL PROJECTS MONTHLY REPORT'!AD89</f>
        <v>45837988.700000003</v>
      </c>
      <c r="AE89" s="28">
        <f>'ALL PROJECTS MONTHLY REPORT'!AE89</f>
        <v>4.672060421994885E-2</v>
      </c>
      <c r="AF89" s="37">
        <f>'ALL PROJECTS MONTHLY REPORT'!AF89</f>
        <v>45837989</v>
      </c>
      <c r="AG89" s="152">
        <f>'ALL PROJECTS MONTHLY REPORT'!AG89</f>
        <v>0</v>
      </c>
      <c r="AH89" s="37">
        <f>'ALL PROJECTS MONTHLY REPORT'!AH89</f>
        <v>45837989</v>
      </c>
      <c r="AI89" s="39">
        <f>'ALL PROJECTS MONTHLY REPORT'!AI89</f>
        <v>1.0000000065447898</v>
      </c>
      <c r="AJ89" s="40">
        <f>'ALL PROJECTS MONTHLY REPORT'!AJ89</f>
        <v>4.1729166666666666</v>
      </c>
      <c r="AK89" s="39">
        <f>'ALL PROJECTS MONTHLY REPORT'!AK89</f>
        <v>1</v>
      </c>
      <c r="AL89" s="119">
        <f>'ALL PROJECTS MONTHLY REPORT'!AL89</f>
        <v>0</v>
      </c>
      <c r="AM89" s="153" t="str">
        <f>'ALL PROJECTS MONTHLY REPORT'!AM89</f>
        <v>Project Closed</v>
      </c>
      <c r="AN89" s="154" t="s">
        <v>223</v>
      </c>
    </row>
    <row r="90" spans="1:40" s="155" customFormat="1" ht="28.8" x14ac:dyDescent="0.3">
      <c r="A90" s="147">
        <f>'ALL PROJECTS MONTHLY REPORT'!A90</f>
        <v>5088</v>
      </c>
      <c r="B90" s="148" t="str">
        <f>'ALL PROJECTS MONTHLY REPORT'!B90</f>
        <v>Ponce</v>
      </c>
      <c r="C90" s="148" t="str">
        <f>'ALL PROJECTS MONTHLY REPORT'!C90</f>
        <v>Lirios del Sur</v>
      </c>
      <c r="D90" s="148" t="str">
        <f>'ALL PROJECTS MONTHLY REPORT'!D90</f>
        <v>Arturo Acevedo</v>
      </c>
      <c r="E90" s="148" t="str">
        <f>'ALL PROJECTS MONTHLY REPORT'!E90</f>
        <v>J.A. Machuca</v>
      </c>
      <c r="F90" s="148" t="str">
        <f>'ALL PROJECTS MONTHLY REPORT'!F90</f>
        <v>CMS</v>
      </c>
      <c r="G90" s="148" t="str">
        <f>'ALL PROJECTS MONTHLY REPORT'!G90</f>
        <v>CSA Architects</v>
      </c>
      <c r="H90" s="148" t="str">
        <f>'ALL PROJECTS MONTHLY REPORT'!H90</f>
        <v>Omega Engineering</v>
      </c>
      <c r="I90" s="149">
        <f>'ALL PROJECTS MONTHLY REPORT'!I90</f>
        <v>238</v>
      </c>
      <c r="J90" s="149">
        <f>'ALL PROJECTS MONTHLY REPORT'!J90</f>
        <v>238</v>
      </c>
      <c r="K90" s="149">
        <f>'ALL PROJECTS MONTHLY REPORT'!K90</f>
        <v>0</v>
      </c>
      <c r="L90" s="26">
        <f>'ALL PROJECTS MONTHLY REPORT'!L90</f>
        <v>238</v>
      </c>
      <c r="M90" s="149">
        <f>'ALL PROJECTS MONTHLY REPORT'!M90</f>
        <v>0</v>
      </c>
      <c r="N90" s="149">
        <f>'ALL PROJECTS MONTHLY REPORT'!N90</f>
        <v>730</v>
      </c>
      <c r="O90" s="149">
        <f>'ALL PROJECTS MONTHLY REPORT'!O90</f>
        <v>340</v>
      </c>
      <c r="P90" s="27">
        <f>'ALL PROJECTS MONTHLY REPORT'!P90</f>
        <v>1070</v>
      </c>
      <c r="Q90" s="28">
        <f>'ALL PROJECTS MONTHLY REPORT'!Q90</f>
        <v>0.46575342465753422</v>
      </c>
      <c r="R90" s="29">
        <f>'ALL PROJECTS MONTHLY REPORT'!R90</f>
        <v>1083</v>
      </c>
      <c r="S90" s="28">
        <f>'ALL PROJECTS MONTHLY REPORT'!S90</f>
        <v>1</v>
      </c>
      <c r="T90" s="31">
        <f>'ALL PROJECTS MONTHLY REPORT'!T90</f>
        <v>37664</v>
      </c>
      <c r="U90" s="31">
        <f>'ALL PROJECTS MONTHLY REPORT'!U90</f>
        <v>38393</v>
      </c>
      <c r="V90" s="32">
        <f>'ALL PROJECTS MONTHLY REPORT'!V90</f>
        <v>38733</v>
      </c>
      <c r="W90" s="32">
        <f>'ALL PROJECTS MONTHLY REPORT'!W90</f>
        <v>38747</v>
      </c>
      <c r="X90" s="32">
        <f>'ALL PROJECTS MONTHLY REPORT'!X90</f>
        <v>38819</v>
      </c>
      <c r="Y90" s="31">
        <f>'ALL PROJECTS MONTHLY REPORT'!Y90</f>
        <v>0</v>
      </c>
      <c r="Z90" s="150">
        <f>'ALL PROJECTS MONTHLY REPORT'!Z90</f>
        <v>0</v>
      </c>
      <c r="AA90" s="151">
        <f>'ALL PROJECTS MONTHLY REPORT'!AA90</f>
        <v>0</v>
      </c>
      <c r="AB90" s="152">
        <f>'ALL PROJECTS MONTHLY REPORT'!AB90</f>
        <v>18140000</v>
      </c>
      <c r="AC90" s="152">
        <f>'ALL PROJECTS MONTHLY REPORT'!AC90</f>
        <v>570661</v>
      </c>
      <c r="AD90" s="37">
        <f>'ALL PROJECTS MONTHLY REPORT'!AD90</f>
        <v>18710661</v>
      </c>
      <c r="AE90" s="28">
        <f>'ALL PROJECTS MONTHLY REPORT'!AE90</f>
        <v>3.1458710033076077E-2</v>
      </c>
      <c r="AF90" s="37">
        <f>'ALL PROJECTS MONTHLY REPORT'!AF90</f>
        <v>18710661</v>
      </c>
      <c r="AG90" s="152">
        <f>'ALL PROJECTS MONTHLY REPORT'!AG90</f>
        <v>0</v>
      </c>
      <c r="AH90" s="37">
        <f>'ALL PROJECTS MONTHLY REPORT'!AH90</f>
        <v>18710661</v>
      </c>
      <c r="AI90" s="39">
        <f>'ALL PROJECTS MONTHLY REPORT'!AI90</f>
        <v>1</v>
      </c>
      <c r="AJ90" s="40">
        <f>'ALL PROJECTS MONTHLY REPORT'!AJ90</f>
        <v>4.5504201680672267</v>
      </c>
      <c r="AK90" s="39">
        <f>'ALL PROJECTS MONTHLY REPORT'!AK90</f>
        <v>1</v>
      </c>
      <c r="AL90" s="119">
        <f>'ALL PROJECTS MONTHLY REPORT'!AL90</f>
        <v>0</v>
      </c>
      <c r="AM90" s="153" t="str">
        <f>'ALL PROJECTS MONTHLY REPORT'!AM90</f>
        <v>Project Closed</v>
      </c>
      <c r="AN90" s="154" t="s">
        <v>223</v>
      </c>
    </row>
    <row r="91" spans="1:40" s="155" customFormat="1" ht="57.6" x14ac:dyDescent="0.3">
      <c r="A91" s="147">
        <f>'ALL PROJECTS MONTHLY REPORT'!A91</f>
        <v>1001</v>
      </c>
      <c r="B91" s="148" t="str">
        <f>'ALL PROJECTS MONTHLY REPORT'!B91</f>
        <v>Ponce</v>
      </c>
      <c r="C91" s="148" t="str">
        <f>'ALL PROJECTS MONTHLY REPORT'!C91</f>
        <v>Ponce de León                        ( Take Over Agreement)
Fase I</v>
      </c>
      <c r="D91" s="148" t="str">
        <f>'ALL PROJECTS MONTHLY REPORT'!D91</f>
        <v>José González</v>
      </c>
      <c r="E91" s="148" t="str">
        <f>'ALL PROJECTS MONTHLY REPORT'!E91</f>
        <v>J. A. Machuca</v>
      </c>
      <c r="F91" s="148" t="str">
        <f>'ALL PROJECTS MONTHLY REPORT'!F91</f>
        <v xml:space="preserve">MD </v>
      </c>
      <c r="G91" s="148" t="str">
        <f>'ALL PROJECTS MONTHLY REPORT'!G91</f>
        <v xml:space="preserve">Interplan </v>
      </c>
      <c r="H91" s="148" t="str">
        <f>'ALL PROJECTS MONTHLY REPORT'!H91</f>
        <v xml:space="preserve">American Intl. </v>
      </c>
      <c r="I91" s="149">
        <f>'ALL PROJECTS MONTHLY REPORT'!I91</f>
        <v>168</v>
      </c>
      <c r="J91" s="149">
        <f>'ALL PROJECTS MONTHLY REPORT'!J91</f>
        <v>168</v>
      </c>
      <c r="K91" s="149">
        <f>'ALL PROJECTS MONTHLY REPORT'!K91</f>
        <v>0</v>
      </c>
      <c r="L91" s="26">
        <f>'ALL PROJECTS MONTHLY REPORT'!L91</f>
        <v>168</v>
      </c>
      <c r="M91" s="149">
        <f>'ALL PROJECTS MONTHLY REPORT'!M91</f>
        <v>0</v>
      </c>
      <c r="N91" s="149">
        <f>'ALL PROJECTS MONTHLY REPORT'!N91</f>
        <v>732</v>
      </c>
      <c r="O91" s="149">
        <f>'ALL PROJECTS MONTHLY REPORT'!O91</f>
        <v>171</v>
      </c>
      <c r="P91" s="27">
        <f>'ALL PROJECTS MONTHLY REPORT'!P91</f>
        <v>903</v>
      </c>
      <c r="Q91" s="28">
        <f>'ALL PROJECTS MONTHLY REPORT'!Q91</f>
        <v>0.23360655737704919</v>
      </c>
      <c r="R91" s="29">
        <f>'ALL PROJECTS MONTHLY REPORT'!R91</f>
        <v>862</v>
      </c>
      <c r="S91" s="28">
        <f>'ALL PROJECTS MONTHLY REPORT'!S91</f>
        <v>1</v>
      </c>
      <c r="T91" s="31">
        <f>'ALL PROJECTS MONTHLY REPORT'!T91</f>
        <v>36766</v>
      </c>
      <c r="U91" s="31">
        <f>'ALL PROJECTS MONTHLY REPORT'!U91</f>
        <v>37497</v>
      </c>
      <c r="V91" s="32">
        <f>'ALL PROJECTS MONTHLY REPORT'!V91</f>
        <v>37668</v>
      </c>
      <c r="W91" s="32">
        <f>'ALL PROJECTS MONTHLY REPORT'!W91</f>
        <v>37628</v>
      </c>
      <c r="X91" s="32">
        <f>'ALL PROJECTS MONTHLY REPORT'!X91</f>
        <v>37651</v>
      </c>
      <c r="Y91" s="31">
        <f>'ALL PROJECTS MONTHLY REPORT'!Y91</f>
        <v>0</v>
      </c>
      <c r="Z91" s="150">
        <f>'ALL PROJECTS MONTHLY REPORT'!Z91</f>
        <v>0</v>
      </c>
      <c r="AA91" s="151">
        <f>'ALL PROJECTS MONTHLY REPORT'!AA91</f>
        <v>0</v>
      </c>
      <c r="AB91" s="152">
        <f>'ALL PROJECTS MONTHLY REPORT'!AB91</f>
        <v>10990000</v>
      </c>
      <c r="AC91" s="152">
        <f>'ALL PROJECTS MONTHLY REPORT'!AC91</f>
        <v>512271</v>
      </c>
      <c r="AD91" s="37">
        <f>'ALL PROJECTS MONTHLY REPORT'!AD91</f>
        <v>11502271</v>
      </c>
      <c r="AE91" s="28">
        <f>'ALL PROJECTS MONTHLY REPORT'!AE91</f>
        <v>4.6612465878070976E-2</v>
      </c>
      <c r="AF91" s="37">
        <f>'ALL PROJECTS MONTHLY REPORT'!AF91</f>
        <v>11447321.140000001</v>
      </c>
      <c r="AG91" s="152">
        <f>'ALL PROJECTS MONTHLY REPORT'!AG91</f>
        <v>0</v>
      </c>
      <c r="AH91" s="37">
        <f>'ALL PROJECTS MONTHLY REPORT'!AH91</f>
        <v>11447321.140000001</v>
      </c>
      <c r="AI91" s="39">
        <f>'ALL PROJECTS MONTHLY REPORT'!AI91</f>
        <v>0.9952226947182865</v>
      </c>
      <c r="AJ91" s="40">
        <f>'ALL PROJECTS MONTHLY REPORT'!AJ91</f>
        <v>5.1309523809523814</v>
      </c>
      <c r="AK91" s="39">
        <f>'ALL PROJECTS MONTHLY REPORT'!AK91</f>
        <v>1</v>
      </c>
      <c r="AL91" s="119">
        <f>'ALL PROJECTS MONTHLY REPORT'!AL91</f>
        <v>0</v>
      </c>
      <c r="AM91" s="153" t="str">
        <f>'ALL PROJECTS MONTHLY REPORT'!AM91</f>
        <v>Project Closed</v>
      </c>
      <c r="AN91" s="154" t="s">
        <v>223</v>
      </c>
    </row>
    <row r="92" spans="1:40" s="155" customFormat="1" ht="28.8" x14ac:dyDescent="0.3">
      <c r="A92" s="147">
        <f>'ALL PROJECTS MONTHLY REPORT'!A92</f>
        <v>1001</v>
      </c>
      <c r="B92" s="148" t="str">
        <f>'ALL PROJECTS MONTHLY REPORT'!B92</f>
        <v>Ponce</v>
      </c>
      <c r="C92" s="148" t="str">
        <f>'ALL PROJECTS MONTHLY REPORT'!C92</f>
        <v>Ponce de León        (Fase II)</v>
      </c>
      <c r="D92" s="148" t="str">
        <f>'ALL PROJECTS MONTHLY REPORT'!D92</f>
        <v>Noefebdo Ramírez</v>
      </c>
      <c r="E92" s="148" t="str">
        <f>'ALL PROJECTS MONTHLY REPORT'!E92</f>
        <v>MJ Consulting</v>
      </c>
      <c r="F92" s="148" t="str">
        <f>'ALL PROJECTS MONTHLY REPORT'!F92</f>
        <v xml:space="preserve">BMA
</v>
      </c>
      <c r="G92" s="148" t="str">
        <f>'ALL PROJECTS MONTHLY REPORT'!G92</f>
        <v>Interplan</v>
      </c>
      <c r="H92" s="148" t="str">
        <f>'ALL PROJECTS MONTHLY REPORT'!H92</f>
        <v>Constructora I. Meléndez</v>
      </c>
      <c r="I92" s="149">
        <f>'ALL PROJECTS MONTHLY REPORT'!I92</f>
        <v>132</v>
      </c>
      <c r="J92" s="149">
        <f>'ALL PROJECTS MONTHLY REPORT'!J92</f>
        <v>132</v>
      </c>
      <c r="K92" s="149">
        <f>'ALL PROJECTS MONTHLY REPORT'!K92</f>
        <v>0</v>
      </c>
      <c r="L92" s="26">
        <f>'ALL PROJECTS MONTHLY REPORT'!L92</f>
        <v>132</v>
      </c>
      <c r="M92" s="149">
        <f>'ALL PROJECTS MONTHLY REPORT'!M92</f>
        <v>0</v>
      </c>
      <c r="N92" s="149">
        <f>'ALL PROJECTS MONTHLY REPORT'!N92</f>
        <v>730</v>
      </c>
      <c r="O92" s="149">
        <f>'ALL PROJECTS MONTHLY REPORT'!O92</f>
        <v>748</v>
      </c>
      <c r="P92" s="27">
        <f>'ALL PROJECTS MONTHLY REPORT'!P92</f>
        <v>1478</v>
      </c>
      <c r="Q92" s="28">
        <f>'ALL PROJECTS MONTHLY REPORT'!Q92</f>
        <v>1.0246575342465754</v>
      </c>
      <c r="R92" s="29">
        <f>'ALL PROJECTS MONTHLY REPORT'!R92</f>
        <v>1442</v>
      </c>
      <c r="S92" s="28">
        <f>'ALL PROJECTS MONTHLY REPORT'!S92</f>
        <v>1</v>
      </c>
      <c r="T92" s="31">
        <f>'ALL PROJECTS MONTHLY REPORT'!T92</f>
        <v>38362</v>
      </c>
      <c r="U92" s="31">
        <f>'ALL PROJECTS MONTHLY REPORT'!U92</f>
        <v>39091</v>
      </c>
      <c r="V92" s="32">
        <f>'ALL PROJECTS MONTHLY REPORT'!V92</f>
        <v>39839</v>
      </c>
      <c r="W92" s="32">
        <f>'ALL PROJECTS MONTHLY REPORT'!W92</f>
        <v>39804</v>
      </c>
      <c r="X92" s="32">
        <f>'ALL PROJECTS MONTHLY REPORT'!X92</f>
        <v>39903</v>
      </c>
      <c r="Y92" s="31">
        <f>'ALL PROJECTS MONTHLY REPORT'!Y92</f>
        <v>0</v>
      </c>
      <c r="Z92" s="150" t="str">
        <f>'ALL PROJECTS MONTHLY REPORT'!Z92</f>
        <v>Tax Credit 908-2008</v>
      </c>
      <c r="AA92" s="151">
        <f>'ALL PROJECTS MONTHLY REPORT'!AA92</f>
        <v>0</v>
      </c>
      <c r="AB92" s="152">
        <f>'ALL PROJECTS MONTHLY REPORT'!AB92</f>
        <v>13680284</v>
      </c>
      <c r="AC92" s="152">
        <f>'ALL PROJECTS MONTHLY REPORT'!AC92</f>
        <v>787807</v>
      </c>
      <c r="AD92" s="37">
        <f>'ALL PROJECTS MONTHLY REPORT'!AD92</f>
        <v>14468091</v>
      </c>
      <c r="AE92" s="28">
        <f>'ALL PROJECTS MONTHLY REPORT'!AE92</f>
        <v>5.758703547382496E-2</v>
      </c>
      <c r="AF92" s="37">
        <f>'ALL PROJECTS MONTHLY REPORT'!AF92</f>
        <v>14448030</v>
      </c>
      <c r="AG92" s="152">
        <f>'ALL PROJECTS MONTHLY REPORT'!AG92</f>
        <v>0</v>
      </c>
      <c r="AH92" s="37">
        <f>'ALL PROJECTS MONTHLY REPORT'!AH92</f>
        <v>14448030</v>
      </c>
      <c r="AI92" s="39">
        <f>'ALL PROJECTS MONTHLY REPORT'!AI92</f>
        <v>0.99861343144717574</v>
      </c>
      <c r="AJ92" s="40">
        <f>'ALL PROJECTS MONTHLY REPORT'!AJ92</f>
        <v>10.924242424242424</v>
      </c>
      <c r="AK92" s="39">
        <f>'ALL PROJECTS MONTHLY REPORT'!AK92</f>
        <v>1</v>
      </c>
      <c r="AL92" s="119">
        <f>'ALL PROJECTS MONTHLY REPORT'!AL92</f>
        <v>0</v>
      </c>
      <c r="AM92" s="153" t="str">
        <f>'ALL PROJECTS MONTHLY REPORT'!AM92</f>
        <v>Project Closed</v>
      </c>
      <c r="AN92" s="154" t="s">
        <v>223</v>
      </c>
    </row>
    <row r="93" spans="1:40" s="155" customFormat="1" ht="43.2" x14ac:dyDescent="0.3">
      <c r="A93" s="147">
        <f>'ALL PROJECTS MONTHLY REPORT'!A93</f>
        <v>1002</v>
      </c>
      <c r="B93" s="148" t="str">
        <f>'ALL PROJECTS MONTHLY REPORT'!B93</f>
        <v>Ponce</v>
      </c>
      <c r="C93" s="148" t="str">
        <f>'ALL PROJECTS MONTHLY REPORT'!C93</f>
        <v xml:space="preserve">Santiago Iglesias     (Fase I) </v>
      </c>
      <c r="D93" s="148" t="str">
        <f>'ALL PROJECTS MONTHLY REPORT'!D93</f>
        <v>Noefebdo Ramírez</v>
      </c>
      <c r="E93" s="148" t="str">
        <f>'ALL PROJECTS MONTHLY REPORT'!E93</f>
        <v>Zeta</v>
      </c>
      <c r="F93" s="148" t="str">
        <f>'ALL PROJECTS MONTHLY REPORT'!F93</f>
        <v>CMS</v>
      </c>
      <c r="G93" s="148" t="str">
        <f>'ALL PROJECTS MONTHLY REPORT'!G93</f>
        <v>CSA</v>
      </c>
      <c r="H93" s="148" t="str">
        <f>'ALL PROJECTS MONTHLY REPORT'!H93</f>
        <v>Ferrovial &amp; Agroman</v>
      </c>
      <c r="I93" s="149">
        <f>'ALL PROJECTS MONTHLY REPORT'!I93</f>
        <v>160</v>
      </c>
      <c r="J93" s="149">
        <f>'ALL PROJECTS MONTHLY REPORT'!J93</f>
        <v>160</v>
      </c>
      <c r="K93" s="149">
        <f>'ALL PROJECTS MONTHLY REPORT'!K93</f>
        <v>0</v>
      </c>
      <c r="L93" s="26">
        <f>'ALL PROJECTS MONTHLY REPORT'!L93</f>
        <v>160</v>
      </c>
      <c r="M93" s="149">
        <f>'ALL PROJECTS MONTHLY REPORT'!M93</f>
        <v>0</v>
      </c>
      <c r="N93" s="149">
        <f>'ALL PROJECTS MONTHLY REPORT'!N93</f>
        <v>487</v>
      </c>
      <c r="O93" s="149">
        <f>'ALL PROJECTS MONTHLY REPORT'!O93</f>
        <v>505</v>
      </c>
      <c r="P93" s="27">
        <f>'ALL PROJECTS MONTHLY REPORT'!P93</f>
        <v>992</v>
      </c>
      <c r="Q93" s="28">
        <f>'ALL PROJECTS MONTHLY REPORT'!Q93</f>
        <v>1.0369609856262834</v>
      </c>
      <c r="R93" s="29">
        <f>'ALL PROJECTS MONTHLY REPORT'!R93</f>
        <v>1791</v>
      </c>
      <c r="S93" s="28">
        <f>'ALL PROJECTS MONTHLY REPORT'!S93</f>
        <v>1</v>
      </c>
      <c r="T93" s="31">
        <f>'ALL PROJECTS MONTHLY REPORT'!T93</f>
        <v>35731</v>
      </c>
      <c r="U93" s="31">
        <f>'ALL PROJECTS MONTHLY REPORT'!U93</f>
        <v>36217</v>
      </c>
      <c r="V93" s="32">
        <f>'ALL PROJECTS MONTHLY REPORT'!V93</f>
        <v>36722</v>
      </c>
      <c r="W93" s="32">
        <f>'ALL PROJECTS MONTHLY REPORT'!W93</f>
        <v>37522</v>
      </c>
      <c r="X93" s="32">
        <f>'ALL PROJECTS MONTHLY REPORT'!X93</f>
        <v>37562</v>
      </c>
      <c r="Y93" s="31">
        <f>'ALL PROJECTS MONTHLY REPORT'!Y93</f>
        <v>0</v>
      </c>
      <c r="Z93" s="150">
        <f>'ALL PROJECTS MONTHLY REPORT'!Z93</f>
        <v>0</v>
      </c>
      <c r="AA93" s="151">
        <f>'ALL PROJECTS MONTHLY REPORT'!AA93</f>
        <v>0</v>
      </c>
      <c r="AB93" s="152">
        <f>'ALL PROJECTS MONTHLY REPORT'!AB93</f>
        <v>9445984</v>
      </c>
      <c r="AC93" s="152">
        <f>'ALL PROJECTS MONTHLY REPORT'!AC93</f>
        <v>580020</v>
      </c>
      <c r="AD93" s="37">
        <f>'ALL PROJECTS MONTHLY REPORT'!AD93</f>
        <v>10026004</v>
      </c>
      <c r="AE93" s="28">
        <f>'ALL PROJECTS MONTHLY REPORT'!AE93</f>
        <v>6.1403872799276393E-2</v>
      </c>
      <c r="AF93" s="37">
        <f>'ALL PROJECTS MONTHLY REPORT'!AF93</f>
        <v>9993950</v>
      </c>
      <c r="AG93" s="152">
        <f>'ALL PROJECTS MONTHLY REPORT'!AG93</f>
        <v>0</v>
      </c>
      <c r="AH93" s="37">
        <f>'ALL PROJECTS MONTHLY REPORT'!AH93</f>
        <v>9993950</v>
      </c>
      <c r="AI93" s="39">
        <f>'ALL PROJECTS MONTHLY REPORT'!AI93</f>
        <v>0.99680291370320617</v>
      </c>
      <c r="AJ93" s="40">
        <f>'ALL PROJECTS MONTHLY REPORT'!AJ93</f>
        <v>11.19375</v>
      </c>
      <c r="AK93" s="39">
        <f>'ALL PROJECTS MONTHLY REPORT'!AK93</f>
        <v>1</v>
      </c>
      <c r="AL93" s="119">
        <f>'ALL PROJECTS MONTHLY REPORT'!AL93</f>
        <v>0</v>
      </c>
      <c r="AM93" s="153" t="str">
        <f>'ALL PROJECTS MONTHLY REPORT'!AM93</f>
        <v>Project Closed</v>
      </c>
      <c r="AN93" s="154" t="s">
        <v>223</v>
      </c>
    </row>
    <row r="94" spans="1:40" s="155" customFormat="1" ht="28.8" x14ac:dyDescent="0.3">
      <c r="A94" s="147">
        <f>'ALL PROJECTS MONTHLY REPORT'!A94</f>
        <v>1016</v>
      </c>
      <c r="B94" s="148" t="str">
        <f>'ALL PROJECTS MONTHLY REPORT'!B94</f>
        <v>Ponce</v>
      </c>
      <c r="C94" s="148" t="str">
        <f>'ALL PROJECTS MONTHLY REPORT'!C94</f>
        <v>Rafael López Nussa</v>
      </c>
      <c r="D94" s="148" t="str">
        <f>'ALL PROJECTS MONTHLY REPORT'!D94</f>
        <v>Noefebdo Ramírez</v>
      </c>
      <c r="E94" s="148" t="str">
        <f>'ALL PROJECTS MONTHLY REPORT'!E94</f>
        <v>MJ Consulting</v>
      </c>
      <c r="F94" s="148" t="str">
        <f>'ALL PROJECTS MONTHLY REPORT'!F94</f>
        <v xml:space="preserve">BMA
</v>
      </c>
      <c r="G94" s="148" t="str">
        <f>'ALL PROJECTS MONTHLY REPORT'!G94</f>
        <v>URS Caribe</v>
      </c>
      <c r="H94" s="148" t="str">
        <f>'ALL PROJECTS MONTHLY REPORT'!H94</f>
        <v>Del Valle Group</v>
      </c>
      <c r="I94" s="149">
        <f>'ALL PROJECTS MONTHLY REPORT'!I94</f>
        <v>404</v>
      </c>
      <c r="J94" s="149">
        <f>'ALL PROJECTS MONTHLY REPORT'!J94</f>
        <v>404</v>
      </c>
      <c r="K94" s="149">
        <f>'ALL PROJECTS MONTHLY REPORT'!K94</f>
        <v>0</v>
      </c>
      <c r="L94" s="26">
        <f>'ALL PROJECTS MONTHLY REPORT'!L94</f>
        <v>404</v>
      </c>
      <c r="M94" s="149">
        <f>'ALL PROJECTS MONTHLY REPORT'!M94</f>
        <v>0</v>
      </c>
      <c r="N94" s="149">
        <f>'ALL PROJECTS MONTHLY REPORT'!N94</f>
        <v>1464</v>
      </c>
      <c r="O94" s="149">
        <f>'ALL PROJECTS MONTHLY REPORT'!O94</f>
        <v>369</v>
      </c>
      <c r="P94" s="27">
        <f>'ALL PROJECTS MONTHLY REPORT'!P94</f>
        <v>1833</v>
      </c>
      <c r="Q94" s="28">
        <f>'ALL PROJECTS MONTHLY REPORT'!Q94</f>
        <v>0.25204918032786883</v>
      </c>
      <c r="R94" s="29">
        <f>'ALL PROJECTS MONTHLY REPORT'!R94</f>
        <v>1832</v>
      </c>
      <c r="S94" s="28">
        <f>'ALL PROJECTS MONTHLY REPORT'!S94</f>
        <v>1</v>
      </c>
      <c r="T94" s="31">
        <f>'ALL PROJECTS MONTHLY REPORT'!T94</f>
        <v>38285</v>
      </c>
      <c r="U94" s="31">
        <f>'ALL PROJECTS MONTHLY REPORT'!U94</f>
        <v>39748</v>
      </c>
      <c r="V94" s="32">
        <f>'ALL PROJECTS MONTHLY REPORT'!V94</f>
        <v>40117</v>
      </c>
      <c r="W94" s="32">
        <f>'ALL PROJECTS MONTHLY REPORT'!W94</f>
        <v>40117</v>
      </c>
      <c r="X94" s="32">
        <f>'ALL PROJECTS MONTHLY REPORT'!X94</f>
        <v>40345</v>
      </c>
      <c r="Y94" s="31">
        <f>'ALL PROJECTS MONTHLY REPORT'!Y94</f>
        <v>0</v>
      </c>
      <c r="Z94" s="150" t="str">
        <f>'ALL PROJECTS MONTHLY REPORT'!Z94</f>
        <v>Tax Credit 908-2008</v>
      </c>
      <c r="AA94" s="151">
        <f>'ALL PROJECTS MONTHLY REPORT'!AA94</f>
        <v>0</v>
      </c>
      <c r="AB94" s="152">
        <f>'ALL PROJECTS MONTHLY REPORT'!AB94</f>
        <v>38744000</v>
      </c>
      <c r="AC94" s="152">
        <f>'ALL PROJECTS MONTHLY REPORT'!AC94</f>
        <v>738951.13</v>
      </c>
      <c r="AD94" s="37">
        <f>'ALL PROJECTS MONTHLY REPORT'!AD94</f>
        <v>39482951.130000003</v>
      </c>
      <c r="AE94" s="28">
        <f>'ALL PROJECTS MONTHLY REPORT'!AE94</f>
        <v>1.907265976667355E-2</v>
      </c>
      <c r="AF94" s="37">
        <f>'ALL PROJECTS MONTHLY REPORT'!AF94</f>
        <v>39482951.130000003</v>
      </c>
      <c r="AG94" s="152">
        <f>'ALL PROJECTS MONTHLY REPORT'!AG94</f>
        <v>0</v>
      </c>
      <c r="AH94" s="37">
        <f>'ALL PROJECTS MONTHLY REPORT'!AH94</f>
        <v>39482951.130000003</v>
      </c>
      <c r="AI94" s="39">
        <f>'ALL PROJECTS MONTHLY REPORT'!AI94</f>
        <v>1</v>
      </c>
      <c r="AJ94" s="40">
        <f>'ALL PROJECTS MONTHLY REPORT'!AJ94</f>
        <v>4.5346534653465342</v>
      </c>
      <c r="AK94" s="39">
        <f>'ALL PROJECTS MONTHLY REPORT'!AK94</f>
        <v>1</v>
      </c>
      <c r="AL94" s="119">
        <f>'ALL PROJECTS MONTHLY REPORT'!AL94</f>
        <v>0</v>
      </c>
      <c r="AM94" s="153" t="str">
        <f>'ALL PROJECTS MONTHLY REPORT'!AM94</f>
        <v>Project Closed</v>
      </c>
      <c r="AN94" s="154" t="s">
        <v>223</v>
      </c>
    </row>
    <row r="95" spans="1:40" s="155" customFormat="1" ht="28.8" x14ac:dyDescent="0.3">
      <c r="A95" s="147">
        <f>'ALL PROJECTS MONTHLY REPORT'!A95</f>
        <v>1003</v>
      </c>
      <c r="B95" s="148" t="str">
        <f>'ALL PROJECTS MONTHLY REPORT'!B95</f>
        <v>Ponce</v>
      </c>
      <c r="C95" s="148" t="str">
        <f>'ALL PROJECTS MONTHLY REPORT'!C95</f>
        <v>Caribe</v>
      </c>
      <c r="D95" s="148" t="str">
        <f>'ALL PROJECTS MONTHLY REPORT'!D95</f>
        <v>Rubén Cotto</v>
      </c>
      <c r="E95" s="148" t="str">
        <f>'ALL PROJECTS MONTHLY REPORT'!E95</f>
        <v>J.A. Machuca</v>
      </c>
      <c r="F95" s="148" t="str">
        <f>'ALL PROJECTS MONTHLY REPORT'!F95</f>
        <v xml:space="preserve">MD </v>
      </c>
      <c r="G95" s="148" t="str">
        <f>'ALL PROJECTS MONTHLY REPORT'!G95</f>
        <v>Lombardo
Pérez</v>
      </c>
      <c r="H95" s="148" t="str">
        <f>'ALL PROJECTS MONTHLY REPORT'!H95</f>
        <v>Caribe General
Constructors</v>
      </c>
      <c r="I95" s="149">
        <f>'ALL PROJECTS MONTHLY REPORT'!I95</f>
        <v>116</v>
      </c>
      <c r="J95" s="149">
        <f>'ALL PROJECTS MONTHLY REPORT'!J95</f>
        <v>116</v>
      </c>
      <c r="K95" s="149">
        <f>'ALL PROJECTS MONTHLY REPORT'!K95</f>
        <v>0</v>
      </c>
      <c r="L95" s="26">
        <f>'ALL PROJECTS MONTHLY REPORT'!L95</f>
        <v>116</v>
      </c>
      <c r="M95" s="149">
        <f>'ALL PROJECTS MONTHLY REPORT'!M95</f>
        <v>0</v>
      </c>
      <c r="N95" s="149">
        <f>'ALL PROJECTS MONTHLY REPORT'!N95</f>
        <v>720</v>
      </c>
      <c r="O95" s="149">
        <f>'ALL PROJECTS MONTHLY REPORT'!O95</f>
        <v>358.4</v>
      </c>
      <c r="P95" s="27">
        <f>'ALL PROJECTS MONTHLY REPORT'!P95</f>
        <v>1078.4000000000001</v>
      </c>
      <c r="Q95" s="28">
        <f>'ALL PROJECTS MONTHLY REPORT'!Q95</f>
        <v>0.49777777777777776</v>
      </c>
      <c r="R95" s="29">
        <f>'ALL PROJECTS MONTHLY REPORT'!R95</f>
        <v>1192</v>
      </c>
      <c r="S95" s="28">
        <f>'ALL PROJECTS MONTHLY REPORT'!S95</f>
        <v>1</v>
      </c>
      <c r="T95" s="31">
        <f>'ALL PROJECTS MONTHLY REPORT'!T95</f>
        <v>37591</v>
      </c>
      <c r="U95" s="31">
        <f>'ALL PROJECTS MONTHLY REPORT'!U95</f>
        <v>38310</v>
      </c>
      <c r="V95" s="32">
        <f>'ALL PROJECTS MONTHLY REPORT'!V95</f>
        <v>38668.400000000001</v>
      </c>
      <c r="W95" s="32">
        <f>'ALL PROJECTS MONTHLY REPORT'!W95</f>
        <v>38783</v>
      </c>
      <c r="X95" s="32">
        <f>'ALL PROJECTS MONTHLY REPORT'!X95</f>
        <v>38875</v>
      </c>
      <c r="Y95" s="31">
        <f>'ALL PROJECTS MONTHLY REPORT'!Y95</f>
        <v>0</v>
      </c>
      <c r="Z95" s="150">
        <f>'ALL PROJECTS MONTHLY REPORT'!Z95</f>
        <v>0</v>
      </c>
      <c r="AA95" s="151">
        <f>'ALL PROJECTS MONTHLY REPORT'!AA95</f>
        <v>0</v>
      </c>
      <c r="AB95" s="152">
        <f>'ALL PROJECTS MONTHLY REPORT'!AB95</f>
        <v>11468000</v>
      </c>
      <c r="AC95" s="152">
        <f>'ALL PROJECTS MONTHLY REPORT'!AC95</f>
        <v>1539402.23</v>
      </c>
      <c r="AD95" s="37">
        <f>'ALL PROJECTS MONTHLY REPORT'!AD95</f>
        <v>13007402.23</v>
      </c>
      <c r="AE95" s="28">
        <f>'ALL PROJECTS MONTHLY REPORT'!AE95</f>
        <v>0.13423458580397629</v>
      </c>
      <c r="AF95" s="37">
        <f>'ALL PROJECTS MONTHLY REPORT'!AF95</f>
        <v>13007402</v>
      </c>
      <c r="AG95" s="152">
        <f>'ALL PROJECTS MONTHLY REPORT'!AG95</f>
        <v>0</v>
      </c>
      <c r="AH95" s="37">
        <f>'ALL PROJECTS MONTHLY REPORT'!AH95</f>
        <v>13007402</v>
      </c>
      <c r="AI95" s="39">
        <f>'ALL PROJECTS MONTHLY REPORT'!AI95</f>
        <v>0.99999998231776055</v>
      </c>
      <c r="AJ95" s="40">
        <f>'ALL PROJECTS MONTHLY REPORT'!AJ95</f>
        <v>10.275862068965518</v>
      </c>
      <c r="AK95" s="39">
        <f>'ALL PROJECTS MONTHLY REPORT'!AK95</f>
        <v>1</v>
      </c>
      <c r="AL95" s="119">
        <f>'ALL PROJECTS MONTHLY REPORT'!AL95</f>
        <v>0</v>
      </c>
      <c r="AM95" s="153" t="str">
        <f>'ALL PROJECTS MONTHLY REPORT'!AM95</f>
        <v>Project Closed</v>
      </c>
      <c r="AN95" s="154" t="s">
        <v>223</v>
      </c>
    </row>
    <row r="96" spans="1:40" s="155" customFormat="1" ht="43.2" x14ac:dyDescent="0.3">
      <c r="A96" s="147">
        <f>'ALL PROJECTS MONTHLY REPORT'!A96</f>
        <v>5022</v>
      </c>
      <c r="B96" s="148" t="str">
        <f>'ALL PROJECTS MONTHLY REPORT'!B96</f>
        <v>Ponce</v>
      </c>
      <c r="C96" s="148" t="str">
        <f>'ALL PROJECTS MONTHLY REPORT'!C96</f>
        <v>La Ceiba</v>
      </c>
      <c r="D96" s="148" t="str">
        <f>'ALL PROJECTS MONTHLY REPORT'!D96</f>
        <v>Rubén Cotto</v>
      </c>
      <c r="E96" s="148" t="str">
        <f>'ALL PROJECTS MONTHLY REPORT'!E96</f>
        <v>MJ Consulting</v>
      </c>
      <c r="F96" s="148" t="str">
        <f>'ALL PROJECTS MONTHLY REPORT'!F96</f>
        <v xml:space="preserve">BMA
</v>
      </c>
      <c r="G96" s="148" t="str">
        <f>'ALL PROJECTS MONTHLY REPORT'!G96</f>
        <v>Ray Engineers PSC</v>
      </c>
      <c r="H96" s="148" t="str">
        <f>'ALL PROJECTS MONTHLY REPORT'!H96</f>
        <v>Jafer Construction</v>
      </c>
      <c r="I96" s="149">
        <f>'ALL PROJECTS MONTHLY REPORT'!I96</f>
        <v>300</v>
      </c>
      <c r="J96" s="149">
        <f>'ALL PROJECTS MONTHLY REPORT'!J96</f>
        <v>300</v>
      </c>
      <c r="K96" s="149">
        <f>'ALL PROJECTS MONTHLY REPORT'!K96</f>
        <v>0</v>
      </c>
      <c r="L96" s="26">
        <f>'ALL PROJECTS MONTHLY REPORT'!L96</f>
        <v>300</v>
      </c>
      <c r="M96" s="149">
        <f>'ALL PROJECTS MONTHLY REPORT'!M96</f>
        <v>0</v>
      </c>
      <c r="N96" s="149">
        <f>'ALL PROJECTS MONTHLY REPORT'!N96</f>
        <v>1281</v>
      </c>
      <c r="O96" s="149">
        <f>'ALL PROJECTS MONTHLY REPORT'!O96</f>
        <v>283</v>
      </c>
      <c r="P96" s="27">
        <f>'ALL PROJECTS MONTHLY REPORT'!P96</f>
        <v>1564</v>
      </c>
      <c r="Q96" s="28">
        <f>'ALL PROJECTS MONTHLY REPORT'!Q96</f>
        <v>0.22092115534738485</v>
      </c>
      <c r="R96" s="29">
        <f>'ALL PROJECTS MONTHLY REPORT'!R96</f>
        <v>1514</v>
      </c>
      <c r="S96" s="28">
        <f>'ALL PROJECTS MONTHLY REPORT'!S96</f>
        <v>1</v>
      </c>
      <c r="T96" s="31">
        <f>'ALL PROJECTS MONTHLY REPORT'!T96</f>
        <v>38271</v>
      </c>
      <c r="U96" s="31">
        <f>'ALL PROJECTS MONTHLY REPORT'!U96</f>
        <v>39551</v>
      </c>
      <c r="V96" s="32">
        <f>'ALL PROJECTS MONTHLY REPORT'!V96</f>
        <v>39834</v>
      </c>
      <c r="W96" s="32">
        <f>'ALL PROJECTS MONTHLY REPORT'!W96</f>
        <v>39785</v>
      </c>
      <c r="X96" s="32">
        <f>'ALL PROJECTS MONTHLY REPORT'!X96</f>
        <v>39843</v>
      </c>
      <c r="Y96" s="31">
        <f>'ALL PROJECTS MONTHLY REPORT'!Y96</f>
        <v>0</v>
      </c>
      <c r="Z96" s="150" t="str">
        <f>'ALL PROJECTS MONTHLY REPORT'!Z96</f>
        <v xml:space="preserve">Tax Credit </v>
      </c>
      <c r="AA96" s="151">
        <f>'ALL PROJECTS MONTHLY REPORT'!AA96</f>
        <v>0</v>
      </c>
      <c r="AB96" s="152">
        <f>'ALL PROJECTS MONTHLY REPORT'!AB96</f>
        <v>29600820</v>
      </c>
      <c r="AC96" s="152">
        <f>'ALL PROJECTS MONTHLY REPORT'!AC96</f>
        <v>1001464.9100000001</v>
      </c>
      <c r="AD96" s="37">
        <f>'ALL PROJECTS MONTHLY REPORT'!AD96</f>
        <v>30602284.91</v>
      </c>
      <c r="AE96" s="28">
        <f>'ALL PROJECTS MONTHLY REPORT'!AE96</f>
        <v>3.3832336739320061E-2</v>
      </c>
      <c r="AF96" s="37">
        <f>'ALL PROJECTS MONTHLY REPORT'!AF96</f>
        <v>30602284.91</v>
      </c>
      <c r="AG96" s="152">
        <f>'ALL PROJECTS MONTHLY REPORT'!AG96</f>
        <v>0</v>
      </c>
      <c r="AH96" s="37">
        <f>'ALL PROJECTS MONTHLY REPORT'!AH96</f>
        <v>30602284.91</v>
      </c>
      <c r="AI96" s="39">
        <f>'ALL PROJECTS MONTHLY REPORT'!AI96</f>
        <v>1</v>
      </c>
      <c r="AJ96" s="40">
        <f>'ALL PROJECTS MONTHLY REPORT'!AJ96</f>
        <v>5.0466666666666669</v>
      </c>
      <c r="AK96" s="39">
        <f>'ALL PROJECTS MONTHLY REPORT'!AK96</f>
        <v>1</v>
      </c>
      <c r="AL96" s="119">
        <f>'ALL PROJECTS MONTHLY REPORT'!AL96</f>
        <v>0</v>
      </c>
      <c r="AM96" s="153" t="str">
        <f>'ALL PROJECTS MONTHLY REPORT'!AM96</f>
        <v>Project Closed</v>
      </c>
      <c r="AN96" s="154" t="s">
        <v>223</v>
      </c>
    </row>
    <row r="97" spans="1:40" s="155" customFormat="1" ht="57.6" x14ac:dyDescent="0.3">
      <c r="A97" s="147">
        <f>'ALL PROJECTS MONTHLY REPORT'!A97</f>
        <v>5095</v>
      </c>
      <c r="B97" s="148" t="str">
        <f>'ALL PROJECTS MONTHLY REPORT'!B97</f>
        <v>Ponce</v>
      </c>
      <c r="C97" s="148" t="str">
        <f>'ALL PROJECTS MONTHLY REPORT'!C97</f>
        <v>Las Terrazas</v>
      </c>
      <c r="D97" s="148" t="str">
        <f>'ALL PROJECTS MONTHLY REPORT'!D97</f>
        <v>Rubén Cotto</v>
      </c>
      <c r="E97" s="148" t="str">
        <f>'ALL PROJECTS MONTHLY REPORT'!E97</f>
        <v>AVP</v>
      </c>
      <c r="F97" s="148" t="str">
        <f>'ALL PROJECTS MONTHLY REPORT'!F97</f>
        <v>ISS Corp.</v>
      </c>
      <c r="G97" s="148" t="str">
        <f>'ALL PROJECTS MONTHLY REPORT'!G97</f>
        <v>Méndez, Brunner, Badillo &amp; Associates</v>
      </c>
      <c r="H97" s="148" t="str">
        <f>'ALL PROJECTS MONTHLY REPORT'!H97</f>
        <v>Homeca Recycling Center Co., Inc.</v>
      </c>
      <c r="I97" s="149">
        <f>'ALL PROJECTS MONTHLY REPORT'!I97</f>
        <v>100</v>
      </c>
      <c r="J97" s="149">
        <f>'ALL PROJECTS MONTHLY REPORT'!J97</f>
        <v>100</v>
      </c>
      <c r="K97" s="149">
        <f>'ALL PROJECTS MONTHLY REPORT'!K97</f>
        <v>0</v>
      </c>
      <c r="L97" s="26">
        <f>'ALL PROJECTS MONTHLY REPORT'!L97</f>
        <v>100</v>
      </c>
      <c r="M97" s="149">
        <f>'ALL PROJECTS MONTHLY REPORT'!M97</f>
        <v>0</v>
      </c>
      <c r="N97" s="149">
        <f>'ALL PROJECTS MONTHLY REPORT'!N97</f>
        <v>365</v>
      </c>
      <c r="O97" s="149">
        <f>'ALL PROJECTS MONTHLY REPORT'!O97</f>
        <v>0</v>
      </c>
      <c r="P97" s="27">
        <f>'ALL PROJECTS MONTHLY REPORT'!P97</f>
        <v>365</v>
      </c>
      <c r="Q97" s="28">
        <f>'ALL PROJECTS MONTHLY REPORT'!Q97</f>
        <v>0</v>
      </c>
      <c r="R97" s="29">
        <f>'ALL PROJECTS MONTHLY REPORT'!R97</f>
        <v>344</v>
      </c>
      <c r="S97" s="28">
        <f>'ALL PROJECTS MONTHLY REPORT'!S97</f>
        <v>1</v>
      </c>
      <c r="T97" s="31">
        <f>'ALL PROJECTS MONTHLY REPORT'!T97</f>
        <v>40022</v>
      </c>
      <c r="U97" s="31">
        <f>'ALL PROJECTS MONTHLY REPORT'!U97</f>
        <v>40386</v>
      </c>
      <c r="V97" s="32">
        <f>'ALL PROJECTS MONTHLY REPORT'!V97</f>
        <v>40386</v>
      </c>
      <c r="W97" s="32">
        <f>'ALL PROJECTS MONTHLY REPORT'!W97</f>
        <v>40366</v>
      </c>
      <c r="X97" s="32">
        <f>'ALL PROJECTS MONTHLY REPORT'!X97</f>
        <v>40386</v>
      </c>
      <c r="Y97" s="31">
        <f>'ALL PROJECTS MONTHLY REPORT'!Y97</f>
        <v>0</v>
      </c>
      <c r="Z97" s="150" t="str">
        <f>'ALL PROJECTS MONTHLY REPORT'!Z97</f>
        <v>Mixed Fund</v>
      </c>
      <c r="AA97" s="151">
        <f>'ALL PROJECTS MONTHLY REPORT'!AA97</f>
        <v>0</v>
      </c>
      <c r="AB97" s="152">
        <f>'ALL PROJECTS MONTHLY REPORT'!AB97</f>
        <v>1085000</v>
      </c>
      <c r="AC97" s="152">
        <f>'ALL PROJECTS MONTHLY REPORT'!AC97</f>
        <v>0</v>
      </c>
      <c r="AD97" s="37">
        <f>'ALL PROJECTS MONTHLY REPORT'!AD97</f>
        <v>1085000</v>
      </c>
      <c r="AE97" s="28">
        <f>'ALL PROJECTS MONTHLY REPORT'!AE97</f>
        <v>0</v>
      </c>
      <c r="AF97" s="37">
        <f>'ALL PROJECTS MONTHLY REPORT'!AF97</f>
        <v>918124.83</v>
      </c>
      <c r="AG97" s="152">
        <f>'ALL PROJECTS MONTHLY REPORT'!AG97</f>
        <v>0</v>
      </c>
      <c r="AH97" s="37">
        <f>'ALL PROJECTS MONTHLY REPORT'!AH97</f>
        <v>918124.83</v>
      </c>
      <c r="AI97" s="39">
        <f>'ALL PROJECTS MONTHLY REPORT'!AI97</f>
        <v>0.84619800000000001</v>
      </c>
      <c r="AJ97" s="40">
        <f>'ALL PROJECTS MONTHLY REPORT'!AJ97</f>
        <v>3.44</v>
      </c>
      <c r="AK97" s="39">
        <f>'ALL PROJECTS MONTHLY REPORT'!AK97</f>
        <v>1</v>
      </c>
      <c r="AL97" s="119">
        <f>'ALL PROJECTS MONTHLY REPORT'!AL97</f>
        <v>0</v>
      </c>
      <c r="AM97" s="153" t="str">
        <f>'ALL PROJECTS MONTHLY REPORT'!AM97</f>
        <v>Se entregaron los documentos de cierre, pero aun le falta por cobrar al contratista la Cert # 8 - Parcial (10/Agosto/10) $ 36,954.06 y Cert.#10 - Retenido Final (22/Oct/10) $108,500.00, para un Totasl de $145,454.06, mas reclamacion de intereses por pago tardio. Alega el contratista que le han informado de finanzas que los fondos estan congelados, pero no le han explicado razon.</v>
      </c>
      <c r="AN97" s="154" t="s">
        <v>223</v>
      </c>
    </row>
    <row r="98" spans="1:40" s="155" customFormat="1" ht="28.8" x14ac:dyDescent="0.3">
      <c r="A98" s="147">
        <f>'ALL PROJECTS MONTHLY REPORT'!A98</f>
        <v>1002</v>
      </c>
      <c r="B98" s="148" t="str">
        <f>'ALL PROJECTS MONTHLY REPORT'!B98</f>
        <v>Ponce</v>
      </c>
      <c r="C98" s="148" t="str">
        <f>'ALL PROJECTS MONTHLY REPORT'!C98</f>
        <v>Santiago Iglesias (Fase II)</v>
      </c>
      <c r="D98" s="148" t="str">
        <f>'ALL PROJECTS MONTHLY REPORT'!D98</f>
        <v>Noefebdo Ramírez</v>
      </c>
      <c r="E98" s="148" t="str">
        <f>'ALL PROJECTS MONTHLY REPORT'!E98</f>
        <v>Individual Management</v>
      </c>
      <c r="F98" s="148" t="str">
        <f>'ALL PROJECTS MONTHLY REPORT'!F98</f>
        <v>Klassik Builders</v>
      </c>
      <c r="G98" s="148" t="str">
        <f>'ALL PROJECTS MONTHLY REPORT'!G98</f>
        <v>CSA</v>
      </c>
      <c r="H98" s="148" t="str">
        <f>'ALL PROJECTS MONTHLY REPORT'!H98</f>
        <v>Jafer Construction</v>
      </c>
      <c r="I98" s="149">
        <f>'ALL PROJECTS MONTHLY REPORT'!I98</f>
        <v>120</v>
      </c>
      <c r="J98" s="149">
        <f>'ALL PROJECTS MONTHLY REPORT'!J98</f>
        <v>120</v>
      </c>
      <c r="K98" s="149">
        <f>'ALL PROJECTS MONTHLY REPORT'!K98</f>
        <v>0</v>
      </c>
      <c r="L98" s="26">
        <f>'ALL PROJECTS MONTHLY REPORT'!L98</f>
        <v>120</v>
      </c>
      <c r="M98" s="149">
        <f>'ALL PROJECTS MONTHLY REPORT'!M98</f>
        <v>0</v>
      </c>
      <c r="N98" s="149">
        <f>'ALL PROJECTS MONTHLY REPORT'!N98</f>
        <v>790</v>
      </c>
      <c r="O98" s="149">
        <f>'ALL PROJECTS MONTHLY REPORT'!O98</f>
        <v>66</v>
      </c>
      <c r="P98" s="27">
        <f>'ALL PROJECTS MONTHLY REPORT'!P98</f>
        <v>856</v>
      </c>
      <c r="Q98" s="28">
        <f>'ALL PROJECTS MONTHLY REPORT'!Q98</f>
        <v>8.3544303797468356E-2</v>
      </c>
      <c r="R98" s="29">
        <f>'ALL PROJECTS MONTHLY REPORT'!R98</f>
        <v>855</v>
      </c>
      <c r="S98" s="28">
        <f>'ALL PROJECTS MONTHLY REPORT'!S98</f>
        <v>1</v>
      </c>
      <c r="T98" s="31">
        <f>'ALL PROJECTS MONTHLY REPORT'!T98</f>
        <v>39979</v>
      </c>
      <c r="U98" s="31">
        <f>'ALL PROJECTS MONTHLY REPORT'!U98</f>
        <v>40768</v>
      </c>
      <c r="V98" s="32">
        <f>'ALL PROJECTS MONTHLY REPORT'!V98</f>
        <v>40834</v>
      </c>
      <c r="W98" s="32">
        <f>'ALL PROJECTS MONTHLY REPORT'!W98</f>
        <v>40834</v>
      </c>
      <c r="X98" s="32">
        <f>'ALL PROJECTS MONTHLY REPORT'!X98</f>
        <v>40934</v>
      </c>
      <c r="Y98" s="31">
        <f>'ALL PROJECTS MONTHLY REPORT'!Y98</f>
        <v>0</v>
      </c>
      <c r="Z98" s="150" t="str">
        <f>'ALL PROJECTS MONTHLY REPORT'!Z98</f>
        <v>ARRA</v>
      </c>
      <c r="AA98" s="151">
        <f>'ALL PROJECTS MONTHLY REPORT'!AA98</f>
        <v>0</v>
      </c>
      <c r="AB98" s="152">
        <f>'ALL PROJECTS MONTHLY REPORT'!AB98</f>
        <v>14498820</v>
      </c>
      <c r="AC98" s="152">
        <f>'ALL PROJECTS MONTHLY REPORT'!AC98</f>
        <v>637269.47</v>
      </c>
      <c r="AD98" s="37">
        <f>'ALL PROJECTS MONTHLY REPORT'!AD98</f>
        <v>15136089.470000001</v>
      </c>
      <c r="AE98" s="28">
        <f>'ALL PROJECTS MONTHLY REPORT'!AE98</f>
        <v>4.3953195501427011E-2</v>
      </c>
      <c r="AF98" s="37">
        <f>'ALL PROJECTS MONTHLY REPORT'!AF98</f>
        <v>15136089.470000001</v>
      </c>
      <c r="AG98" s="152">
        <f>'ALL PROJECTS MONTHLY REPORT'!AG98</f>
        <v>0</v>
      </c>
      <c r="AH98" s="37">
        <f>'ALL PROJECTS MONTHLY REPORT'!AH98</f>
        <v>15136089.470000001</v>
      </c>
      <c r="AI98" s="39">
        <f>'ALL PROJECTS MONTHLY REPORT'!AI98</f>
        <v>1</v>
      </c>
      <c r="AJ98" s="40">
        <f>'ALL PROJECTS MONTHLY REPORT'!AJ98</f>
        <v>7.125</v>
      </c>
      <c r="AK98" s="39">
        <f>'ALL PROJECTS MONTHLY REPORT'!AK98</f>
        <v>1</v>
      </c>
      <c r="AL98" s="119">
        <f>'ALL PROJECTS MONTHLY REPORT'!AL98</f>
        <v>0</v>
      </c>
      <c r="AM98" s="153" t="str">
        <f>'ALL PROJECTS MONTHLY REPORT'!AM98</f>
        <v>Project Closed</v>
      </c>
      <c r="AN98" s="154" t="s">
        <v>223</v>
      </c>
    </row>
    <row r="99" spans="1:40" s="155" customFormat="1" ht="43.2" x14ac:dyDescent="0.3">
      <c r="A99" s="147">
        <f>'ALL PROJECTS MONTHLY REPORT'!A99</f>
        <v>3066</v>
      </c>
      <c r="B99" s="148" t="str">
        <f>'ALL PROJECTS MONTHLY REPORT'!B99</f>
        <v>Río Grande</v>
      </c>
      <c r="C99" s="148" t="str">
        <f>'ALL PROJECTS MONTHLY REPORT'!C99</f>
        <v>José H. Ramírez</v>
      </c>
      <c r="D99" s="148" t="str">
        <f>'ALL PROJECTS MONTHLY REPORT'!D99</f>
        <v>Luz Acevedo</v>
      </c>
      <c r="E99" s="148" t="str">
        <f>'ALL PROJECTS MONTHLY REPORT'!E99</f>
        <v>A &amp; M</v>
      </c>
      <c r="F99" s="148" t="str">
        <f>'ALL PROJECTS MONTHLY REPORT'!F99</f>
        <v xml:space="preserve">AVP / ORAM </v>
      </c>
      <c r="G99" s="148" t="str">
        <f>'ALL PROJECTS MONTHLY REPORT'!G99</f>
        <v>Raúl Feliciano &amp; Asoc.</v>
      </c>
      <c r="H99" s="148" t="str">
        <f>'ALL PROJECTS MONTHLY REPORT'!H99</f>
        <v>J R Builders</v>
      </c>
      <c r="I99" s="149">
        <f>'ALL PROJECTS MONTHLY REPORT'!I99</f>
        <v>80</v>
      </c>
      <c r="J99" s="149">
        <f>'ALL PROJECTS MONTHLY REPORT'!J99</f>
        <v>80</v>
      </c>
      <c r="K99" s="149">
        <f>'ALL PROJECTS MONTHLY REPORT'!K99</f>
        <v>0</v>
      </c>
      <c r="L99" s="26">
        <f>'ALL PROJECTS MONTHLY REPORT'!L99</f>
        <v>80</v>
      </c>
      <c r="M99" s="149">
        <f>'ALL PROJECTS MONTHLY REPORT'!M99</f>
        <v>0</v>
      </c>
      <c r="N99" s="149">
        <f>'ALL PROJECTS MONTHLY REPORT'!N99</f>
        <v>540</v>
      </c>
      <c r="O99" s="149">
        <f>'ALL PROJECTS MONTHLY REPORT'!O99</f>
        <v>317</v>
      </c>
      <c r="P99" s="27">
        <f>'ALL PROJECTS MONTHLY REPORT'!P99</f>
        <v>857</v>
      </c>
      <c r="Q99" s="28">
        <f>'ALL PROJECTS MONTHLY REPORT'!Q99</f>
        <v>0.58703703703703702</v>
      </c>
      <c r="R99" s="29">
        <f>'ALL PROJECTS MONTHLY REPORT'!R99</f>
        <v>853</v>
      </c>
      <c r="S99" s="28">
        <f>'ALL PROJECTS MONTHLY REPORT'!S99</f>
        <v>1</v>
      </c>
      <c r="T99" s="31">
        <f>'ALL PROJECTS MONTHLY REPORT'!T99</f>
        <v>36614</v>
      </c>
      <c r="U99" s="31">
        <f>'ALL PROJECTS MONTHLY REPORT'!U99</f>
        <v>37153</v>
      </c>
      <c r="V99" s="32">
        <f>'ALL PROJECTS MONTHLY REPORT'!V99</f>
        <v>37470</v>
      </c>
      <c r="W99" s="32">
        <f>'ALL PROJECTS MONTHLY REPORT'!W99</f>
        <v>37467</v>
      </c>
      <c r="X99" s="32">
        <f>'ALL PROJECTS MONTHLY REPORT'!X99</f>
        <v>37575</v>
      </c>
      <c r="Y99" s="31">
        <f>'ALL PROJECTS MONTHLY REPORT'!Y99</f>
        <v>0</v>
      </c>
      <c r="Z99" s="150">
        <f>'ALL PROJECTS MONTHLY REPORT'!Z99</f>
        <v>0</v>
      </c>
      <c r="AA99" s="151">
        <f>'ALL PROJECTS MONTHLY REPORT'!AA99</f>
        <v>0</v>
      </c>
      <c r="AB99" s="152">
        <f>'ALL PROJECTS MONTHLY REPORT'!AB99</f>
        <v>3404949</v>
      </c>
      <c r="AC99" s="152">
        <f>'ALL PROJECTS MONTHLY REPORT'!AC99</f>
        <v>226802</v>
      </c>
      <c r="AD99" s="37">
        <f>'ALL PROJECTS MONTHLY REPORT'!AD99</f>
        <v>3631751</v>
      </c>
      <c r="AE99" s="28">
        <f>'ALL PROJECTS MONTHLY REPORT'!AE99</f>
        <v>6.6609514562479502E-2</v>
      </c>
      <c r="AF99" s="37">
        <f>'ALL PROJECTS MONTHLY REPORT'!AF99</f>
        <v>3631751</v>
      </c>
      <c r="AG99" s="152">
        <f>'ALL PROJECTS MONTHLY REPORT'!AG99</f>
        <v>0</v>
      </c>
      <c r="AH99" s="37">
        <f>'ALL PROJECTS MONTHLY REPORT'!AH99</f>
        <v>3631751</v>
      </c>
      <c r="AI99" s="39">
        <f>'ALL PROJECTS MONTHLY REPORT'!AI99</f>
        <v>1</v>
      </c>
      <c r="AJ99" s="40">
        <f>'ALL PROJECTS MONTHLY REPORT'!AJ99</f>
        <v>10.6625</v>
      </c>
      <c r="AK99" s="39">
        <f>'ALL PROJECTS MONTHLY REPORT'!AK99</f>
        <v>1</v>
      </c>
      <c r="AL99" s="119">
        <f>'ALL PROJECTS MONTHLY REPORT'!AL99</f>
        <v>0</v>
      </c>
      <c r="AM99" s="153" t="str">
        <f>'ALL PROJECTS MONTHLY REPORT'!AM99</f>
        <v>Project Closed</v>
      </c>
      <c r="AN99" s="154" t="s">
        <v>223</v>
      </c>
    </row>
    <row r="100" spans="1:40" s="155" customFormat="1" ht="28.8" x14ac:dyDescent="0.3">
      <c r="A100" s="147">
        <f>'ALL PROJECTS MONTHLY REPORT'!A100</f>
        <v>5145</v>
      </c>
      <c r="B100" s="148" t="str">
        <f>'ALL PROJECTS MONTHLY REPORT'!B100</f>
        <v>San Germán</v>
      </c>
      <c r="C100" s="148" t="str">
        <f>'ALL PROJECTS MONTHLY REPORT'!C100</f>
        <v>Manuel F. Rossy</v>
      </c>
      <c r="D100" s="148" t="str">
        <f>'ALL PROJECTS MONTHLY REPORT'!D100</f>
        <v>Frank Nieves</v>
      </c>
      <c r="E100" s="148" t="str">
        <f>'ALL PROJECTS MONTHLY REPORT'!E100</f>
        <v>Municipio de San Germán</v>
      </c>
      <c r="F100" s="148" t="str">
        <f>'ALL PROJECTS MONTHLY REPORT'!F100</f>
        <v xml:space="preserve">MD
</v>
      </c>
      <c r="G100" s="148" t="str">
        <f>'ALL PROJECTS MONTHLY REPORT'!G100</f>
        <v>Unipro</v>
      </c>
      <c r="H100" s="148" t="str">
        <f>'ALL PROJECTS MONTHLY REPORT'!H100</f>
        <v>Cap Con Inc.</v>
      </c>
      <c r="I100" s="149">
        <f>'ALL PROJECTS MONTHLY REPORT'!I100</f>
        <v>101</v>
      </c>
      <c r="J100" s="149">
        <f>'ALL PROJECTS MONTHLY REPORT'!J100</f>
        <v>101</v>
      </c>
      <c r="K100" s="149">
        <f>'ALL PROJECTS MONTHLY REPORT'!K100</f>
        <v>0</v>
      </c>
      <c r="L100" s="26">
        <f>'ALL PROJECTS MONTHLY REPORT'!L100</f>
        <v>101</v>
      </c>
      <c r="M100" s="149">
        <f>'ALL PROJECTS MONTHLY REPORT'!M100</f>
        <v>0</v>
      </c>
      <c r="N100" s="149">
        <f>'ALL PROJECTS MONTHLY REPORT'!N100</f>
        <v>732</v>
      </c>
      <c r="O100" s="149">
        <f>'ALL PROJECTS MONTHLY REPORT'!O100</f>
        <v>84</v>
      </c>
      <c r="P100" s="27">
        <f>'ALL PROJECTS MONTHLY REPORT'!P100</f>
        <v>816</v>
      </c>
      <c r="Q100" s="28">
        <f>'ALL PROJECTS MONTHLY REPORT'!Q100</f>
        <v>0.11475409836065574</v>
      </c>
      <c r="R100" s="29">
        <f>'ALL PROJECTS MONTHLY REPORT'!R100</f>
        <v>815</v>
      </c>
      <c r="S100" s="28">
        <f>'ALL PROJECTS MONTHLY REPORT'!S100</f>
        <v>1</v>
      </c>
      <c r="T100" s="31">
        <f>'ALL PROJECTS MONTHLY REPORT'!T100</f>
        <v>39986</v>
      </c>
      <c r="U100" s="31">
        <f>'ALL PROJECTS MONTHLY REPORT'!U100</f>
        <v>40717</v>
      </c>
      <c r="V100" s="32">
        <f>'ALL PROJECTS MONTHLY REPORT'!V100</f>
        <v>40801</v>
      </c>
      <c r="W100" s="32">
        <f>'ALL PROJECTS MONTHLY REPORT'!W100</f>
        <v>40801</v>
      </c>
      <c r="X100" s="32">
        <f>'ALL PROJECTS MONTHLY REPORT'!X100</f>
        <v>40908</v>
      </c>
      <c r="Y100" s="31">
        <f>'ALL PROJECTS MONTHLY REPORT'!Y100</f>
        <v>0</v>
      </c>
      <c r="Z100" s="150" t="str">
        <f>'ALL PROJECTS MONTHLY REPORT'!Z100</f>
        <v>CFP/ARRA</v>
      </c>
      <c r="AA100" s="151">
        <f>'ALL PROJECTS MONTHLY REPORT'!AA100</f>
        <v>0</v>
      </c>
      <c r="AB100" s="152">
        <f>'ALL PROJECTS MONTHLY REPORT'!AB100</f>
        <v>10316000</v>
      </c>
      <c r="AC100" s="152">
        <f>'ALL PROJECTS MONTHLY REPORT'!AC100</f>
        <v>610969.80000000005</v>
      </c>
      <c r="AD100" s="37">
        <f>'ALL PROJECTS MONTHLY REPORT'!AD100</f>
        <v>10926969.800000001</v>
      </c>
      <c r="AE100" s="28">
        <f>'ALL PROJECTS MONTHLY REPORT'!AE100</f>
        <v>5.9225455602946883E-2</v>
      </c>
      <c r="AF100" s="37">
        <f>'ALL PROJECTS MONTHLY REPORT'!AF100</f>
        <v>10908277</v>
      </c>
      <c r="AG100" s="152">
        <f>'ALL PROJECTS MONTHLY REPORT'!AG100</f>
        <v>0</v>
      </c>
      <c r="AH100" s="37">
        <f>'ALL PROJECTS MONTHLY REPORT'!AH100</f>
        <v>10908277</v>
      </c>
      <c r="AI100" s="39">
        <f>'ALL PROJECTS MONTHLY REPORT'!AI100</f>
        <v>0.99828929700162616</v>
      </c>
      <c r="AJ100" s="40">
        <f>'ALL PROJECTS MONTHLY REPORT'!AJ100</f>
        <v>8.0693069306930685</v>
      </c>
      <c r="AK100" s="39">
        <f>'ALL PROJECTS MONTHLY REPORT'!AK100</f>
        <v>1</v>
      </c>
      <c r="AL100" s="119">
        <f>'ALL PROJECTS MONTHLY REPORT'!AL100</f>
        <v>0</v>
      </c>
      <c r="AM100" s="153" t="str">
        <f>'ALL PROJECTS MONTHLY REPORT'!AM100</f>
        <v>Project Closed</v>
      </c>
      <c r="AN100" s="154" t="s">
        <v>223</v>
      </c>
    </row>
    <row r="101" spans="1:40" s="155" customFormat="1" ht="43.2" x14ac:dyDescent="0.3">
      <c r="A101" s="147">
        <f>'ALL PROJECTS MONTHLY REPORT'!A101</f>
        <v>5035</v>
      </c>
      <c r="B101" s="148" t="str">
        <f>'ALL PROJECTS MONTHLY REPORT'!B101</f>
        <v>San Juan</v>
      </c>
      <c r="C101" s="148" t="str">
        <f>'ALL PROJECTS MONTHLY REPORT'!C101</f>
        <v>Villa Esperanza</v>
      </c>
      <c r="D101" s="148" t="str">
        <f>'ALL PROJECTS MONTHLY REPORT'!D101</f>
        <v>Luz Acevedo</v>
      </c>
      <c r="E101" s="148">
        <f>'ALL PROJECTS MONTHLY REPORT'!E101</f>
        <v>0</v>
      </c>
      <c r="F101" s="148" t="str">
        <f>'ALL PROJECTS MONTHLY REPORT'!F101</f>
        <v xml:space="preserve">LMC
</v>
      </c>
      <c r="G101" s="148" t="str">
        <f>'ALL PROJECTS MONTHLY REPORT'!G101</f>
        <v>Guillermety, Ortiz &amp; Asoc.</v>
      </c>
      <c r="H101" s="148" t="str">
        <f>'ALL PROJECTS MONTHLY REPORT'!H101</f>
        <v>Del Valle Group</v>
      </c>
      <c r="I101" s="149">
        <f>'ALL PROJECTS MONTHLY REPORT'!I101</f>
        <v>300</v>
      </c>
      <c r="J101" s="149">
        <f>'ALL PROJECTS MONTHLY REPORT'!J101</f>
        <v>300</v>
      </c>
      <c r="K101" s="149">
        <f>'ALL PROJECTS MONTHLY REPORT'!K101</f>
        <v>0</v>
      </c>
      <c r="L101" s="26">
        <f>'ALL PROJECTS MONTHLY REPORT'!L101</f>
        <v>300</v>
      </c>
      <c r="M101" s="149">
        <f>'ALL PROJECTS MONTHLY REPORT'!M101</f>
        <v>0</v>
      </c>
      <c r="N101" s="149">
        <f>'ALL PROJECTS MONTHLY REPORT'!N101</f>
        <v>1130</v>
      </c>
      <c r="O101" s="149">
        <f>'ALL PROJECTS MONTHLY REPORT'!O101</f>
        <v>233</v>
      </c>
      <c r="P101" s="27">
        <f>'ALL PROJECTS MONTHLY REPORT'!P101</f>
        <v>1363</v>
      </c>
      <c r="Q101" s="28">
        <f>'ALL PROJECTS MONTHLY REPORT'!Q101</f>
        <v>0.20619469026548673</v>
      </c>
      <c r="R101" s="29">
        <f>'ALL PROJECTS MONTHLY REPORT'!R101</f>
        <v>1323</v>
      </c>
      <c r="S101" s="28">
        <f>'ALL PROJECTS MONTHLY REPORT'!S101</f>
        <v>1</v>
      </c>
      <c r="T101" s="31">
        <f>'ALL PROJECTS MONTHLY REPORT'!T101</f>
        <v>37790</v>
      </c>
      <c r="U101" s="31">
        <f>'ALL PROJECTS MONTHLY REPORT'!U101</f>
        <v>38919</v>
      </c>
      <c r="V101" s="32">
        <f>'ALL PROJECTS MONTHLY REPORT'!V101</f>
        <v>39152</v>
      </c>
      <c r="W101" s="32">
        <f>'ALL PROJECTS MONTHLY REPORT'!W101</f>
        <v>39113</v>
      </c>
      <c r="X101" s="32">
        <f>'ALL PROJECTS MONTHLY REPORT'!X101</f>
        <v>39171</v>
      </c>
      <c r="Y101" s="31">
        <f>'ALL PROJECTS MONTHLY REPORT'!Y101</f>
        <v>0</v>
      </c>
      <c r="Z101" s="150" t="str">
        <f>'ALL PROJECTS MONTHLY REPORT'!Z101</f>
        <v>CFP</v>
      </c>
      <c r="AA101" s="151">
        <f>'ALL PROJECTS MONTHLY REPORT'!AA101</f>
        <v>0</v>
      </c>
      <c r="AB101" s="152">
        <f>'ALL PROJECTS MONTHLY REPORT'!AB101</f>
        <v>19819000</v>
      </c>
      <c r="AC101" s="152">
        <f>'ALL PROJECTS MONTHLY REPORT'!AC101</f>
        <v>1078350.46</v>
      </c>
      <c r="AD101" s="37">
        <f>'ALL PROJECTS MONTHLY REPORT'!AD101</f>
        <v>20897350.460000001</v>
      </c>
      <c r="AE101" s="28">
        <f>'ALL PROJECTS MONTHLY REPORT'!AE101</f>
        <v>5.4409932892678738E-2</v>
      </c>
      <c r="AF101" s="37">
        <f>'ALL PROJECTS MONTHLY REPORT'!AF101</f>
        <v>20897350.460000001</v>
      </c>
      <c r="AG101" s="152">
        <f>'ALL PROJECTS MONTHLY REPORT'!AG101</f>
        <v>0</v>
      </c>
      <c r="AH101" s="37">
        <f>'ALL PROJECTS MONTHLY REPORT'!AH101</f>
        <v>20897350.460000001</v>
      </c>
      <c r="AI101" s="39">
        <f>'ALL PROJECTS MONTHLY REPORT'!AI101</f>
        <v>1</v>
      </c>
      <c r="AJ101" s="40">
        <f>'ALL PROJECTS MONTHLY REPORT'!AJ101</f>
        <v>4.41</v>
      </c>
      <c r="AK101" s="39">
        <f>'ALL PROJECTS MONTHLY REPORT'!AK101</f>
        <v>1</v>
      </c>
      <c r="AL101" s="119">
        <f>'ALL PROJECTS MONTHLY REPORT'!AL101</f>
        <v>0</v>
      </c>
      <c r="AM101" s="153" t="str">
        <f>'ALL PROJECTS MONTHLY REPORT'!AM101</f>
        <v>Project Closed</v>
      </c>
      <c r="AN101" s="154" t="s">
        <v>223</v>
      </c>
    </row>
    <row r="102" spans="1:40" s="155" customFormat="1" ht="43.2" x14ac:dyDescent="0.3">
      <c r="A102" s="147">
        <f>'ALL PROJECTS MONTHLY REPORT'!A102</f>
        <v>5077</v>
      </c>
      <c r="B102" s="148" t="str">
        <f>'ALL PROJECTS MONTHLY REPORT'!B102</f>
        <v>San Juan</v>
      </c>
      <c r="C102" s="148" t="str">
        <f>'ALL PROJECTS MONTHLY REPORT'!C102</f>
        <v>La Rosa</v>
      </c>
      <c r="D102" s="148" t="str">
        <f>'ALL PROJECTS MONTHLY REPORT'!D102</f>
        <v>Jorge Mercado</v>
      </c>
      <c r="E102" s="148" t="str">
        <f>'ALL PROJECTS MONTHLY REPORT'!E102</f>
        <v>AUTO ADM.</v>
      </c>
      <c r="F102" s="148" t="str">
        <f>'ALL PROJECTS MONTHLY REPORT'!F102</f>
        <v xml:space="preserve">LMC
</v>
      </c>
      <c r="G102" s="148" t="str">
        <f>'ALL PROJECTS MONTHLY REPORT'!G102</f>
        <v>García Joglar &amp; Arq.</v>
      </c>
      <c r="H102" s="148" t="str">
        <f>'ALL PROJECTS MONTHLY REPORT'!H102</f>
        <v>DGM Engineers</v>
      </c>
      <c r="I102" s="149">
        <f>'ALL PROJECTS MONTHLY REPORT'!I102</f>
        <v>52</v>
      </c>
      <c r="J102" s="149">
        <f>'ALL PROJECTS MONTHLY REPORT'!J102</f>
        <v>52</v>
      </c>
      <c r="K102" s="149">
        <f>'ALL PROJECTS MONTHLY REPORT'!K102</f>
        <v>0</v>
      </c>
      <c r="L102" s="26">
        <f>'ALL PROJECTS MONTHLY REPORT'!L102</f>
        <v>52</v>
      </c>
      <c r="M102" s="149">
        <f>'ALL PROJECTS MONTHLY REPORT'!M102</f>
        <v>0</v>
      </c>
      <c r="N102" s="149">
        <f>'ALL PROJECTS MONTHLY REPORT'!N102</f>
        <v>730</v>
      </c>
      <c r="O102" s="149">
        <f>'ALL PROJECTS MONTHLY REPORT'!O102</f>
        <v>270</v>
      </c>
      <c r="P102" s="27">
        <f>'ALL PROJECTS MONTHLY REPORT'!P102</f>
        <v>1000</v>
      </c>
      <c r="Q102" s="28">
        <f>'ALL PROJECTS MONTHLY REPORT'!Q102</f>
        <v>0.36986301369863012</v>
      </c>
      <c r="R102" s="29">
        <f>'ALL PROJECTS MONTHLY REPORT'!R102</f>
        <v>984</v>
      </c>
      <c r="S102" s="28">
        <f>'ALL PROJECTS MONTHLY REPORT'!S102</f>
        <v>1</v>
      </c>
      <c r="T102" s="31">
        <f>'ALL PROJECTS MONTHLY REPORT'!T102</f>
        <v>36801</v>
      </c>
      <c r="U102" s="31">
        <f>'ALL PROJECTS MONTHLY REPORT'!U102</f>
        <v>37530</v>
      </c>
      <c r="V102" s="32">
        <f>'ALL PROJECTS MONTHLY REPORT'!V102</f>
        <v>37800</v>
      </c>
      <c r="W102" s="32">
        <f>'ALL PROJECTS MONTHLY REPORT'!W102</f>
        <v>37785</v>
      </c>
      <c r="X102" s="32">
        <f>'ALL PROJECTS MONTHLY REPORT'!X102</f>
        <v>38187</v>
      </c>
      <c r="Y102" s="31">
        <f>'ALL PROJECTS MONTHLY REPORT'!Y102</f>
        <v>0</v>
      </c>
      <c r="Z102" s="150">
        <f>'ALL PROJECTS MONTHLY REPORT'!Z102</f>
        <v>0</v>
      </c>
      <c r="AA102" s="151">
        <f>'ALL PROJECTS MONTHLY REPORT'!AA102</f>
        <v>0</v>
      </c>
      <c r="AB102" s="152">
        <f>'ALL PROJECTS MONTHLY REPORT'!AB102</f>
        <v>4491000</v>
      </c>
      <c r="AC102" s="152">
        <f>'ALL PROJECTS MONTHLY REPORT'!AC102</f>
        <v>510039</v>
      </c>
      <c r="AD102" s="37">
        <f>'ALL PROJECTS MONTHLY REPORT'!AD102</f>
        <v>5001039</v>
      </c>
      <c r="AE102" s="28">
        <f>'ALL PROJECTS MONTHLY REPORT'!AE102</f>
        <v>0.1135691382765531</v>
      </c>
      <c r="AF102" s="37">
        <f>'ALL PROJECTS MONTHLY REPORT'!AF102</f>
        <v>5001039</v>
      </c>
      <c r="AG102" s="152">
        <f>'ALL PROJECTS MONTHLY REPORT'!AG102</f>
        <v>0</v>
      </c>
      <c r="AH102" s="37">
        <f>'ALL PROJECTS MONTHLY REPORT'!AH102</f>
        <v>5001039</v>
      </c>
      <c r="AI102" s="39">
        <f>'ALL PROJECTS MONTHLY REPORT'!AI102</f>
        <v>1</v>
      </c>
      <c r="AJ102" s="40">
        <f>'ALL PROJECTS MONTHLY REPORT'!AJ102</f>
        <v>18.923076923076923</v>
      </c>
      <c r="AK102" s="39">
        <f>'ALL PROJECTS MONTHLY REPORT'!AK102</f>
        <v>1</v>
      </c>
      <c r="AL102" s="119">
        <f>'ALL PROJECTS MONTHLY REPORT'!AL102</f>
        <v>0</v>
      </c>
      <c r="AM102" s="153" t="str">
        <f>'ALL PROJECTS MONTHLY REPORT'!AM102</f>
        <v>Project Closed</v>
      </c>
      <c r="AN102" s="154" t="s">
        <v>223</v>
      </c>
    </row>
    <row r="103" spans="1:40" s="155" customFormat="1" ht="43.2" x14ac:dyDescent="0.3">
      <c r="A103" s="147">
        <f>'ALL PROJECTS MONTHLY REPORT'!A103</f>
        <v>5026</v>
      </c>
      <c r="B103" s="148" t="str">
        <f>'ALL PROJECTS MONTHLY REPORT'!B103</f>
        <v>San Juan</v>
      </c>
      <c r="C103" s="148" t="str">
        <f>'ALL PROJECTS MONTHLY REPORT'!C103</f>
        <v>Los Lirios</v>
      </c>
      <c r="D103" s="148" t="str">
        <f>'ALL PROJECTS MONTHLY REPORT'!D103</f>
        <v>Frank Nieves</v>
      </c>
      <c r="E103" s="148" t="str">
        <f>'ALL PROJECTS MONTHLY REPORT'!E103</f>
        <v xml:space="preserve">A &amp; M </v>
      </c>
      <c r="F103" s="148" t="str">
        <f>'ALL PROJECTS MONTHLY REPORT'!F103</f>
        <v xml:space="preserve">CCC Joint Venture
</v>
      </c>
      <c r="G103" s="148" t="str">
        <f>'ALL PROJECTS MONTHLY REPORT'!G103</f>
        <v>DG3A</v>
      </c>
      <c r="H103" s="148" t="str">
        <f>'ALL PROJECTS MONTHLY REPORT'!H103</f>
        <v>Builders Associates, LLC</v>
      </c>
      <c r="I103" s="149">
        <f>'ALL PROJECTS MONTHLY REPORT'!I103</f>
        <v>150</v>
      </c>
      <c r="J103" s="149">
        <f>'ALL PROJECTS MONTHLY REPORT'!J103</f>
        <v>150</v>
      </c>
      <c r="K103" s="149">
        <f>'ALL PROJECTS MONTHLY REPORT'!K103</f>
        <v>0</v>
      </c>
      <c r="L103" s="26">
        <f>'ALL PROJECTS MONTHLY REPORT'!L103</f>
        <v>150</v>
      </c>
      <c r="M103" s="149">
        <f>'ALL PROJECTS MONTHLY REPORT'!M103</f>
        <v>0</v>
      </c>
      <c r="N103" s="149">
        <f>'ALL PROJECTS MONTHLY REPORT'!N103</f>
        <v>854</v>
      </c>
      <c r="O103" s="149">
        <f>'ALL PROJECTS MONTHLY REPORT'!O103</f>
        <v>275</v>
      </c>
      <c r="P103" s="27">
        <f>'ALL PROJECTS MONTHLY REPORT'!P103</f>
        <v>1129</v>
      </c>
      <c r="Q103" s="28">
        <f>'ALL PROJECTS MONTHLY REPORT'!Q103</f>
        <v>0.32201405152224827</v>
      </c>
      <c r="R103" s="29">
        <f>'ALL PROJECTS MONTHLY REPORT'!R103</f>
        <v>1142</v>
      </c>
      <c r="S103" s="28">
        <f>'ALL PROJECTS MONTHLY REPORT'!S103</f>
        <v>1</v>
      </c>
      <c r="T103" s="31">
        <f>'ALL PROJECTS MONTHLY REPORT'!T103</f>
        <v>40129</v>
      </c>
      <c r="U103" s="31">
        <f>'ALL PROJECTS MONTHLY REPORT'!U103</f>
        <v>40982</v>
      </c>
      <c r="V103" s="32">
        <f>'ALL PROJECTS MONTHLY REPORT'!V103</f>
        <v>41257</v>
      </c>
      <c r="W103" s="32">
        <f>'ALL PROJECTS MONTHLY REPORT'!W103</f>
        <v>41271</v>
      </c>
      <c r="X103" s="32">
        <f>'ALL PROJECTS MONTHLY REPORT'!X103</f>
        <v>41383</v>
      </c>
      <c r="Y103" s="31">
        <f>'ALL PROJECTS MONTHLY REPORT'!Y103</f>
        <v>0</v>
      </c>
      <c r="Z103" s="150" t="str">
        <f>'ALL PROJECTS MONTHLY REPORT'!Z103</f>
        <v>ARRA/CFP</v>
      </c>
      <c r="AA103" s="151">
        <f>'ALL PROJECTS MONTHLY REPORT'!AA103</f>
        <v>0</v>
      </c>
      <c r="AB103" s="152">
        <f>'ALL PROJECTS MONTHLY REPORT'!AB103</f>
        <v>15075000</v>
      </c>
      <c r="AC103" s="152">
        <f>'ALL PROJECTS MONTHLY REPORT'!AC103</f>
        <v>523404.07</v>
      </c>
      <c r="AD103" s="37">
        <f>'ALL PROJECTS MONTHLY REPORT'!AD103</f>
        <v>15598404.07</v>
      </c>
      <c r="AE103" s="28">
        <f>'ALL PROJECTS MONTHLY REPORT'!AE103</f>
        <v>3.4720004643449418E-2</v>
      </c>
      <c r="AF103" s="37">
        <f>'ALL PROJECTS MONTHLY REPORT'!AF103</f>
        <v>15598404.07</v>
      </c>
      <c r="AG103" s="152">
        <f>'ALL PROJECTS MONTHLY REPORT'!AG103</f>
        <v>0</v>
      </c>
      <c r="AH103" s="37">
        <f>'ALL PROJECTS MONTHLY REPORT'!AH103</f>
        <v>15598404.07</v>
      </c>
      <c r="AI103" s="39">
        <f>'ALL PROJECTS MONTHLY REPORT'!AI103</f>
        <v>1</v>
      </c>
      <c r="AJ103" s="40">
        <f>'ALL PROJECTS MONTHLY REPORT'!AJ103</f>
        <v>7.6133333333333333</v>
      </c>
      <c r="AK103" s="39">
        <f>'ALL PROJECTS MONTHLY REPORT'!AK103</f>
        <v>1</v>
      </c>
      <c r="AL103" s="119">
        <f>'ALL PROJECTS MONTHLY REPORT'!AL103</f>
        <v>0</v>
      </c>
      <c r="AM103" s="153" t="str">
        <f>'ALL PROJECTS MONTHLY REPORT'!AM103</f>
        <v>The Contractor submitted a claim for extended overhead by amount of $989,402.32</v>
      </c>
      <c r="AN103" s="154" t="s">
        <v>223</v>
      </c>
    </row>
    <row r="104" spans="1:40" s="155" customFormat="1" ht="28.8" x14ac:dyDescent="0.3">
      <c r="A104" s="147">
        <f>'ALL PROJECTS MONTHLY REPORT'!A104</f>
        <v>5099</v>
      </c>
      <c r="B104" s="148" t="str">
        <f>'ALL PROJECTS MONTHLY REPORT'!B104</f>
        <v>San Juan</v>
      </c>
      <c r="C104" s="148" t="str">
        <f>'ALL PROJECTS MONTHLY REPORT'!C104</f>
        <v>El Prado</v>
      </c>
      <c r="D104" s="148" t="str">
        <f>'ALL PROJECTS MONTHLY REPORT'!D104</f>
        <v>José González</v>
      </c>
      <c r="E104" s="148" t="str">
        <f>'ALL PROJECTS MONTHLY REPORT'!E104</f>
        <v>Cost Control</v>
      </c>
      <c r="F104" s="148" t="str">
        <f>'ALL PROJECTS MONTHLY REPORT'!F104</f>
        <v>BMA</v>
      </c>
      <c r="G104" s="148" t="str">
        <f>'ALL PROJECTS MONTHLY REPORT'!G104</f>
        <v>Ray Architects</v>
      </c>
      <c r="H104" s="148" t="str">
        <f>'ALL PROJECTS MONTHLY REPORT'!H104</f>
        <v>Del Valle Group</v>
      </c>
      <c r="I104" s="149">
        <f>'ALL PROJECTS MONTHLY REPORT'!I104</f>
        <v>220</v>
      </c>
      <c r="J104" s="149">
        <f>'ALL PROJECTS MONTHLY REPORT'!J104</f>
        <v>220</v>
      </c>
      <c r="K104" s="149">
        <f>'ALL PROJECTS MONTHLY REPORT'!K104</f>
        <v>0</v>
      </c>
      <c r="L104" s="26">
        <f>'ALL PROJECTS MONTHLY REPORT'!L104</f>
        <v>220</v>
      </c>
      <c r="M104" s="149">
        <f>'ALL PROJECTS MONTHLY REPORT'!M104</f>
        <v>0</v>
      </c>
      <c r="N104" s="149">
        <f>'ALL PROJECTS MONTHLY REPORT'!N104</f>
        <v>1260</v>
      </c>
      <c r="O104" s="149">
        <f>'ALL PROJECTS MONTHLY REPORT'!O104</f>
        <v>78</v>
      </c>
      <c r="P104" s="27">
        <f>'ALL PROJECTS MONTHLY REPORT'!P104</f>
        <v>1338</v>
      </c>
      <c r="Q104" s="28">
        <f>'ALL PROJECTS MONTHLY REPORT'!Q104</f>
        <v>6.1904761904761907E-2</v>
      </c>
      <c r="R104" s="29">
        <f>'ALL PROJECTS MONTHLY REPORT'!R104</f>
        <v>1202</v>
      </c>
      <c r="S104" s="28">
        <f>'ALL PROJECTS MONTHLY REPORT'!S104</f>
        <v>1</v>
      </c>
      <c r="T104" s="31">
        <f>'ALL PROJECTS MONTHLY REPORT'!T104</f>
        <v>36784</v>
      </c>
      <c r="U104" s="31">
        <f>'ALL PROJECTS MONTHLY REPORT'!U104</f>
        <v>38043</v>
      </c>
      <c r="V104" s="32">
        <f>'ALL PROJECTS MONTHLY REPORT'!V104</f>
        <v>38121</v>
      </c>
      <c r="W104" s="32">
        <f>'ALL PROJECTS MONTHLY REPORT'!W104</f>
        <v>37986</v>
      </c>
      <c r="X104" s="32">
        <f>'ALL PROJECTS MONTHLY REPORT'!X104</f>
        <v>38014</v>
      </c>
      <c r="Y104" s="31">
        <f>'ALL PROJECTS MONTHLY REPORT'!Y104</f>
        <v>0</v>
      </c>
      <c r="Z104" s="150" t="str">
        <f>'ALL PROJECTS MONTHLY REPORT'!Z104</f>
        <v>CFP</v>
      </c>
      <c r="AA104" s="151">
        <f>'ALL PROJECTS MONTHLY REPORT'!AA104</f>
        <v>0</v>
      </c>
      <c r="AB104" s="152">
        <f>'ALL PROJECTS MONTHLY REPORT'!AB104</f>
        <v>15715000</v>
      </c>
      <c r="AC104" s="152">
        <f>'ALL PROJECTS MONTHLY REPORT'!AC104</f>
        <v>1037001</v>
      </c>
      <c r="AD104" s="37">
        <f>'ALL PROJECTS MONTHLY REPORT'!AD104</f>
        <v>16752001</v>
      </c>
      <c r="AE104" s="28">
        <f>'ALL PROJECTS MONTHLY REPORT'!AE104</f>
        <v>6.5987973273942097E-2</v>
      </c>
      <c r="AF104" s="37">
        <f>'ALL PROJECTS MONTHLY REPORT'!AF104</f>
        <v>16752001</v>
      </c>
      <c r="AG104" s="152">
        <f>'ALL PROJECTS MONTHLY REPORT'!AG104</f>
        <v>0</v>
      </c>
      <c r="AH104" s="37">
        <f>'ALL PROJECTS MONTHLY REPORT'!AH104</f>
        <v>16752001</v>
      </c>
      <c r="AI104" s="39">
        <f>'ALL PROJECTS MONTHLY REPORT'!AI104</f>
        <v>1</v>
      </c>
      <c r="AJ104" s="40">
        <f>'ALL PROJECTS MONTHLY REPORT'!AJ104</f>
        <v>5.4636363636363638</v>
      </c>
      <c r="AK104" s="39">
        <f>'ALL PROJECTS MONTHLY REPORT'!AK104</f>
        <v>1</v>
      </c>
      <c r="AL104" s="119">
        <f>'ALL PROJECTS MONTHLY REPORT'!AL104</f>
        <v>0</v>
      </c>
      <c r="AM104" s="153" t="str">
        <f>'ALL PROJECTS MONTHLY REPORT'!AM104</f>
        <v>Project Closed</v>
      </c>
      <c r="AN104" s="154" t="s">
        <v>223</v>
      </c>
    </row>
    <row r="105" spans="1:40" s="155" customFormat="1" ht="57.6" x14ac:dyDescent="0.3">
      <c r="A105" s="147">
        <f>'ALL PROJECTS MONTHLY REPORT'!A105</f>
        <v>5192</v>
      </c>
      <c r="B105" s="148" t="str">
        <f>'ALL PROJECTS MONTHLY REPORT'!B105</f>
        <v>San Juan</v>
      </c>
      <c r="C105" s="148" t="str">
        <f>'ALL PROJECTS MONTHLY REPORT'!C105</f>
        <v>Antigua Via</v>
      </c>
      <c r="D105" s="148" t="str">
        <f>'ALL PROJECTS MONTHLY REPORT'!D105</f>
        <v>José González</v>
      </c>
      <c r="E105" s="148" t="str">
        <f>'ALL PROJECTS MONTHLY REPORT'!E105</f>
        <v>MAS Corporation</v>
      </c>
      <c r="F105" s="148" t="str">
        <f>'ALL PROJECTS MONTHLY REPORT'!F105</f>
        <v>BMA</v>
      </c>
      <c r="G105" s="148" t="str">
        <f>'ALL PROJECTS MONTHLY REPORT'!G105</f>
        <v>Rodríguez &amp; del Valle (Design &amp; Build)</v>
      </c>
      <c r="H105" s="148" t="str">
        <f>'ALL PROJECTS MONTHLY REPORT'!H105</f>
        <v>Rodríguez &amp; del Valle</v>
      </c>
      <c r="I105" s="149">
        <f>'ALL PROJECTS MONTHLY REPORT'!I105</f>
        <v>200</v>
      </c>
      <c r="J105" s="149">
        <f>'ALL PROJECTS MONTHLY REPORT'!J105</f>
        <v>200</v>
      </c>
      <c r="K105" s="149">
        <f>'ALL PROJECTS MONTHLY REPORT'!K105</f>
        <v>0</v>
      </c>
      <c r="L105" s="26">
        <f>'ALL PROJECTS MONTHLY REPORT'!L105</f>
        <v>200</v>
      </c>
      <c r="M105" s="149">
        <f>'ALL PROJECTS MONTHLY REPORT'!M105</f>
        <v>0</v>
      </c>
      <c r="N105" s="149">
        <f>'ALL PROJECTS MONTHLY REPORT'!N105</f>
        <v>882</v>
      </c>
      <c r="O105" s="149">
        <f>'ALL PROJECTS MONTHLY REPORT'!O105</f>
        <v>147</v>
      </c>
      <c r="P105" s="27">
        <f>'ALL PROJECTS MONTHLY REPORT'!P105</f>
        <v>1029</v>
      </c>
      <c r="Q105" s="28">
        <f>'ALL PROJECTS MONTHLY REPORT'!Q105</f>
        <v>0.16666666666666666</v>
      </c>
      <c r="R105" s="29">
        <f>'ALL PROJECTS MONTHLY REPORT'!R105</f>
        <v>1338</v>
      </c>
      <c r="S105" s="28">
        <f>'ALL PROJECTS MONTHLY REPORT'!S105</f>
        <v>1</v>
      </c>
      <c r="T105" s="31">
        <f>'ALL PROJECTS MONTHLY REPORT'!T105</f>
        <v>36535</v>
      </c>
      <c r="U105" s="31">
        <f>'ALL PROJECTS MONTHLY REPORT'!U105</f>
        <v>37416</v>
      </c>
      <c r="V105" s="32">
        <f>'ALL PROJECTS MONTHLY REPORT'!V105</f>
        <v>37563</v>
      </c>
      <c r="W105" s="32">
        <f>'ALL PROJECTS MONTHLY REPORT'!W105</f>
        <v>37873</v>
      </c>
      <c r="X105" s="32">
        <f>'ALL PROJECTS MONTHLY REPORT'!X105</f>
        <v>37873</v>
      </c>
      <c r="Y105" s="31">
        <f>'ALL PROJECTS MONTHLY REPORT'!Y105</f>
        <v>0</v>
      </c>
      <c r="Z105" s="150" t="str">
        <f>'ALL PROJECTS MONTHLY REPORT'!Z105</f>
        <v>CFP</v>
      </c>
      <c r="AA105" s="151">
        <f>'ALL PROJECTS MONTHLY REPORT'!AA105</f>
        <v>0</v>
      </c>
      <c r="AB105" s="152">
        <f>'ALL PROJECTS MONTHLY REPORT'!AB105</f>
        <v>13397000</v>
      </c>
      <c r="AC105" s="152">
        <f>'ALL PROJECTS MONTHLY REPORT'!AC105</f>
        <v>211211</v>
      </c>
      <c r="AD105" s="37">
        <f>'ALL PROJECTS MONTHLY REPORT'!AD105</f>
        <v>13608211</v>
      </c>
      <c r="AE105" s="28">
        <f>'ALL PROJECTS MONTHLY REPORT'!AE105</f>
        <v>1.5765544524893631E-2</v>
      </c>
      <c r="AF105" s="37">
        <f>'ALL PROJECTS MONTHLY REPORT'!AF105</f>
        <v>13608211</v>
      </c>
      <c r="AG105" s="152">
        <f>'ALL PROJECTS MONTHLY REPORT'!AG105</f>
        <v>0</v>
      </c>
      <c r="AH105" s="37">
        <f>'ALL PROJECTS MONTHLY REPORT'!AH105</f>
        <v>13608211</v>
      </c>
      <c r="AI105" s="39">
        <f>'ALL PROJECTS MONTHLY REPORT'!AI105</f>
        <v>1</v>
      </c>
      <c r="AJ105" s="40">
        <f>'ALL PROJECTS MONTHLY REPORT'!AJ105</f>
        <v>6.69</v>
      </c>
      <c r="AK105" s="39">
        <f>'ALL PROJECTS MONTHLY REPORT'!AK105</f>
        <v>1</v>
      </c>
      <c r="AL105" s="119">
        <f>'ALL PROJECTS MONTHLY REPORT'!AL105</f>
        <v>0</v>
      </c>
      <c r="AM105" s="153" t="str">
        <f>'ALL PROJECTS MONTHLY REPORT'!AM105</f>
        <v>Project Closed</v>
      </c>
      <c r="AN105" s="154" t="s">
        <v>223</v>
      </c>
    </row>
    <row r="106" spans="1:40" s="155" customFormat="1" ht="43.2" x14ac:dyDescent="0.3">
      <c r="A106" s="147">
        <f>'ALL PROJECTS MONTHLY REPORT'!A106</f>
        <v>2010</v>
      </c>
      <c r="B106" s="148" t="str">
        <f>'ALL PROJECTS MONTHLY REPORT'!B106</f>
        <v>San Juan</v>
      </c>
      <c r="C106" s="148" t="str">
        <f>'ALL PROJECTS MONTHLY REPORT'!C106</f>
        <v>Vista Hermosa II (Fase II)</v>
      </c>
      <c r="D106" s="148" t="str">
        <f>'ALL PROJECTS MONTHLY REPORT'!D106</f>
        <v>José Negrón</v>
      </c>
      <c r="E106" s="148" t="str">
        <f>'ALL PROJECTS MONTHLY REPORT'!E106</f>
        <v>MAS Corporation</v>
      </c>
      <c r="F106" s="148" t="str">
        <f>'ALL PROJECTS MONTHLY REPORT'!F106</f>
        <v>AVP / Jorge L. Robert</v>
      </c>
      <c r="G106" s="148" t="str">
        <f>'ALL PROJECTS MONTHLY REPORT'!G106</f>
        <v>Guillermety, Ortiz &amp; Asoc.</v>
      </c>
      <c r="H106" s="148" t="str">
        <f>'ALL PROJECTS MONTHLY REPORT'!H106</f>
        <v>Urban Builders</v>
      </c>
      <c r="I106" s="149">
        <f>'ALL PROJECTS MONTHLY REPORT'!I106</f>
        <v>476</v>
      </c>
      <c r="J106" s="149">
        <f>'ALL PROJECTS MONTHLY REPORT'!J106</f>
        <v>476</v>
      </c>
      <c r="K106" s="149">
        <f>'ALL PROJECTS MONTHLY REPORT'!K106</f>
        <v>0</v>
      </c>
      <c r="L106" s="26">
        <f>'ALL PROJECTS MONTHLY REPORT'!L106</f>
        <v>476</v>
      </c>
      <c r="M106" s="149">
        <f>'ALL PROJECTS MONTHLY REPORT'!M106</f>
        <v>0</v>
      </c>
      <c r="N106" s="149">
        <f>'ALL PROJECTS MONTHLY REPORT'!N106</f>
        <v>1216</v>
      </c>
      <c r="O106" s="149">
        <f>'ALL PROJECTS MONTHLY REPORT'!O106</f>
        <v>590</v>
      </c>
      <c r="P106" s="27">
        <f>'ALL PROJECTS MONTHLY REPORT'!P106</f>
        <v>1806</v>
      </c>
      <c r="Q106" s="28">
        <f>'ALL PROJECTS MONTHLY REPORT'!Q106</f>
        <v>0.48519736842105265</v>
      </c>
      <c r="R106" s="29">
        <f>'ALL PROJECTS MONTHLY REPORT'!R106</f>
        <v>1442</v>
      </c>
      <c r="S106" s="28">
        <f>'ALL PROJECTS MONTHLY REPORT'!S106</f>
        <v>1</v>
      </c>
      <c r="T106" s="31">
        <f>'ALL PROJECTS MONTHLY REPORT'!T106</f>
        <v>35527</v>
      </c>
      <c r="U106" s="31">
        <f>'ALL PROJECTS MONTHLY REPORT'!U106</f>
        <v>36742</v>
      </c>
      <c r="V106" s="32">
        <f>'ALL PROJECTS MONTHLY REPORT'!V106</f>
        <v>37332</v>
      </c>
      <c r="W106" s="32">
        <f>'ALL PROJECTS MONTHLY REPORT'!W106</f>
        <v>36969</v>
      </c>
      <c r="X106" s="32">
        <f>'ALL PROJECTS MONTHLY REPORT'!X106</f>
        <v>37238</v>
      </c>
      <c r="Y106" s="31">
        <f>'ALL PROJECTS MONTHLY REPORT'!Y106</f>
        <v>0</v>
      </c>
      <c r="Z106" s="150">
        <f>'ALL PROJECTS MONTHLY REPORT'!Z106</f>
        <v>0</v>
      </c>
      <c r="AA106" s="151">
        <f>'ALL PROJECTS MONTHLY REPORT'!AA106</f>
        <v>0</v>
      </c>
      <c r="AB106" s="152">
        <f>'ALL PROJECTS MONTHLY REPORT'!AB106</f>
        <v>17900000</v>
      </c>
      <c r="AC106" s="152">
        <f>'ALL PROJECTS MONTHLY REPORT'!AC106</f>
        <v>1037096.5</v>
      </c>
      <c r="AD106" s="37">
        <f>'ALL PROJECTS MONTHLY REPORT'!AD106</f>
        <v>18937096.5</v>
      </c>
      <c r="AE106" s="28">
        <f>'ALL PROJECTS MONTHLY REPORT'!AE106</f>
        <v>5.7938351955307263E-2</v>
      </c>
      <c r="AF106" s="37">
        <f>'ALL PROJECTS MONTHLY REPORT'!AF106</f>
        <v>18371767.140000001</v>
      </c>
      <c r="AG106" s="152">
        <f>'ALL PROJECTS MONTHLY REPORT'!AG106</f>
        <v>0</v>
      </c>
      <c r="AH106" s="37">
        <f>'ALL PROJECTS MONTHLY REPORT'!AH106</f>
        <v>18371767.140000001</v>
      </c>
      <c r="AI106" s="39">
        <f>'ALL PROJECTS MONTHLY REPORT'!AI106</f>
        <v>0.97014698847840797</v>
      </c>
      <c r="AJ106" s="40">
        <f>'ALL PROJECTS MONTHLY REPORT'!AJ106</f>
        <v>3.0294117647058822</v>
      </c>
      <c r="AK106" s="39">
        <f>'ALL PROJECTS MONTHLY REPORT'!AK106</f>
        <v>1</v>
      </c>
      <c r="AL106" s="119">
        <f>'ALL PROJECTS MONTHLY REPORT'!AL106</f>
        <v>0</v>
      </c>
      <c r="AM106" s="153" t="str">
        <f>'ALL PROJECTS MONTHLY REPORT'!AM106</f>
        <v>Project Closed</v>
      </c>
      <c r="AN106" s="154" t="s">
        <v>223</v>
      </c>
    </row>
    <row r="107" spans="1:40" s="155" customFormat="1" ht="28.8" x14ac:dyDescent="0.3">
      <c r="A107" s="147">
        <f>'ALL PROJECTS MONTHLY REPORT'!A107</f>
        <v>5031</v>
      </c>
      <c r="B107" s="148" t="str">
        <f>'ALL PROJECTS MONTHLY REPORT'!B107</f>
        <v>San Juan</v>
      </c>
      <c r="C107" s="148" t="str">
        <f>'ALL PROJECTS MONTHLY REPORT'!C107</f>
        <v>Jardines de Campo Rico</v>
      </c>
      <c r="D107" s="148" t="str">
        <f>'ALL PROJECTS MONTHLY REPORT'!D107</f>
        <v>José Negrón</v>
      </c>
      <c r="E107" s="148" t="str">
        <f>'ALL PROJECTS MONTHLY REPORT'!E107</f>
        <v>Cost Control</v>
      </c>
      <c r="F107" s="148" t="str">
        <f>'ALL PROJECTS MONTHLY REPORT'!F107</f>
        <v>CMS</v>
      </c>
      <c r="G107" s="148" t="str">
        <f>'ALL PROJECTS MONTHLY REPORT'!G107</f>
        <v>DG3A</v>
      </c>
      <c r="H107" s="148" t="str">
        <f>'ALL PROJECTS MONTHLY REPORT'!H107</f>
        <v>North Connstruction</v>
      </c>
      <c r="I107" s="149">
        <f>'ALL PROJECTS MONTHLY REPORT'!I107</f>
        <v>196</v>
      </c>
      <c r="J107" s="149">
        <f>'ALL PROJECTS MONTHLY REPORT'!J107</f>
        <v>196</v>
      </c>
      <c r="K107" s="149">
        <f>'ALL PROJECTS MONTHLY REPORT'!K107</f>
        <v>0</v>
      </c>
      <c r="L107" s="26">
        <f>'ALL PROJECTS MONTHLY REPORT'!L107</f>
        <v>196</v>
      </c>
      <c r="M107" s="149">
        <f>'ALL PROJECTS MONTHLY REPORT'!M107</f>
        <v>0</v>
      </c>
      <c r="N107" s="149">
        <f>'ALL PROJECTS MONTHLY REPORT'!N107</f>
        <v>750</v>
      </c>
      <c r="O107" s="149">
        <f>'ALL PROJECTS MONTHLY REPORT'!O107</f>
        <v>263</v>
      </c>
      <c r="P107" s="27">
        <f>'ALL PROJECTS MONTHLY REPORT'!P107</f>
        <v>1013</v>
      </c>
      <c r="Q107" s="28">
        <f>'ALL PROJECTS MONTHLY REPORT'!Q107</f>
        <v>0.35066666666666668</v>
      </c>
      <c r="R107" s="29">
        <f>'ALL PROJECTS MONTHLY REPORT'!R107</f>
        <v>1012</v>
      </c>
      <c r="S107" s="28">
        <f>'ALL PROJECTS MONTHLY REPORT'!S107</f>
        <v>1</v>
      </c>
      <c r="T107" s="31">
        <f>'ALL PROJECTS MONTHLY REPORT'!T107</f>
        <v>38747</v>
      </c>
      <c r="U107" s="31">
        <f>'ALL PROJECTS MONTHLY REPORT'!U107</f>
        <v>39496</v>
      </c>
      <c r="V107" s="32">
        <f>'ALL PROJECTS MONTHLY REPORT'!V107</f>
        <v>39759</v>
      </c>
      <c r="W107" s="32">
        <f>'ALL PROJECTS MONTHLY REPORT'!W107</f>
        <v>39759</v>
      </c>
      <c r="X107" s="32">
        <f>'ALL PROJECTS MONTHLY REPORT'!X107</f>
        <v>39786</v>
      </c>
      <c r="Y107" s="31">
        <f>'ALL PROJECTS MONTHLY REPORT'!Y107</f>
        <v>0</v>
      </c>
      <c r="Z107" s="150" t="str">
        <f>'ALL PROJECTS MONTHLY REPORT'!Z107</f>
        <v>Tax Credit</v>
      </c>
      <c r="AA107" s="151">
        <f>'ALL PROJECTS MONTHLY REPORT'!AA107</f>
        <v>0</v>
      </c>
      <c r="AB107" s="152">
        <f>'ALL PROJECTS MONTHLY REPORT'!AB107</f>
        <v>19483000</v>
      </c>
      <c r="AC107" s="152">
        <f>'ALL PROJECTS MONTHLY REPORT'!AC107</f>
        <v>17564</v>
      </c>
      <c r="AD107" s="37">
        <f>'ALL PROJECTS MONTHLY REPORT'!AD107</f>
        <v>19500564</v>
      </c>
      <c r="AE107" s="28">
        <f>'ALL PROJECTS MONTHLY REPORT'!AE107</f>
        <v>9.0150387517322795E-4</v>
      </c>
      <c r="AF107" s="37">
        <f>'ALL PROJECTS MONTHLY REPORT'!AF107</f>
        <v>19500564</v>
      </c>
      <c r="AG107" s="152">
        <f>'ALL PROJECTS MONTHLY REPORT'!AG107</f>
        <v>0</v>
      </c>
      <c r="AH107" s="37">
        <f>'ALL PROJECTS MONTHLY REPORT'!AH107</f>
        <v>19500564</v>
      </c>
      <c r="AI107" s="39">
        <f>'ALL PROJECTS MONTHLY REPORT'!AI107</f>
        <v>1</v>
      </c>
      <c r="AJ107" s="40">
        <f>'ALL PROJECTS MONTHLY REPORT'!AJ107</f>
        <v>5.1632653061224492</v>
      </c>
      <c r="AK107" s="39">
        <f>'ALL PROJECTS MONTHLY REPORT'!AK107</f>
        <v>1</v>
      </c>
      <c r="AL107" s="119">
        <f>'ALL PROJECTS MONTHLY REPORT'!AL107</f>
        <v>0</v>
      </c>
      <c r="AM107" s="153" t="str">
        <f>'ALL PROJECTS MONTHLY REPORT'!AM107</f>
        <v>Project Closed</v>
      </c>
      <c r="AN107" s="154" t="s">
        <v>223</v>
      </c>
    </row>
    <row r="108" spans="1:40" s="155" customFormat="1" ht="28.8" x14ac:dyDescent="0.3">
      <c r="A108" s="147">
        <f>'ALL PROJECTS MONTHLY REPORT'!A108</f>
        <v>5143</v>
      </c>
      <c r="B108" s="148" t="str">
        <f>'ALL PROJECTS MONTHLY REPORT'!B108</f>
        <v>San Juan</v>
      </c>
      <c r="C108" s="148" t="str">
        <f>'ALL PROJECTS MONTHLY REPORT'!C108</f>
        <v>Monte Park</v>
      </c>
      <c r="D108" s="148" t="str">
        <f>'ALL PROJECTS MONTHLY REPORT'!D108</f>
        <v>José Negrón</v>
      </c>
      <c r="E108" s="148" t="str">
        <f>'ALL PROJECTS MONTHLY REPORT'!E108</f>
        <v>Housing Promoters</v>
      </c>
      <c r="F108" s="148" t="str">
        <f>'ALL PROJECTS MONTHLY REPORT'!F108</f>
        <v>AVP / SAGA</v>
      </c>
      <c r="G108" s="148" t="str">
        <f>'ALL PROJECTS MONTHLY REPORT'!G108</f>
        <v>Molinary</v>
      </c>
      <c r="H108" s="148" t="str">
        <f>'ALL PROJECTS MONTHLY REPORT'!H108</f>
        <v>Fernández &amp; Gutiérrez</v>
      </c>
      <c r="I108" s="149">
        <f>'ALL PROJECTS MONTHLY REPORT'!I108</f>
        <v>224</v>
      </c>
      <c r="J108" s="149">
        <f>'ALL PROJECTS MONTHLY REPORT'!J108</f>
        <v>224</v>
      </c>
      <c r="K108" s="149">
        <f>'ALL PROJECTS MONTHLY REPORT'!K108</f>
        <v>0</v>
      </c>
      <c r="L108" s="26">
        <f>'ALL PROJECTS MONTHLY REPORT'!L108</f>
        <v>224</v>
      </c>
      <c r="M108" s="149">
        <f>'ALL PROJECTS MONTHLY REPORT'!M108</f>
        <v>0</v>
      </c>
      <c r="N108" s="149">
        <f>'ALL PROJECTS MONTHLY REPORT'!N108</f>
        <v>874</v>
      </c>
      <c r="O108" s="149">
        <f>'ALL PROJECTS MONTHLY REPORT'!O108</f>
        <v>345</v>
      </c>
      <c r="P108" s="27">
        <f>'ALL PROJECTS MONTHLY REPORT'!P108</f>
        <v>1219</v>
      </c>
      <c r="Q108" s="28">
        <f>'ALL PROJECTS MONTHLY REPORT'!Q108</f>
        <v>0.39473684210526316</v>
      </c>
      <c r="R108" s="29">
        <f>'ALL PROJECTS MONTHLY REPORT'!R108</f>
        <v>1517</v>
      </c>
      <c r="S108" s="28">
        <f>'ALL PROJECTS MONTHLY REPORT'!S108</f>
        <v>1</v>
      </c>
      <c r="T108" s="31">
        <f>'ALL PROJECTS MONTHLY REPORT'!T108</f>
        <v>35370</v>
      </c>
      <c r="U108" s="31">
        <f>'ALL PROJECTS MONTHLY REPORT'!U108</f>
        <v>36243</v>
      </c>
      <c r="V108" s="32">
        <f>'ALL PROJECTS MONTHLY REPORT'!V108</f>
        <v>36588</v>
      </c>
      <c r="W108" s="32">
        <f>'ALL PROJECTS MONTHLY REPORT'!W108</f>
        <v>36887</v>
      </c>
      <c r="X108" s="32">
        <f>'ALL PROJECTS MONTHLY REPORT'!X108</f>
        <v>36959</v>
      </c>
      <c r="Y108" s="31">
        <f>'ALL PROJECTS MONTHLY REPORT'!Y108</f>
        <v>0</v>
      </c>
      <c r="Z108" s="150">
        <f>'ALL PROJECTS MONTHLY REPORT'!Z108</f>
        <v>0</v>
      </c>
      <c r="AA108" s="151">
        <f>'ALL PROJECTS MONTHLY REPORT'!AA108</f>
        <v>0</v>
      </c>
      <c r="AB108" s="152">
        <f>'ALL PROJECTS MONTHLY REPORT'!AB108</f>
        <v>10585212</v>
      </c>
      <c r="AC108" s="152">
        <f>'ALL PROJECTS MONTHLY REPORT'!AC108</f>
        <v>350973</v>
      </c>
      <c r="AD108" s="37">
        <f>'ALL PROJECTS MONTHLY REPORT'!AD108</f>
        <v>10936185</v>
      </c>
      <c r="AE108" s="28">
        <f>'ALL PROJECTS MONTHLY REPORT'!AE108</f>
        <v>3.3156917405149748E-2</v>
      </c>
      <c r="AF108" s="37">
        <f>'ALL PROJECTS MONTHLY REPORT'!AF108</f>
        <v>10936185</v>
      </c>
      <c r="AG108" s="152">
        <f>'ALL PROJECTS MONTHLY REPORT'!AG108</f>
        <v>0</v>
      </c>
      <c r="AH108" s="37">
        <f>'ALL PROJECTS MONTHLY REPORT'!AH108</f>
        <v>10936185</v>
      </c>
      <c r="AI108" s="39">
        <f>'ALL PROJECTS MONTHLY REPORT'!AI108</f>
        <v>1</v>
      </c>
      <c r="AJ108" s="40">
        <f>'ALL PROJECTS MONTHLY REPORT'!AJ108</f>
        <v>6.7723214285714288</v>
      </c>
      <c r="AK108" s="39">
        <f>'ALL PROJECTS MONTHLY REPORT'!AK108</f>
        <v>1</v>
      </c>
      <c r="AL108" s="119">
        <f>'ALL PROJECTS MONTHLY REPORT'!AL108</f>
        <v>0</v>
      </c>
      <c r="AM108" s="153" t="str">
        <f>'ALL PROJECTS MONTHLY REPORT'!AM108</f>
        <v>Project Closed</v>
      </c>
      <c r="AN108" s="154" t="s">
        <v>223</v>
      </c>
    </row>
    <row r="109" spans="1:40" s="155" customFormat="1" ht="43.2" x14ac:dyDescent="0.3">
      <c r="A109" s="147">
        <f>'ALL PROJECTS MONTHLY REPORT'!A109</f>
        <v>5017</v>
      </c>
      <c r="B109" s="148" t="str">
        <f>'ALL PROJECTS MONTHLY REPORT'!B109</f>
        <v>San Juan</v>
      </c>
      <c r="C109" s="148" t="str">
        <f>'ALL PROJECTS MONTHLY REPORT'!C109</f>
        <v>San Martín</v>
      </c>
      <c r="D109" s="148" t="str">
        <f>'ALL PROJECTS MONTHLY REPORT'!D109</f>
        <v>Luis Rodríguez</v>
      </c>
      <c r="E109" s="148" t="str">
        <f>'ALL PROJECTS MONTHLY REPORT'!E109</f>
        <v>Housing Promoters</v>
      </c>
      <c r="F109" s="148" t="str">
        <f>'ALL PROJECTS MONTHLY REPORT'!F109</f>
        <v xml:space="preserve">LMC
</v>
      </c>
      <c r="G109" s="148" t="str">
        <f>'ALL PROJECTS MONTHLY REPORT'!G109</f>
        <v>Enrique Ruiz &amp; Assoc.</v>
      </c>
      <c r="H109" s="148" t="str">
        <f>'ALL PROJECTS MONTHLY REPORT'!H109</f>
        <v>Del Valle Group</v>
      </c>
      <c r="I109" s="149">
        <f>'ALL PROJECTS MONTHLY REPORT'!I109</f>
        <v>300</v>
      </c>
      <c r="J109" s="149">
        <f>'ALL PROJECTS MONTHLY REPORT'!J109</f>
        <v>300</v>
      </c>
      <c r="K109" s="149">
        <f>'ALL PROJECTS MONTHLY REPORT'!K109</f>
        <v>0</v>
      </c>
      <c r="L109" s="26">
        <f>'ALL PROJECTS MONTHLY REPORT'!L109</f>
        <v>300</v>
      </c>
      <c r="M109" s="149">
        <f>'ALL PROJECTS MONTHLY REPORT'!M109</f>
        <v>0</v>
      </c>
      <c r="N109" s="149">
        <f>'ALL PROJECTS MONTHLY REPORT'!N109</f>
        <v>1095</v>
      </c>
      <c r="O109" s="149">
        <f>'ALL PROJECTS MONTHLY REPORT'!O109</f>
        <v>353</v>
      </c>
      <c r="P109" s="27">
        <f>'ALL PROJECTS MONTHLY REPORT'!P109</f>
        <v>1448</v>
      </c>
      <c r="Q109" s="28">
        <f>'ALL PROJECTS MONTHLY REPORT'!Q109</f>
        <v>0.32237442922374432</v>
      </c>
      <c r="R109" s="29">
        <f>'ALL PROJECTS MONTHLY REPORT'!R109</f>
        <v>1631</v>
      </c>
      <c r="S109" s="28">
        <f>'ALL PROJECTS MONTHLY REPORT'!S109</f>
        <v>1</v>
      </c>
      <c r="T109" s="31">
        <f>'ALL PROJECTS MONTHLY REPORT'!T109</f>
        <v>37755</v>
      </c>
      <c r="U109" s="31">
        <f>'ALL PROJECTS MONTHLY REPORT'!U109</f>
        <v>38849</v>
      </c>
      <c r="V109" s="32">
        <f>'ALL PROJECTS MONTHLY REPORT'!V109</f>
        <v>39202</v>
      </c>
      <c r="W109" s="32">
        <f>'ALL PROJECTS MONTHLY REPORT'!W109</f>
        <v>39386</v>
      </c>
      <c r="X109" s="32">
        <f>'ALL PROJECTS MONTHLY REPORT'!X109</f>
        <v>39477</v>
      </c>
      <c r="Y109" s="31">
        <f>'ALL PROJECTS MONTHLY REPORT'!Y109</f>
        <v>0</v>
      </c>
      <c r="Z109" s="150">
        <f>'ALL PROJECTS MONTHLY REPORT'!Z109</f>
        <v>0</v>
      </c>
      <c r="AA109" s="151">
        <f>'ALL PROJECTS MONTHLY REPORT'!AA109</f>
        <v>0</v>
      </c>
      <c r="AB109" s="152">
        <f>'ALL PROJECTS MONTHLY REPORT'!AB109</f>
        <v>19703000</v>
      </c>
      <c r="AC109" s="152">
        <f>'ALL PROJECTS MONTHLY REPORT'!AC109</f>
        <v>845652.15</v>
      </c>
      <c r="AD109" s="37">
        <f>'ALL PROJECTS MONTHLY REPORT'!AD109</f>
        <v>20548652.149999999</v>
      </c>
      <c r="AE109" s="28">
        <f>'ALL PROJECTS MONTHLY REPORT'!AE109</f>
        <v>4.2919969040247682E-2</v>
      </c>
      <c r="AF109" s="37">
        <f>'ALL PROJECTS MONTHLY REPORT'!AF109</f>
        <v>20180652.149999999</v>
      </c>
      <c r="AG109" s="152">
        <f>'ALL PROJECTS MONTHLY REPORT'!AG109</f>
        <v>0</v>
      </c>
      <c r="AH109" s="37">
        <f>'ALL PROJECTS MONTHLY REPORT'!AH109</f>
        <v>20180652.149999999</v>
      </c>
      <c r="AI109" s="39">
        <f>'ALL PROJECTS MONTHLY REPORT'!AI109</f>
        <v>0.98209128280951508</v>
      </c>
      <c r="AJ109" s="40">
        <f>'ALL PROJECTS MONTHLY REPORT'!AJ109</f>
        <v>5.4366666666666665</v>
      </c>
      <c r="AK109" s="39">
        <f>'ALL PROJECTS MONTHLY REPORT'!AK109</f>
        <v>1</v>
      </c>
      <c r="AL109" s="119">
        <f>'ALL PROJECTS MONTHLY REPORT'!AL109</f>
        <v>0</v>
      </c>
      <c r="AM109" s="153" t="str">
        <f>'ALL PROJECTS MONTHLY REPORT'!AM109</f>
        <v>Project Closed</v>
      </c>
      <c r="AN109" s="154" t="s">
        <v>223</v>
      </c>
    </row>
    <row r="110" spans="1:40" s="155" customFormat="1" ht="28.8" x14ac:dyDescent="0.3">
      <c r="A110" s="147">
        <f>'ALL PROJECTS MONTHLY REPORT'!A110</f>
        <v>5023</v>
      </c>
      <c r="B110" s="148" t="str">
        <f>'ALL PROJECTS MONTHLY REPORT'!B110</f>
        <v>San Juan</v>
      </c>
      <c r="C110" s="148" t="str">
        <f>'ALL PROJECTS MONTHLY REPORT'!C110</f>
        <v xml:space="preserve">San Fernando </v>
      </c>
      <c r="D110" s="148" t="str">
        <f>'ALL PROJECTS MONTHLY REPORT'!D110</f>
        <v>Luis Rodríguez</v>
      </c>
      <c r="E110" s="148" t="str">
        <f>'ALL PROJECTS MONTHLY REPORT'!E110</f>
        <v>Cost Control Company, Inc.</v>
      </c>
      <c r="F110" s="148" t="str">
        <f>'ALL PROJECTS MONTHLY REPORT'!F110</f>
        <v xml:space="preserve">LMC
</v>
      </c>
      <c r="G110" s="148" t="str">
        <f>'ALL PROJECTS MONTHLY REPORT'!G110</f>
        <v>DDHK</v>
      </c>
      <c r="H110" s="148" t="str">
        <f>'ALL PROJECTS MONTHLY REPORT'!H110</f>
        <v>Del Valle Group</v>
      </c>
      <c r="I110" s="149">
        <f>'ALL PROJECTS MONTHLY REPORT'!I110</f>
        <v>334</v>
      </c>
      <c r="J110" s="149">
        <f>'ALL PROJECTS MONTHLY REPORT'!J110</f>
        <v>334</v>
      </c>
      <c r="K110" s="149">
        <f>'ALL PROJECTS MONTHLY REPORT'!K110</f>
        <v>0</v>
      </c>
      <c r="L110" s="26">
        <f>'ALL PROJECTS MONTHLY REPORT'!L110</f>
        <v>334</v>
      </c>
      <c r="M110" s="149">
        <f>'ALL PROJECTS MONTHLY REPORT'!M110</f>
        <v>0</v>
      </c>
      <c r="N110" s="149">
        <f>'ALL PROJECTS MONTHLY REPORT'!N110</f>
        <v>1190</v>
      </c>
      <c r="O110" s="149">
        <f>'ALL PROJECTS MONTHLY REPORT'!O110</f>
        <v>807</v>
      </c>
      <c r="P110" s="27">
        <f>'ALL PROJECTS MONTHLY REPORT'!P110</f>
        <v>1997</v>
      </c>
      <c r="Q110" s="28">
        <f>'ALL PROJECTS MONTHLY REPORT'!Q110</f>
        <v>0.67815126050420171</v>
      </c>
      <c r="R110" s="29">
        <f>'ALL PROJECTS MONTHLY REPORT'!R110</f>
        <v>1965</v>
      </c>
      <c r="S110" s="28">
        <f>'ALL PROJECTS MONTHLY REPORT'!S110</f>
        <v>1</v>
      </c>
      <c r="T110" s="31">
        <f>'ALL PROJECTS MONTHLY REPORT'!T110</f>
        <v>38331</v>
      </c>
      <c r="U110" s="31">
        <f>'ALL PROJECTS MONTHLY REPORT'!U110</f>
        <v>39520</v>
      </c>
      <c r="V110" s="32">
        <f>'ALL PROJECTS MONTHLY REPORT'!V110</f>
        <v>40327</v>
      </c>
      <c r="W110" s="32">
        <f>'ALL PROJECTS MONTHLY REPORT'!W110</f>
        <v>40296</v>
      </c>
      <c r="X110" s="32">
        <f>'ALL PROJECTS MONTHLY REPORT'!X110</f>
        <v>40466</v>
      </c>
      <c r="Y110" s="31">
        <f>'ALL PROJECTS MONTHLY REPORT'!Y110</f>
        <v>0</v>
      </c>
      <c r="Z110" s="150" t="str">
        <f>'ALL PROJECTS MONTHLY REPORT'!Z110</f>
        <v xml:space="preserve">Tax Credit </v>
      </c>
      <c r="AA110" s="151">
        <f>'ALL PROJECTS MONTHLY REPORT'!AA110</f>
        <v>0</v>
      </c>
      <c r="AB110" s="152">
        <f>'ALL PROJECTS MONTHLY REPORT'!AB110</f>
        <v>32133000</v>
      </c>
      <c r="AC110" s="152">
        <f>'ALL PROJECTS MONTHLY REPORT'!AC110</f>
        <v>1051432.05</v>
      </c>
      <c r="AD110" s="37">
        <f>'ALL PROJECTS MONTHLY REPORT'!AD110</f>
        <v>33184432.050000001</v>
      </c>
      <c r="AE110" s="28">
        <f>'ALL PROJECTS MONTHLY REPORT'!AE110</f>
        <v>3.2721253851181027E-2</v>
      </c>
      <c r="AF110" s="37">
        <f>'ALL PROJECTS MONTHLY REPORT'!AF110</f>
        <v>33163350.989999998</v>
      </c>
      <c r="AG110" s="152">
        <f>'ALL PROJECTS MONTHLY REPORT'!AG110</f>
        <v>0</v>
      </c>
      <c r="AH110" s="37">
        <f>'ALL PROJECTS MONTHLY REPORT'!AH110</f>
        <v>33163350.989999998</v>
      </c>
      <c r="AI110" s="39">
        <f>'ALL PROJECTS MONTHLY REPORT'!AI110</f>
        <v>0.99936473042635654</v>
      </c>
      <c r="AJ110" s="40">
        <f>'ALL PROJECTS MONTHLY REPORT'!AJ110</f>
        <v>5.8832335329341321</v>
      </c>
      <c r="AK110" s="39">
        <f>'ALL PROJECTS MONTHLY REPORT'!AK110</f>
        <v>1</v>
      </c>
      <c r="AL110" s="119">
        <f>'ALL PROJECTS MONTHLY REPORT'!AL110</f>
        <v>0</v>
      </c>
      <c r="AM110" s="153" t="str">
        <f>'ALL PROJECTS MONTHLY REPORT'!AM110</f>
        <v>Project Closed</v>
      </c>
      <c r="AN110" s="154" t="s">
        <v>223</v>
      </c>
    </row>
    <row r="111" spans="1:40" s="155" customFormat="1" ht="28.8" x14ac:dyDescent="0.3">
      <c r="A111" s="147">
        <f>'ALL PROJECTS MONTHLY REPORT'!A111</f>
        <v>5135</v>
      </c>
      <c r="B111" s="148" t="str">
        <f>'ALL PROJECTS MONTHLY REPORT'!B111</f>
        <v>San Juan</v>
      </c>
      <c r="C111" s="148" t="str">
        <f>'ALL PROJECTS MONTHLY REPORT'!C111</f>
        <v>Las Dalias</v>
      </c>
      <c r="D111" s="148" t="str">
        <f>'ALL PROJECTS MONTHLY REPORT'!D111</f>
        <v>Luis Rodríguez</v>
      </c>
      <c r="E111" s="148" t="str">
        <f>'ALL PROJECTS MONTHLY REPORT'!E111</f>
        <v>Housing Promoters</v>
      </c>
      <c r="F111" s="148" t="str">
        <f>'ALL PROJECTS MONTHLY REPORT'!F111</f>
        <v>CMS</v>
      </c>
      <c r="G111" s="148" t="str">
        <f>'ALL PROJECTS MONTHLY REPORT'!G111</f>
        <v>CSA Architects</v>
      </c>
      <c r="H111" s="148" t="str">
        <f>'ALL PROJECTS MONTHLY REPORT'!H111</f>
        <v xml:space="preserve">Del Valle Group </v>
      </c>
      <c r="I111" s="149">
        <f>'ALL PROJECTS MONTHLY REPORT'!I111</f>
        <v>240</v>
      </c>
      <c r="J111" s="149">
        <f>'ALL PROJECTS MONTHLY REPORT'!J111</f>
        <v>240</v>
      </c>
      <c r="K111" s="149">
        <f>'ALL PROJECTS MONTHLY REPORT'!K111</f>
        <v>0</v>
      </c>
      <c r="L111" s="26">
        <f>'ALL PROJECTS MONTHLY REPORT'!L111</f>
        <v>240</v>
      </c>
      <c r="M111" s="149">
        <f>'ALL PROJECTS MONTHLY REPORT'!M111</f>
        <v>0</v>
      </c>
      <c r="N111" s="149">
        <f>'ALL PROJECTS MONTHLY REPORT'!N111</f>
        <v>1195</v>
      </c>
      <c r="O111" s="149">
        <f>'ALL PROJECTS MONTHLY REPORT'!O111</f>
        <v>271</v>
      </c>
      <c r="P111" s="27">
        <f>'ALL PROJECTS MONTHLY REPORT'!P111</f>
        <v>1466</v>
      </c>
      <c r="Q111" s="28">
        <f>'ALL PROJECTS MONTHLY REPORT'!Q111</f>
        <v>0.22677824267782426</v>
      </c>
      <c r="R111" s="29">
        <f>'ALL PROJECTS MONTHLY REPORT'!R111</f>
        <v>1458</v>
      </c>
      <c r="S111" s="28">
        <f>'ALL PROJECTS MONTHLY REPORT'!S111</f>
        <v>1</v>
      </c>
      <c r="T111" s="31">
        <f>'ALL PROJECTS MONTHLY REPORT'!T111</f>
        <v>38042</v>
      </c>
      <c r="U111" s="31">
        <f>'ALL PROJECTS MONTHLY REPORT'!U111</f>
        <v>39236</v>
      </c>
      <c r="V111" s="32">
        <f>'ALL PROJECTS MONTHLY REPORT'!V111</f>
        <v>39507</v>
      </c>
      <c r="W111" s="32">
        <f>'ALL PROJECTS MONTHLY REPORT'!W111</f>
        <v>39500</v>
      </c>
      <c r="X111" s="32">
        <f>'ALL PROJECTS MONTHLY REPORT'!X111</f>
        <v>39560</v>
      </c>
      <c r="Y111" s="31">
        <f>'ALL PROJECTS MONTHLY REPORT'!Y111</f>
        <v>0</v>
      </c>
      <c r="Z111" s="150" t="str">
        <f>'ALL PROJECTS MONTHLY REPORT'!Z111</f>
        <v>Tax Credit 908-2008</v>
      </c>
      <c r="AA111" s="151">
        <f>'ALL PROJECTS MONTHLY REPORT'!AA111</f>
        <v>0</v>
      </c>
      <c r="AB111" s="152">
        <f>'ALL PROJECTS MONTHLY REPORT'!AB111</f>
        <v>22437872.18</v>
      </c>
      <c r="AC111" s="152">
        <f>'ALL PROJECTS MONTHLY REPORT'!AC111</f>
        <v>818872.18</v>
      </c>
      <c r="AD111" s="37">
        <f>'ALL PROJECTS MONTHLY REPORT'!AD111</f>
        <v>23256744.359999999</v>
      </c>
      <c r="AE111" s="28">
        <f>'ALL PROJECTS MONTHLY REPORT'!AE111</f>
        <v>3.6495090685555377E-2</v>
      </c>
      <c r="AF111" s="37">
        <f>'ALL PROJECTS MONTHLY REPORT'!AF111</f>
        <v>23256744.359999999</v>
      </c>
      <c r="AG111" s="152">
        <f>'ALL PROJECTS MONTHLY REPORT'!AG111</f>
        <v>0</v>
      </c>
      <c r="AH111" s="37">
        <f>'ALL PROJECTS MONTHLY REPORT'!AH111</f>
        <v>23256744.359999999</v>
      </c>
      <c r="AI111" s="39">
        <f>'ALL PROJECTS MONTHLY REPORT'!AI111</f>
        <v>1</v>
      </c>
      <c r="AJ111" s="40">
        <f>'ALL PROJECTS MONTHLY REPORT'!AJ111</f>
        <v>6.0750000000000002</v>
      </c>
      <c r="AK111" s="39">
        <f>'ALL PROJECTS MONTHLY REPORT'!AK111</f>
        <v>1</v>
      </c>
      <c r="AL111" s="119">
        <f>'ALL PROJECTS MONTHLY REPORT'!AL111</f>
        <v>0</v>
      </c>
      <c r="AM111" s="153" t="str">
        <f>'ALL PROJECTS MONTHLY REPORT'!AM111</f>
        <v>Project Closed</v>
      </c>
      <c r="AN111" s="154" t="s">
        <v>223</v>
      </c>
    </row>
    <row r="112" spans="1:40" s="155" customFormat="1" ht="28.8" x14ac:dyDescent="0.3">
      <c r="A112" s="147">
        <f>'ALL PROJECTS MONTHLY REPORT'!A112</f>
        <v>5161</v>
      </c>
      <c r="B112" s="148" t="str">
        <f>'ALL PROJECTS MONTHLY REPORT'!B112</f>
        <v>San Juan</v>
      </c>
      <c r="C112" s="148" t="str">
        <f>'ALL PROJECTS MONTHLY REPORT'!C112</f>
        <v>El Manatial</v>
      </c>
      <c r="D112" s="148" t="str">
        <f>'ALL PROJECTS MONTHLY REPORT'!D112</f>
        <v>Luis Rodríguez</v>
      </c>
      <c r="E112" s="148" t="str">
        <f>'ALL PROJECTS MONTHLY REPORT'!E112</f>
        <v>MAS Corporation</v>
      </c>
      <c r="F112" s="148" t="str">
        <f>'ALL PROJECTS MONTHLY REPORT'!F112</f>
        <v>CMS</v>
      </c>
      <c r="G112" s="148" t="str">
        <f>'ALL PROJECTS MONTHLY REPORT'!G112</f>
        <v>Behar-Ybarra</v>
      </c>
      <c r="H112" s="148" t="str">
        <f>'ALL PROJECTS MONTHLY REPORT'!H112</f>
        <v>Del Valle Group</v>
      </c>
      <c r="I112" s="149">
        <f>'ALL PROJECTS MONTHLY REPORT'!I112</f>
        <v>200</v>
      </c>
      <c r="J112" s="149">
        <f>'ALL PROJECTS MONTHLY REPORT'!J112</f>
        <v>200</v>
      </c>
      <c r="K112" s="149">
        <f>'ALL PROJECTS MONTHLY REPORT'!K112</f>
        <v>0</v>
      </c>
      <c r="L112" s="26">
        <f>'ALL PROJECTS MONTHLY REPORT'!L112</f>
        <v>200</v>
      </c>
      <c r="M112" s="149">
        <f>'ALL PROJECTS MONTHLY REPORT'!M112</f>
        <v>0</v>
      </c>
      <c r="N112" s="149">
        <f>'ALL PROJECTS MONTHLY REPORT'!N112</f>
        <v>890</v>
      </c>
      <c r="O112" s="149">
        <f>'ALL PROJECTS MONTHLY REPORT'!O112</f>
        <v>345</v>
      </c>
      <c r="P112" s="27">
        <f>'ALL PROJECTS MONTHLY REPORT'!P112</f>
        <v>1235</v>
      </c>
      <c r="Q112" s="28">
        <f>'ALL PROJECTS MONTHLY REPORT'!Q112</f>
        <v>0.38764044943820225</v>
      </c>
      <c r="R112" s="29">
        <f>'ALL PROJECTS MONTHLY REPORT'!R112</f>
        <v>1234</v>
      </c>
      <c r="S112" s="28">
        <f>'ALL PROJECTS MONTHLY REPORT'!S112</f>
        <v>1</v>
      </c>
      <c r="T112" s="31">
        <f>'ALL PROJECTS MONTHLY REPORT'!T112</f>
        <v>38012</v>
      </c>
      <c r="U112" s="31">
        <f>'ALL PROJECTS MONTHLY REPORT'!U112</f>
        <v>38901</v>
      </c>
      <c r="V112" s="32">
        <f>'ALL PROJECTS MONTHLY REPORT'!V112</f>
        <v>39246</v>
      </c>
      <c r="W112" s="32">
        <f>'ALL PROJECTS MONTHLY REPORT'!W112</f>
        <v>39246</v>
      </c>
      <c r="X112" s="32">
        <f>'ALL PROJECTS MONTHLY REPORT'!X112</f>
        <v>39587</v>
      </c>
      <c r="Y112" s="31">
        <f>'ALL PROJECTS MONTHLY REPORT'!Y112</f>
        <v>0</v>
      </c>
      <c r="Z112" s="150">
        <f>'ALL PROJECTS MONTHLY REPORT'!Z112</f>
        <v>0</v>
      </c>
      <c r="AA112" s="151">
        <f>'ALL PROJECTS MONTHLY REPORT'!AA112</f>
        <v>0</v>
      </c>
      <c r="AB112" s="152">
        <f>'ALL PROJECTS MONTHLY REPORT'!AB112</f>
        <v>12929000</v>
      </c>
      <c r="AC112" s="152">
        <f>'ALL PROJECTS MONTHLY REPORT'!AC112</f>
        <v>1024355.41</v>
      </c>
      <c r="AD112" s="37">
        <f>'ALL PROJECTS MONTHLY REPORT'!AD112</f>
        <v>13953355.41</v>
      </c>
      <c r="AE112" s="28">
        <f>'ALL PROJECTS MONTHLY REPORT'!AE112</f>
        <v>7.9229283780648155E-2</v>
      </c>
      <c r="AF112" s="37">
        <f>'ALL PROJECTS MONTHLY REPORT'!AF112</f>
        <v>13953355.41</v>
      </c>
      <c r="AG112" s="152">
        <f>'ALL PROJECTS MONTHLY REPORT'!AG112</f>
        <v>0</v>
      </c>
      <c r="AH112" s="37">
        <f>'ALL PROJECTS MONTHLY REPORT'!AH112</f>
        <v>13953355.41</v>
      </c>
      <c r="AI112" s="39">
        <f>'ALL PROJECTS MONTHLY REPORT'!AI112</f>
        <v>1</v>
      </c>
      <c r="AJ112" s="40">
        <f>'ALL PROJECTS MONTHLY REPORT'!AJ112</f>
        <v>6.17</v>
      </c>
      <c r="AK112" s="39">
        <f>'ALL PROJECTS MONTHLY REPORT'!AK112</f>
        <v>1</v>
      </c>
      <c r="AL112" s="119">
        <f>'ALL PROJECTS MONTHLY REPORT'!AL112</f>
        <v>0</v>
      </c>
      <c r="AM112" s="153" t="str">
        <f>'ALL PROJECTS MONTHLY REPORT'!AM112</f>
        <v>Project Closed</v>
      </c>
      <c r="AN112" s="154" t="s">
        <v>223</v>
      </c>
    </row>
    <row r="113" spans="1:40" s="155" customFormat="1" ht="28.8" x14ac:dyDescent="0.3">
      <c r="A113" s="147">
        <f>'ALL PROJECTS MONTHLY REPORT'!A113</f>
        <v>5080</v>
      </c>
      <c r="B113" s="148" t="str">
        <f>'ALL PROJECTS MONTHLY REPORT'!B113</f>
        <v>San Juan</v>
      </c>
      <c r="C113" s="148" t="str">
        <f>'ALL PROJECTS MONTHLY REPORT'!C113</f>
        <v>Jardines de Cupey</v>
      </c>
      <c r="D113" s="148" t="str">
        <f>'ALL PROJECTS MONTHLY REPORT'!D113</f>
        <v>Félix Ortiz</v>
      </c>
      <c r="E113" s="148" t="str">
        <f>'ALL PROJECTS MONTHLY REPORT'!E113</f>
        <v>Cost Control Company, Inc.</v>
      </c>
      <c r="F113" s="148" t="str">
        <f>'ALL PROJECTS MONTHLY REPORT'!F113</f>
        <v xml:space="preserve">URS Caribe
</v>
      </c>
      <c r="G113" s="148" t="str">
        <f>'ALL PROJECTS MONTHLY REPORT'!G113</f>
        <v>Gautier &amp; de Torres</v>
      </c>
      <c r="H113" s="148" t="str">
        <f>'ALL PROJECTS MONTHLY REPORT'!H113</f>
        <v>Ferrovial 
Agroman</v>
      </c>
      <c r="I113" s="149">
        <f>'ALL PROJECTS MONTHLY REPORT'!I113</f>
        <v>308</v>
      </c>
      <c r="J113" s="149">
        <f>'ALL PROJECTS MONTHLY REPORT'!J113</f>
        <v>308</v>
      </c>
      <c r="K113" s="149">
        <f>'ALL PROJECTS MONTHLY REPORT'!K113</f>
        <v>0</v>
      </c>
      <c r="L113" s="26">
        <f>'ALL PROJECTS MONTHLY REPORT'!L113</f>
        <v>308</v>
      </c>
      <c r="M113" s="149">
        <f>'ALL PROJECTS MONTHLY REPORT'!M113</f>
        <v>0</v>
      </c>
      <c r="N113" s="149">
        <f>'ALL PROJECTS MONTHLY REPORT'!N113</f>
        <v>1095</v>
      </c>
      <c r="O113" s="149">
        <f>'ALL PROJECTS MONTHLY REPORT'!O113</f>
        <v>628</v>
      </c>
      <c r="P113" s="27">
        <f>'ALL PROJECTS MONTHLY REPORT'!P113</f>
        <v>1723</v>
      </c>
      <c r="Q113" s="28">
        <f>'ALL PROJECTS MONTHLY REPORT'!Q113</f>
        <v>0.57351598173515983</v>
      </c>
      <c r="R113" s="29">
        <f>'ALL PROJECTS MONTHLY REPORT'!R113</f>
        <v>1660</v>
      </c>
      <c r="S113" s="28">
        <f>'ALL PROJECTS MONTHLY REPORT'!S113</f>
        <v>1</v>
      </c>
      <c r="T113" s="31">
        <f>'ALL PROJECTS MONTHLY REPORT'!T113</f>
        <v>38763</v>
      </c>
      <c r="U113" s="31">
        <f>'ALL PROJECTS MONTHLY REPORT'!U113</f>
        <v>39857</v>
      </c>
      <c r="V113" s="32">
        <f>'ALL PROJECTS MONTHLY REPORT'!V113</f>
        <v>40485</v>
      </c>
      <c r="W113" s="32">
        <f>'ALL PROJECTS MONTHLY REPORT'!W113</f>
        <v>40423</v>
      </c>
      <c r="X113" s="32">
        <f>'ALL PROJECTS MONTHLY REPORT'!X113</f>
        <v>40777</v>
      </c>
      <c r="Y113" s="31">
        <f>'ALL PROJECTS MONTHLY REPORT'!Y113</f>
        <v>0</v>
      </c>
      <c r="Z113" s="150" t="str">
        <f>'ALL PROJECTS MONTHLY REPORT'!Z113</f>
        <v>Tax Credit</v>
      </c>
      <c r="AA113" s="151">
        <f>'ALL PROJECTS MONTHLY REPORT'!AA113</f>
        <v>0</v>
      </c>
      <c r="AB113" s="152">
        <f>'ALL PROJECTS MONTHLY REPORT'!AB113</f>
        <v>33630461</v>
      </c>
      <c r="AC113" s="152">
        <f>'ALL PROJECTS MONTHLY REPORT'!AC113</f>
        <v>1042731.4</v>
      </c>
      <c r="AD113" s="37">
        <f>'ALL PROJECTS MONTHLY REPORT'!AD113</f>
        <v>34673192.399999999</v>
      </c>
      <c r="AE113" s="28">
        <f>'ALL PROJECTS MONTHLY REPORT'!AE113</f>
        <v>3.1005563676334974E-2</v>
      </c>
      <c r="AF113" s="37">
        <f>'ALL PROJECTS MONTHLY REPORT'!AF113</f>
        <v>34673192.399999999</v>
      </c>
      <c r="AG113" s="152">
        <f>'ALL PROJECTS MONTHLY REPORT'!AG113</f>
        <v>0</v>
      </c>
      <c r="AH113" s="37">
        <f>'ALL PROJECTS MONTHLY REPORT'!AH113</f>
        <v>34673192.399999999</v>
      </c>
      <c r="AI113" s="39">
        <f>'ALL PROJECTS MONTHLY REPORT'!AI113</f>
        <v>1</v>
      </c>
      <c r="AJ113" s="40">
        <f>'ALL PROJECTS MONTHLY REPORT'!AJ113</f>
        <v>5.3896103896103895</v>
      </c>
      <c r="AK113" s="39">
        <f>'ALL PROJECTS MONTHLY REPORT'!AK113</f>
        <v>1</v>
      </c>
      <c r="AL113" s="119">
        <f>'ALL PROJECTS MONTHLY REPORT'!AL113</f>
        <v>0</v>
      </c>
      <c r="AM113" s="153" t="str">
        <f>'ALL PROJECTS MONTHLY REPORT'!AM113</f>
        <v>Project Closed</v>
      </c>
      <c r="AN113" s="154" t="s">
        <v>223</v>
      </c>
    </row>
    <row r="114" spans="1:40" s="155" customFormat="1" ht="57.6" x14ac:dyDescent="0.3">
      <c r="A114" s="147">
        <f>'ALL PROJECTS MONTHLY REPORT'!A114</f>
        <v>5040</v>
      </c>
      <c r="B114" s="148" t="str">
        <f>'ALL PROJECTS MONTHLY REPORT'!B114</f>
        <v>San Juan</v>
      </c>
      <c r="C114" s="148" t="str">
        <f>'ALL PROJECTS MONTHLY REPORT'!C114</f>
        <v>Jardines de Sellés Fase I                        (Take over agreement)</v>
      </c>
      <c r="D114" s="148" t="str">
        <f>'ALL PROJECTS MONTHLY REPORT'!D114</f>
        <v>Luz Acevedo</v>
      </c>
      <c r="E114" s="148">
        <f>'ALL PROJECTS MONTHLY REPORT'!E114</f>
        <v>0</v>
      </c>
      <c r="F114" s="148" t="str">
        <f>'ALL PROJECTS MONTHLY REPORT'!F114</f>
        <v xml:space="preserve">BMA
</v>
      </c>
      <c r="G114" s="148" t="str">
        <f>'ALL PROJECTS MONTHLY REPORT'!G114</f>
        <v>URS Dames &amp; Moore</v>
      </c>
      <c r="H114" s="148" t="str">
        <f>'ALL PROJECTS MONTHLY REPORT'!H114</f>
        <v>Urban Builders (St. Paul Surety)</v>
      </c>
      <c r="I114" s="149">
        <f>'ALL PROJECTS MONTHLY REPORT'!I114</f>
        <v>184</v>
      </c>
      <c r="J114" s="149">
        <f>'ALL PROJECTS MONTHLY REPORT'!J114</f>
        <v>184</v>
      </c>
      <c r="K114" s="149">
        <f>'ALL PROJECTS MONTHLY REPORT'!K114</f>
        <v>0</v>
      </c>
      <c r="L114" s="26">
        <f>'ALL PROJECTS MONTHLY REPORT'!L114</f>
        <v>184</v>
      </c>
      <c r="M114" s="149">
        <f>'ALL PROJECTS MONTHLY REPORT'!M114</f>
        <v>0</v>
      </c>
      <c r="N114" s="149">
        <f>'ALL PROJECTS MONTHLY REPORT'!N114</f>
        <v>90</v>
      </c>
      <c r="O114" s="149">
        <f>'ALL PROJECTS MONTHLY REPORT'!O114</f>
        <v>0</v>
      </c>
      <c r="P114" s="27">
        <f>'ALL PROJECTS MONTHLY REPORT'!P114</f>
        <v>90</v>
      </c>
      <c r="Q114" s="28">
        <f>'ALL PROJECTS MONTHLY REPORT'!Q114</f>
        <v>0</v>
      </c>
      <c r="R114" s="29">
        <f>'ALL PROJECTS MONTHLY REPORT'!R114</f>
        <v>114</v>
      </c>
      <c r="S114" s="28">
        <f>'ALL PROJECTS MONTHLY REPORT'!S114</f>
        <v>1</v>
      </c>
      <c r="T114" s="31">
        <f>'ALL PROJECTS MONTHLY REPORT'!T114</f>
        <v>37853</v>
      </c>
      <c r="U114" s="31">
        <f>'ALL PROJECTS MONTHLY REPORT'!U114</f>
        <v>37942</v>
      </c>
      <c r="V114" s="32">
        <f>'ALL PROJECTS MONTHLY REPORT'!V114</f>
        <v>37942</v>
      </c>
      <c r="W114" s="32">
        <f>'ALL PROJECTS MONTHLY REPORT'!W114</f>
        <v>37967</v>
      </c>
      <c r="X114" s="32">
        <f>'ALL PROJECTS MONTHLY REPORT'!X114</f>
        <v>38034</v>
      </c>
      <c r="Y114" s="31">
        <f>'ALL PROJECTS MONTHLY REPORT'!Y114</f>
        <v>0</v>
      </c>
      <c r="Z114" s="150" t="str">
        <f>'ALL PROJECTS MONTHLY REPORT'!Z114</f>
        <v>CFP</v>
      </c>
      <c r="AA114" s="151">
        <f>'ALL PROJECTS MONTHLY REPORT'!AA114</f>
        <v>0</v>
      </c>
      <c r="AB114" s="152">
        <f>'ALL PROJECTS MONTHLY REPORT'!AB114</f>
        <v>9975000</v>
      </c>
      <c r="AC114" s="152">
        <f>'ALL PROJECTS MONTHLY REPORT'!AC114</f>
        <v>231719</v>
      </c>
      <c r="AD114" s="37">
        <f>'ALL PROJECTS MONTHLY REPORT'!AD114</f>
        <v>10206719</v>
      </c>
      <c r="AE114" s="28">
        <f>'ALL PROJECTS MONTHLY REPORT'!AE114</f>
        <v>2.322997493734336E-2</v>
      </c>
      <c r="AF114" s="37">
        <f>'ALL PROJECTS MONTHLY REPORT'!AF114</f>
        <v>10206719</v>
      </c>
      <c r="AG114" s="152">
        <f>'ALL PROJECTS MONTHLY REPORT'!AG114</f>
        <v>0</v>
      </c>
      <c r="AH114" s="37">
        <f>'ALL PROJECTS MONTHLY REPORT'!AH114</f>
        <v>10206719</v>
      </c>
      <c r="AI114" s="39">
        <f>'ALL PROJECTS MONTHLY REPORT'!AI114</f>
        <v>1</v>
      </c>
      <c r="AJ114" s="40">
        <f>'ALL PROJECTS MONTHLY REPORT'!AJ114</f>
        <v>0.61956521739130432</v>
      </c>
      <c r="AK114" s="39">
        <f>'ALL PROJECTS MONTHLY REPORT'!AK114</f>
        <v>1</v>
      </c>
      <c r="AL114" s="119">
        <f>'ALL PROJECTS MONTHLY REPORT'!AL114</f>
        <v>0</v>
      </c>
      <c r="AM114" s="153" t="str">
        <f>'ALL PROJECTS MONTHLY REPORT'!AM114</f>
        <v>Project Closed</v>
      </c>
      <c r="AN114" s="154" t="s">
        <v>223</v>
      </c>
    </row>
    <row r="115" spans="1:40" s="155" customFormat="1" ht="28.8" x14ac:dyDescent="0.3">
      <c r="A115" s="147">
        <f>'ALL PROJECTS MONTHLY REPORT'!A115</f>
        <v>5040</v>
      </c>
      <c r="B115" s="148" t="str">
        <f>'ALL PROJECTS MONTHLY REPORT'!B115</f>
        <v>San Juan</v>
      </c>
      <c r="C115" s="148" t="str">
        <f>'ALL PROJECTS MONTHLY REPORT'!C115</f>
        <v>Jardines de Sellés (Fase II)</v>
      </c>
      <c r="D115" s="148" t="str">
        <f>'ALL PROJECTS MONTHLY REPORT'!D115</f>
        <v>Luz Acevedo</v>
      </c>
      <c r="E115" s="148" t="str">
        <f>'ALL PROJECTS MONTHLY REPORT'!E115</f>
        <v>Housing Promoters</v>
      </c>
      <c r="F115" s="148" t="str">
        <f>'ALL PROJECTS MONTHLY REPORT'!F115</f>
        <v>BMA</v>
      </c>
      <c r="G115" s="148" t="str">
        <f>'ALL PROJECTS MONTHLY REPORT'!G115</f>
        <v>URS Caribe</v>
      </c>
      <c r="H115" s="148" t="str">
        <f>'ALL PROJECTS MONTHLY REPORT'!H115</f>
        <v>Rodríguez &amp; del Valle</v>
      </c>
      <c r="I115" s="149">
        <f>'ALL PROJECTS MONTHLY REPORT'!I115</f>
        <v>216</v>
      </c>
      <c r="J115" s="149">
        <f>'ALL PROJECTS MONTHLY REPORT'!J115</f>
        <v>216</v>
      </c>
      <c r="K115" s="149">
        <f>'ALL PROJECTS MONTHLY REPORT'!K115</f>
        <v>0</v>
      </c>
      <c r="L115" s="26">
        <f>'ALL PROJECTS MONTHLY REPORT'!L115</f>
        <v>216</v>
      </c>
      <c r="M115" s="149">
        <f>'ALL PROJECTS MONTHLY REPORT'!M115</f>
        <v>0</v>
      </c>
      <c r="N115" s="149">
        <f>'ALL PROJECTS MONTHLY REPORT'!N115</f>
        <v>1095</v>
      </c>
      <c r="O115" s="149">
        <f>'ALL PROJECTS MONTHLY REPORT'!O115</f>
        <v>320</v>
      </c>
      <c r="P115" s="27">
        <f>'ALL PROJECTS MONTHLY REPORT'!P115</f>
        <v>1415</v>
      </c>
      <c r="Q115" s="28">
        <f>'ALL PROJECTS MONTHLY REPORT'!Q115</f>
        <v>0.29223744292237441</v>
      </c>
      <c r="R115" s="29">
        <f>'ALL PROJECTS MONTHLY REPORT'!R115</f>
        <v>1415</v>
      </c>
      <c r="S115" s="28">
        <f>'ALL PROJECTS MONTHLY REPORT'!S115</f>
        <v>1</v>
      </c>
      <c r="T115" s="31">
        <f>'ALL PROJECTS MONTHLY REPORT'!T115</f>
        <v>37424</v>
      </c>
      <c r="U115" s="31">
        <f>'ALL PROJECTS MONTHLY REPORT'!U115</f>
        <v>38518</v>
      </c>
      <c r="V115" s="32">
        <f>'ALL PROJECTS MONTHLY REPORT'!V115</f>
        <v>38838</v>
      </c>
      <c r="W115" s="32">
        <f>'ALL PROJECTS MONTHLY REPORT'!W115</f>
        <v>38839</v>
      </c>
      <c r="X115" s="32">
        <f>'ALL PROJECTS MONTHLY REPORT'!X115</f>
        <v>39229</v>
      </c>
      <c r="Y115" s="31">
        <f>'ALL PROJECTS MONTHLY REPORT'!Y115</f>
        <v>0</v>
      </c>
      <c r="Z115" s="150">
        <f>'ALL PROJECTS MONTHLY REPORT'!Z115</f>
        <v>0</v>
      </c>
      <c r="AA115" s="151">
        <f>'ALL PROJECTS MONTHLY REPORT'!AA115</f>
        <v>0</v>
      </c>
      <c r="AB115" s="152">
        <f>'ALL PROJECTS MONTHLY REPORT'!AB115</f>
        <v>15268000</v>
      </c>
      <c r="AC115" s="152">
        <f>'ALL PROJECTS MONTHLY REPORT'!AC115</f>
        <v>968748</v>
      </c>
      <c r="AD115" s="37">
        <f>'ALL PROJECTS MONTHLY REPORT'!AD115</f>
        <v>16236748</v>
      </c>
      <c r="AE115" s="28">
        <f>'ALL PROJECTS MONTHLY REPORT'!AE115</f>
        <v>6.3449567723342939E-2</v>
      </c>
      <c r="AF115" s="37">
        <f>'ALL PROJECTS MONTHLY REPORT'!AF115</f>
        <v>16236748</v>
      </c>
      <c r="AG115" s="152">
        <f>'ALL PROJECTS MONTHLY REPORT'!AG115</f>
        <v>0</v>
      </c>
      <c r="AH115" s="37">
        <f>'ALL PROJECTS MONTHLY REPORT'!AH115</f>
        <v>16236748</v>
      </c>
      <c r="AI115" s="39">
        <f>'ALL PROJECTS MONTHLY REPORT'!AI115</f>
        <v>1</v>
      </c>
      <c r="AJ115" s="40">
        <f>'ALL PROJECTS MONTHLY REPORT'!AJ115</f>
        <v>6.5509259259259256</v>
      </c>
      <c r="AK115" s="39">
        <f>'ALL PROJECTS MONTHLY REPORT'!AK115</f>
        <v>1</v>
      </c>
      <c r="AL115" s="119">
        <f>'ALL PROJECTS MONTHLY REPORT'!AL115</f>
        <v>0</v>
      </c>
      <c r="AM115" s="153" t="str">
        <f>'ALL PROJECTS MONTHLY REPORT'!AM115</f>
        <v>Project Closed</v>
      </c>
      <c r="AN115" s="154" t="s">
        <v>223</v>
      </c>
    </row>
    <row r="116" spans="1:40" s="155" customFormat="1" ht="28.8" x14ac:dyDescent="0.3">
      <c r="A116" s="147" t="str">
        <f>'ALL PROJECTS MONTHLY REPORT'!A116</f>
        <v>5015-5140</v>
      </c>
      <c r="B116" s="148" t="str">
        <f>'ALL PROJECTS MONTHLY REPORT'!B116</f>
        <v>San Juan</v>
      </c>
      <c r="C116" s="148" t="str">
        <f>'ALL PROJECTS MONTHLY REPORT'!C116</f>
        <v>Las Gladiolas I &amp; II</v>
      </c>
      <c r="D116" s="148" t="str">
        <f>'ALL PROJECTS MONTHLY REPORT'!D116</f>
        <v>Félix Ortiz</v>
      </c>
      <c r="E116" s="148" t="str">
        <f>'ALL PROJECTS MONTHLY REPORT'!E116</f>
        <v>MAS Corp.</v>
      </c>
      <c r="F116" s="148" t="str">
        <f>'ALL PROJECTS MONTHLY REPORT'!F116</f>
        <v>CCC-JV</v>
      </c>
      <c r="G116" s="148" t="str">
        <f>'ALL PROJECTS MONTHLY REPORT'!G116</f>
        <v>Méndez-Brunner</v>
      </c>
      <c r="H116" s="148" t="str">
        <f>'ALL PROJECTS MONTHLY REPORT'!H116</f>
        <v>Del Valle Group</v>
      </c>
      <c r="I116" s="149">
        <f>'ALL PROJECTS MONTHLY REPORT'!I116</f>
        <v>676</v>
      </c>
      <c r="J116" s="149">
        <f>'ALL PROJECTS MONTHLY REPORT'!J116</f>
        <v>676</v>
      </c>
      <c r="K116" s="149">
        <f>'ALL PROJECTS MONTHLY REPORT'!K116</f>
        <v>0</v>
      </c>
      <c r="L116" s="26">
        <f>'ALL PROJECTS MONTHLY REPORT'!L116</f>
        <v>676</v>
      </c>
      <c r="M116" s="149">
        <f>'ALL PROJECTS MONTHLY REPORT'!M116</f>
        <v>0</v>
      </c>
      <c r="N116" s="149">
        <f>'ALL PROJECTS MONTHLY REPORT'!N116</f>
        <v>365</v>
      </c>
      <c r="O116" s="149">
        <f>'ALL PROJECTS MONTHLY REPORT'!O116</f>
        <v>77</v>
      </c>
      <c r="P116" s="27">
        <f>'ALL PROJECTS MONTHLY REPORT'!P116</f>
        <v>442</v>
      </c>
      <c r="Q116" s="28">
        <f>'ALL PROJECTS MONTHLY REPORT'!Q116</f>
        <v>0.21095890410958903</v>
      </c>
      <c r="R116" s="29">
        <f>'ALL PROJECTS MONTHLY REPORT'!R116</f>
        <v>449</v>
      </c>
      <c r="S116" s="28">
        <f>'ALL PROJECTS MONTHLY REPORT'!S116</f>
        <v>1</v>
      </c>
      <c r="T116" s="31">
        <f>'ALL PROJECTS MONTHLY REPORT'!T116</f>
        <v>40644</v>
      </c>
      <c r="U116" s="31">
        <f>'ALL PROJECTS MONTHLY REPORT'!U116</f>
        <v>41008</v>
      </c>
      <c r="V116" s="32">
        <f>'ALL PROJECTS MONTHLY REPORT'!V116</f>
        <v>41085</v>
      </c>
      <c r="W116" s="32">
        <f>'ALL PROJECTS MONTHLY REPORT'!W116</f>
        <v>41093</v>
      </c>
      <c r="X116" s="32">
        <f>'ALL PROJECTS MONTHLY REPORT'!X116</f>
        <v>41313</v>
      </c>
      <c r="Y116" s="31">
        <f>'ALL PROJECTS MONTHLY REPORT'!Y116</f>
        <v>0</v>
      </c>
      <c r="Z116" s="150" t="str">
        <f>'ALL PROJECTS MONTHLY REPORT'!Z116</f>
        <v>CFP</v>
      </c>
      <c r="AA116" s="151">
        <f>'ALL PROJECTS MONTHLY REPORT'!AA116</f>
        <v>0</v>
      </c>
      <c r="AB116" s="152">
        <f>'ALL PROJECTS MONTHLY REPORT'!AB116</f>
        <v>2932000</v>
      </c>
      <c r="AC116" s="152">
        <f>'ALL PROJECTS MONTHLY REPORT'!AC116</f>
        <v>129200.55</v>
      </c>
      <c r="AD116" s="37">
        <f>'ALL PROJECTS MONTHLY REPORT'!AD116</f>
        <v>3061200.55</v>
      </c>
      <c r="AE116" s="28">
        <f>'ALL PROJECTS MONTHLY REPORT'!AE116</f>
        <v>4.4065671896316508E-2</v>
      </c>
      <c r="AF116" s="37">
        <f>'ALL PROJECTS MONTHLY REPORT'!AF116</f>
        <v>3061200.55</v>
      </c>
      <c r="AG116" s="152">
        <f>'ALL PROJECTS MONTHLY REPORT'!AG116</f>
        <v>0</v>
      </c>
      <c r="AH116" s="37">
        <f>'ALL PROJECTS MONTHLY REPORT'!AH116</f>
        <v>3061200.55</v>
      </c>
      <c r="AI116" s="39">
        <f>'ALL PROJECTS MONTHLY REPORT'!AI116</f>
        <v>1</v>
      </c>
      <c r="AJ116" s="40">
        <f>'ALL PROJECTS MONTHLY REPORT'!AJ116</f>
        <v>0.66420118343195267</v>
      </c>
      <c r="AK116" s="39">
        <f>'ALL PROJECTS MONTHLY REPORT'!AK116</f>
        <v>1</v>
      </c>
      <c r="AL116" s="119">
        <f>'ALL PROJECTS MONTHLY REPORT'!AL116</f>
        <v>0</v>
      </c>
      <c r="AM116" s="153" t="str">
        <f>'ALL PROJECTS MONTHLY REPORT'!AM116</f>
        <v>Pending Close Out</v>
      </c>
      <c r="AN116" s="154" t="s">
        <v>223</v>
      </c>
    </row>
    <row r="117" spans="1:40" s="155" customFormat="1" ht="43.2" x14ac:dyDescent="0.3">
      <c r="A117" s="147">
        <f>'ALL PROJECTS MONTHLY REPORT'!A117</f>
        <v>2003</v>
      </c>
      <c r="B117" s="148" t="str">
        <f>'ALL PROJECTS MONTHLY REPORT'!B117</f>
        <v>San Juan</v>
      </c>
      <c r="C117" s="148" t="str">
        <f>'ALL PROJECTS MONTHLY REPORT'!C117</f>
        <v>Puerta de Tierra</v>
      </c>
      <c r="D117" s="148" t="str">
        <f>'ALL PROJECTS MONTHLY REPORT'!D117</f>
        <v>Pedro Vega</v>
      </c>
      <c r="E117" s="148" t="str">
        <f>'ALL PROJECTS MONTHLY REPORT'!E117</f>
        <v>Cost Control Company, Inc.</v>
      </c>
      <c r="F117" s="148" t="str">
        <f>'ALL PROJECTS MONTHLY REPORT'!F117</f>
        <v xml:space="preserve">LMC
</v>
      </c>
      <c r="G117" s="148" t="str">
        <f>'ALL PROJECTS MONTHLY REPORT'!G117</f>
        <v>Guillermety, Ortiz &amp; Asoc.</v>
      </c>
      <c r="H117" s="148" t="str">
        <f>'ALL PROJECTS MONTHLY REPORT'!H117</f>
        <v>Homeca Recycling 2007-0498A</v>
      </c>
      <c r="I117" s="149">
        <f>'ALL PROJECTS MONTHLY REPORT'!I117</f>
        <v>148</v>
      </c>
      <c r="J117" s="149">
        <f>'ALL PROJECTS MONTHLY REPORT'!J117</f>
        <v>148</v>
      </c>
      <c r="K117" s="149">
        <f>'ALL PROJECTS MONTHLY REPORT'!K117</f>
        <v>0</v>
      </c>
      <c r="L117" s="26">
        <f>'ALL PROJECTS MONTHLY REPORT'!L117</f>
        <v>148</v>
      </c>
      <c r="M117" s="149">
        <f>'ALL PROJECTS MONTHLY REPORT'!M117</f>
        <v>0</v>
      </c>
      <c r="N117" s="149">
        <f>'ALL PROJECTS MONTHLY REPORT'!N117</f>
        <v>150</v>
      </c>
      <c r="O117" s="149">
        <f>'ALL PROJECTS MONTHLY REPORT'!O117</f>
        <v>300</v>
      </c>
      <c r="P117" s="27">
        <f>'ALL PROJECTS MONTHLY REPORT'!P117</f>
        <v>450</v>
      </c>
      <c r="Q117" s="28">
        <f>'ALL PROJECTS MONTHLY REPORT'!Q117</f>
        <v>2</v>
      </c>
      <c r="R117" s="29">
        <f>'ALL PROJECTS MONTHLY REPORT'!R117</f>
        <v>543</v>
      </c>
      <c r="S117" s="28">
        <f>'ALL PROJECTS MONTHLY REPORT'!S117</f>
        <v>1</v>
      </c>
      <c r="T117" s="31">
        <f>'ALL PROJECTS MONTHLY REPORT'!T117</f>
        <v>39163</v>
      </c>
      <c r="U117" s="31">
        <f>'ALL PROJECTS MONTHLY REPORT'!U117</f>
        <v>39312</v>
      </c>
      <c r="V117" s="32">
        <f>'ALL PROJECTS MONTHLY REPORT'!V117</f>
        <v>39612</v>
      </c>
      <c r="W117" s="32">
        <f>'ALL PROJECTS MONTHLY REPORT'!W117</f>
        <v>39706</v>
      </c>
      <c r="X117" s="32">
        <f>'ALL PROJECTS MONTHLY REPORT'!X117</f>
        <v>0</v>
      </c>
      <c r="Y117" s="31">
        <f>'ALL PROJECTS MONTHLY REPORT'!Y117</f>
        <v>0</v>
      </c>
      <c r="Z117" s="150" t="str">
        <f>'ALL PROJECTS MONTHLY REPORT'!Z117</f>
        <v>CFP</v>
      </c>
      <c r="AA117" s="151">
        <f>'ALL PROJECTS MONTHLY REPORT'!AA117</f>
        <v>0</v>
      </c>
      <c r="AB117" s="152">
        <f>'ALL PROJECTS MONTHLY REPORT'!AB117</f>
        <v>678000</v>
      </c>
      <c r="AC117" s="152">
        <f>'ALL PROJECTS MONTHLY REPORT'!AC117</f>
        <v>152491.82</v>
      </c>
      <c r="AD117" s="37">
        <f>'ALL PROJECTS MONTHLY REPORT'!AD117</f>
        <v>830491.82000000007</v>
      </c>
      <c r="AE117" s="28">
        <f>'ALL PROJECTS MONTHLY REPORT'!AE117</f>
        <v>0.22491418879056049</v>
      </c>
      <c r="AF117" s="37">
        <f>'ALL PROJECTS MONTHLY REPORT'!AF117</f>
        <v>830492</v>
      </c>
      <c r="AG117" s="152">
        <f>'ALL PROJECTS MONTHLY REPORT'!AG117</f>
        <v>0</v>
      </c>
      <c r="AH117" s="37">
        <f>'ALL PROJECTS MONTHLY REPORT'!AH117</f>
        <v>830492</v>
      </c>
      <c r="AI117" s="39">
        <f>'ALL PROJECTS MONTHLY REPORT'!AI117</f>
        <v>1.0000002167390403</v>
      </c>
      <c r="AJ117" s="40">
        <f>'ALL PROJECTS MONTHLY REPORT'!AJ117</f>
        <v>3.6689189189189189</v>
      </c>
      <c r="AK117" s="39">
        <f>'ALL PROJECTS MONTHLY REPORT'!AK117</f>
        <v>1</v>
      </c>
      <c r="AL117" s="119">
        <f>'ALL PROJECTS MONTHLY REPORT'!AL117</f>
        <v>0</v>
      </c>
      <c r="AM117" s="153" t="str">
        <f>'ALL PROJECTS MONTHLY REPORT'!AM117</f>
        <v>Project Closed</v>
      </c>
      <c r="AN117" s="154" t="s">
        <v>223</v>
      </c>
    </row>
    <row r="118" spans="1:40" s="155" customFormat="1" ht="43.2" x14ac:dyDescent="0.3">
      <c r="A118" s="147">
        <f>'ALL PROJECTS MONTHLY REPORT'!A118</f>
        <v>2003</v>
      </c>
      <c r="B118" s="148" t="str">
        <f>'ALL PROJECTS MONTHLY REPORT'!B118</f>
        <v>San Juan</v>
      </c>
      <c r="C118" s="148" t="str">
        <f>'ALL PROJECTS MONTHLY REPORT'!C118</f>
        <v>New Puerta de Tierra</v>
      </c>
      <c r="D118" s="148" t="str">
        <f>'ALL PROJECTS MONTHLY REPORT'!D118</f>
        <v>Pedro Vega</v>
      </c>
      <c r="E118" s="148" t="str">
        <f>'ALL PROJECTS MONTHLY REPORT'!E118</f>
        <v>Cost Control Company, Inc.</v>
      </c>
      <c r="F118" s="148" t="str">
        <f>'ALL PROJECTS MONTHLY REPORT'!F118</f>
        <v xml:space="preserve">LMC
</v>
      </c>
      <c r="G118" s="148" t="str">
        <f>'ALL PROJECTS MONTHLY REPORT'!G118</f>
        <v>Guillermety, Ortiz &amp; Asoc.</v>
      </c>
      <c r="H118" s="148" t="str">
        <f>'ALL PROJECTS MONTHLY REPORT'!H118</f>
        <v>Cué &amp; López Construction, Inc</v>
      </c>
      <c r="I118" s="149">
        <f>'ALL PROJECTS MONTHLY REPORT'!I118</f>
        <v>85</v>
      </c>
      <c r="J118" s="149">
        <f>'ALL PROJECTS MONTHLY REPORT'!J118</f>
        <v>85</v>
      </c>
      <c r="K118" s="149">
        <f>'ALL PROJECTS MONTHLY REPORT'!K118</f>
        <v>0</v>
      </c>
      <c r="L118" s="26">
        <f>'ALL PROJECTS MONTHLY REPORT'!L118</f>
        <v>85</v>
      </c>
      <c r="M118" s="149">
        <f>'ALL PROJECTS MONTHLY REPORT'!M118</f>
        <v>0</v>
      </c>
      <c r="N118" s="149">
        <f>'ALL PROJECTS MONTHLY REPORT'!N118</f>
        <v>900</v>
      </c>
      <c r="O118" s="149">
        <f>'ALL PROJECTS MONTHLY REPORT'!O118</f>
        <v>20</v>
      </c>
      <c r="P118" s="27">
        <f>'ALL PROJECTS MONTHLY REPORT'!P118</f>
        <v>920</v>
      </c>
      <c r="Q118" s="28">
        <f>'ALL PROJECTS MONTHLY REPORT'!Q118</f>
        <v>2.2222222222222223E-2</v>
      </c>
      <c r="R118" s="29">
        <f>'ALL PROJECTS MONTHLY REPORT'!R118</f>
        <v>823</v>
      </c>
      <c r="S118" s="28">
        <f>'ALL PROJECTS MONTHLY REPORT'!S118</f>
        <v>1</v>
      </c>
      <c r="T118" s="31">
        <f>'ALL PROJECTS MONTHLY REPORT'!T118</f>
        <v>39762</v>
      </c>
      <c r="U118" s="31">
        <f>'ALL PROJECTS MONTHLY REPORT'!U118</f>
        <v>40661</v>
      </c>
      <c r="V118" s="32">
        <f>'ALL PROJECTS MONTHLY REPORT'!V118</f>
        <v>40681</v>
      </c>
      <c r="W118" s="32">
        <f>'ALL PROJECTS MONTHLY REPORT'!W118</f>
        <v>40585</v>
      </c>
      <c r="X118" s="32">
        <f>'ALL PROJECTS MONTHLY REPORT'!X118</f>
        <v>40680</v>
      </c>
      <c r="Y118" s="31">
        <f>'ALL PROJECTS MONTHLY REPORT'!Y118</f>
        <v>0</v>
      </c>
      <c r="Z118" s="150" t="str">
        <f>'ALL PROJECTS MONTHLY REPORT'!Z118</f>
        <v>CFP/Línea de Crédito</v>
      </c>
      <c r="AA118" s="151">
        <f>'ALL PROJECTS MONTHLY REPORT'!AA118</f>
        <v>0</v>
      </c>
      <c r="AB118" s="152">
        <f>'ALL PROJECTS MONTHLY REPORT'!AB118</f>
        <v>16770000</v>
      </c>
      <c r="AC118" s="152">
        <f>'ALL PROJECTS MONTHLY REPORT'!AC118</f>
        <v>813871.99</v>
      </c>
      <c r="AD118" s="37">
        <f>'ALL PROJECTS MONTHLY REPORT'!AD118</f>
        <v>17583871.989999998</v>
      </c>
      <c r="AE118" s="28">
        <f>'ALL PROJECTS MONTHLY REPORT'!AE118</f>
        <v>4.8531424567680378E-2</v>
      </c>
      <c r="AF118" s="37">
        <f>'ALL PROJECTS MONTHLY REPORT'!AF118</f>
        <v>17583871.989999998</v>
      </c>
      <c r="AG118" s="152">
        <f>'ALL PROJECTS MONTHLY REPORT'!AG118</f>
        <v>0</v>
      </c>
      <c r="AH118" s="37">
        <f>'ALL PROJECTS MONTHLY REPORT'!AH118</f>
        <v>17583871.989999998</v>
      </c>
      <c r="AI118" s="39">
        <f>'ALL PROJECTS MONTHLY REPORT'!AI118</f>
        <v>1</v>
      </c>
      <c r="AJ118" s="40">
        <f>'ALL PROJECTS MONTHLY REPORT'!AJ118</f>
        <v>9.6823529411764699</v>
      </c>
      <c r="AK118" s="39">
        <f>'ALL PROJECTS MONTHLY REPORT'!AK118</f>
        <v>1</v>
      </c>
      <c r="AL118" s="119">
        <f>'ALL PROJECTS MONTHLY REPORT'!AL118</f>
        <v>0</v>
      </c>
      <c r="AM118" s="153" t="str">
        <f>'ALL PROJECTS MONTHLY REPORT'!AM118</f>
        <v>Project Closed</v>
      </c>
      <c r="AN118" s="154" t="s">
        <v>223</v>
      </c>
    </row>
    <row r="119" spans="1:40" s="155" customFormat="1" ht="43.2" x14ac:dyDescent="0.3">
      <c r="A119" s="147">
        <f>'ALL PROJECTS MONTHLY REPORT'!A119</f>
        <v>2004</v>
      </c>
      <c r="B119" s="148" t="str">
        <f>'ALL PROJECTS MONTHLY REPORT'!B119</f>
        <v>San Juan</v>
      </c>
      <c r="C119" s="148" t="str">
        <f>'ALL PROJECTS MONTHLY REPORT'!C119</f>
        <v>San Agustín</v>
      </c>
      <c r="D119" s="148" t="str">
        <f>'ALL PROJECTS MONTHLY REPORT'!D119</f>
        <v>José M. Paris Escalera</v>
      </c>
      <c r="E119" s="148" t="str">
        <f>'ALL PROJECTS MONTHLY REPORT'!E119</f>
        <v>AM Contractors</v>
      </c>
      <c r="F119" s="148" t="str">
        <f>'ALL PROJECTS MONTHLY REPORT'!F119</f>
        <v>Klassik Builders</v>
      </c>
      <c r="G119" s="148" t="str">
        <f>'ALL PROJECTS MONTHLY REPORT'!G119</f>
        <v>Ray Engineers PSC</v>
      </c>
      <c r="H119" s="148" t="str">
        <f>'ALL PROJECTS MONTHLY REPORT'!H119</f>
        <v>Cuè &amp; López Construction, Inc</v>
      </c>
      <c r="I119" s="149">
        <f>'ALL PROJECTS MONTHLY REPORT'!I119</f>
        <v>84</v>
      </c>
      <c r="J119" s="149">
        <f>'ALL PROJECTS MONTHLY REPORT'!J119</f>
        <v>84</v>
      </c>
      <c r="K119" s="149">
        <f>'ALL PROJECTS MONTHLY REPORT'!K119</f>
        <v>0</v>
      </c>
      <c r="L119" s="26">
        <f>'ALL PROJECTS MONTHLY REPORT'!L119</f>
        <v>84</v>
      </c>
      <c r="M119" s="149">
        <f>'ALL PROJECTS MONTHLY REPORT'!M119</f>
        <v>0</v>
      </c>
      <c r="N119" s="149">
        <f>'ALL PROJECTS MONTHLY REPORT'!N119</f>
        <v>570</v>
      </c>
      <c r="O119" s="149">
        <f>'ALL PROJECTS MONTHLY REPORT'!O119</f>
        <v>304</v>
      </c>
      <c r="P119" s="27">
        <f>'ALL PROJECTS MONTHLY REPORT'!P119</f>
        <v>874</v>
      </c>
      <c r="Q119" s="28">
        <f>'ALL PROJECTS MONTHLY REPORT'!Q119</f>
        <v>0.53333333333333333</v>
      </c>
      <c r="R119" s="29">
        <f>'ALL PROJECTS MONTHLY REPORT'!R119</f>
        <v>869</v>
      </c>
      <c r="S119" s="28">
        <f>'ALL PROJECTS MONTHLY REPORT'!S119</f>
        <v>1</v>
      </c>
      <c r="T119" s="31">
        <f>'ALL PROJECTS MONTHLY REPORT'!T119</f>
        <v>40161</v>
      </c>
      <c r="U119" s="31">
        <f>'ALL PROJECTS MONTHLY REPORT'!U119</f>
        <v>40730</v>
      </c>
      <c r="V119" s="32">
        <f>'ALL PROJECTS MONTHLY REPORT'!V119</f>
        <v>41034</v>
      </c>
      <c r="W119" s="32">
        <f>'ALL PROJECTS MONTHLY REPORT'!W119</f>
        <v>41030</v>
      </c>
      <c r="X119" s="32">
        <f>'ALL PROJECTS MONTHLY REPORT'!X119</f>
        <v>41108</v>
      </c>
      <c r="Y119" s="31">
        <f>'ALL PROJECTS MONTHLY REPORT'!Y119</f>
        <v>0</v>
      </c>
      <c r="Z119" s="150" t="str">
        <f>'ALL PROJECTS MONTHLY REPORT'!Z119</f>
        <v>ARRA</v>
      </c>
      <c r="AA119" s="151">
        <f>'ALL PROJECTS MONTHLY REPORT'!AA119</f>
        <v>0</v>
      </c>
      <c r="AB119" s="152">
        <f>'ALL PROJECTS MONTHLY REPORT'!AB119</f>
        <v>3746000</v>
      </c>
      <c r="AC119" s="152">
        <f>'ALL PROJECTS MONTHLY REPORT'!AC119</f>
        <v>1029880.39</v>
      </c>
      <c r="AD119" s="37">
        <f>'ALL PROJECTS MONTHLY REPORT'!AD119</f>
        <v>4775880.3899999997</v>
      </c>
      <c r="AE119" s="28">
        <f>'ALL PROJECTS MONTHLY REPORT'!AE119</f>
        <v>0.2749280272290443</v>
      </c>
      <c r="AF119" s="37">
        <f>'ALL PROJECTS MONTHLY REPORT'!AF119</f>
        <v>4775880.3899999997</v>
      </c>
      <c r="AG119" s="152">
        <f>'ALL PROJECTS MONTHLY REPORT'!AG119</f>
        <v>0</v>
      </c>
      <c r="AH119" s="37">
        <f>'ALL PROJECTS MONTHLY REPORT'!AH119</f>
        <v>4775880.3899999997</v>
      </c>
      <c r="AI119" s="39">
        <f>'ALL PROJECTS MONTHLY REPORT'!AI119</f>
        <v>1</v>
      </c>
      <c r="AJ119" s="40">
        <f>'ALL PROJECTS MONTHLY REPORT'!AJ119</f>
        <v>10.345238095238095</v>
      </c>
      <c r="AK119" s="39">
        <f>'ALL PROJECTS MONTHLY REPORT'!AK119</f>
        <v>1</v>
      </c>
      <c r="AL119" s="119">
        <f>'ALL PROJECTS MONTHLY REPORT'!AL119</f>
        <v>0</v>
      </c>
      <c r="AM119" s="153" t="str">
        <f>'ALL PROJECTS MONTHLY REPORT'!AM119</f>
        <v>Project Closed</v>
      </c>
      <c r="AN119" s="154" t="s">
        <v>223</v>
      </c>
    </row>
    <row r="120" spans="1:40" s="155" customFormat="1" ht="43.2" x14ac:dyDescent="0.3">
      <c r="A120" s="147">
        <f>'ALL PROJECTS MONTHLY REPORT'!A120</f>
        <v>2012</v>
      </c>
      <c r="B120" s="148" t="str">
        <f>'ALL PROJECTS MONTHLY REPORT'!B120</f>
        <v>San Juan</v>
      </c>
      <c r="C120" s="148" t="str">
        <f>'ALL PROJECTS MONTHLY REPORT'!C120</f>
        <v>Villa España</v>
      </c>
      <c r="D120" s="148" t="str">
        <f>'ALL PROJECTS MONTHLY REPORT'!D120</f>
        <v>Pedro Vega</v>
      </c>
      <c r="E120" s="148" t="str">
        <f>'ALL PROJECTS MONTHLY REPORT'!E120</f>
        <v>Cost Control Company</v>
      </c>
      <c r="F120" s="148" t="str">
        <f>'ALL PROJECTS MONTHLY REPORT'!F120</f>
        <v xml:space="preserve">LMC
</v>
      </c>
      <c r="G120" s="148" t="str">
        <f>'ALL PROJECTS MONTHLY REPORT'!G120</f>
        <v>Ray Engineers, PSC</v>
      </c>
      <c r="H120" s="148" t="str">
        <f>'ALL PROJECTS MONTHLY REPORT'!H120</f>
        <v>Rodríguez &amp; del Valle</v>
      </c>
      <c r="I120" s="149">
        <f>'ALL PROJECTS MONTHLY REPORT'!I120</f>
        <v>500</v>
      </c>
      <c r="J120" s="149">
        <f>'ALL PROJECTS MONTHLY REPORT'!J120</f>
        <v>500</v>
      </c>
      <c r="K120" s="149">
        <f>'ALL PROJECTS MONTHLY REPORT'!K120</f>
        <v>0</v>
      </c>
      <c r="L120" s="26">
        <f>'ALL PROJECTS MONTHLY REPORT'!L120</f>
        <v>500</v>
      </c>
      <c r="M120" s="149">
        <f>'ALL PROJECTS MONTHLY REPORT'!M120</f>
        <v>0</v>
      </c>
      <c r="N120" s="149">
        <f>'ALL PROJECTS MONTHLY REPORT'!N120</f>
        <v>1280</v>
      </c>
      <c r="O120" s="149">
        <f>'ALL PROJECTS MONTHLY REPORT'!O120</f>
        <v>929</v>
      </c>
      <c r="P120" s="27">
        <f>'ALL PROJECTS MONTHLY REPORT'!P120</f>
        <v>2209</v>
      </c>
      <c r="Q120" s="28">
        <f>'ALL PROJECTS MONTHLY REPORT'!Q120</f>
        <v>0.72578125000000004</v>
      </c>
      <c r="R120" s="29">
        <f>'ALL PROJECTS MONTHLY REPORT'!R120</f>
        <v>2208</v>
      </c>
      <c r="S120" s="28">
        <f>'ALL PROJECTS MONTHLY REPORT'!S120</f>
        <v>1</v>
      </c>
      <c r="T120" s="31">
        <f>'ALL PROJECTS MONTHLY REPORT'!T120</f>
        <v>37893</v>
      </c>
      <c r="U120" s="31">
        <f>'ALL PROJECTS MONTHLY REPORT'!U120</f>
        <v>39172</v>
      </c>
      <c r="V120" s="32">
        <f>'ALL PROJECTS MONTHLY REPORT'!V120</f>
        <v>40101</v>
      </c>
      <c r="W120" s="32">
        <f>'ALL PROJECTS MONTHLY REPORT'!W120</f>
        <v>40101</v>
      </c>
      <c r="X120" s="32">
        <f>'ALL PROJECTS MONTHLY REPORT'!X120</f>
        <v>40472</v>
      </c>
      <c r="Y120" s="31">
        <f>'ALL PROJECTS MONTHLY REPORT'!Y120</f>
        <v>0</v>
      </c>
      <c r="Z120" s="150" t="str">
        <f>'ALL PROJECTS MONTHLY REPORT'!Z120</f>
        <v>Tax Credit</v>
      </c>
      <c r="AA120" s="151">
        <f>'ALL PROJECTS MONTHLY REPORT'!AA120</f>
        <v>0</v>
      </c>
      <c r="AB120" s="152">
        <f>'ALL PROJECTS MONTHLY REPORT'!AB120</f>
        <v>33768000</v>
      </c>
      <c r="AC120" s="152">
        <f>'ALL PROJECTS MONTHLY REPORT'!AC120</f>
        <v>1862123</v>
      </c>
      <c r="AD120" s="37">
        <f>'ALL PROJECTS MONTHLY REPORT'!AD120</f>
        <v>35630123</v>
      </c>
      <c r="AE120" s="28">
        <f>'ALL PROJECTS MONTHLY REPORT'!AE120</f>
        <v>5.51446043591566E-2</v>
      </c>
      <c r="AF120" s="37">
        <f>'ALL PROJECTS MONTHLY REPORT'!AF120</f>
        <v>35630123</v>
      </c>
      <c r="AG120" s="152">
        <f>'ALL PROJECTS MONTHLY REPORT'!AG120</f>
        <v>0</v>
      </c>
      <c r="AH120" s="37">
        <f>'ALL PROJECTS MONTHLY REPORT'!AH120</f>
        <v>35630123</v>
      </c>
      <c r="AI120" s="39">
        <f>'ALL PROJECTS MONTHLY REPORT'!AI120</f>
        <v>1</v>
      </c>
      <c r="AJ120" s="40">
        <f>'ALL PROJECTS MONTHLY REPORT'!AJ120</f>
        <v>4.4160000000000004</v>
      </c>
      <c r="AK120" s="39">
        <f>'ALL PROJECTS MONTHLY REPORT'!AK120</f>
        <v>1</v>
      </c>
      <c r="AL120" s="119">
        <f>'ALL PROJECTS MONTHLY REPORT'!AL120</f>
        <v>0</v>
      </c>
      <c r="AM120" s="153" t="str">
        <f>'ALL PROJECTS MONTHLY REPORT'!AM120</f>
        <v>Project Closed</v>
      </c>
      <c r="AN120" s="154" t="s">
        <v>223</v>
      </c>
    </row>
    <row r="121" spans="1:40" s="155" customFormat="1" ht="15.6" x14ac:dyDescent="0.3">
      <c r="A121" s="147">
        <f>'ALL PROJECTS MONTHLY REPORT'!A121</f>
        <v>3090</v>
      </c>
      <c r="B121" s="148" t="str">
        <f>'ALL PROJECTS MONTHLY REPORT'!B121</f>
        <v>Salinas</v>
      </c>
      <c r="C121" s="148" t="str">
        <f>'ALL PROJECTS MONTHLY REPORT'!C121</f>
        <v>Bella Vista</v>
      </c>
      <c r="D121" s="148" t="str">
        <f>'ALL PROJECTS MONTHLY REPORT'!D121</f>
        <v>Félix Ortiz</v>
      </c>
      <c r="E121" s="148" t="str">
        <f>'ALL PROJECTS MONTHLY REPORT'!E121</f>
        <v>MJ Consulting</v>
      </c>
      <c r="F121" s="148" t="str">
        <f>'ALL PROJECTS MONTHLY REPORT'!F121</f>
        <v>Klassik Builders</v>
      </c>
      <c r="G121" s="148" t="str">
        <f>'ALL PROJECTS MONTHLY REPORT'!G121</f>
        <v>INTEGRA</v>
      </c>
      <c r="H121" s="148" t="str">
        <f>'ALL PROJECTS MONTHLY REPORT'!H121</f>
        <v>LPC&amp;D</v>
      </c>
      <c r="I121" s="149">
        <f>'ALL PROJECTS MONTHLY REPORT'!I121</f>
        <v>100</v>
      </c>
      <c r="J121" s="149">
        <f>'ALL PROJECTS MONTHLY REPORT'!J121</f>
        <v>100</v>
      </c>
      <c r="K121" s="149">
        <f>'ALL PROJECTS MONTHLY REPORT'!K121</f>
        <v>0</v>
      </c>
      <c r="L121" s="26">
        <f>'ALL PROJECTS MONTHLY REPORT'!L121</f>
        <v>100</v>
      </c>
      <c r="M121" s="149">
        <f>'ALL PROJECTS MONTHLY REPORT'!M121</f>
        <v>0</v>
      </c>
      <c r="N121" s="149">
        <f>'ALL PROJECTS MONTHLY REPORT'!N121</f>
        <v>730</v>
      </c>
      <c r="O121" s="149">
        <f>'ALL PROJECTS MONTHLY REPORT'!O121</f>
        <v>160</v>
      </c>
      <c r="P121" s="27">
        <f>'ALL PROJECTS MONTHLY REPORT'!P121</f>
        <v>890</v>
      </c>
      <c r="Q121" s="28">
        <f>'ALL PROJECTS MONTHLY REPORT'!Q121</f>
        <v>0.21917808219178081</v>
      </c>
      <c r="R121" s="29">
        <f>'ALL PROJECTS MONTHLY REPORT'!R121</f>
        <v>889</v>
      </c>
      <c r="S121" s="28">
        <f>'ALL PROJECTS MONTHLY REPORT'!S121</f>
        <v>1</v>
      </c>
      <c r="T121" s="31">
        <f>'ALL PROJECTS MONTHLY REPORT'!T121</f>
        <v>40064</v>
      </c>
      <c r="U121" s="31">
        <f>'ALL PROJECTS MONTHLY REPORT'!U121</f>
        <v>40793</v>
      </c>
      <c r="V121" s="32">
        <f>'ALL PROJECTS MONTHLY REPORT'!V121</f>
        <v>40953</v>
      </c>
      <c r="W121" s="32">
        <f>'ALL PROJECTS MONTHLY REPORT'!W121</f>
        <v>40953</v>
      </c>
      <c r="X121" s="32">
        <f>'ALL PROJECTS MONTHLY REPORT'!X121</f>
        <v>41106</v>
      </c>
      <c r="Y121" s="31">
        <f>'ALL PROJECTS MONTHLY REPORT'!Y121</f>
        <v>0</v>
      </c>
      <c r="Z121" s="150" t="str">
        <f>'ALL PROJECTS MONTHLY REPORT'!Z121</f>
        <v>ARRA</v>
      </c>
      <c r="AA121" s="151">
        <f>'ALL PROJECTS MONTHLY REPORT'!AA121</f>
        <v>0</v>
      </c>
      <c r="AB121" s="152">
        <f>'ALL PROJECTS MONTHLY REPORT'!AB121</f>
        <v>10500000</v>
      </c>
      <c r="AC121" s="152">
        <f>'ALL PROJECTS MONTHLY REPORT'!AC121</f>
        <v>749675.93</v>
      </c>
      <c r="AD121" s="37">
        <f>'ALL PROJECTS MONTHLY REPORT'!AD121</f>
        <v>11249675.93</v>
      </c>
      <c r="AE121" s="28">
        <f>'ALL PROJECTS MONTHLY REPORT'!AE121</f>
        <v>7.1397707619047623E-2</v>
      </c>
      <c r="AF121" s="37">
        <f>'ALL PROJECTS MONTHLY REPORT'!AF121</f>
        <v>11249675.93</v>
      </c>
      <c r="AG121" s="152">
        <f>'ALL PROJECTS MONTHLY REPORT'!AG121</f>
        <v>0</v>
      </c>
      <c r="AH121" s="37">
        <f>'ALL PROJECTS MONTHLY REPORT'!AH121</f>
        <v>11249675.93</v>
      </c>
      <c r="AI121" s="39">
        <f>'ALL PROJECTS MONTHLY REPORT'!AI121</f>
        <v>1</v>
      </c>
      <c r="AJ121" s="40">
        <f>'ALL PROJECTS MONTHLY REPORT'!AJ121</f>
        <v>8.89</v>
      </c>
      <c r="AK121" s="39">
        <f>'ALL PROJECTS MONTHLY REPORT'!AK121</f>
        <v>1</v>
      </c>
      <c r="AL121" s="119">
        <f>'ALL PROJECTS MONTHLY REPORT'!AL121</f>
        <v>0</v>
      </c>
      <c r="AM121" s="153">
        <f>'ALL PROJECTS MONTHLY REPORT'!AM121</f>
        <v>0</v>
      </c>
      <c r="AN121" s="154" t="s">
        <v>223</v>
      </c>
    </row>
    <row r="122" spans="1:40" s="155" customFormat="1" ht="43.2" x14ac:dyDescent="0.3">
      <c r="A122" s="147">
        <f>'ALL PROJECTS MONTHLY REPORT'!A122</f>
        <v>5092</v>
      </c>
      <c r="B122" s="148" t="str">
        <f>'ALL PROJECTS MONTHLY REPORT'!B122</f>
        <v>San Lorenzo</v>
      </c>
      <c r="C122" s="148" t="str">
        <f>'ALL PROJECTS MONTHLY REPORT'!C122</f>
        <v>La Lorenzana</v>
      </c>
      <c r="D122" s="148" t="str">
        <f>'ALL PROJECTS MONTHLY REPORT'!D122</f>
        <v>Iván Blanco</v>
      </c>
      <c r="E122" s="148" t="str">
        <f>'ALL PROJECTS MONTHLY REPORT'!E122</f>
        <v>MJ Consulting</v>
      </c>
      <c r="F122" s="148" t="str">
        <f>'ALL PROJECTS MONTHLY REPORT'!F122</f>
        <v>URS</v>
      </c>
      <c r="G122" s="148" t="str">
        <f>'ALL PROJECTS MONTHLY REPORT'!G122</f>
        <v>René Acosta Ingenieros</v>
      </c>
      <c r="H122" s="148" t="str">
        <f>'ALL PROJECTS MONTHLY REPORT'!H122</f>
        <v>CD Builders</v>
      </c>
      <c r="I122" s="149">
        <f>'ALL PROJECTS MONTHLY REPORT'!I122</f>
        <v>100</v>
      </c>
      <c r="J122" s="149">
        <f>'ALL PROJECTS MONTHLY REPORT'!J122</f>
        <v>100</v>
      </c>
      <c r="K122" s="149">
        <f>'ALL PROJECTS MONTHLY REPORT'!K122</f>
        <v>0</v>
      </c>
      <c r="L122" s="26">
        <f>'ALL PROJECTS MONTHLY REPORT'!L122</f>
        <v>100</v>
      </c>
      <c r="M122" s="149">
        <f>'ALL PROJECTS MONTHLY REPORT'!M122</f>
        <v>0</v>
      </c>
      <c r="N122" s="149">
        <f>'ALL PROJECTS MONTHLY REPORT'!N122</f>
        <v>730</v>
      </c>
      <c r="O122" s="149">
        <f>'ALL PROJECTS MONTHLY REPORT'!O122</f>
        <v>351</v>
      </c>
      <c r="P122" s="27">
        <f>'ALL PROJECTS MONTHLY REPORT'!P122</f>
        <v>1081</v>
      </c>
      <c r="Q122" s="28">
        <f>'ALL PROJECTS MONTHLY REPORT'!Q122</f>
        <v>0.4808219178082192</v>
      </c>
      <c r="R122" s="29">
        <f>'ALL PROJECTS MONTHLY REPORT'!R122</f>
        <v>1147</v>
      </c>
      <c r="S122" s="28">
        <f>'ALL PROJECTS MONTHLY REPORT'!S122</f>
        <v>1</v>
      </c>
      <c r="T122" s="31">
        <f>'ALL PROJECTS MONTHLY REPORT'!T122</f>
        <v>38609</v>
      </c>
      <c r="U122" s="31">
        <f>'ALL PROJECTS MONTHLY REPORT'!U122</f>
        <v>39338</v>
      </c>
      <c r="V122" s="32">
        <f>'ALL PROJECTS MONTHLY REPORT'!V122</f>
        <v>39689</v>
      </c>
      <c r="W122" s="32">
        <f>'ALL PROJECTS MONTHLY REPORT'!W122</f>
        <v>39756</v>
      </c>
      <c r="X122" s="32">
        <f>'ALL PROJECTS MONTHLY REPORT'!X122</f>
        <v>40073</v>
      </c>
      <c r="Y122" s="31">
        <f>'ALL PROJECTS MONTHLY REPORT'!Y122</f>
        <v>0</v>
      </c>
      <c r="Z122" s="150" t="str">
        <f>'ALL PROJECTS MONTHLY REPORT'!Z122</f>
        <v>Tax Credit</v>
      </c>
      <c r="AA122" s="151">
        <f>'ALL PROJECTS MONTHLY REPORT'!AA122</f>
        <v>0</v>
      </c>
      <c r="AB122" s="152">
        <f>'ALL PROJECTS MONTHLY REPORT'!AB122</f>
        <v>10310000</v>
      </c>
      <c r="AC122" s="152">
        <f>'ALL PROJECTS MONTHLY REPORT'!AC122</f>
        <v>828444.55</v>
      </c>
      <c r="AD122" s="37">
        <f>'ALL PROJECTS MONTHLY REPORT'!AD122</f>
        <v>11138444.550000001</v>
      </c>
      <c r="AE122" s="28">
        <f>'ALL PROJECTS MONTHLY REPORT'!AE122</f>
        <v>8.0353496605237634E-2</v>
      </c>
      <c r="AF122" s="37">
        <f>'ALL PROJECTS MONTHLY REPORT'!AF122</f>
        <v>11138444.550000001</v>
      </c>
      <c r="AG122" s="152">
        <f>'ALL PROJECTS MONTHLY REPORT'!AG122</f>
        <v>0</v>
      </c>
      <c r="AH122" s="37">
        <f>'ALL PROJECTS MONTHLY REPORT'!AH122</f>
        <v>11138444.550000001</v>
      </c>
      <c r="AI122" s="39">
        <f>'ALL PROJECTS MONTHLY REPORT'!AI122</f>
        <v>1</v>
      </c>
      <c r="AJ122" s="40">
        <f>'ALL PROJECTS MONTHLY REPORT'!AJ122</f>
        <v>11.47</v>
      </c>
      <c r="AK122" s="39">
        <f>'ALL PROJECTS MONTHLY REPORT'!AK122</f>
        <v>1</v>
      </c>
      <c r="AL122" s="119">
        <f>'ALL PROJECTS MONTHLY REPORT'!AL122</f>
        <v>0</v>
      </c>
      <c r="AM122" s="153" t="str">
        <f>'ALL PROJECTS MONTHLY REPORT'!AM122</f>
        <v>Project Closed</v>
      </c>
      <c r="AN122" s="154" t="s">
        <v>223</v>
      </c>
    </row>
    <row r="123" spans="1:40" s="155" customFormat="1" ht="57.6" x14ac:dyDescent="0.3">
      <c r="A123" s="147">
        <f>'ALL PROJECTS MONTHLY REPORT'!A123</f>
        <v>3087</v>
      </c>
      <c r="B123" s="148" t="str">
        <f>'ALL PROJECTS MONTHLY REPORT'!B123</f>
        <v>San Sebastian</v>
      </c>
      <c r="C123" s="148" t="str">
        <f>'ALL PROJECTS MONTHLY REPORT'!C123</f>
        <v>Andrés Méndez Liceaga</v>
      </c>
      <c r="D123" s="148" t="str">
        <f>'ALL PROJECTS MONTHLY REPORT'!D123</f>
        <v>Arturo Acevedo</v>
      </c>
      <c r="E123" s="148" t="str">
        <f>'ALL PROJECTS MONTHLY REPORT'!E123</f>
        <v>Inn Capital Housing Division Joint Venture</v>
      </c>
      <c r="F123" s="148" t="str">
        <f>'ALL PROJECTS MONTHLY REPORT'!F123</f>
        <v xml:space="preserve">CMS
</v>
      </c>
      <c r="G123" s="148" t="str">
        <f>'ALL PROJECTS MONTHLY REPORT'!G123</f>
        <v>Interplan</v>
      </c>
      <c r="H123" s="148" t="str">
        <f>'ALL PROJECTS MONTHLY REPORT'!H123</f>
        <v>RC Engineering</v>
      </c>
      <c r="I123" s="149">
        <f>'ALL PROJECTS MONTHLY REPORT'!I123</f>
        <v>150</v>
      </c>
      <c r="J123" s="149">
        <f>'ALL PROJECTS MONTHLY REPORT'!J123</f>
        <v>150</v>
      </c>
      <c r="K123" s="149">
        <f>'ALL PROJECTS MONTHLY REPORT'!K123</f>
        <v>0</v>
      </c>
      <c r="L123" s="26">
        <f>'ALL PROJECTS MONTHLY REPORT'!L123</f>
        <v>150</v>
      </c>
      <c r="M123" s="149">
        <f>'ALL PROJECTS MONTHLY REPORT'!M123</f>
        <v>0</v>
      </c>
      <c r="N123" s="149">
        <f>'ALL PROJECTS MONTHLY REPORT'!N123</f>
        <v>960</v>
      </c>
      <c r="O123" s="149">
        <f>'ALL PROJECTS MONTHLY REPORT'!O123</f>
        <v>729</v>
      </c>
      <c r="P123" s="27">
        <f>'ALL PROJECTS MONTHLY REPORT'!P123</f>
        <v>1689</v>
      </c>
      <c r="Q123" s="28">
        <f>'ALL PROJECTS MONTHLY REPORT'!Q123</f>
        <v>0.75937500000000002</v>
      </c>
      <c r="R123" s="29">
        <f>'ALL PROJECTS MONTHLY REPORT'!R123</f>
        <v>1688</v>
      </c>
      <c r="S123" s="28">
        <f>'ALL PROJECTS MONTHLY REPORT'!S123</f>
        <v>1</v>
      </c>
      <c r="T123" s="31">
        <f>'ALL PROJECTS MONTHLY REPORT'!T123</f>
        <v>38131</v>
      </c>
      <c r="U123" s="31">
        <f>'ALL PROJECTS MONTHLY REPORT'!U123</f>
        <v>39090</v>
      </c>
      <c r="V123" s="32">
        <f>'ALL PROJECTS MONTHLY REPORT'!V123</f>
        <v>39819</v>
      </c>
      <c r="W123" s="32">
        <f>'ALL PROJECTS MONTHLY REPORT'!W123</f>
        <v>39819</v>
      </c>
      <c r="X123" s="32">
        <f>'ALL PROJECTS MONTHLY REPORT'!X123</f>
        <v>39860</v>
      </c>
      <c r="Y123" s="31">
        <f>'ALL PROJECTS MONTHLY REPORT'!Y123</f>
        <v>0</v>
      </c>
      <c r="Z123" s="150" t="str">
        <f>'ALL PROJECTS MONTHLY REPORT'!Z123</f>
        <v xml:space="preserve">Tax Credit </v>
      </c>
      <c r="AA123" s="151">
        <f>'ALL PROJECTS MONTHLY REPORT'!AA123</f>
        <v>0</v>
      </c>
      <c r="AB123" s="152">
        <f>'ALL PROJECTS MONTHLY REPORT'!AB123</f>
        <v>13130000</v>
      </c>
      <c r="AC123" s="152">
        <f>'ALL PROJECTS MONTHLY REPORT'!AC123</f>
        <v>401586.86</v>
      </c>
      <c r="AD123" s="37">
        <f>'ALL PROJECTS MONTHLY REPORT'!AD123</f>
        <v>13531586.859999999</v>
      </c>
      <c r="AE123" s="28">
        <f>'ALL PROJECTS MONTHLY REPORT'!AE123</f>
        <v>3.0585442498095961E-2</v>
      </c>
      <c r="AF123" s="37">
        <f>'ALL PROJECTS MONTHLY REPORT'!AF123</f>
        <v>13531587</v>
      </c>
      <c r="AG123" s="152">
        <f>'ALL PROJECTS MONTHLY REPORT'!AG123</f>
        <v>0</v>
      </c>
      <c r="AH123" s="37">
        <f>'ALL PROJECTS MONTHLY REPORT'!AH123</f>
        <v>13531587</v>
      </c>
      <c r="AI123" s="39">
        <f>'ALL PROJECTS MONTHLY REPORT'!AI123</f>
        <v>1.0000000103461628</v>
      </c>
      <c r="AJ123" s="40">
        <f>'ALL PROJECTS MONTHLY REPORT'!AJ123</f>
        <v>11.253333333333334</v>
      </c>
      <c r="AK123" s="39">
        <f>'ALL PROJECTS MONTHLY REPORT'!AK123</f>
        <v>1</v>
      </c>
      <c r="AL123" s="119">
        <f>'ALL PROJECTS MONTHLY REPORT'!AL123</f>
        <v>0</v>
      </c>
      <c r="AM123" s="153" t="str">
        <f>'ALL PROJECTS MONTHLY REPORT'!AM123</f>
        <v>Project Closed</v>
      </c>
      <c r="AN123" s="154" t="s">
        <v>223</v>
      </c>
    </row>
    <row r="124" spans="1:40" s="155" customFormat="1" ht="100.8" x14ac:dyDescent="0.3">
      <c r="A124" s="147">
        <f>'ALL PROJECTS MONTHLY REPORT'!A124</f>
        <v>5144</v>
      </c>
      <c r="B124" s="148" t="str">
        <f>'ALL PROJECTS MONTHLY REPORT'!B124</f>
        <v>Santa Isabel</v>
      </c>
      <c r="C124" s="148" t="str">
        <f>'ALL PROJECTS MONTHLY REPORT'!C124</f>
        <v>Rincón Taíno</v>
      </c>
      <c r="D124" s="148" t="str">
        <f>'ALL PROJECTS MONTHLY REPORT'!D124</f>
        <v>Rubén Cotto</v>
      </c>
      <c r="E124" s="148" t="str">
        <f>'ALL PROJECTS MONTHLY REPORT'!E124</f>
        <v>J. A. Machuca</v>
      </c>
      <c r="F124" s="148" t="str">
        <f>'ALL PROJECTS MONTHLY REPORT'!F124</f>
        <v>BMA</v>
      </c>
      <c r="G124" s="148" t="str">
        <f>'ALL PROJECTS MONTHLY REPORT'!G124</f>
        <v>Hernández   -    Bauzá</v>
      </c>
      <c r="H124" s="148" t="str">
        <f>'ALL PROJECTS MONTHLY REPORT'!H124</f>
        <v>Constructora I. Meléndez</v>
      </c>
      <c r="I124" s="149">
        <f>'ALL PROJECTS MONTHLY REPORT'!I124</f>
        <v>100</v>
      </c>
      <c r="J124" s="149">
        <f>'ALL PROJECTS MONTHLY REPORT'!J124</f>
        <v>100</v>
      </c>
      <c r="K124" s="149">
        <f>'ALL PROJECTS MONTHLY REPORT'!K124</f>
        <v>0</v>
      </c>
      <c r="L124" s="26">
        <f>'ALL PROJECTS MONTHLY REPORT'!L124</f>
        <v>100</v>
      </c>
      <c r="M124" s="149">
        <f>'ALL PROJECTS MONTHLY REPORT'!M124</f>
        <v>0</v>
      </c>
      <c r="N124" s="149">
        <f>'ALL PROJECTS MONTHLY REPORT'!N124</f>
        <v>810</v>
      </c>
      <c r="O124" s="149">
        <f>'ALL PROJECTS MONTHLY REPORT'!O124</f>
        <v>499</v>
      </c>
      <c r="P124" s="27">
        <f>'ALL PROJECTS MONTHLY REPORT'!P124</f>
        <v>1309</v>
      </c>
      <c r="Q124" s="28">
        <f>'ALL PROJECTS MONTHLY REPORT'!Q124</f>
        <v>0.61604938271604937</v>
      </c>
      <c r="R124" s="29">
        <f>'ALL PROJECTS MONTHLY REPORT'!R124</f>
        <v>1087</v>
      </c>
      <c r="S124" s="28">
        <f>'ALL PROJECTS MONTHLY REPORT'!S124</f>
        <v>1</v>
      </c>
      <c r="T124" s="31">
        <f>'ALL PROJECTS MONTHLY REPORT'!T124</f>
        <v>37830</v>
      </c>
      <c r="U124" s="31">
        <f>'ALL PROJECTS MONTHLY REPORT'!U124</f>
        <v>38639</v>
      </c>
      <c r="V124" s="32">
        <f>'ALL PROJECTS MONTHLY REPORT'!V124</f>
        <v>39138</v>
      </c>
      <c r="W124" s="32">
        <f>'ALL PROJECTS MONTHLY REPORT'!W124</f>
        <v>38917</v>
      </c>
      <c r="X124" s="32">
        <f>'ALL PROJECTS MONTHLY REPORT'!X124</f>
        <v>38990</v>
      </c>
      <c r="Y124" s="31">
        <f>'ALL PROJECTS MONTHLY REPORT'!Y124</f>
        <v>0</v>
      </c>
      <c r="Z124" s="150">
        <f>'ALL PROJECTS MONTHLY REPORT'!Z124</f>
        <v>0</v>
      </c>
      <c r="AA124" s="151">
        <f>'ALL PROJECTS MONTHLY REPORT'!AA124</f>
        <v>0</v>
      </c>
      <c r="AB124" s="152">
        <f>'ALL PROJECTS MONTHLY REPORT'!AB124</f>
        <v>7231087</v>
      </c>
      <c r="AC124" s="152">
        <f>'ALL PROJECTS MONTHLY REPORT'!AC124</f>
        <v>175900</v>
      </c>
      <c r="AD124" s="37">
        <f>'ALL PROJECTS MONTHLY REPORT'!AD124</f>
        <v>7406987</v>
      </c>
      <c r="AE124" s="28">
        <f>'ALL PROJECTS MONTHLY REPORT'!AE124</f>
        <v>2.4325526715416369E-2</v>
      </c>
      <c r="AF124" s="37">
        <f>'ALL PROJECTS MONTHLY REPORT'!AF124</f>
        <v>6372476</v>
      </c>
      <c r="AG124" s="152">
        <f>'ALL PROJECTS MONTHLY REPORT'!AG124</f>
        <v>0</v>
      </c>
      <c r="AH124" s="37">
        <f>'ALL PROJECTS MONTHLY REPORT'!AH124</f>
        <v>6372476</v>
      </c>
      <c r="AI124" s="39">
        <f>'ALL PROJECTS MONTHLY REPORT'!AI124</f>
        <v>0.860333088204421</v>
      </c>
      <c r="AJ124" s="40">
        <f>'ALL PROJECTS MONTHLY REPORT'!AJ124</f>
        <v>10.87</v>
      </c>
      <c r="AK124" s="39">
        <f>'ALL PROJECTS MONTHLY REPORT'!AK124</f>
        <v>1</v>
      </c>
      <c r="AL124" s="119">
        <f>'ALL PROJECTS MONTHLY REPORT'!AL124</f>
        <v>0</v>
      </c>
      <c r="AM124" s="153" t="str">
        <f>'ALL PROJECTS MONTHLY REPORT'!AM124</f>
        <v>Las OC # 7 y 8 fueron sometidas por el CM, pero le fueron devueltas para aclaracion o correccion, ya que el NGC no esta de acuerdo con el tiempo de extension otorgado y los "supporting documents". Posteriormente el CM las entrego fuera del termino de vigencia y las mismas no se pudieron procesar. El contratista sometio demanda y se efectuo reunion entre ambas representaciones legales. Se llego a un acuerdo: AVP de pagar lo que se le adeudaba por concepto de daños liquidos y retenido, Contratista: No reclamar "extended overhead" ni la OC #8. Esto hace varios meses y AVP tiene pendiente procesar los pagos correspondientes.</v>
      </c>
      <c r="AN124" s="154" t="s">
        <v>223</v>
      </c>
    </row>
    <row r="125" spans="1:40" s="155" customFormat="1" ht="57.6" x14ac:dyDescent="0.3">
      <c r="A125" s="147">
        <f>'ALL PROJECTS MONTHLY REPORT'!A125</f>
        <v>5198</v>
      </c>
      <c r="B125" s="148" t="str">
        <f>'ALL PROJECTS MONTHLY REPORT'!B125</f>
        <v>Toa Alta</v>
      </c>
      <c r="C125" s="148" t="str">
        <f>'ALL PROJECTS MONTHLY REPORT'!C125</f>
        <v>Jardines de San Fernando</v>
      </c>
      <c r="D125" s="148" t="str">
        <f>'ALL PROJECTS MONTHLY REPORT'!D125</f>
        <v>Luis Rodríguez</v>
      </c>
      <c r="E125" s="148" t="str">
        <f>'ALL PROJECTS MONTHLY REPORT'!E125</f>
        <v>Housing Promoters</v>
      </c>
      <c r="F125" s="148" t="str">
        <f>'ALL PROJECTS MONTHLY REPORT'!F125</f>
        <v>MD</v>
      </c>
      <c r="G125" s="148" t="str">
        <f>'ALL PROJECTS MONTHLY REPORT'!G125</f>
        <v>URS Caribe, LLP</v>
      </c>
      <c r="H125" s="148" t="str">
        <f>'ALL PROJECTS MONTHLY REPORT'!H125</f>
        <v>Orion Contractors</v>
      </c>
      <c r="I125" s="149">
        <f>'ALL PROJECTS MONTHLY REPORT'!I125</f>
        <v>51</v>
      </c>
      <c r="J125" s="149">
        <f>'ALL PROJECTS MONTHLY REPORT'!J125</f>
        <v>51</v>
      </c>
      <c r="K125" s="149">
        <f>'ALL PROJECTS MONTHLY REPORT'!K125</f>
        <v>0</v>
      </c>
      <c r="L125" s="26">
        <f>'ALL PROJECTS MONTHLY REPORT'!L125</f>
        <v>51</v>
      </c>
      <c r="M125" s="149">
        <f>'ALL PROJECTS MONTHLY REPORT'!M125</f>
        <v>0</v>
      </c>
      <c r="N125" s="149">
        <f>'ALL PROJECTS MONTHLY REPORT'!N125</f>
        <v>800</v>
      </c>
      <c r="O125" s="149">
        <f>'ALL PROJECTS MONTHLY REPORT'!O125</f>
        <v>1627</v>
      </c>
      <c r="P125" s="27">
        <f>'ALL PROJECTS MONTHLY REPORT'!P125</f>
        <v>2427</v>
      </c>
      <c r="Q125" s="28">
        <f>'ALL PROJECTS MONTHLY REPORT'!Q125</f>
        <v>2.0337499999999999</v>
      </c>
      <c r="R125" s="29">
        <f>'ALL PROJECTS MONTHLY REPORT'!R125</f>
        <v>2502</v>
      </c>
      <c r="S125" s="28">
        <f>'ALL PROJECTS MONTHLY REPORT'!S125</f>
        <v>1</v>
      </c>
      <c r="T125" s="31">
        <f>'ALL PROJECTS MONTHLY REPORT'!T125</f>
        <v>38726</v>
      </c>
      <c r="U125" s="31">
        <f>'ALL PROJECTS MONTHLY REPORT'!U125</f>
        <v>39525</v>
      </c>
      <c r="V125" s="32">
        <f>'ALL PROJECTS MONTHLY REPORT'!V125</f>
        <v>41152</v>
      </c>
      <c r="W125" s="32">
        <f>'ALL PROJECTS MONTHLY REPORT'!W125</f>
        <v>41228</v>
      </c>
      <c r="X125" s="32">
        <f>'ALL PROJECTS MONTHLY REPORT'!X125</f>
        <v>41562</v>
      </c>
      <c r="Y125" s="31">
        <f>'ALL PROJECTS MONTHLY REPORT'!Y125</f>
        <v>0</v>
      </c>
      <c r="Z125" s="150" t="str">
        <f>'ALL PROJECTS MONTHLY REPORT'!Z125</f>
        <v>BFP-2003</v>
      </c>
      <c r="AA125" s="151">
        <f>'ALL PROJECTS MONTHLY REPORT'!AA125</f>
        <v>0</v>
      </c>
      <c r="AB125" s="152">
        <f>'ALL PROJECTS MONTHLY REPORT'!AB125</f>
        <v>7227000</v>
      </c>
      <c r="AC125" s="152">
        <f>'ALL PROJECTS MONTHLY REPORT'!AC125</f>
        <v>-982226.89</v>
      </c>
      <c r="AD125" s="37">
        <f>'ALL PROJECTS MONTHLY REPORT'!AD125</f>
        <v>6244773.1100000003</v>
      </c>
      <c r="AE125" s="28">
        <f>'ALL PROJECTS MONTHLY REPORT'!AE125</f>
        <v>-0.13591073612840737</v>
      </c>
      <c r="AF125" s="37">
        <f>'ALL PROJECTS MONTHLY REPORT'!AF125</f>
        <v>6244773.1100000003</v>
      </c>
      <c r="AG125" s="152">
        <f>'ALL PROJECTS MONTHLY REPORT'!AG125</f>
        <v>0</v>
      </c>
      <c r="AH125" s="37">
        <f>'ALL PROJECTS MONTHLY REPORT'!AH125</f>
        <v>6244773.1100000003</v>
      </c>
      <c r="AI125" s="39">
        <f>'ALL PROJECTS MONTHLY REPORT'!AI125</f>
        <v>1</v>
      </c>
      <c r="AJ125" s="40">
        <f>'ALL PROJECTS MONTHLY REPORT'!AJ125</f>
        <v>49.058823529411768</v>
      </c>
      <c r="AK125" s="39">
        <f>'ALL PROJECTS MONTHLY REPORT'!AK125</f>
        <v>1</v>
      </c>
      <c r="AL125" s="119">
        <f>'ALL PROJECTS MONTHLY REPORT'!AL125</f>
        <v>0</v>
      </c>
      <c r="AM125" s="153" t="str">
        <f>'ALL PROJECTS MONTHLY REPORT'!AM125</f>
        <v>The PRPHA and the Contractor signed a Termination by Convinience (TBC), where the contractor grants a creditfor the amount of $2,182,368.61 for the remaining work phase IV,V and VIII. The PRPHA extends the contract by 744 calendar days providing a substantial termination effective at the August 31, 2012. The contractor walves its claim for extended overhead.</v>
      </c>
      <c r="AN125" s="154" t="s">
        <v>223</v>
      </c>
    </row>
    <row r="126" spans="1:40" s="155" customFormat="1" ht="43.2" x14ac:dyDescent="0.3">
      <c r="A126" s="147">
        <f>'ALL PROJECTS MONTHLY REPORT'!A126</f>
        <v>3069</v>
      </c>
      <c r="B126" s="148" t="str">
        <f>'ALL PROJECTS MONTHLY REPORT'!B126</f>
        <v>Toa Baja</v>
      </c>
      <c r="C126" s="148" t="str">
        <f>'ALL PROJECTS MONTHLY REPORT'!C126</f>
        <v>El Toa</v>
      </c>
      <c r="D126" s="148" t="str">
        <f>'ALL PROJECTS MONTHLY REPORT'!D126</f>
        <v>Jorge Mercado</v>
      </c>
      <c r="E126" s="148" t="str">
        <f>'ALL PROJECTS MONTHLY REPORT'!E126</f>
        <v>MJ Consulting</v>
      </c>
      <c r="F126" s="148" t="str">
        <f>'ALL PROJECTS MONTHLY REPORT'!F126</f>
        <v>AVP</v>
      </c>
      <c r="G126" s="148" t="str">
        <f>'ALL PROJECTS MONTHLY REPORT'!G126</f>
        <v>Soler Cloquel &amp; Asoc.</v>
      </c>
      <c r="H126" s="148" t="str">
        <f>'ALL PROJECTS MONTHLY REPORT'!H126</f>
        <v>Royal Ins.</v>
      </c>
      <c r="I126" s="149">
        <f>'ALL PROJECTS MONTHLY REPORT'!I126</f>
        <v>80</v>
      </c>
      <c r="J126" s="149">
        <f>'ALL PROJECTS MONTHLY REPORT'!J126</f>
        <v>80</v>
      </c>
      <c r="K126" s="149">
        <f>'ALL PROJECTS MONTHLY REPORT'!K126</f>
        <v>0</v>
      </c>
      <c r="L126" s="26">
        <f>'ALL PROJECTS MONTHLY REPORT'!L126</f>
        <v>80</v>
      </c>
      <c r="M126" s="149">
        <f>'ALL PROJECTS MONTHLY REPORT'!M126</f>
        <v>0</v>
      </c>
      <c r="N126" s="149">
        <f>'ALL PROJECTS MONTHLY REPORT'!N126</f>
        <v>669</v>
      </c>
      <c r="O126" s="149">
        <f>'ALL PROJECTS MONTHLY REPORT'!O126</f>
        <v>458</v>
      </c>
      <c r="P126" s="27">
        <f>'ALL PROJECTS MONTHLY REPORT'!P126</f>
        <v>1127</v>
      </c>
      <c r="Q126" s="28">
        <f>'ALL PROJECTS MONTHLY REPORT'!Q126</f>
        <v>0.68460388639760839</v>
      </c>
      <c r="R126" s="29">
        <f>'ALL PROJECTS MONTHLY REPORT'!R126</f>
        <v>1205</v>
      </c>
      <c r="S126" s="28">
        <f>'ALL PROJECTS MONTHLY REPORT'!S126</f>
        <v>1</v>
      </c>
      <c r="T126" s="31">
        <f>'ALL PROJECTS MONTHLY REPORT'!T126</f>
        <v>35611</v>
      </c>
      <c r="U126" s="31">
        <f>'ALL PROJECTS MONTHLY REPORT'!U126</f>
        <v>36279</v>
      </c>
      <c r="V126" s="32">
        <f>'ALL PROJECTS MONTHLY REPORT'!V126</f>
        <v>36737</v>
      </c>
      <c r="W126" s="32">
        <f>'ALL PROJECTS MONTHLY REPORT'!W126</f>
        <v>36816</v>
      </c>
      <c r="X126" s="32">
        <f>'ALL PROJECTS MONTHLY REPORT'!X126</f>
        <v>37029</v>
      </c>
      <c r="Y126" s="31">
        <f>'ALL PROJECTS MONTHLY REPORT'!Y126</f>
        <v>0</v>
      </c>
      <c r="Z126" s="150">
        <f>'ALL PROJECTS MONTHLY REPORT'!Z126</f>
        <v>0</v>
      </c>
      <c r="AA126" s="151">
        <f>'ALL PROJECTS MONTHLY REPORT'!AA126</f>
        <v>0</v>
      </c>
      <c r="AB126" s="152">
        <f>'ALL PROJECTS MONTHLY REPORT'!AB126</f>
        <v>4045086</v>
      </c>
      <c r="AC126" s="152">
        <f>'ALL PROJECTS MONTHLY REPORT'!AC126</f>
        <v>299127</v>
      </c>
      <c r="AD126" s="37">
        <f>'ALL PROJECTS MONTHLY REPORT'!AD126</f>
        <v>4344213</v>
      </c>
      <c r="AE126" s="28">
        <f>'ALL PROJECTS MONTHLY REPORT'!AE126</f>
        <v>7.39482423859468E-2</v>
      </c>
      <c r="AF126" s="37">
        <f>'ALL PROJECTS MONTHLY REPORT'!AF126</f>
        <v>4344213</v>
      </c>
      <c r="AG126" s="152">
        <f>'ALL PROJECTS MONTHLY REPORT'!AG126</f>
        <v>0</v>
      </c>
      <c r="AH126" s="37">
        <f>'ALL PROJECTS MONTHLY REPORT'!AH126</f>
        <v>4344213</v>
      </c>
      <c r="AI126" s="39">
        <f>'ALL PROJECTS MONTHLY REPORT'!AI126</f>
        <v>1</v>
      </c>
      <c r="AJ126" s="40">
        <f>'ALL PROJECTS MONTHLY REPORT'!AJ126</f>
        <v>15.0625</v>
      </c>
      <c r="AK126" s="39">
        <f>'ALL PROJECTS MONTHLY REPORT'!AK126</f>
        <v>1</v>
      </c>
      <c r="AL126" s="119">
        <f>'ALL PROJECTS MONTHLY REPORT'!AL126</f>
        <v>0</v>
      </c>
      <c r="AM126" s="153" t="str">
        <f>'ALL PROJECTS MONTHLY REPORT'!AM126</f>
        <v>Project Closed</v>
      </c>
      <c r="AN126" s="154" t="s">
        <v>223</v>
      </c>
    </row>
    <row r="127" spans="1:40" s="155" customFormat="1" ht="43.2" x14ac:dyDescent="0.3">
      <c r="A127" s="147">
        <f>'ALL PROJECTS MONTHLY REPORT'!A127</f>
        <v>5193</v>
      </c>
      <c r="B127" s="148" t="str">
        <f>'ALL PROJECTS MONTHLY REPORT'!B127</f>
        <v>Trujillo Alto</v>
      </c>
      <c r="C127" s="148" t="str">
        <f>'ALL PROJECTS MONTHLY REPORT'!C127</f>
        <v>Los Rosales</v>
      </c>
      <c r="D127" s="148" t="str">
        <f>'ALL PROJECTS MONTHLY REPORT'!D127</f>
        <v>José M. Paris Escalera</v>
      </c>
      <c r="E127" s="148" t="str">
        <f>'ALL PROJECTS MONTHLY REPORT'!E127</f>
        <v>Peregrine Group Inc.</v>
      </c>
      <c r="F127" s="148" t="str">
        <f>'ALL PROJECTS MONTHLY REPORT'!F127</f>
        <v>Klassik Builders</v>
      </c>
      <c r="G127" s="148" t="str">
        <f>'ALL PROJECTS MONTHLY REPORT'!G127</f>
        <v>URS Caribe, LLP</v>
      </c>
      <c r="H127" s="148" t="str">
        <f>'ALL PROJECTS MONTHLY REPORT'!H127</f>
        <v>Cidra Excavation, SE</v>
      </c>
      <c r="I127" s="149">
        <f>'ALL PROJECTS MONTHLY REPORT'!I127</f>
        <v>74</v>
      </c>
      <c r="J127" s="149">
        <f>'ALL PROJECTS MONTHLY REPORT'!J127</f>
        <v>74</v>
      </c>
      <c r="K127" s="149">
        <f>'ALL PROJECTS MONTHLY REPORT'!K127</f>
        <v>0</v>
      </c>
      <c r="L127" s="26">
        <f>'ALL PROJECTS MONTHLY REPORT'!L127</f>
        <v>74</v>
      </c>
      <c r="M127" s="149">
        <f>'ALL PROJECTS MONTHLY REPORT'!M127</f>
        <v>0</v>
      </c>
      <c r="N127" s="149">
        <f>'ALL PROJECTS MONTHLY REPORT'!N127</f>
        <v>730</v>
      </c>
      <c r="O127" s="149">
        <f>'ALL PROJECTS MONTHLY REPORT'!O127</f>
        <v>138</v>
      </c>
      <c r="P127" s="27">
        <f>'ALL PROJECTS MONTHLY REPORT'!P127</f>
        <v>868</v>
      </c>
      <c r="Q127" s="28">
        <f>'ALL PROJECTS MONTHLY REPORT'!Q127</f>
        <v>0.18904109589041096</v>
      </c>
      <c r="R127" s="29">
        <f>'ALL PROJECTS MONTHLY REPORT'!R127</f>
        <v>821</v>
      </c>
      <c r="S127" s="28">
        <f>'ALL PROJECTS MONTHLY REPORT'!S127</f>
        <v>1</v>
      </c>
      <c r="T127" s="31">
        <f>'ALL PROJECTS MONTHLY REPORT'!T127</f>
        <v>40133</v>
      </c>
      <c r="U127" s="31">
        <f>'ALL PROJECTS MONTHLY REPORT'!U127</f>
        <v>40862</v>
      </c>
      <c r="V127" s="32">
        <f>'ALL PROJECTS MONTHLY REPORT'!V127</f>
        <v>41000</v>
      </c>
      <c r="W127" s="32">
        <f>'ALL PROJECTS MONTHLY REPORT'!W127</f>
        <v>40954</v>
      </c>
      <c r="X127" s="32">
        <f>'ALL PROJECTS MONTHLY REPORT'!X127</f>
        <v>41135</v>
      </c>
      <c r="Y127" s="31">
        <f>'ALL PROJECTS MONTHLY REPORT'!Y127</f>
        <v>0</v>
      </c>
      <c r="Z127" s="150" t="str">
        <f>'ALL PROJECTS MONTHLY REPORT'!Z127</f>
        <v>ARRA</v>
      </c>
      <c r="AA127" s="151">
        <f>'ALL PROJECTS MONTHLY REPORT'!AA127</f>
        <v>0</v>
      </c>
      <c r="AB127" s="152">
        <f>'ALL PROJECTS MONTHLY REPORT'!AB127</f>
        <v>7947800</v>
      </c>
      <c r="AC127" s="152">
        <f>'ALL PROJECTS MONTHLY REPORT'!AC127</f>
        <v>1458351.48</v>
      </c>
      <c r="AD127" s="37">
        <f>'ALL PROJECTS MONTHLY REPORT'!AD127</f>
        <v>9406151.4800000004</v>
      </c>
      <c r="AE127" s="28">
        <f>'ALL PROJECTS MONTHLY REPORT'!AE127</f>
        <v>0.18349121517904327</v>
      </c>
      <c r="AF127" s="37">
        <f>'ALL PROJECTS MONTHLY REPORT'!AF127</f>
        <v>9406151.4800000004</v>
      </c>
      <c r="AG127" s="152">
        <f>'ALL PROJECTS MONTHLY REPORT'!AG127</f>
        <v>0</v>
      </c>
      <c r="AH127" s="37">
        <f>'ALL PROJECTS MONTHLY REPORT'!AH127</f>
        <v>9406151.4800000004</v>
      </c>
      <c r="AI127" s="39">
        <f>'ALL PROJECTS MONTHLY REPORT'!AI127</f>
        <v>1</v>
      </c>
      <c r="AJ127" s="40">
        <f>'ALL PROJECTS MONTHLY REPORT'!AJ127</f>
        <v>11.094594594594595</v>
      </c>
      <c r="AK127" s="39">
        <f>'ALL PROJECTS MONTHLY REPORT'!AK127</f>
        <v>1</v>
      </c>
      <c r="AL127" s="119">
        <f>'ALL PROJECTS MONTHLY REPORT'!AL127</f>
        <v>0</v>
      </c>
      <c r="AM127" s="153" t="str">
        <f>'ALL PROJECTS MONTHLY REPORT'!AM127</f>
        <v>Project Closed</v>
      </c>
      <c r="AN127" s="154" t="s">
        <v>223</v>
      </c>
    </row>
    <row r="128" spans="1:40" s="155" customFormat="1" ht="28.8" x14ac:dyDescent="0.3">
      <c r="A128" s="147">
        <f>'ALL PROJECTS MONTHLY REPORT'!A128</f>
        <v>3071</v>
      </c>
      <c r="B128" s="148" t="str">
        <f>'ALL PROJECTS MONTHLY REPORT'!B128</f>
        <v>Vega Alta</v>
      </c>
      <c r="C128" s="148" t="str">
        <f>'ALL PROJECTS MONTHLY REPORT'!C128</f>
        <v>Fco. Vega Sánchez</v>
      </c>
      <c r="D128" s="148" t="str">
        <f>'ALL PROJECTS MONTHLY REPORT'!D128</f>
        <v>José Negrón</v>
      </c>
      <c r="E128" s="148" t="str">
        <f>'ALL PROJECTS MONTHLY REPORT'!E128</f>
        <v>MJ Consulting</v>
      </c>
      <c r="F128" s="148" t="str">
        <f>'ALL PROJECTS MONTHLY REPORT'!F128</f>
        <v xml:space="preserve">LMC
</v>
      </c>
      <c r="G128" s="148" t="str">
        <f>'ALL PROJECTS MONTHLY REPORT'!G128</f>
        <v>Hernández   -    Bauzá</v>
      </c>
      <c r="H128" s="148" t="str">
        <f>'ALL PROJECTS MONTHLY REPORT'!H128</f>
        <v>Del Valle Group</v>
      </c>
      <c r="I128" s="149">
        <f>'ALL PROJECTS MONTHLY REPORT'!I128</f>
        <v>100</v>
      </c>
      <c r="J128" s="149">
        <f>'ALL PROJECTS MONTHLY REPORT'!J128</f>
        <v>100</v>
      </c>
      <c r="K128" s="149">
        <f>'ALL PROJECTS MONTHLY REPORT'!K128</f>
        <v>0</v>
      </c>
      <c r="L128" s="26">
        <f>'ALL PROJECTS MONTHLY REPORT'!L128</f>
        <v>100</v>
      </c>
      <c r="M128" s="149">
        <f>'ALL PROJECTS MONTHLY REPORT'!M128</f>
        <v>0</v>
      </c>
      <c r="N128" s="149">
        <f>'ALL PROJECTS MONTHLY REPORT'!N128</f>
        <v>782</v>
      </c>
      <c r="O128" s="149">
        <f>'ALL PROJECTS MONTHLY REPORT'!O128</f>
        <v>109</v>
      </c>
      <c r="P128" s="27">
        <f>'ALL PROJECTS MONTHLY REPORT'!P128</f>
        <v>891</v>
      </c>
      <c r="Q128" s="28">
        <f>'ALL PROJECTS MONTHLY REPORT'!Q128</f>
        <v>0.13938618925831203</v>
      </c>
      <c r="R128" s="29">
        <f>'ALL PROJECTS MONTHLY REPORT'!R128</f>
        <v>890</v>
      </c>
      <c r="S128" s="28">
        <f>'ALL PROJECTS MONTHLY REPORT'!S128</f>
        <v>1</v>
      </c>
      <c r="T128" s="31">
        <f>'ALL PROJECTS MONTHLY REPORT'!T128</f>
        <v>36801</v>
      </c>
      <c r="U128" s="31">
        <f>'ALL PROJECTS MONTHLY REPORT'!U128</f>
        <v>37582</v>
      </c>
      <c r="V128" s="32">
        <f>'ALL PROJECTS MONTHLY REPORT'!V128</f>
        <v>37691</v>
      </c>
      <c r="W128" s="32">
        <f>'ALL PROJECTS MONTHLY REPORT'!W128</f>
        <v>37691</v>
      </c>
      <c r="X128" s="32">
        <f>'ALL PROJECTS MONTHLY REPORT'!X128</f>
        <v>37722</v>
      </c>
      <c r="Y128" s="31">
        <f>'ALL PROJECTS MONTHLY REPORT'!Y128</f>
        <v>0</v>
      </c>
      <c r="Z128" s="150">
        <f>'ALL PROJECTS MONTHLY REPORT'!Z128</f>
        <v>0</v>
      </c>
      <c r="AA128" s="151">
        <f>'ALL PROJECTS MONTHLY REPORT'!AA128</f>
        <v>0</v>
      </c>
      <c r="AB128" s="152">
        <f>'ALL PROJECTS MONTHLY REPORT'!AB128</f>
        <v>9309000</v>
      </c>
      <c r="AC128" s="152">
        <f>'ALL PROJECTS MONTHLY REPORT'!AC128</f>
        <v>70614.850000000006</v>
      </c>
      <c r="AD128" s="37">
        <f>'ALL PROJECTS MONTHLY REPORT'!AD128</f>
        <v>9379614.8499999996</v>
      </c>
      <c r="AE128" s="28">
        <f>'ALL PROJECTS MONTHLY REPORT'!AE128</f>
        <v>7.5856536684928569E-3</v>
      </c>
      <c r="AF128" s="37">
        <f>'ALL PROJECTS MONTHLY REPORT'!AF128</f>
        <v>9379616</v>
      </c>
      <c r="AG128" s="152">
        <f>'ALL PROJECTS MONTHLY REPORT'!AG128</f>
        <v>0</v>
      </c>
      <c r="AH128" s="37">
        <f>'ALL PROJECTS MONTHLY REPORT'!AH128</f>
        <v>9379616</v>
      </c>
      <c r="AI128" s="39">
        <f>'ALL PROJECTS MONTHLY REPORT'!AI128</f>
        <v>1.0000001226063138</v>
      </c>
      <c r="AJ128" s="40">
        <f>'ALL PROJECTS MONTHLY REPORT'!AJ128</f>
        <v>8.9</v>
      </c>
      <c r="AK128" s="39">
        <f>'ALL PROJECTS MONTHLY REPORT'!AK128</f>
        <v>1</v>
      </c>
      <c r="AL128" s="119">
        <f>'ALL PROJECTS MONTHLY REPORT'!AL128</f>
        <v>0</v>
      </c>
      <c r="AM128" s="153" t="str">
        <f>'ALL PROJECTS MONTHLY REPORT'!AM128</f>
        <v>Project Closed</v>
      </c>
      <c r="AN128" s="154" t="s">
        <v>223</v>
      </c>
    </row>
    <row r="129" spans="1:46" s="155" customFormat="1" ht="28.8" x14ac:dyDescent="0.3">
      <c r="A129" s="147">
        <f>'ALL PROJECTS MONTHLY REPORT'!A129</f>
        <v>5105</v>
      </c>
      <c r="B129" s="148" t="str">
        <f>'ALL PROJECTS MONTHLY REPORT'!B129</f>
        <v>Vega Alta</v>
      </c>
      <c r="C129" s="148" t="str">
        <f>'ALL PROJECTS MONTHLY REPORT'!C129</f>
        <v>Las Violetas</v>
      </c>
      <c r="D129" s="148" t="str">
        <f>'ALL PROJECTS MONTHLY REPORT'!D129</f>
        <v>Luis Rodríguez</v>
      </c>
      <c r="E129" s="148" t="str">
        <f>'ALL PROJECTS MONTHLY REPORT'!E129</f>
        <v>Cost Control Company, Inc.</v>
      </c>
      <c r="F129" s="148" t="str">
        <f>'ALL PROJECTS MONTHLY REPORT'!F129</f>
        <v xml:space="preserve">ISS </v>
      </c>
      <c r="G129" s="148" t="str">
        <f>'ALL PROJECTS MONTHLY REPORT'!G129</f>
        <v>URS Dames &amp; Moore</v>
      </c>
      <c r="H129" s="148" t="str">
        <f>'ALL PROJECTS MONTHLY REPORT'!H129</f>
        <v>Del Valle Group</v>
      </c>
      <c r="I129" s="149">
        <f>'ALL PROJECTS MONTHLY REPORT'!I129</f>
        <v>88</v>
      </c>
      <c r="J129" s="149">
        <f>'ALL PROJECTS MONTHLY REPORT'!J129</f>
        <v>88</v>
      </c>
      <c r="K129" s="149">
        <f>'ALL PROJECTS MONTHLY REPORT'!K129</f>
        <v>0</v>
      </c>
      <c r="L129" s="26">
        <f>'ALL PROJECTS MONTHLY REPORT'!L129</f>
        <v>88</v>
      </c>
      <c r="M129" s="149">
        <f>'ALL PROJECTS MONTHLY REPORT'!M129</f>
        <v>0</v>
      </c>
      <c r="N129" s="149">
        <f>'ALL PROJECTS MONTHLY REPORT'!N129</f>
        <v>730</v>
      </c>
      <c r="O129" s="149">
        <f>'ALL PROJECTS MONTHLY REPORT'!O129</f>
        <v>150</v>
      </c>
      <c r="P129" s="27">
        <f>'ALL PROJECTS MONTHLY REPORT'!P129</f>
        <v>880</v>
      </c>
      <c r="Q129" s="28">
        <f>'ALL PROJECTS MONTHLY REPORT'!Q129</f>
        <v>0.20547945205479451</v>
      </c>
      <c r="R129" s="29">
        <f>'ALL PROJECTS MONTHLY REPORT'!R129</f>
        <v>1000</v>
      </c>
      <c r="S129" s="28">
        <f>'ALL PROJECTS MONTHLY REPORT'!S129</f>
        <v>1</v>
      </c>
      <c r="T129" s="31">
        <f>'ALL PROJECTS MONTHLY REPORT'!T129</f>
        <v>38749</v>
      </c>
      <c r="U129" s="31">
        <f>'ALL PROJECTS MONTHLY REPORT'!U129</f>
        <v>39478</v>
      </c>
      <c r="V129" s="32">
        <f>'ALL PROJECTS MONTHLY REPORT'!V129</f>
        <v>39628</v>
      </c>
      <c r="W129" s="32">
        <f>'ALL PROJECTS MONTHLY REPORT'!W129</f>
        <v>39749</v>
      </c>
      <c r="X129" s="32">
        <f>'ALL PROJECTS MONTHLY REPORT'!X129</f>
        <v>40086</v>
      </c>
      <c r="Y129" s="31">
        <f>'ALL PROJECTS MONTHLY REPORT'!Y129</f>
        <v>0</v>
      </c>
      <c r="Z129" s="150" t="str">
        <f>'ALL PROJECTS MONTHLY REPORT'!Z129</f>
        <v xml:space="preserve">Tax Credit </v>
      </c>
      <c r="AA129" s="151">
        <f>'ALL PROJECTS MONTHLY REPORT'!AA129</f>
        <v>0</v>
      </c>
      <c r="AB129" s="152">
        <f>'ALL PROJECTS MONTHLY REPORT'!AB129</f>
        <v>9203600</v>
      </c>
      <c r="AC129" s="152">
        <f>'ALL PROJECTS MONTHLY REPORT'!AC129</f>
        <v>46081.53</v>
      </c>
      <c r="AD129" s="37">
        <f>'ALL PROJECTS MONTHLY REPORT'!AD129</f>
        <v>9249681.5299999993</v>
      </c>
      <c r="AE129" s="28">
        <f>'ALL PROJECTS MONTHLY REPORT'!AE129</f>
        <v>5.0069027337128948E-3</v>
      </c>
      <c r="AF129" s="37">
        <f>'ALL PROJECTS MONTHLY REPORT'!AF129</f>
        <v>9007681.5299999993</v>
      </c>
      <c r="AG129" s="152">
        <f>'ALL PROJECTS MONTHLY REPORT'!AG129</f>
        <v>0</v>
      </c>
      <c r="AH129" s="37">
        <f>'ALL PROJECTS MONTHLY REPORT'!AH129</f>
        <v>9007681.5299999993</v>
      </c>
      <c r="AI129" s="39">
        <f>'ALL PROJECTS MONTHLY REPORT'!AI129</f>
        <v>0.97383693706479424</v>
      </c>
      <c r="AJ129" s="40">
        <f>'ALL PROJECTS MONTHLY REPORT'!AJ129</f>
        <v>11.363636363636363</v>
      </c>
      <c r="AK129" s="39">
        <f>'ALL PROJECTS MONTHLY REPORT'!AK129</f>
        <v>1</v>
      </c>
      <c r="AL129" s="119">
        <f>'ALL PROJECTS MONTHLY REPORT'!AL129</f>
        <v>0</v>
      </c>
      <c r="AM129" s="153" t="str">
        <f>'ALL PROJECTS MONTHLY REPORT'!AM129</f>
        <v>Project Closed</v>
      </c>
      <c r="AN129" s="154" t="s">
        <v>223</v>
      </c>
    </row>
    <row r="130" spans="1:46" s="155" customFormat="1" ht="28.8" x14ac:dyDescent="0.3">
      <c r="A130" s="147">
        <f>'ALL PROJECTS MONTHLY REPORT'!A130</f>
        <v>3073</v>
      </c>
      <c r="B130" s="148" t="str">
        <f>'ALL PROJECTS MONTHLY REPORT'!B130</f>
        <v>Villalba</v>
      </c>
      <c r="C130" s="148" t="str">
        <f>'ALL PROJECTS MONTHLY REPORT'!C130</f>
        <v>Efraín Suárez Negrón</v>
      </c>
      <c r="D130" s="148" t="str">
        <f>'ALL PROJECTS MONTHLY REPORT'!D130</f>
        <v>Arturo Acevedo</v>
      </c>
      <c r="E130" s="148" t="str">
        <f>'ALL PROJECTS MONTHLY REPORT'!E130</f>
        <v>J.A. Machuca</v>
      </c>
      <c r="F130" s="148" t="str">
        <f>'ALL PROJECTS MONTHLY REPORT'!F130</f>
        <v>CMS</v>
      </c>
      <c r="G130" s="148" t="str">
        <f>'ALL PROJECTS MONTHLY REPORT'!G130</f>
        <v>Yañez &amp; Mayol</v>
      </c>
      <c r="H130" s="148" t="str">
        <f>'ALL PROJECTS MONTHLY REPORT'!H130</f>
        <v>Ravaro Construction</v>
      </c>
      <c r="I130" s="149">
        <f>'ALL PROJECTS MONTHLY REPORT'!I130</f>
        <v>60</v>
      </c>
      <c r="J130" s="149">
        <f>'ALL PROJECTS MONTHLY REPORT'!J130</f>
        <v>60</v>
      </c>
      <c r="K130" s="149">
        <f>'ALL PROJECTS MONTHLY REPORT'!K130</f>
        <v>0</v>
      </c>
      <c r="L130" s="26">
        <f>'ALL PROJECTS MONTHLY REPORT'!L130</f>
        <v>60</v>
      </c>
      <c r="M130" s="149">
        <f>'ALL PROJECTS MONTHLY REPORT'!M130</f>
        <v>0</v>
      </c>
      <c r="N130" s="149">
        <f>'ALL PROJECTS MONTHLY REPORT'!N130</f>
        <v>660</v>
      </c>
      <c r="O130" s="149">
        <f>'ALL PROJECTS MONTHLY REPORT'!O130</f>
        <v>295</v>
      </c>
      <c r="P130" s="27">
        <f>'ALL PROJECTS MONTHLY REPORT'!P130</f>
        <v>955</v>
      </c>
      <c r="Q130" s="28">
        <f>'ALL PROJECTS MONTHLY REPORT'!Q130</f>
        <v>0.44696969696969696</v>
      </c>
      <c r="R130" s="29">
        <f>'ALL PROJECTS MONTHLY REPORT'!R130</f>
        <v>1240</v>
      </c>
      <c r="S130" s="28">
        <f>'ALL PROJECTS MONTHLY REPORT'!S130</f>
        <v>1</v>
      </c>
      <c r="T130" s="31">
        <f>'ALL PROJECTS MONTHLY REPORT'!T130</f>
        <v>37361</v>
      </c>
      <c r="U130" s="31">
        <f>'ALL PROJECTS MONTHLY REPORT'!U130</f>
        <v>38020</v>
      </c>
      <c r="V130" s="32">
        <f>'ALL PROJECTS MONTHLY REPORT'!V130</f>
        <v>38315</v>
      </c>
      <c r="W130" s="32">
        <f>'ALL PROJECTS MONTHLY REPORT'!W130</f>
        <v>38601</v>
      </c>
      <c r="X130" s="32">
        <f>'ALL PROJECTS MONTHLY REPORT'!X130</f>
        <v>38601</v>
      </c>
      <c r="Y130" s="31">
        <f>'ALL PROJECTS MONTHLY REPORT'!Y130</f>
        <v>0</v>
      </c>
      <c r="Z130" s="150">
        <f>'ALL PROJECTS MONTHLY REPORT'!Z130</f>
        <v>0</v>
      </c>
      <c r="AA130" s="151">
        <f>'ALL PROJECTS MONTHLY REPORT'!AA130</f>
        <v>0</v>
      </c>
      <c r="AB130" s="152">
        <f>'ALL PROJECTS MONTHLY REPORT'!AB130</f>
        <v>4033500</v>
      </c>
      <c r="AC130" s="152">
        <f>'ALL PROJECTS MONTHLY REPORT'!AC130</f>
        <v>93123</v>
      </c>
      <c r="AD130" s="37">
        <f>'ALL PROJECTS MONTHLY REPORT'!AD130</f>
        <v>4126623</v>
      </c>
      <c r="AE130" s="28">
        <f>'ALL PROJECTS MONTHLY REPORT'!AE130</f>
        <v>2.3087393082930459E-2</v>
      </c>
      <c r="AF130" s="37">
        <f>'ALL PROJECTS MONTHLY REPORT'!AF130</f>
        <v>4126623</v>
      </c>
      <c r="AG130" s="152">
        <f>'ALL PROJECTS MONTHLY REPORT'!AG130</f>
        <v>0</v>
      </c>
      <c r="AH130" s="37">
        <f>'ALL PROJECTS MONTHLY REPORT'!AH130</f>
        <v>4126623</v>
      </c>
      <c r="AI130" s="39">
        <f>'ALL PROJECTS MONTHLY REPORT'!AI130</f>
        <v>1</v>
      </c>
      <c r="AJ130" s="40">
        <f>'ALL PROJECTS MONTHLY REPORT'!AJ130</f>
        <v>20.666666666666668</v>
      </c>
      <c r="AK130" s="39">
        <f>'ALL PROJECTS MONTHLY REPORT'!AK130</f>
        <v>1</v>
      </c>
      <c r="AL130" s="119">
        <f>'ALL PROJECTS MONTHLY REPORT'!AL130</f>
        <v>0</v>
      </c>
      <c r="AM130" s="153" t="str">
        <f>'ALL PROJECTS MONTHLY REPORT'!AM130</f>
        <v>Project Closed</v>
      </c>
      <c r="AN130" s="154" t="s">
        <v>223</v>
      </c>
    </row>
    <row r="131" spans="1:46" s="155" customFormat="1" ht="43.2" x14ac:dyDescent="0.3">
      <c r="A131" s="147">
        <f>'ALL PROJECTS MONTHLY REPORT'!A131</f>
        <v>5164</v>
      </c>
      <c r="B131" s="148" t="str">
        <f>'ALL PROJECTS MONTHLY REPORT'!B131</f>
        <v>Villalba</v>
      </c>
      <c r="C131" s="148" t="str">
        <f>'ALL PROJECTS MONTHLY REPORT'!C131</f>
        <v>Maximino Miranda Jiménez</v>
      </c>
      <c r="D131" s="148" t="str">
        <f>'ALL PROJECTS MONTHLY REPORT'!D131</f>
        <v>Félix Ortiz</v>
      </c>
      <c r="E131" s="148" t="str">
        <f>'ALL PROJECTS MONTHLY REPORT'!E131</f>
        <v>Municipio de Villalba</v>
      </c>
      <c r="F131" s="148" t="str">
        <f>'ALL PROJECTS MONTHLY REPORT'!F131</f>
        <v>Klassik Builders</v>
      </c>
      <c r="G131" s="148" t="str">
        <f>'ALL PROJECTS MONTHLY REPORT'!G131</f>
        <v>LPA Group, Arq.</v>
      </c>
      <c r="H131" s="148" t="str">
        <f>'ALL PROJECTS MONTHLY REPORT'!H131</f>
        <v>Constructora I. Meléndez</v>
      </c>
      <c r="I131" s="149">
        <f>'ALL PROJECTS MONTHLY REPORT'!I131</f>
        <v>100</v>
      </c>
      <c r="J131" s="149">
        <f>'ALL PROJECTS MONTHLY REPORT'!J131</f>
        <v>100</v>
      </c>
      <c r="K131" s="149">
        <f>'ALL PROJECTS MONTHLY REPORT'!K131</f>
        <v>0</v>
      </c>
      <c r="L131" s="26">
        <f>'ALL PROJECTS MONTHLY REPORT'!L131</f>
        <v>100</v>
      </c>
      <c r="M131" s="149">
        <f>'ALL PROJECTS MONTHLY REPORT'!M131</f>
        <v>0</v>
      </c>
      <c r="N131" s="149">
        <f>'ALL PROJECTS MONTHLY REPORT'!N131</f>
        <v>732</v>
      </c>
      <c r="O131" s="149">
        <f>'ALL PROJECTS MONTHLY REPORT'!O131</f>
        <v>180</v>
      </c>
      <c r="P131" s="27">
        <f>'ALL PROJECTS MONTHLY REPORT'!P131</f>
        <v>912</v>
      </c>
      <c r="Q131" s="28">
        <f>'ALL PROJECTS MONTHLY REPORT'!Q131</f>
        <v>0.24590163934426229</v>
      </c>
      <c r="R131" s="29">
        <f>'ALL PROJECTS MONTHLY REPORT'!R131</f>
        <v>911</v>
      </c>
      <c r="S131" s="28">
        <f>'ALL PROJECTS MONTHLY REPORT'!S131</f>
        <v>1</v>
      </c>
      <c r="T131" s="31">
        <f>'ALL PROJECTS MONTHLY REPORT'!T131</f>
        <v>39953</v>
      </c>
      <c r="U131" s="31">
        <f>'ALL PROJECTS MONTHLY REPORT'!U131</f>
        <v>40684</v>
      </c>
      <c r="V131" s="32">
        <f>'ALL PROJECTS MONTHLY REPORT'!V131</f>
        <v>40864</v>
      </c>
      <c r="W131" s="32">
        <f>'ALL PROJECTS MONTHLY REPORT'!W131</f>
        <v>40864</v>
      </c>
      <c r="X131" s="32">
        <f>'ALL PROJECTS MONTHLY REPORT'!X131</f>
        <v>40927</v>
      </c>
      <c r="Y131" s="31">
        <f>'ALL PROJECTS MONTHLY REPORT'!Y131</f>
        <v>0</v>
      </c>
      <c r="Z131" s="150" t="str">
        <f>'ALL PROJECTS MONTHLY REPORT'!Z131</f>
        <v>CFP/ARRA</v>
      </c>
      <c r="AA131" s="151">
        <f>'ALL PROJECTS MONTHLY REPORT'!AA131</f>
        <v>0</v>
      </c>
      <c r="AB131" s="152">
        <f>'ALL PROJECTS MONTHLY REPORT'!AB131</f>
        <v>12392438</v>
      </c>
      <c r="AC131" s="152">
        <f>'ALL PROJECTS MONTHLY REPORT'!AC131</f>
        <v>408291.81</v>
      </c>
      <c r="AD131" s="37">
        <f>'ALL PROJECTS MONTHLY REPORT'!AD131</f>
        <v>12800729.810000001</v>
      </c>
      <c r="AE131" s="28">
        <f>'ALL PROJECTS MONTHLY REPORT'!AE131</f>
        <v>3.2946851136152547E-2</v>
      </c>
      <c r="AF131" s="37">
        <f>'ALL PROJECTS MONTHLY REPORT'!AF131</f>
        <v>12800729.810000001</v>
      </c>
      <c r="AG131" s="152">
        <f>'ALL PROJECTS MONTHLY REPORT'!AG131</f>
        <v>0</v>
      </c>
      <c r="AH131" s="37">
        <f>'ALL PROJECTS MONTHLY REPORT'!AH131</f>
        <v>12800729.810000001</v>
      </c>
      <c r="AI131" s="39">
        <f>'ALL PROJECTS MONTHLY REPORT'!AI131</f>
        <v>1</v>
      </c>
      <c r="AJ131" s="40">
        <f>'ALL PROJECTS MONTHLY REPORT'!AJ131</f>
        <v>9.11</v>
      </c>
      <c r="AK131" s="39">
        <f>'ALL PROJECTS MONTHLY REPORT'!AK131</f>
        <v>1</v>
      </c>
      <c r="AL131" s="119">
        <f>'ALL PROJECTS MONTHLY REPORT'!AL131</f>
        <v>0</v>
      </c>
      <c r="AM131" s="153" t="str">
        <f>'ALL PROJECTS MONTHLY REPORT'!AM131</f>
        <v>Project Closed</v>
      </c>
      <c r="AN131" s="154" t="s">
        <v>223</v>
      </c>
    </row>
    <row r="132" spans="1:46" s="155" customFormat="1" ht="58.2" thickBot="1" x14ac:dyDescent="0.35">
      <c r="A132" s="156">
        <f>'ALL PROJECTS MONTHLY REPORT'!A132</f>
        <v>5067</v>
      </c>
      <c r="B132" s="157" t="str">
        <f>'ALL PROJECTS MONTHLY REPORT'!B132</f>
        <v>Yauco</v>
      </c>
      <c r="C132" s="157" t="str">
        <f>'ALL PROJECTS MONTHLY REPORT'!C132</f>
        <v>Ext. Santa Catalina</v>
      </c>
      <c r="D132" s="157" t="str">
        <f>'ALL PROJECTS MONTHLY REPORT'!D132</f>
        <v>Rubén Cotto</v>
      </c>
      <c r="E132" s="157" t="str">
        <f>'ALL PROJECTS MONTHLY REPORT'!E132</f>
        <v>Inn Capital Housing Division Joint Venture</v>
      </c>
      <c r="F132" s="157" t="str">
        <f>'ALL PROJECTS MONTHLY REPORT'!F132</f>
        <v xml:space="preserve">URS 
</v>
      </c>
      <c r="G132" s="157" t="str">
        <f>'ALL PROJECTS MONTHLY REPORT'!G132</f>
        <v>René Acosta Ingenieros</v>
      </c>
      <c r="H132" s="157" t="str">
        <f>'ALL PROJECTS MONTHLY REPORT'!H132</f>
        <v>A. Rivera &amp; Asociados</v>
      </c>
      <c r="I132" s="158">
        <f>'ALL PROJECTS MONTHLY REPORT'!I132</f>
        <v>24</v>
      </c>
      <c r="J132" s="158">
        <f>'ALL PROJECTS MONTHLY REPORT'!J132</f>
        <v>24</v>
      </c>
      <c r="K132" s="158">
        <f>'ALL PROJECTS MONTHLY REPORT'!K132</f>
        <v>0</v>
      </c>
      <c r="L132" s="97">
        <f>'ALL PROJECTS MONTHLY REPORT'!L132</f>
        <v>24</v>
      </c>
      <c r="M132" s="158">
        <f>'ALL PROJECTS MONTHLY REPORT'!M132</f>
        <v>0</v>
      </c>
      <c r="N132" s="158">
        <f>'ALL PROJECTS MONTHLY REPORT'!N132</f>
        <v>548</v>
      </c>
      <c r="O132" s="158">
        <f>'ALL PROJECTS MONTHLY REPORT'!O132</f>
        <v>319</v>
      </c>
      <c r="P132" s="98">
        <f>'ALL PROJECTS MONTHLY REPORT'!P132</f>
        <v>867</v>
      </c>
      <c r="Q132" s="99">
        <f>'ALL PROJECTS MONTHLY REPORT'!Q132</f>
        <v>0.58211678832116787</v>
      </c>
      <c r="R132" s="100">
        <f>'ALL PROJECTS MONTHLY REPORT'!R132</f>
        <v>814</v>
      </c>
      <c r="S132" s="99">
        <f>'ALL PROJECTS MONTHLY REPORT'!S132</f>
        <v>1</v>
      </c>
      <c r="T132" s="102">
        <f>'ALL PROJECTS MONTHLY REPORT'!T132</f>
        <v>38733</v>
      </c>
      <c r="U132" s="102">
        <f>'ALL PROJECTS MONTHLY REPORT'!U132</f>
        <v>39280</v>
      </c>
      <c r="V132" s="103">
        <f>'ALL PROJECTS MONTHLY REPORT'!V132</f>
        <v>39599</v>
      </c>
      <c r="W132" s="103">
        <f>'ALL PROJECTS MONTHLY REPORT'!W132</f>
        <v>39547</v>
      </c>
      <c r="X132" s="103">
        <f>'ALL PROJECTS MONTHLY REPORT'!X132</f>
        <v>39686</v>
      </c>
      <c r="Y132" s="102">
        <f>'ALL PROJECTS MONTHLY REPORT'!Y132</f>
        <v>0</v>
      </c>
      <c r="Z132" s="159" t="str">
        <f>'ALL PROJECTS MONTHLY REPORT'!Z132</f>
        <v>CFP-2003</v>
      </c>
      <c r="AA132" s="160">
        <f>'ALL PROJECTS MONTHLY REPORT'!AA132</f>
        <v>0</v>
      </c>
      <c r="AB132" s="161">
        <f>'ALL PROJECTS MONTHLY REPORT'!AB132</f>
        <v>1972404</v>
      </c>
      <c r="AC132" s="161">
        <f>'ALL PROJECTS MONTHLY REPORT'!AC132</f>
        <v>50556.959999999999</v>
      </c>
      <c r="AD132" s="108">
        <f>'ALL PROJECTS MONTHLY REPORT'!AD132</f>
        <v>2022960.96</v>
      </c>
      <c r="AE132" s="99">
        <f>'ALL PROJECTS MONTHLY REPORT'!AE132</f>
        <v>2.5632152439358263E-2</v>
      </c>
      <c r="AF132" s="108">
        <f>'ALL PROJECTS MONTHLY REPORT'!AF132</f>
        <v>2022961</v>
      </c>
      <c r="AG132" s="161">
        <f>'ALL PROJECTS MONTHLY REPORT'!AG132</f>
        <v>0</v>
      </c>
      <c r="AH132" s="108">
        <f>'ALL PROJECTS MONTHLY REPORT'!AH132</f>
        <v>2022961</v>
      </c>
      <c r="AI132" s="110">
        <f>'ALL PROJECTS MONTHLY REPORT'!AI132</f>
        <v>1.0000000197729966</v>
      </c>
      <c r="AJ132" s="111">
        <f>'ALL PROJECTS MONTHLY REPORT'!AJ132</f>
        <v>33.916666666666664</v>
      </c>
      <c r="AK132" s="39">
        <f>'ALL PROJECTS MONTHLY REPORT'!AK132</f>
        <v>1</v>
      </c>
      <c r="AL132" s="120">
        <f>'ALL PROJECTS MONTHLY REPORT'!AL132</f>
        <v>0</v>
      </c>
      <c r="AM132" s="162" t="str">
        <f>'ALL PROJECTS MONTHLY REPORT'!AM132</f>
        <v>Project Closed</v>
      </c>
      <c r="AN132" s="154" t="s">
        <v>223</v>
      </c>
    </row>
    <row r="133" spans="1:46" s="56" customFormat="1" ht="15" hidden="1" thickBot="1" x14ac:dyDescent="0.3">
      <c r="A133" s="43"/>
      <c r="B133" s="44">
        <f>COUNTA(B4:B10)</f>
        <v>7</v>
      </c>
      <c r="C133" s="117" t="str">
        <f>AN133</f>
        <v>Active</v>
      </c>
      <c r="D133" s="45"/>
      <c r="E133" s="45"/>
      <c r="F133" s="45"/>
      <c r="G133" s="45"/>
      <c r="H133" s="45"/>
      <c r="I133" s="113">
        <f>SUBTOTAL(9,I4:I132)</f>
        <v>17405</v>
      </c>
      <c r="J133" s="113">
        <f>SUBTOTAL(9,J4:J132)</f>
        <v>17405</v>
      </c>
      <c r="K133" s="113">
        <f t="shared" ref="K133:M133" si="0">SUBTOTAL(9,K4:K132)</f>
        <v>0</v>
      </c>
      <c r="L133" s="113">
        <f t="shared" si="0"/>
        <v>17405</v>
      </c>
      <c r="M133" s="113">
        <f t="shared" si="0"/>
        <v>0</v>
      </c>
      <c r="N133" s="46"/>
      <c r="O133" s="46"/>
      <c r="P133" s="47"/>
      <c r="Q133" s="48"/>
      <c r="R133" s="49"/>
      <c r="S133" s="50"/>
      <c r="T133" s="51"/>
      <c r="U133" s="51"/>
      <c r="V133" s="51"/>
      <c r="W133" s="51"/>
      <c r="X133" s="51"/>
      <c r="Y133" s="51"/>
      <c r="Z133" s="50"/>
      <c r="AA133" s="52"/>
      <c r="AB133" s="53">
        <f>SUBTOTAL(9,AB4:AB10)</f>
        <v>0</v>
      </c>
      <c r="AC133" s="53">
        <f>SUBTOTAL(9,AC4:AC10)</f>
        <v>0</v>
      </c>
      <c r="AD133" s="53">
        <f>SUBTOTAL(9,AD4:AD132)</f>
        <v>1421928238.6300001</v>
      </c>
      <c r="AE133" s="48"/>
      <c r="AF133" s="53">
        <f>SUBTOTAL(9,AF4:AF10)</f>
        <v>0</v>
      </c>
      <c r="AG133" s="53">
        <f>SUBTOTAL(9,AG4:AG10)</f>
        <v>0</v>
      </c>
      <c r="AH133" s="53">
        <f>SUBTOTAL(9,AH4:AH132)</f>
        <v>1412794333.5007837</v>
      </c>
      <c r="AI133" s="50"/>
      <c r="AJ133" s="122"/>
      <c r="AK133" s="122"/>
      <c r="AL133" s="121">
        <f>AVERAGE(AL4:AL10)</f>
        <v>0</v>
      </c>
      <c r="AM133" s="54"/>
      <c r="AN133" s="93" t="s">
        <v>144</v>
      </c>
      <c r="AO133" s="55"/>
      <c r="AP133" s="55"/>
      <c r="AQ133" s="55"/>
      <c r="AR133" s="55"/>
      <c r="AS133" s="55"/>
      <c r="AT133" s="55"/>
    </row>
    <row r="134" spans="1:46" s="56" customFormat="1" ht="15" hidden="1" thickBot="1" x14ac:dyDescent="0.3">
      <c r="A134" s="43"/>
      <c r="B134" s="44">
        <f>COUNTA(B11:B12)</f>
        <v>2</v>
      </c>
      <c r="C134" s="117" t="str">
        <f>AN134</f>
        <v>Stoped</v>
      </c>
      <c r="D134" s="45"/>
      <c r="E134" s="45"/>
      <c r="F134" s="45"/>
      <c r="G134" s="45"/>
      <c r="H134" s="45"/>
      <c r="I134" s="113">
        <f>SUBTOTAL(9,I11:I12)</f>
        <v>0</v>
      </c>
      <c r="J134" s="113">
        <f t="shared" ref="J134:M134" si="1">SUBTOTAL(9,J11:J12)</f>
        <v>0</v>
      </c>
      <c r="K134" s="113">
        <f t="shared" si="1"/>
        <v>0</v>
      </c>
      <c r="L134" s="113">
        <f t="shared" si="1"/>
        <v>0</v>
      </c>
      <c r="M134" s="113">
        <f t="shared" si="1"/>
        <v>0</v>
      </c>
      <c r="N134" s="46"/>
      <c r="O134" s="46"/>
      <c r="P134" s="47"/>
      <c r="Q134" s="48"/>
      <c r="R134" s="49"/>
      <c r="S134" s="50"/>
      <c r="T134" s="51"/>
      <c r="U134" s="51"/>
      <c r="V134" s="51"/>
      <c r="W134" s="51"/>
      <c r="X134" s="51"/>
      <c r="Y134" s="51"/>
      <c r="Z134" s="50"/>
      <c r="AA134" s="52"/>
      <c r="AB134" s="53">
        <f>SUBTOTAL(9,AB11:AB12)</f>
        <v>0</v>
      </c>
      <c r="AC134" s="53">
        <f t="shared" ref="AC134:AD134" si="2">SUBTOTAL(9,AC11:AC12)</f>
        <v>0</v>
      </c>
      <c r="AD134" s="53">
        <f t="shared" si="2"/>
        <v>0</v>
      </c>
      <c r="AE134" s="48"/>
      <c r="AF134" s="53">
        <f t="shared" ref="AF134:AH134" si="3">SUBTOTAL(9,AF11:AF12)</f>
        <v>0</v>
      </c>
      <c r="AG134" s="53">
        <f t="shared" si="3"/>
        <v>0</v>
      </c>
      <c r="AH134" s="53">
        <f t="shared" si="3"/>
        <v>0</v>
      </c>
      <c r="AI134" s="50"/>
      <c r="AJ134" s="54"/>
      <c r="AK134" s="54"/>
      <c r="AL134" s="54"/>
      <c r="AM134" s="54"/>
      <c r="AN134" s="93" t="s">
        <v>155</v>
      </c>
      <c r="AO134" s="55"/>
      <c r="AP134" s="55"/>
      <c r="AQ134" s="55"/>
      <c r="AR134" s="55"/>
      <c r="AS134" s="55"/>
      <c r="AT134" s="55"/>
    </row>
    <row r="135" spans="1:46" s="56" customFormat="1" ht="15" hidden="1" thickBot="1" x14ac:dyDescent="0.3">
      <c r="A135" s="43"/>
      <c r="B135" s="44">
        <f>COUNTA(B13:B22)</f>
        <v>10</v>
      </c>
      <c r="C135" s="117" t="s">
        <v>578</v>
      </c>
      <c r="D135" s="45"/>
      <c r="E135" s="45"/>
      <c r="F135" s="45"/>
      <c r="G135" s="45"/>
      <c r="H135" s="45"/>
      <c r="I135" s="113">
        <f>SUBTOTAL(9,I13:I22)</f>
        <v>0</v>
      </c>
      <c r="J135" s="113">
        <f t="shared" ref="J135:M135" si="4">SUBTOTAL(9,J13:J22)</f>
        <v>0</v>
      </c>
      <c r="K135" s="113">
        <f t="shared" si="4"/>
        <v>0</v>
      </c>
      <c r="L135" s="113">
        <f t="shared" si="4"/>
        <v>0</v>
      </c>
      <c r="M135" s="113">
        <f t="shared" si="4"/>
        <v>0</v>
      </c>
      <c r="N135" s="46"/>
      <c r="O135" s="46"/>
      <c r="P135" s="47"/>
      <c r="Q135" s="48"/>
      <c r="R135" s="49"/>
      <c r="S135" s="50"/>
      <c r="T135" s="51"/>
      <c r="U135" s="51"/>
      <c r="V135" s="51"/>
      <c r="W135" s="51"/>
      <c r="X135" s="51"/>
      <c r="Y135" s="51"/>
      <c r="Z135" s="50"/>
      <c r="AA135" s="52"/>
      <c r="AB135" s="53">
        <f>SUBTOTAL(9,AB13:AB22)</f>
        <v>0</v>
      </c>
      <c r="AC135" s="53">
        <f t="shared" ref="AC135:AD135" si="5">SUBTOTAL(9,AC13:AC22)</f>
        <v>0</v>
      </c>
      <c r="AD135" s="53">
        <f t="shared" si="5"/>
        <v>0</v>
      </c>
      <c r="AE135" s="48"/>
      <c r="AF135" s="53">
        <f t="shared" ref="AF135:AH135" si="6">SUBTOTAL(9,AF13:AF22)</f>
        <v>0</v>
      </c>
      <c r="AG135" s="53">
        <f t="shared" si="6"/>
        <v>0</v>
      </c>
      <c r="AH135" s="53">
        <f t="shared" si="6"/>
        <v>0</v>
      </c>
      <c r="AI135" s="50"/>
      <c r="AJ135" s="122">
        <f>AVERAGE(AJ13:AJ22)</f>
        <v>13.541983967273001</v>
      </c>
      <c r="AK135" s="122"/>
      <c r="AL135" s="54"/>
      <c r="AM135" s="54"/>
      <c r="AN135" s="93" t="s">
        <v>156</v>
      </c>
      <c r="AO135" s="55"/>
      <c r="AP135" s="55"/>
      <c r="AQ135" s="55"/>
      <c r="AR135" s="55"/>
      <c r="AS135" s="55"/>
      <c r="AT135" s="55"/>
    </row>
    <row r="136" spans="1:46" s="176" customFormat="1" ht="15" thickBot="1" x14ac:dyDescent="0.3">
      <c r="A136" s="163"/>
      <c r="B136" s="44">
        <f>COUNTA(B23:B132)</f>
        <v>110</v>
      </c>
      <c r="C136" s="164" t="str">
        <f>AN136</f>
        <v xml:space="preserve">Final Acceptance </v>
      </c>
      <c r="D136" s="165"/>
      <c r="E136" s="165"/>
      <c r="F136" s="165"/>
      <c r="G136" s="165"/>
      <c r="H136" s="165"/>
      <c r="I136" s="211">
        <f>SUBTOTAL(9,I23:I132)</f>
        <v>17405</v>
      </c>
      <c r="J136" s="207">
        <f t="shared" ref="J136:M136" si="7">SUBTOTAL(9,J23:J132)</f>
        <v>17405</v>
      </c>
      <c r="K136" s="205">
        <f t="shared" si="7"/>
        <v>0</v>
      </c>
      <c r="L136" s="212">
        <f t="shared" si="7"/>
        <v>17405</v>
      </c>
      <c r="M136" s="208">
        <f t="shared" si="7"/>
        <v>0</v>
      </c>
      <c r="N136" s="213"/>
      <c r="O136" s="166"/>
      <c r="P136" s="167"/>
      <c r="Q136" s="168"/>
      <c r="R136" s="169"/>
      <c r="S136" s="170"/>
      <c r="T136" s="171"/>
      <c r="U136" s="171"/>
      <c r="V136" s="171"/>
      <c r="W136" s="171"/>
      <c r="X136" s="171"/>
      <c r="Y136" s="171"/>
      <c r="Z136" s="170"/>
      <c r="AA136" s="172"/>
      <c r="AB136" s="53">
        <f>SUBTOTAL(9,AB23:AB132)</f>
        <v>1338745030.27</v>
      </c>
      <c r="AC136" s="53">
        <f t="shared" ref="AC136:AD136" si="8">SUBTOTAL(9,AC23:AC132)</f>
        <v>83183208.359999999</v>
      </c>
      <c r="AD136" s="53">
        <f t="shared" si="8"/>
        <v>1421928238.6300001</v>
      </c>
      <c r="AE136" s="214"/>
      <c r="AF136" s="209">
        <f t="shared" ref="AF136:AH136" si="9">SUBTOTAL(9,AF23:AF132)</f>
        <v>1412794333.5007837</v>
      </c>
      <c r="AG136" s="206">
        <f t="shared" si="9"/>
        <v>0</v>
      </c>
      <c r="AH136" s="215">
        <f t="shared" si="9"/>
        <v>1412794333.5007837</v>
      </c>
      <c r="AI136" s="170"/>
      <c r="AJ136" s="173">
        <f>AVERAGE(AJ23:AJ132)</f>
        <v>9.8657514161217428</v>
      </c>
      <c r="AK136" s="122"/>
      <c r="AL136" s="210"/>
      <c r="AM136" s="174"/>
      <c r="AN136" s="154" t="s">
        <v>223</v>
      </c>
      <c r="AO136" s="175"/>
      <c r="AP136" s="175"/>
      <c r="AQ136" s="175"/>
      <c r="AR136" s="175"/>
      <c r="AS136" s="175"/>
      <c r="AT136" s="175"/>
    </row>
    <row r="137" spans="1:46" s="56" customFormat="1" ht="15" hidden="1" thickBot="1" x14ac:dyDescent="0.3">
      <c r="A137" s="216" t="s">
        <v>126</v>
      </c>
      <c r="B137" s="217">
        <f>COUNTA(B4:B132)</f>
        <v>129</v>
      </c>
      <c r="C137" s="218"/>
      <c r="D137" s="218"/>
      <c r="E137" s="218"/>
      <c r="F137" s="218"/>
      <c r="G137" s="218"/>
      <c r="H137" s="218"/>
      <c r="I137" s="219">
        <f>SUM(I4:I132)</f>
        <v>20299</v>
      </c>
      <c r="J137" s="113">
        <f>SUM(J4:J132)</f>
        <v>19627</v>
      </c>
      <c r="K137" s="113">
        <f>SUM(K4:K132)</f>
        <v>78</v>
      </c>
      <c r="L137" s="219">
        <f>SUM(L4:L132)</f>
        <v>19705</v>
      </c>
      <c r="M137" s="113">
        <f>SUM(M4:M132)</f>
        <v>60</v>
      </c>
      <c r="N137" s="220"/>
      <c r="O137" s="220"/>
      <c r="P137" s="221"/>
      <c r="Q137" s="222"/>
      <c r="R137" s="223"/>
      <c r="S137" s="224"/>
      <c r="T137" s="225"/>
      <c r="U137" s="225"/>
      <c r="V137" s="225"/>
      <c r="W137" s="225"/>
      <c r="X137" s="225"/>
      <c r="Y137" s="225"/>
      <c r="Z137" s="224"/>
      <c r="AA137" s="226"/>
      <c r="AB137" s="227">
        <f>SUM(AB4:AB132)</f>
        <v>1493538072.27</v>
      </c>
      <c r="AC137" s="227">
        <f t="shared" ref="AC137" si="10">SUM(AC4:AC132)</f>
        <v>97622150.86999999</v>
      </c>
      <c r="AD137" s="227">
        <f>SUM(AD4:AD133)</f>
        <v>3013088461.7700005</v>
      </c>
      <c r="AE137" s="222"/>
      <c r="AF137" s="53">
        <f t="shared" ref="AF137:AG137" si="11">SUM(AF4:AF132)</f>
        <v>1558880043.8707836</v>
      </c>
      <c r="AG137" s="53">
        <f t="shared" si="11"/>
        <v>1271462.02</v>
      </c>
      <c r="AH137" s="227">
        <f>SUM(AH4:AH133)</f>
        <v>2972945839.3915672</v>
      </c>
      <c r="AI137" s="224"/>
      <c r="AJ137" s="228">
        <f>AVERAGE(AJ4:AJ133)</f>
        <v>10.172104128717681</v>
      </c>
      <c r="AK137" s="122"/>
      <c r="AL137" s="121">
        <f>AVERAGE(AL4:AL132)</f>
        <v>0</v>
      </c>
      <c r="AM137" s="229"/>
      <c r="AN137" s="93" t="s">
        <v>126</v>
      </c>
      <c r="AO137" s="55"/>
      <c r="AP137" s="55"/>
      <c r="AQ137" s="55"/>
      <c r="AR137" s="55"/>
      <c r="AS137" s="55"/>
      <c r="AT137" s="55"/>
    </row>
    <row r="138" spans="1:46" s="180" customFormat="1" ht="14.4" x14ac:dyDescent="0.3">
      <c r="A138" s="230"/>
      <c r="B138" s="231"/>
      <c r="C138" s="309"/>
      <c r="D138" s="309"/>
      <c r="E138" s="309"/>
      <c r="F138" s="232"/>
      <c r="G138" s="232"/>
      <c r="H138" s="309"/>
      <c r="I138" s="310"/>
      <c r="J138" s="299"/>
      <c r="K138" s="299"/>
      <c r="L138" s="311"/>
      <c r="M138" s="299"/>
      <c r="N138" s="234"/>
      <c r="O138" s="232"/>
      <c r="P138" s="232"/>
      <c r="Q138" s="231"/>
      <c r="R138" s="232"/>
      <c r="S138" s="231"/>
      <c r="T138" s="231"/>
      <c r="U138" s="231"/>
      <c r="V138" s="231"/>
      <c r="W138" s="231"/>
      <c r="X138" s="231"/>
      <c r="Y138" s="231"/>
      <c r="Z138" s="232"/>
      <c r="AA138" s="232"/>
      <c r="AB138" s="232"/>
      <c r="AC138" s="231"/>
      <c r="AD138" s="231"/>
      <c r="AE138" s="178"/>
      <c r="AF138" s="178"/>
      <c r="AG138" s="178"/>
      <c r="AH138" s="178"/>
      <c r="AI138" s="231"/>
      <c r="AJ138" s="178"/>
      <c r="AK138" s="237"/>
      <c r="AL138" s="178"/>
      <c r="AM138" s="181"/>
    </row>
    <row r="139" spans="1:46" s="180" customFormat="1" ht="14.4" x14ac:dyDescent="0.3">
      <c r="A139" s="177"/>
      <c r="B139" s="178"/>
      <c r="C139" s="299"/>
      <c r="D139" s="299"/>
      <c r="E139" s="299"/>
      <c r="F139" s="179"/>
      <c r="G139" s="179"/>
      <c r="H139" s="299"/>
      <c r="I139" s="314"/>
      <c r="J139" s="299"/>
      <c r="K139" s="299"/>
      <c r="L139" s="299"/>
      <c r="M139" s="299"/>
      <c r="N139" s="179"/>
      <c r="O139" s="179"/>
      <c r="P139" s="179"/>
      <c r="Q139" s="178"/>
      <c r="R139" s="179"/>
      <c r="S139" s="178"/>
      <c r="T139" s="178"/>
      <c r="U139" s="178"/>
      <c r="V139" s="178"/>
      <c r="W139" s="178"/>
      <c r="X139" s="178"/>
      <c r="Y139" s="178"/>
      <c r="Z139" s="179"/>
      <c r="AA139" s="179"/>
      <c r="AB139" s="179"/>
      <c r="AC139" s="178"/>
      <c r="AD139" s="178"/>
      <c r="AE139" s="178"/>
      <c r="AF139" s="178"/>
      <c r="AG139" s="178"/>
      <c r="AH139" s="178"/>
      <c r="AI139" s="178"/>
      <c r="AJ139" s="178"/>
      <c r="AK139" s="58"/>
      <c r="AL139" s="178"/>
      <c r="AM139" s="181"/>
    </row>
    <row r="140" spans="1:46" s="180" customFormat="1" ht="14.4" x14ac:dyDescent="0.3">
      <c r="A140" s="177"/>
      <c r="B140" s="178"/>
      <c r="C140" s="299"/>
      <c r="D140" s="299"/>
      <c r="E140" s="299"/>
      <c r="F140" s="179"/>
      <c r="G140" s="179"/>
      <c r="H140" s="299"/>
      <c r="I140" s="314"/>
      <c r="J140" s="299"/>
      <c r="K140" s="299"/>
      <c r="L140" s="299"/>
      <c r="M140" s="299"/>
      <c r="N140" s="179"/>
      <c r="O140" s="179"/>
      <c r="P140" s="179"/>
      <c r="Q140" s="178"/>
      <c r="R140" s="179"/>
      <c r="S140" s="178"/>
      <c r="T140" s="178"/>
      <c r="U140" s="178"/>
      <c r="V140" s="178"/>
      <c r="W140" s="178"/>
      <c r="X140" s="178"/>
      <c r="Y140" s="178"/>
      <c r="Z140" s="179"/>
      <c r="AA140" s="179"/>
      <c r="AB140" s="179"/>
      <c r="AC140" s="178"/>
      <c r="AD140" s="178"/>
      <c r="AE140" s="178"/>
      <c r="AF140" s="178"/>
      <c r="AG140" s="178"/>
      <c r="AH140" s="178"/>
      <c r="AI140" s="178"/>
      <c r="AJ140" s="178"/>
      <c r="AK140" s="58"/>
      <c r="AL140" s="178"/>
      <c r="AM140" s="181"/>
    </row>
    <row r="141" spans="1:46" s="59" customFormat="1" ht="14.4" x14ac:dyDescent="0.3">
      <c r="A141" s="57"/>
      <c r="B141" s="58"/>
      <c r="C141" s="199"/>
      <c r="D141" s="199"/>
      <c r="E141" s="199"/>
      <c r="F141" s="123"/>
      <c r="G141" s="123"/>
      <c r="H141" s="199"/>
      <c r="I141" s="199"/>
      <c r="J141" s="199"/>
      <c r="K141" s="199"/>
      <c r="L141" s="199"/>
      <c r="M141" s="199"/>
      <c r="N141" s="123"/>
      <c r="O141" s="123"/>
      <c r="P141" s="123"/>
      <c r="Q141" s="58"/>
      <c r="R141" s="123"/>
      <c r="S141" s="58"/>
      <c r="T141" s="58"/>
      <c r="U141" s="58"/>
      <c r="V141" s="58"/>
      <c r="W141" s="58"/>
      <c r="X141" s="58"/>
      <c r="Y141" s="58"/>
      <c r="Z141" s="123"/>
      <c r="AA141" s="123"/>
      <c r="AB141" s="123"/>
      <c r="AC141" s="58"/>
      <c r="AD141" s="58"/>
      <c r="AE141" s="58"/>
      <c r="AF141" s="58"/>
      <c r="AG141" s="58"/>
      <c r="AH141" s="58"/>
      <c r="AI141" s="58"/>
      <c r="AJ141" s="58"/>
      <c r="AK141" s="58"/>
      <c r="AL141" s="58"/>
      <c r="AM141" s="61"/>
    </row>
    <row r="142" spans="1:46" s="59" customFormat="1" ht="15" thickBot="1" x14ac:dyDescent="0.35">
      <c r="A142" s="57"/>
      <c r="B142" s="123" t="s">
        <v>127</v>
      </c>
      <c r="C142" s="200"/>
      <c r="D142" s="200"/>
      <c r="E142" s="58"/>
      <c r="F142" s="123" t="s">
        <v>128</v>
      </c>
      <c r="G142" s="58"/>
      <c r="H142" s="200"/>
      <c r="I142" s="200"/>
      <c r="J142" s="58"/>
      <c r="K142" s="201"/>
      <c r="L142" s="201"/>
      <c r="M142" s="58"/>
      <c r="N142" s="58"/>
      <c r="O142" s="201"/>
      <c r="P142" s="201"/>
      <c r="Q142" s="58"/>
      <c r="R142" s="58"/>
      <c r="S142" s="58"/>
      <c r="T142" s="58"/>
      <c r="U142" s="58"/>
      <c r="V142" s="58"/>
      <c r="W142" s="58"/>
      <c r="X142" s="58"/>
      <c r="Y142" s="58"/>
      <c r="Z142" s="123" t="s">
        <v>128</v>
      </c>
      <c r="AA142" s="202"/>
      <c r="AB142" s="202"/>
      <c r="AC142" s="60"/>
      <c r="AD142" s="60"/>
      <c r="AE142" s="58"/>
      <c r="AF142" s="58"/>
      <c r="AG142" s="58"/>
      <c r="AH142" s="58"/>
      <c r="AI142" s="58"/>
      <c r="AJ142" s="58"/>
      <c r="AK142" s="58"/>
      <c r="AL142" s="58"/>
      <c r="AM142" s="61"/>
    </row>
    <row r="143" spans="1:46" s="59" customFormat="1" ht="14.4" x14ac:dyDescent="0.3">
      <c r="A143" s="57"/>
      <c r="B143" s="58"/>
      <c r="C143" s="199" t="s">
        <v>129</v>
      </c>
      <c r="D143" s="199"/>
      <c r="E143" s="199"/>
      <c r="F143" s="123"/>
      <c r="G143" s="123"/>
      <c r="H143" s="123" t="s">
        <v>130</v>
      </c>
      <c r="I143" s="123"/>
      <c r="J143" s="123"/>
      <c r="K143" s="199"/>
      <c r="L143" s="199"/>
      <c r="M143" s="199"/>
      <c r="N143" s="123"/>
      <c r="O143" s="123"/>
      <c r="P143" s="123"/>
      <c r="Q143" s="58"/>
      <c r="R143" s="123"/>
      <c r="S143" s="58"/>
      <c r="T143" s="58"/>
      <c r="U143" s="58"/>
      <c r="V143" s="58"/>
      <c r="W143" s="58"/>
      <c r="X143" s="58"/>
      <c r="Y143" s="58"/>
      <c r="Z143" s="123"/>
      <c r="AA143" s="123" t="s">
        <v>574</v>
      </c>
      <c r="AB143" s="123"/>
      <c r="AC143" s="58"/>
      <c r="AD143" s="58"/>
      <c r="AE143" s="58"/>
      <c r="AF143" s="58"/>
      <c r="AG143" s="58"/>
      <c r="AH143" s="58"/>
      <c r="AI143" s="58"/>
      <c r="AJ143" s="58"/>
      <c r="AK143" s="58"/>
      <c r="AL143" s="58"/>
      <c r="AM143" s="61"/>
    </row>
    <row r="144" spans="1:46" s="59" customFormat="1" ht="14.4" x14ac:dyDescent="0.3">
      <c r="A144" s="57"/>
      <c r="B144" s="58"/>
      <c r="C144" s="199" t="s">
        <v>131</v>
      </c>
      <c r="D144" s="199"/>
      <c r="E144" s="199"/>
      <c r="F144" s="123"/>
      <c r="G144" s="123"/>
      <c r="H144" s="199" t="s">
        <v>132</v>
      </c>
      <c r="I144" s="199"/>
      <c r="J144" s="199"/>
      <c r="K144" s="199"/>
      <c r="L144" s="199"/>
      <c r="M144" s="199"/>
      <c r="N144" s="123"/>
      <c r="O144" s="123"/>
      <c r="P144" s="123"/>
      <c r="Q144" s="58"/>
      <c r="R144" s="123"/>
      <c r="S144" s="58"/>
      <c r="T144" s="58"/>
      <c r="U144" s="58"/>
      <c r="V144" s="58"/>
      <c r="W144" s="58"/>
      <c r="X144" s="58"/>
      <c r="Y144" s="58"/>
      <c r="Z144" s="123"/>
      <c r="AA144" s="123" t="s">
        <v>575</v>
      </c>
      <c r="AB144" s="123"/>
      <c r="AC144" s="58"/>
      <c r="AD144" s="58"/>
      <c r="AE144" s="58"/>
      <c r="AF144" s="58"/>
      <c r="AG144" s="58"/>
      <c r="AH144" s="58"/>
      <c r="AI144" s="58"/>
      <c r="AJ144" s="58"/>
      <c r="AK144" s="58"/>
      <c r="AL144" s="58"/>
      <c r="AM144" s="61"/>
    </row>
    <row r="145" spans="1:40" s="59" customFormat="1" ht="14.4" x14ac:dyDescent="0.3">
      <c r="A145" s="57"/>
      <c r="B145" s="58"/>
      <c r="C145" s="199" t="s">
        <v>133</v>
      </c>
      <c r="D145" s="199"/>
      <c r="E145" s="199"/>
      <c r="F145" s="123"/>
      <c r="G145" s="123"/>
      <c r="H145" s="199" t="s">
        <v>133</v>
      </c>
      <c r="I145" s="199"/>
      <c r="J145" s="199"/>
      <c r="K145" s="199"/>
      <c r="L145" s="199"/>
      <c r="M145" s="199"/>
      <c r="N145" s="123"/>
      <c r="O145" s="123"/>
      <c r="P145" s="123"/>
      <c r="Q145" s="58"/>
      <c r="R145" s="123"/>
      <c r="S145" s="58"/>
      <c r="T145" s="58"/>
      <c r="U145" s="58"/>
      <c r="V145" s="58"/>
      <c r="W145" s="58"/>
      <c r="X145" s="58"/>
      <c r="Y145" s="58"/>
      <c r="Z145" s="123"/>
      <c r="AA145" s="123" t="s">
        <v>576</v>
      </c>
      <c r="AB145" s="123"/>
      <c r="AC145" s="58"/>
      <c r="AD145" s="58"/>
      <c r="AE145" s="58"/>
      <c r="AF145" s="58"/>
      <c r="AG145" s="58"/>
      <c r="AH145" s="58"/>
      <c r="AI145" s="58"/>
      <c r="AJ145" s="58"/>
      <c r="AK145" s="58"/>
      <c r="AL145" s="58"/>
      <c r="AM145" s="61"/>
    </row>
    <row r="146" spans="1:40" s="58" customFormat="1" ht="14.4" x14ac:dyDescent="0.3">
      <c r="A146" s="233" t="s">
        <v>581</v>
      </c>
      <c r="B146" s="201"/>
      <c r="C146" s="201"/>
      <c r="D146" s="204">
        <f>'ALL PROJECTS MONTHLY REPORT'!D146</f>
        <v>41759</v>
      </c>
      <c r="E146" s="203"/>
      <c r="F146" s="123"/>
      <c r="G146" s="123"/>
      <c r="H146" s="123"/>
      <c r="I146" s="123"/>
      <c r="J146" s="123"/>
      <c r="K146" s="123"/>
      <c r="L146" s="123"/>
      <c r="M146" s="123"/>
      <c r="N146" s="123"/>
      <c r="O146" s="123"/>
      <c r="P146" s="123"/>
      <c r="R146" s="123"/>
      <c r="Z146" s="123"/>
      <c r="AA146" s="123"/>
      <c r="AB146" s="123"/>
      <c r="AM146" s="61"/>
    </row>
    <row r="147" spans="1:40" s="59" customFormat="1" ht="14.4" x14ac:dyDescent="0.3">
      <c r="A147" s="233" t="s">
        <v>573</v>
      </c>
      <c r="B147" s="201"/>
      <c r="C147" s="201"/>
      <c r="D147" s="204">
        <f>'ALL PROJECTS MONTHLY REPORT'!D147</f>
        <v>41769</v>
      </c>
      <c r="E147" s="203"/>
      <c r="F147" s="123"/>
      <c r="G147" s="123"/>
      <c r="H147" s="123"/>
      <c r="I147" s="123"/>
      <c r="J147" s="123"/>
      <c r="K147" s="123"/>
      <c r="L147" s="123"/>
      <c r="M147" s="123"/>
      <c r="N147" s="123"/>
      <c r="O147" s="123"/>
      <c r="P147" s="123"/>
      <c r="Q147" s="58"/>
      <c r="R147" s="123"/>
      <c r="S147" s="58"/>
      <c r="T147" s="58"/>
      <c r="U147" s="58"/>
      <c r="V147" s="58"/>
      <c r="W147" s="58"/>
      <c r="X147" s="58"/>
      <c r="Y147" s="58"/>
      <c r="Z147" s="123"/>
      <c r="AA147" s="123"/>
      <c r="AB147" s="123"/>
      <c r="AC147" s="58"/>
      <c r="AD147" s="58"/>
      <c r="AE147" s="58"/>
      <c r="AF147" s="58"/>
      <c r="AG147" s="58"/>
      <c r="AH147" s="58"/>
      <c r="AI147" s="58"/>
      <c r="AJ147" s="58"/>
      <c r="AK147" s="63"/>
      <c r="AL147" s="63"/>
      <c r="AM147" s="64"/>
    </row>
    <row r="148" spans="1:40" s="66" customFormat="1" ht="14.4" x14ac:dyDescent="0.3">
      <c r="A148" s="257" t="s">
        <v>134</v>
      </c>
      <c r="B148" s="258"/>
      <c r="C148" s="258"/>
      <c r="D148" s="258"/>
      <c r="E148" s="258"/>
      <c r="F148" s="258"/>
      <c r="G148" s="258"/>
      <c r="H148" s="258"/>
      <c r="I148" s="259"/>
      <c r="J148" s="258"/>
      <c r="K148" s="258"/>
      <c r="L148" s="308"/>
      <c r="M148" s="258"/>
      <c r="N148" s="257"/>
      <c r="O148" s="258"/>
      <c r="P148" s="258"/>
      <c r="Q148" s="258"/>
      <c r="R148" s="258"/>
      <c r="S148" s="258"/>
      <c r="T148" s="258"/>
      <c r="U148" s="258"/>
      <c r="V148" s="258"/>
      <c r="W148" s="258"/>
      <c r="X148" s="258"/>
      <c r="Y148" s="258"/>
      <c r="Z148" s="258"/>
      <c r="AA148" s="258"/>
      <c r="AB148" s="258"/>
      <c r="AC148" s="258"/>
      <c r="AD148" s="258"/>
      <c r="AE148" s="259"/>
      <c r="AF148" s="258"/>
      <c r="AG148" s="258"/>
      <c r="AH148" s="257"/>
      <c r="AI148" s="258"/>
      <c r="AJ148" s="259"/>
      <c r="AK148" s="258"/>
      <c r="AL148" s="258"/>
      <c r="AM148" s="308"/>
      <c r="AN148" s="65"/>
    </row>
    <row r="149" spans="1:40" s="66" customFormat="1" ht="14.4" x14ac:dyDescent="0.3">
      <c r="A149" s="291" t="s">
        <v>135</v>
      </c>
      <c r="B149" s="292"/>
      <c r="C149" s="292"/>
      <c r="D149" s="292"/>
      <c r="E149" s="292"/>
      <c r="F149" s="292"/>
      <c r="G149" s="292"/>
      <c r="H149" s="292"/>
      <c r="I149" s="294"/>
      <c r="J149" s="304"/>
      <c r="K149" s="292"/>
      <c r="L149" s="305"/>
      <c r="M149" s="304"/>
      <c r="N149" s="291"/>
      <c r="O149" s="292"/>
      <c r="P149" s="292"/>
      <c r="Q149" s="292"/>
      <c r="R149" s="292"/>
      <c r="S149" s="292"/>
      <c r="T149" s="292"/>
      <c r="U149" s="292"/>
      <c r="V149" s="292"/>
      <c r="W149" s="292"/>
      <c r="X149" s="292"/>
      <c r="Y149" s="292"/>
      <c r="Z149" s="292"/>
      <c r="AA149" s="292"/>
      <c r="AB149" s="292"/>
      <c r="AC149" s="292"/>
      <c r="AD149" s="292"/>
      <c r="AE149" s="294"/>
      <c r="AF149" s="304"/>
      <c r="AG149" s="292"/>
      <c r="AH149" s="291"/>
      <c r="AI149" s="292"/>
      <c r="AJ149" s="294"/>
      <c r="AK149" s="261"/>
      <c r="AL149" s="261"/>
      <c r="AM149" s="305"/>
      <c r="AN149" s="65"/>
    </row>
    <row r="150" spans="1:40" s="66" customFormat="1" ht="14.4" x14ac:dyDescent="0.3">
      <c r="A150" s="291" t="s">
        <v>136</v>
      </c>
      <c r="B150" s="292"/>
      <c r="C150" s="292"/>
      <c r="D150" s="292"/>
      <c r="E150" s="292"/>
      <c r="F150" s="292"/>
      <c r="G150" s="292"/>
      <c r="H150" s="292"/>
      <c r="I150" s="294"/>
      <c r="J150" s="304"/>
      <c r="K150" s="292"/>
      <c r="L150" s="305"/>
      <c r="M150" s="304"/>
      <c r="N150" s="291"/>
      <c r="O150" s="292"/>
      <c r="P150" s="292"/>
      <c r="Q150" s="292"/>
      <c r="R150" s="292"/>
      <c r="S150" s="292"/>
      <c r="T150" s="292"/>
      <c r="U150" s="292"/>
      <c r="V150" s="292"/>
      <c r="W150" s="292"/>
      <c r="X150" s="292"/>
      <c r="Y150" s="292"/>
      <c r="Z150" s="292"/>
      <c r="AA150" s="292"/>
      <c r="AB150" s="292"/>
      <c r="AC150" s="292"/>
      <c r="AD150" s="292"/>
      <c r="AE150" s="294"/>
      <c r="AF150" s="304"/>
      <c r="AG150" s="292"/>
      <c r="AH150" s="291"/>
      <c r="AI150" s="292"/>
      <c r="AJ150" s="294"/>
      <c r="AK150" s="261"/>
      <c r="AL150" s="261"/>
      <c r="AM150" s="305"/>
      <c r="AN150" s="67"/>
    </row>
    <row r="151" spans="1:40" s="65" customFormat="1" ht="14.4" x14ac:dyDescent="0.3">
      <c r="A151" s="291" t="s">
        <v>137</v>
      </c>
      <c r="B151" s="292"/>
      <c r="C151" s="292"/>
      <c r="D151" s="292"/>
      <c r="E151" s="292"/>
      <c r="F151" s="292"/>
      <c r="G151" s="292"/>
      <c r="H151" s="292"/>
      <c r="I151" s="294"/>
      <c r="J151" s="304"/>
      <c r="K151" s="292"/>
      <c r="L151" s="305"/>
      <c r="M151" s="304"/>
      <c r="N151" s="291"/>
      <c r="O151" s="292"/>
      <c r="P151" s="292"/>
      <c r="Q151" s="292"/>
      <c r="R151" s="292"/>
      <c r="S151" s="292"/>
      <c r="T151" s="292"/>
      <c r="U151" s="292"/>
      <c r="V151" s="292"/>
      <c r="W151" s="292"/>
      <c r="X151" s="292"/>
      <c r="Y151" s="292"/>
      <c r="Z151" s="292"/>
      <c r="AA151" s="292"/>
      <c r="AB151" s="292"/>
      <c r="AC151" s="292"/>
      <c r="AD151" s="292"/>
      <c r="AE151" s="294"/>
      <c r="AF151" s="304"/>
      <c r="AG151" s="292"/>
      <c r="AH151" s="291"/>
      <c r="AI151" s="292"/>
      <c r="AJ151" s="294"/>
      <c r="AK151" s="261"/>
      <c r="AL151" s="261"/>
      <c r="AM151" s="305"/>
    </row>
    <row r="152" spans="1:40" s="65" customFormat="1" ht="14.4" x14ac:dyDescent="0.3">
      <c r="A152" s="291" t="s">
        <v>138</v>
      </c>
      <c r="B152" s="292"/>
      <c r="C152" s="292"/>
      <c r="D152" s="292"/>
      <c r="E152" s="292"/>
      <c r="F152" s="292"/>
      <c r="G152" s="292"/>
      <c r="H152" s="292"/>
      <c r="I152" s="294"/>
      <c r="J152" s="304"/>
      <c r="K152" s="292"/>
      <c r="L152" s="305"/>
      <c r="M152" s="304"/>
      <c r="N152" s="291"/>
      <c r="O152" s="292"/>
      <c r="P152" s="292"/>
      <c r="Q152" s="292"/>
      <c r="R152" s="292"/>
      <c r="S152" s="292"/>
      <c r="T152" s="292"/>
      <c r="U152" s="292"/>
      <c r="V152" s="292"/>
      <c r="W152" s="292"/>
      <c r="X152" s="292"/>
      <c r="Y152" s="292"/>
      <c r="Z152" s="292"/>
      <c r="AA152" s="292"/>
      <c r="AB152" s="292"/>
      <c r="AC152" s="292"/>
      <c r="AD152" s="292"/>
      <c r="AE152" s="294"/>
      <c r="AF152" s="304"/>
      <c r="AG152" s="292"/>
      <c r="AH152" s="291"/>
      <c r="AI152" s="292"/>
      <c r="AJ152" s="294"/>
      <c r="AK152" s="261"/>
      <c r="AL152" s="261"/>
      <c r="AM152" s="305"/>
    </row>
    <row r="153" spans="1:40" s="65" customFormat="1" ht="14.4" x14ac:dyDescent="0.3">
      <c r="A153" s="291" t="s">
        <v>139</v>
      </c>
      <c r="B153" s="292"/>
      <c r="C153" s="292"/>
      <c r="D153" s="292"/>
      <c r="E153" s="292"/>
      <c r="F153" s="292"/>
      <c r="G153" s="292"/>
      <c r="H153" s="292"/>
      <c r="I153" s="294"/>
      <c r="J153" s="304"/>
      <c r="K153" s="292"/>
      <c r="L153" s="305"/>
      <c r="M153" s="304"/>
      <c r="N153" s="291"/>
      <c r="O153" s="292"/>
      <c r="P153" s="292"/>
      <c r="Q153" s="292"/>
      <c r="R153" s="292"/>
      <c r="S153" s="292"/>
      <c r="T153" s="292"/>
      <c r="U153" s="292"/>
      <c r="V153" s="292"/>
      <c r="W153" s="292"/>
      <c r="X153" s="292"/>
      <c r="Y153" s="292"/>
      <c r="Z153" s="292"/>
      <c r="AA153" s="292"/>
      <c r="AB153" s="292"/>
      <c r="AC153" s="292"/>
      <c r="AD153" s="292"/>
      <c r="AE153" s="294"/>
      <c r="AF153" s="304"/>
      <c r="AG153" s="292"/>
      <c r="AH153" s="291"/>
      <c r="AI153" s="292"/>
      <c r="AJ153" s="294"/>
      <c r="AK153" s="261"/>
      <c r="AL153" s="261"/>
      <c r="AM153" s="305"/>
      <c r="AN153" s="68"/>
    </row>
    <row r="154" spans="1:40" s="65" customFormat="1" ht="14.4" x14ac:dyDescent="0.3">
      <c r="A154" s="295" t="s">
        <v>140</v>
      </c>
      <c r="B154" s="296"/>
      <c r="C154" s="296"/>
      <c r="D154" s="296"/>
      <c r="E154" s="296"/>
      <c r="F154" s="296"/>
      <c r="G154" s="296"/>
      <c r="H154" s="296"/>
      <c r="I154" s="298"/>
      <c r="J154" s="306"/>
      <c r="K154" s="296"/>
      <c r="L154" s="307"/>
      <c r="M154" s="306"/>
      <c r="N154" s="295"/>
      <c r="O154" s="296"/>
      <c r="P154" s="296"/>
      <c r="Q154" s="296"/>
      <c r="R154" s="296"/>
      <c r="S154" s="296"/>
      <c r="T154" s="296"/>
      <c r="U154" s="296"/>
      <c r="V154" s="296"/>
      <c r="W154" s="296"/>
      <c r="X154" s="296"/>
      <c r="Y154" s="296"/>
      <c r="Z154" s="296"/>
      <c r="AA154" s="296"/>
      <c r="AB154" s="296"/>
      <c r="AC154" s="296"/>
      <c r="AD154" s="296"/>
      <c r="AE154" s="298"/>
      <c r="AF154" s="306"/>
      <c r="AG154" s="296"/>
      <c r="AH154" s="295"/>
      <c r="AI154" s="296"/>
      <c r="AJ154" s="298"/>
      <c r="AK154" s="270"/>
      <c r="AL154" s="270"/>
      <c r="AM154" s="307"/>
      <c r="AN154" s="68"/>
    </row>
    <row r="155" spans="1:40" s="65" customFormat="1" ht="14.4" x14ac:dyDescent="0.3">
      <c r="A155" s="291" t="s">
        <v>141</v>
      </c>
      <c r="B155" s="292"/>
      <c r="C155" s="292"/>
      <c r="D155" s="292"/>
      <c r="E155" s="292"/>
      <c r="F155" s="292"/>
      <c r="G155" s="292"/>
      <c r="H155" s="292"/>
      <c r="I155" s="294"/>
      <c r="J155" s="304"/>
      <c r="K155" s="292"/>
      <c r="L155" s="305"/>
      <c r="M155" s="304"/>
      <c r="N155" s="291"/>
      <c r="O155" s="292"/>
      <c r="P155" s="292"/>
      <c r="Q155" s="292"/>
      <c r="R155" s="292"/>
      <c r="S155" s="292"/>
      <c r="T155" s="292"/>
      <c r="U155" s="292"/>
      <c r="V155" s="292"/>
      <c r="W155" s="292"/>
      <c r="X155" s="292"/>
      <c r="Y155" s="292"/>
      <c r="Z155" s="292"/>
      <c r="AA155" s="292"/>
      <c r="AB155" s="292"/>
      <c r="AC155" s="292"/>
      <c r="AD155" s="292"/>
      <c r="AE155" s="294"/>
      <c r="AF155" s="304"/>
      <c r="AG155" s="292"/>
      <c r="AH155" s="291"/>
      <c r="AI155" s="292"/>
      <c r="AJ155" s="294"/>
      <c r="AK155" s="261"/>
      <c r="AL155" s="261"/>
      <c r="AM155" s="305"/>
      <c r="AN155" s="68"/>
    </row>
    <row r="156" spans="1:40" s="65" customFormat="1" ht="14.4" x14ac:dyDescent="0.3">
      <c r="A156" s="300" t="s">
        <v>142</v>
      </c>
      <c r="B156" s="301"/>
      <c r="C156" s="301"/>
      <c r="D156" s="301"/>
      <c r="E156" s="301"/>
      <c r="F156" s="301"/>
      <c r="G156" s="301"/>
      <c r="H156" s="301"/>
      <c r="I156" s="303"/>
      <c r="J156" s="312"/>
      <c r="K156" s="301"/>
      <c r="L156" s="313"/>
      <c r="M156" s="312"/>
      <c r="N156" s="300"/>
      <c r="O156" s="301"/>
      <c r="P156" s="301"/>
      <c r="Q156" s="301"/>
      <c r="R156" s="301"/>
      <c r="S156" s="301"/>
      <c r="T156" s="301"/>
      <c r="U156" s="301"/>
      <c r="V156" s="301"/>
      <c r="W156" s="301"/>
      <c r="X156" s="301"/>
      <c r="Y156" s="301"/>
      <c r="Z156" s="301"/>
      <c r="AA156" s="301"/>
      <c r="AB156" s="301"/>
      <c r="AC156" s="301"/>
      <c r="AD156" s="301"/>
      <c r="AE156" s="303"/>
      <c r="AF156" s="312"/>
      <c r="AG156" s="301"/>
      <c r="AH156" s="300"/>
      <c r="AI156" s="301"/>
      <c r="AJ156" s="303"/>
      <c r="AK156" s="273"/>
      <c r="AL156" s="273"/>
      <c r="AM156" s="313"/>
      <c r="AN156" s="68"/>
    </row>
    <row r="157" spans="1:40" s="196" customFormat="1" x14ac:dyDescent="0.25">
      <c r="A157" s="182"/>
      <c r="B157" s="146"/>
      <c r="C157" s="146"/>
      <c r="D157" s="183"/>
      <c r="E157" s="146"/>
      <c r="F157" s="146"/>
      <c r="G157" s="146"/>
      <c r="H157" s="146"/>
      <c r="I157" s="184"/>
      <c r="J157" s="184"/>
      <c r="K157" s="184"/>
      <c r="L157" s="184"/>
      <c r="M157" s="184"/>
      <c r="N157" s="185"/>
      <c r="O157" s="185"/>
      <c r="P157" s="186"/>
      <c r="Q157" s="187"/>
      <c r="R157" s="188"/>
      <c r="S157" s="189"/>
      <c r="T157" s="190"/>
      <c r="U157" s="190"/>
      <c r="V157" s="190"/>
      <c r="W157" s="190"/>
      <c r="X157" s="190"/>
      <c r="Y157" s="190"/>
      <c r="Z157" s="189"/>
      <c r="AA157" s="189"/>
      <c r="AB157" s="191"/>
      <c r="AC157" s="192"/>
      <c r="AD157" s="193"/>
      <c r="AE157" s="194"/>
      <c r="AF157" s="193"/>
      <c r="AG157" s="193"/>
      <c r="AH157" s="193"/>
      <c r="AI157" s="189"/>
      <c r="AJ157" s="189"/>
      <c r="AK157" s="72"/>
      <c r="AL157" s="189"/>
      <c r="AM157" s="195"/>
      <c r="AN157" s="182"/>
    </row>
    <row r="158" spans="1:40" s="196" customFormat="1" x14ac:dyDescent="0.25">
      <c r="A158" s="182"/>
      <c r="B158" s="146"/>
      <c r="C158" s="146"/>
      <c r="D158" s="183"/>
      <c r="E158" s="146"/>
      <c r="F158" s="146"/>
      <c r="G158" s="146"/>
      <c r="H158" s="146"/>
      <c r="I158" s="184"/>
      <c r="J158" s="184"/>
      <c r="K158" s="184"/>
      <c r="L158" s="184"/>
      <c r="M158" s="184"/>
      <c r="N158" s="185"/>
      <c r="O158" s="185"/>
      <c r="P158" s="186"/>
      <c r="Q158" s="187"/>
      <c r="R158" s="188"/>
      <c r="S158" s="189"/>
      <c r="T158" s="190"/>
      <c r="U158" s="190"/>
      <c r="V158" s="190"/>
      <c r="W158" s="190"/>
      <c r="X158" s="190"/>
      <c r="Y158" s="190"/>
      <c r="Z158" s="189"/>
      <c r="AA158" s="189"/>
      <c r="AB158" s="191"/>
      <c r="AC158" s="192"/>
      <c r="AD158" s="193"/>
      <c r="AE158" s="194"/>
      <c r="AF158" s="193"/>
      <c r="AG158" s="193"/>
      <c r="AH158" s="193"/>
      <c r="AI158" s="189"/>
      <c r="AJ158" s="189"/>
      <c r="AK158" s="85"/>
      <c r="AL158" s="189"/>
      <c r="AM158" s="195"/>
      <c r="AN158" s="182"/>
    </row>
  </sheetData>
  <autoFilter ref="A3:AN156">
    <filterColumn colId="39">
      <filters>
        <filter val="Final Acceptance"/>
      </filters>
    </filterColumn>
  </autoFilter>
  <mergeCells count="35">
    <mergeCell ref="A156:AM156"/>
    <mergeCell ref="A2:A3"/>
    <mergeCell ref="B2:B3"/>
    <mergeCell ref="C2:C3"/>
    <mergeCell ref="D2:D3"/>
    <mergeCell ref="E2:E3"/>
    <mergeCell ref="AJ2:AJ3"/>
    <mergeCell ref="AL2:AL3"/>
    <mergeCell ref="AM2:AM3"/>
    <mergeCell ref="C139:E139"/>
    <mergeCell ref="H139:J139"/>
    <mergeCell ref="K139:M139"/>
    <mergeCell ref="C140:E140"/>
    <mergeCell ref="H140:J140"/>
    <mergeCell ref="K140:M140"/>
    <mergeCell ref="A155:AM155"/>
    <mergeCell ref="AN2:AN3"/>
    <mergeCell ref="C138:E138"/>
    <mergeCell ref="H138:J138"/>
    <mergeCell ref="K138:M138"/>
    <mergeCell ref="G2:G3"/>
    <mergeCell ref="H2:H3"/>
    <mergeCell ref="I2:M2"/>
    <mergeCell ref="N2:S2"/>
    <mergeCell ref="T2:Y2"/>
    <mergeCell ref="Z2:AH2"/>
    <mergeCell ref="F2:F3"/>
    <mergeCell ref="A153:AM153"/>
    <mergeCell ref="A154:AM154"/>
    <mergeCell ref="AK2:AK3"/>
    <mergeCell ref="A148:AM148"/>
    <mergeCell ref="A149:AM149"/>
    <mergeCell ref="A150:AM150"/>
    <mergeCell ref="A151:AM151"/>
    <mergeCell ref="A152:AM152"/>
  </mergeCells>
  <printOptions horizontalCentered="1" verticalCentered="1"/>
  <pageMargins left="0.25" right="0.25" top="0.75" bottom="1.0900000000000001" header="0.3" footer="0.6"/>
  <pageSetup paperSize="17" scale="42" fitToHeight="0" orientation="landscape" r:id="rId1"/>
  <headerFooter alignWithMargins="0">
    <oddHeader xml:space="preserve">&amp;C&amp;"-,Bold"&amp;14Puerto Rico Public Housing Administration 
Construction Management Bureau
Construction Monthly Report 
April 30, 2014 </oddHeader>
    <oddFooter>&amp;R&amp;"Calibri,Bold"Form AVP-500304
Rev. June 2017</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17D3EE593A8A4D9AAE3F2AD010A0BC" ma:contentTypeVersion="19" ma:contentTypeDescription="Create a new document." ma:contentTypeScope="" ma:versionID="f787f23f5d978bc2fa73a3acd85ab1c8">
  <xsd:schema xmlns:xsd="http://www.w3.org/2001/XMLSchema" xmlns:xs="http://www.w3.org/2001/XMLSchema" xmlns:p="http://schemas.microsoft.com/office/2006/metadata/properties" xmlns:ns1="http://schemas.microsoft.com/sharepoint/v3" xmlns:ns2="6ea6a792-ef83-4575-af34-288d3fd4cb51" xmlns:ns3="2e0f9a37-d5d4-403e-a0de-8e0e72481b0e" targetNamespace="http://schemas.microsoft.com/office/2006/metadata/properties" ma:root="true" ma:fieldsID="8cbc44546b457b734f3f29b1419905e1" ns1:_="" ns2:_="" ns3:_="">
    <xsd:import namespace="http://schemas.microsoft.com/sharepoint/v3"/>
    <xsd:import namespace="6ea6a792-ef83-4575-af34-288d3fd4cb51"/>
    <xsd:import namespace="2e0f9a37-d5d4-403e-a0de-8e0e72481b0e"/>
    <xsd:element name="properties">
      <xsd:complexType>
        <xsd:sequence>
          <xsd:element name="documentManagement">
            <xsd:complexType>
              <xsd:all>
                <xsd:element ref="ns2:EnlaceWebflow" minOccurs="0"/>
                <xsd:element ref="ns2:NumericOrder"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Enlace_x002d_Alterno"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6a792-ef83-4575-af34-288d3fd4cb51" elementFormDefault="qualified">
    <xsd:import namespace="http://schemas.microsoft.com/office/2006/documentManagement/types"/>
    <xsd:import namespace="http://schemas.microsoft.com/office/infopath/2007/PartnerControls"/>
    <xsd:element name="EnlaceWebflow" ma:index="8"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NumericOrder" ma:index="9" nillable="true" ma:displayName="NumericOrder" ma:format="Dropdown" ma:internalName="NumericOrder"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nlace_x002d_Alterno" ma:index="23" nillable="true" ma:displayName="Enlace-Alterno (WEBFLOW)" ma:format="Dropdown" ma:internalName="Enlace_x002d_Alterno">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0f9a37-d5d4-403e-a0de-8e0e72481b0e" xsi:nil="true"/>
    <lcf76f155ced4ddcb4097134ff3c332f xmlns="6ea6a792-ef83-4575-af34-288d3fd4cb51">
      <Terms xmlns="http://schemas.microsoft.com/office/infopath/2007/PartnerControls"/>
    </lcf76f155ced4ddcb4097134ff3c332f>
    <Enlace_x002d_Alterno xmlns="6ea6a792-ef83-4575-af34-288d3fd4cb51" xsi:nil="true"/>
    <NumericOrder xmlns="6ea6a792-ef83-4575-af34-288d3fd4cb51" xsi:nil="true"/>
    <_ip_UnifiedCompliancePolicyProperties xmlns="http://schemas.microsoft.com/sharepoint/v3" xsi:nil="true"/>
    <EnlaceWebflow xmlns="6ea6a792-ef83-4575-af34-288d3fd4cb51">
      <Url xsi:nil="true"/>
      <Description xsi:nil="true"/>
    </EnlaceWebflow>
  </documentManagement>
</p:properties>
</file>

<file path=customXml/itemProps1.xml><?xml version="1.0" encoding="utf-8"?>
<ds:datastoreItem xmlns:ds="http://schemas.openxmlformats.org/officeDocument/2006/customXml" ds:itemID="{19B863FF-0AAA-4ABF-B5BE-25367F664261}"/>
</file>

<file path=customXml/itemProps2.xml><?xml version="1.0" encoding="utf-8"?>
<ds:datastoreItem xmlns:ds="http://schemas.openxmlformats.org/officeDocument/2006/customXml" ds:itemID="{3BF2377C-9DDF-4AA9-8874-57D259111596}"/>
</file>

<file path=customXml/itemProps3.xml><?xml version="1.0" encoding="utf-8"?>
<ds:datastoreItem xmlns:ds="http://schemas.openxmlformats.org/officeDocument/2006/customXml" ds:itemID="{1C26399D-4B68-4347-BB24-56D800D6C8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ALL PROJECTS MONTHLY REPORT</vt:lpstr>
      <vt:lpstr>ACTIVE PROJECTS MONTHLY REPORT</vt:lpstr>
      <vt:lpstr>STOPPED PROJECTS MONTHLY REPORT</vt:lpstr>
      <vt:lpstr>SUSTANTIAL PROJECTS MONTLY REPO</vt:lpstr>
      <vt:lpstr>ACCEPTANCE PROJECTS MONTLY REPO</vt:lpstr>
      <vt:lpstr>'ACCEPTANCE PROJECTS MONTLY REPO'!Print_Area</vt:lpstr>
      <vt:lpstr>'ACTIVE PROJECTS MONTHLY REPORT'!Print_Area</vt:lpstr>
      <vt:lpstr>'ALL PROJECTS MONTHLY REPORT'!Print_Area</vt:lpstr>
      <vt:lpstr>'STOPPED PROJECTS MONTHLY REPORT'!Print_Area</vt:lpstr>
      <vt:lpstr>'SUSTANTIAL PROJECTS MONTLY REPO'!Print_Area</vt:lpstr>
      <vt:lpstr>'ACCEPTANCE PROJECTS MONTLY REPO'!Print_Titles</vt:lpstr>
      <vt:lpstr>'ACTIVE PROJECTS MONTHLY REPORT'!Print_Titles</vt:lpstr>
      <vt:lpstr>'STOPPED PROJECTS MONTHLY REPORT'!Print_Titles</vt:lpstr>
      <vt:lpstr>'SUSTANTIAL PROJECTS MONTLY REPO'!Print_Titles</vt:lpstr>
    </vt:vector>
  </TitlesOfParts>
  <Company>Administración de Vivienda Pública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jlnegron</dc:creator>
  <cp:lastModifiedBy>Jose L. Negron Rivera</cp:lastModifiedBy>
  <cp:lastPrinted>2014-09-19T17:54:26Z</cp:lastPrinted>
  <dcterms:created xsi:type="dcterms:W3CDTF">2014-05-12T17:55:57Z</dcterms:created>
  <dcterms:modified xsi:type="dcterms:W3CDTF">2017-03-10T15:10:54Z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0x0101004517D3EE593A8A4D9AAE3F2AD010A0BC</vt:lpwstr>
  </property>
</Properties>
</file>