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9 AVP - Ing. Negron\Otros\PEN DRIVES\AVP\Manual de Procedimientos de Proyectos 2017\Manual de Procedimientos 2017\Anejos\06 Procedimiento para CO\"/>
    </mc:Choice>
  </mc:AlternateContent>
  <bookViews>
    <workbookView xWindow="360" yWindow="165" windowWidth="8460" windowHeight="4440"/>
  </bookViews>
  <sheets>
    <sheet name="CM1" sheetId="3" r:id="rId1"/>
    <sheet name="Contract Analysis Sheet" sheetId="1" r:id="rId2"/>
  </sheets>
  <definedNames>
    <definedName name="_xlnm.Print_Area" localSheetId="0">'CM1'!$A$1:$K$93</definedName>
    <definedName name="_xlnm.Print_Area" localSheetId="1">'Contract Analysis Sheet'!$A$1:$N$59</definedName>
  </definedNames>
  <calcPr calcId="162913"/>
</workbook>
</file>

<file path=xl/calcChain.xml><?xml version="1.0" encoding="utf-8"?>
<calcChain xmlns="http://schemas.openxmlformats.org/spreadsheetml/2006/main">
  <c r="C43" i="1" l="1"/>
  <c r="D43" i="1" s="1"/>
  <c r="C44" i="1"/>
  <c r="D44" i="1" s="1"/>
  <c r="C45" i="1"/>
  <c r="D45" i="1" s="1"/>
  <c r="C46" i="1"/>
  <c r="D4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M22" i="1"/>
  <c r="O22" i="1" s="1"/>
  <c r="G48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E46" i="1"/>
  <c r="B48" i="1"/>
  <c r="F48" i="1" s="1"/>
  <c r="N47" i="1"/>
  <c r="K47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L47" i="1"/>
  <c r="K22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H47" i="1"/>
  <c r="I47" i="1" s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C47" i="1"/>
  <c r="D47" i="1" s="1"/>
  <c r="A47" i="1"/>
  <c r="E28" i="1"/>
  <c r="E30" i="1"/>
  <c r="E31" i="1"/>
  <c r="E32" i="1"/>
  <c r="E34" i="1"/>
  <c r="E35" i="1"/>
  <c r="E36" i="1"/>
  <c r="E38" i="1"/>
  <c r="E39" i="1"/>
  <c r="E40" i="1"/>
  <c r="E42" i="1"/>
  <c r="E43" i="1"/>
  <c r="E44" i="1"/>
  <c r="E27" i="1"/>
  <c r="L48" i="1"/>
  <c r="I26" i="3"/>
  <c r="J48" i="1"/>
  <c r="D26" i="3"/>
  <c r="L6" i="1"/>
  <c r="I9" i="3" s="1"/>
  <c r="H27" i="1"/>
  <c r="I27" i="1" s="1"/>
  <c r="H46" i="1"/>
  <c r="I46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N46" i="1"/>
  <c r="N45" i="1"/>
  <c r="N44" i="1"/>
  <c r="N43" i="1"/>
  <c r="N42" i="1"/>
  <c r="N30" i="1"/>
  <c r="N48" i="1"/>
  <c r="N41" i="1"/>
  <c r="N40" i="1"/>
  <c r="N39" i="1"/>
  <c r="N38" i="1"/>
  <c r="N37" i="1"/>
  <c r="N36" i="1"/>
  <c r="N35" i="1"/>
  <c r="N34" i="1"/>
  <c r="N33" i="1"/>
  <c r="N32" i="1"/>
  <c r="N31" i="1"/>
  <c r="N29" i="1"/>
  <c r="N28" i="1"/>
  <c r="N27" i="1"/>
  <c r="E47" i="1"/>
  <c r="E41" i="1" l="1"/>
  <c r="E37" i="1"/>
  <c r="E33" i="1"/>
  <c r="E29" i="1"/>
  <c r="E48" i="1" s="1"/>
  <c r="E45" i="1"/>
  <c r="I48" i="1"/>
  <c r="K14" i="3"/>
  <c r="D15" i="3"/>
  <c r="D9" i="3"/>
  <c r="D13" i="3"/>
  <c r="D14" i="3"/>
  <c r="D12" i="3"/>
  <c r="C21" i="3"/>
  <c r="E24" i="3"/>
  <c r="D48" i="1"/>
  <c r="L70" i="1" s="1"/>
  <c r="A63" i="1"/>
  <c r="F22" i="3" l="1"/>
  <c r="A22" i="3"/>
</calcChain>
</file>

<file path=xl/comments1.xml><?xml version="1.0" encoding="utf-8"?>
<comments xmlns="http://schemas.openxmlformats.org/spreadsheetml/2006/main">
  <authors>
    <author>jnegron</author>
    <author>Jose L Negron</author>
    <author>José L Negrón Rivera</author>
  </authors>
  <commentList>
    <comment ref="B21" authorId="0" shapeId="0">
      <text>
        <r>
          <rPr>
            <b/>
            <sz val="8"/>
            <color indexed="81"/>
            <rFont val="Tahoma"/>
          </rPr>
          <t>Cantidad del Contrato Original</t>
        </r>
      </text>
    </comment>
    <comment ref="F21" authorId="0" shapeId="0">
      <text>
        <r>
          <rPr>
            <b/>
            <sz val="8"/>
            <color indexed="81"/>
            <rFont val="Tahoma"/>
          </rPr>
          <t>Fecha de Firma del contrato</t>
        </r>
        <r>
          <rPr>
            <sz val="8"/>
            <color indexed="81"/>
            <rFont val="Tahoma"/>
          </rPr>
          <t xml:space="preserve">
</t>
        </r>
      </text>
    </comment>
    <comment ref="G21" authorId="0" shapeId="0">
      <text>
        <r>
          <rPr>
            <b/>
            <sz val="8"/>
            <color indexed="81"/>
            <rFont val="Tahoma"/>
            <family val="2"/>
          </rPr>
          <t>Fecha de Comienzo (por Orden de Proceder)</t>
        </r>
      </text>
    </comment>
    <comment ref="J21" authorId="0" shapeId="0">
      <text>
        <r>
          <rPr>
            <b/>
            <sz val="8"/>
            <color indexed="81"/>
            <rFont val="Tahoma"/>
          </rPr>
          <t>Tiempo de Completar los Trabajos</t>
        </r>
        <r>
          <rPr>
            <sz val="8"/>
            <color indexed="81"/>
            <rFont val="Tahoma"/>
          </rPr>
          <t xml:space="preserve">
</t>
        </r>
      </text>
    </comment>
    <comment ref="K21" authorId="0" shapeId="0">
      <text>
        <r>
          <rPr>
            <b/>
            <sz val="8"/>
            <color indexed="81"/>
            <rFont val="Tahoma"/>
          </rPr>
          <t>Fecha de Completar los Trabajos Original</t>
        </r>
        <r>
          <rPr>
            <sz val="8"/>
            <color indexed="81"/>
            <rFont val="Tahoma"/>
          </rPr>
          <t xml:space="preserve">
</t>
        </r>
      </text>
    </comment>
    <comment ref="L21" authorId="0" shapeId="0">
      <text>
        <r>
          <rPr>
            <b/>
            <sz val="8"/>
            <color indexed="81"/>
            <rFont val="Tahoma"/>
          </rPr>
          <t>Tiempo de Vigencia del Contrato</t>
        </r>
      </text>
    </comment>
    <comment ref="M21" authorId="0" shapeId="0">
      <text>
        <r>
          <rPr>
            <b/>
            <sz val="8"/>
            <color indexed="81"/>
            <rFont val="Tahoma"/>
          </rPr>
          <t>Fecha de Vigencia Contractual Original</t>
        </r>
        <r>
          <rPr>
            <sz val="8"/>
            <color indexed="81"/>
            <rFont val="Tahoma"/>
          </rPr>
          <t xml:space="preserve">
</t>
        </r>
      </text>
    </comment>
    <comment ref="N21" authorId="1" shapeId="0">
      <text>
        <r>
          <rPr>
            <b/>
            <sz val="8"/>
            <color indexed="81"/>
            <rFont val="Tahoma"/>
          </rPr>
          <t>Fecha de Vigencia Contractual Original Registrada</t>
        </r>
      </text>
    </comment>
    <comment ref="A24" authorId="1" shapeId="0">
      <text>
        <r>
          <rPr>
            <b/>
            <sz val="8"/>
            <color indexed="81"/>
            <rFont val="Tahoma"/>
          </rPr>
          <t>Número de Cambio</t>
        </r>
      </text>
    </comment>
    <comment ref="B24" authorId="0" shapeId="0">
      <text>
        <r>
          <rPr>
            <b/>
            <sz val="8"/>
            <color indexed="81"/>
            <rFont val="Tahoma"/>
          </rPr>
          <t>Costo de la Modificacion</t>
        </r>
        <r>
          <rPr>
            <sz val="8"/>
            <color indexed="81"/>
            <rFont val="Tahoma"/>
          </rPr>
          <t xml:space="preserve">
</t>
        </r>
      </text>
    </comment>
    <comment ref="F24" authorId="0" shapeId="0">
      <text>
        <r>
          <rPr>
            <b/>
            <sz val="8"/>
            <color indexed="81"/>
            <rFont val="Tahoma"/>
          </rPr>
          <t>Costo Total del Proyecto con la Modificacion</t>
        </r>
        <r>
          <rPr>
            <sz val="8"/>
            <color indexed="81"/>
            <rFont val="Tahoma"/>
          </rPr>
          <t xml:space="preserve">
</t>
        </r>
      </text>
    </comment>
    <comment ref="G24" authorId="0" shapeId="0">
      <text>
        <r>
          <rPr>
            <b/>
            <sz val="8"/>
            <color indexed="81"/>
            <rFont val="Tahoma"/>
          </rPr>
          <t>Extension de Tiempo de esta Modificacion</t>
        </r>
      </text>
    </comment>
    <comment ref="J24" authorId="0" shapeId="0">
      <text>
        <r>
          <rPr>
            <b/>
            <sz val="8"/>
            <color indexed="81"/>
            <rFont val="Tahoma"/>
          </rPr>
          <t>Fecha de Completar los Trabajos</t>
        </r>
      </text>
    </comment>
    <comment ref="K24" authorId="0" shapeId="0">
      <text>
        <r>
          <rPr>
            <b/>
            <sz val="8"/>
            <color indexed="81"/>
            <rFont val="Tahoma"/>
          </rPr>
          <t>Tiempo de extension de la Vigencia Contractual</t>
        </r>
        <r>
          <rPr>
            <sz val="8"/>
            <color indexed="81"/>
            <rFont val="Tahoma"/>
          </rPr>
          <t xml:space="preserve">
</t>
        </r>
      </text>
    </comment>
    <comment ref="L24" authorId="0" shapeId="0">
      <text>
        <r>
          <rPr>
            <b/>
            <sz val="8"/>
            <color indexed="81"/>
            <rFont val="Tahoma"/>
          </rPr>
          <t>Fecha de Vigencia Contractual</t>
        </r>
      </text>
    </comment>
    <comment ref="M24" authorId="0" shapeId="0">
      <text>
        <r>
          <rPr>
            <b/>
            <sz val="8"/>
            <color indexed="81"/>
            <rFont val="Tahoma"/>
          </rPr>
          <t>Fecha de Aprobacion de la Modificacion de Contrato</t>
        </r>
      </text>
    </comment>
    <comment ref="N24" authorId="0" shapeId="0">
      <text>
        <r>
          <rPr>
            <b/>
            <sz val="8"/>
            <color indexed="81"/>
            <rFont val="Tahoma"/>
          </rPr>
          <t>Porciento de Costo por la modificacion</t>
        </r>
      </text>
    </comment>
    <comment ref="K48" authorId="2" shapeId="0">
      <text>
        <r>
          <rPr>
            <b/>
            <sz val="8"/>
            <color indexed="81"/>
            <rFont val="Tahoma"/>
          </rPr>
          <t>Fecha de Vencimiento Emnendada</t>
        </r>
      </text>
    </comment>
    <comment ref="M48" authorId="1" shapeId="0">
      <text>
        <r>
          <rPr>
            <b/>
            <sz val="8"/>
            <color indexed="81"/>
            <rFont val="Tahoma"/>
          </rPr>
          <t>Porciento Acumulado de Ordenes de Cambio</t>
        </r>
      </text>
    </comment>
  </commentList>
</comments>
</file>

<file path=xl/sharedStrings.xml><?xml version="1.0" encoding="utf-8"?>
<sst xmlns="http://schemas.openxmlformats.org/spreadsheetml/2006/main" count="165" uniqueCount="113">
  <si>
    <t>ANALYSIS SHEET</t>
  </si>
  <si>
    <t>Date:</t>
  </si>
  <si>
    <t>Project Name:</t>
  </si>
  <si>
    <t>Address:</t>
  </si>
  <si>
    <t>PREVIOUS MODIFICATION RECORDS:</t>
  </si>
  <si>
    <t>Amount</t>
  </si>
  <si>
    <t>Date</t>
  </si>
  <si>
    <t>Totals =</t>
  </si>
  <si>
    <t>Modification No.</t>
  </si>
  <si>
    <t>RQ</t>
  </si>
  <si>
    <t>Contractor:</t>
  </si>
  <si>
    <t>Adjusted Project Cost</t>
  </si>
  <si>
    <t>Modification Approval Date</t>
  </si>
  <si>
    <t>Name:</t>
  </si>
  <si>
    <t>By:</t>
  </si>
  <si>
    <t>Signature</t>
  </si>
  <si>
    <t>Time Extension for  Services</t>
  </si>
  <si>
    <t>New Services Completion Date</t>
  </si>
  <si>
    <t>Time Extension for Contract</t>
  </si>
  <si>
    <t xml:space="preserve"> CONTRACT  NO.</t>
  </si>
  <si>
    <t>Tax ID:</t>
  </si>
  <si>
    <t>New Contract Termination Date</t>
  </si>
  <si>
    <t>Original Contract</t>
  </si>
  <si>
    <t>ORIGINAL INFORMATION:</t>
  </si>
  <si>
    <t>Original Contract Termination Date</t>
  </si>
  <si>
    <t>Initial Contract Amount</t>
  </si>
  <si>
    <t>Prepared By:</t>
  </si>
  <si>
    <t>Revised By:</t>
  </si>
  <si>
    <t>PRPHA Engineer (print name)</t>
  </si>
  <si>
    <t>(Expand table for additionals modifications)</t>
  </si>
  <si>
    <r>
      <t xml:space="preserve">Original Completion Date </t>
    </r>
    <r>
      <rPr>
        <b/>
        <sz val="8"/>
        <rFont val="Arial"/>
        <family val="2"/>
      </rPr>
      <t>(as per NTP)</t>
    </r>
  </si>
  <si>
    <r>
      <t xml:space="preserve">Starting Date </t>
    </r>
    <r>
      <rPr>
        <b/>
        <sz val="8"/>
        <rFont val="Arial"/>
        <family val="2"/>
      </rPr>
      <t>(as per NTP)</t>
    </r>
  </si>
  <si>
    <t>Contract Sign Date</t>
  </si>
  <si>
    <t>Completion Time</t>
  </si>
  <si>
    <t>Contract Services:</t>
  </si>
  <si>
    <t xml:space="preserve"> ;                               CONTRACT MODIFICATION NO. </t>
  </si>
  <si>
    <t>% of Change Order</t>
  </si>
  <si>
    <t>Acumulated % of Change Orders =</t>
  </si>
  <si>
    <t>Contract Time</t>
  </si>
  <si>
    <t>DEPARTMENT OF HOUSING</t>
  </si>
  <si>
    <t>PUBLIC HOUSING ADMINISTRATION</t>
  </si>
  <si>
    <t>Type of Contract Modification:</t>
  </si>
  <si>
    <t xml:space="preserve"> </t>
  </si>
  <si>
    <t>Modification Amount:</t>
  </si>
  <si>
    <t>Time Modification (CPM analysis must be attached):</t>
  </si>
  <si>
    <t>(Attach as many pages as necessary to fully explain)</t>
  </si>
  <si>
    <t>Deductive Change Information</t>
  </si>
  <si>
    <t>(See Memorial Attached)</t>
  </si>
  <si>
    <t>Additive Change Information</t>
  </si>
  <si>
    <t>Time Extension Due to Weather Delay</t>
  </si>
  <si>
    <t>We certify that this modification is necessary and represents additional and/or reduction to the original scope of work in accordance with the construction industry standards.  The modification sequence and the total cost of the work have been verified and represent a reasonable cost within the construction industry.  This modification is not adding any work, which is not covered by the PRPHA latest HUD – approved annual five year action plan.</t>
  </si>
  <si>
    <t>Subject to applicable General Condition of the above referred contract and all the following:</t>
  </si>
  <si>
    <t>Recommended for Approval by:</t>
  </si>
  <si>
    <t xml:space="preserve">Eng. </t>
  </si>
  <si>
    <t>(print name)</t>
  </si>
  <si>
    <t>PRPHA Inspector Engineer</t>
  </si>
  <si>
    <t xml:space="preserve">Designer Company &amp; Representative </t>
  </si>
  <si>
    <t xml:space="preserve">PRPHA Construction Management Bureau Director </t>
  </si>
  <si>
    <t>PRPHA Assoc. Administrator/Area of Development</t>
  </si>
  <si>
    <t xml:space="preserve">Contractor Company &amp; Representative </t>
  </si>
  <si>
    <t xml:space="preserve">(print name) </t>
  </si>
  <si>
    <t>PRPHA Contracting Officer or Authorized (print name)</t>
  </si>
  <si>
    <t xml:space="preserve">Cc: </t>
  </si>
  <si>
    <t>Procurement Area Director</t>
  </si>
  <si>
    <t xml:space="preserve">                         </t>
  </si>
  <si>
    <t>CONTRACT NUMBER</t>
  </si>
  <si>
    <t>☑</t>
  </si>
  <si>
    <t>Change Order</t>
  </si>
  <si>
    <t>☐</t>
  </si>
  <si>
    <t xml:space="preserve">Supplemental Agreement </t>
  </si>
  <si>
    <t>Administrative Change</t>
  </si>
  <si>
    <t>Others</t>
  </si>
  <si>
    <t>(decrease)</t>
  </si>
  <si>
    <t xml:space="preserve">(increase) </t>
  </si>
  <si>
    <t>SUMMARY OF REASONS FOR CONTRACT MODIFICATION</t>
  </si>
  <si>
    <t xml:space="preserve">                      Signature</t>
  </si>
  <si>
    <t xml:space="preserve">XZ &amp; Assoc / Eng. </t>
  </si>
  <si>
    <t xml:space="preserve">AZTF &amp; Assoc. / Eng. </t>
  </si>
  <si>
    <t xml:space="preserve">DRE, Corp. /  Sr. </t>
  </si>
  <si>
    <t>;                MODIFICATION NUMBER</t>
  </si>
  <si>
    <t>(Calendar days)</t>
  </si>
  <si>
    <r>
      <t>ACCEPTED BY</t>
    </r>
    <r>
      <rPr>
        <sz val="8"/>
        <rFont val="Arial"/>
        <family val="2"/>
      </rPr>
      <t xml:space="preserve">: </t>
    </r>
  </si>
  <si>
    <t xml:space="preserve">e.    This contract modification complies with HUD’s ethics requirements pursuant to 24 CFR 85.36(b) 3 and does not violate any of the provisions of 18 
       U.S.C. Sec. 666(a)2. </t>
  </si>
  <si>
    <t>APPROVED BY:</t>
  </si>
  <si>
    <t>New Registered Contract Termination Date =</t>
  </si>
  <si>
    <t>Original Registered Contract Termination Date</t>
  </si>
  <si>
    <t>00</t>
  </si>
  <si>
    <t>Construction Contracts</t>
  </si>
  <si>
    <t>(Text Amount)</t>
  </si>
  <si>
    <r>
      <t>a.</t>
    </r>
    <r>
      <rPr>
        <sz val="8"/>
        <rFont val="Times New Roman"/>
        <family val="1"/>
      </rPr>
      <t>    </t>
    </r>
    <r>
      <rPr>
        <sz val="8"/>
        <rFont val="Arial"/>
        <family val="2"/>
      </rPr>
      <t>The aforementioned modification and the work affected thereby, are subject to all contract stipulations and comments;</t>
    </r>
  </si>
  <si>
    <r>
      <t>b.</t>
    </r>
    <r>
      <rPr>
        <sz val="8"/>
        <rFont val="Times New Roman"/>
        <family val="1"/>
      </rPr>
      <t>    </t>
    </r>
    <r>
      <rPr>
        <sz val="8"/>
        <rFont val="Arial"/>
        <family val="2"/>
      </rPr>
      <t>The rights of the Public Housing Administration are not prejudiced;</t>
    </r>
  </si>
  <si>
    <r>
      <t>c.</t>
    </r>
    <r>
      <rPr>
        <sz val="8"/>
        <rFont val="Times New Roman"/>
        <family val="1"/>
      </rPr>
      <t>     </t>
    </r>
    <r>
      <rPr>
        <sz val="8"/>
        <rFont val="Arial"/>
        <family val="2"/>
      </rPr>
      <t>All claims against the Public Housing Administration which are incidental to or as a consequence of the aforementioned modifications are satisfied;</t>
    </r>
  </si>
  <si>
    <t>d.    This contract modification upon acceptance voluntarily and without enforcement by both parties, includes all costs, direct and indirect to include 
        extended overhead;</t>
  </si>
  <si>
    <t>Including Cost and Time Extension
(For Information Detail see Memorial Attached)</t>
  </si>
  <si>
    <t>CM - 1</t>
  </si>
  <si>
    <t>CM - 2</t>
  </si>
  <si>
    <t>Construction Services</t>
  </si>
  <si>
    <t>Inspection Firm:</t>
  </si>
  <si>
    <t>Insp Company &amp; Representative (print name)</t>
  </si>
  <si>
    <t>Insp - Company &amp; Principal or Representative</t>
  </si>
  <si>
    <t>Inspection Company &amp; Resident Eng. or Representative</t>
  </si>
  <si>
    <t>CERTIFICATION:  FUNDS AVAILABILITY FOR THIS MODIFICATION</t>
  </si>
  <si>
    <t>Account</t>
  </si>
  <si>
    <t>Grant Year</t>
  </si>
  <si>
    <t>TOTALS =</t>
  </si>
  <si>
    <t>I certify that the above noted funds are available and have been reserved for this change order, exclusively.</t>
  </si>
  <si>
    <t>PRPHA Administration Bureau Representative (print name)</t>
  </si>
  <si>
    <t>PRPHA Tax ID No.</t>
  </si>
  <si>
    <t>Contractor Tax ID No.</t>
  </si>
  <si>
    <t>Form AVP-500620A</t>
  </si>
  <si>
    <t>Rev. June 2017</t>
  </si>
  <si>
    <t>GOBERMENT OF PUERTO RICO</t>
  </si>
  <si>
    <t xml:space="preserve"> GOBERMENT OF PUERTO 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</si>
</sst>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"/>
    <numFmt numFmtId="165" formatCode="mmmm\ d\,\ yyyy"/>
    <numFmt numFmtId="166" formatCode="_(* #,##0_);_(* \(#,##0\);_(* &quot;-&quot;??_);_(@_)"/>
    <numFmt numFmtId="167" formatCode="000\-00\-0000"/>
    <numFmt numFmtId="168" formatCode="&quot;$&quot;#,##0.00"/>
    <numFmt numFmtId="169" formatCode="[$-409]d\-mmm\-yy;@"/>
    <numFmt numFmtId="170" formatCode="0000\-000000"/>
  </numFmts>
  <fonts count="17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MS Mincho"/>
      <family val="3"/>
    </font>
    <font>
      <sz val="8"/>
      <name val="Times New Roman"/>
      <family val="1"/>
    </font>
    <font>
      <sz val="8"/>
      <name val="Arial"/>
    </font>
    <font>
      <sz val="6"/>
      <name val="Arial"/>
      <family val="2"/>
    </font>
    <font>
      <sz val="7"/>
      <name val="Arial"/>
    </font>
    <font>
      <b/>
      <i/>
      <sz val="8"/>
      <name val="Arial"/>
      <family val="2"/>
    </font>
    <font>
      <b/>
      <i/>
      <sz val="10"/>
      <name val="Arial"/>
      <family val="2"/>
    </font>
    <font>
      <sz val="72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0" fontId="3" fillId="0" borderId="5" xfId="3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5" fontId="3" fillId="0" borderId="7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0" fontId="3" fillId="0" borderId="8" xfId="3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5" fontId="3" fillId="0" borderId="10" xfId="0" applyNumberFormat="1" applyFont="1" applyBorder="1" applyAlignment="1">
      <alignment horizontal="center"/>
    </xf>
    <xf numFmtId="10" fontId="3" fillId="0" borderId="11" xfId="3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4" fontId="2" fillId="0" borderId="0" xfId="2" applyFont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164" fontId="2" fillId="0" borderId="0" xfId="0" applyNumberFormat="1" applyFont="1" applyBorder="1" applyAlignment="1">
      <alignment horizontal="right"/>
    </xf>
    <xf numFmtId="0" fontId="2" fillId="0" borderId="2" xfId="3" applyNumberFormat="1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13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 vertical="top" wrapText="1"/>
    </xf>
    <xf numFmtId="0" fontId="11" fillId="0" borderId="13" xfId="0" applyFont="1" applyBorder="1" applyAlignment="1" applyProtection="1">
      <alignment horizontal="left"/>
      <protection locked="0"/>
    </xf>
    <xf numFmtId="0" fontId="3" fillId="0" borderId="9" xfId="0" applyFont="1" applyFill="1" applyBorder="1" applyAlignment="1">
      <alignment horizontal="right" vertical="center"/>
    </xf>
    <xf numFmtId="0" fontId="0" fillId="0" borderId="9" xfId="0" applyBorder="1"/>
    <xf numFmtId="165" fontId="2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top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167" fontId="2" fillId="0" borderId="13" xfId="0" applyNumberFormat="1" applyFont="1" applyBorder="1" applyProtection="1">
      <protection locked="0"/>
    </xf>
    <xf numFmtId="0" fontId="2" fillId="0" borderId="13" xfId="0" quotePrefix="1" applyFont="1" applyBorder="1" applyProtection="1">
      <protection locked="0"/>
    </xf>
    <xf numFmtId="165" fontId="2" fillId="0" borderId="0" xfId="0" applyNumberFormat="1" applyFont="1"/>
    <xf numFmtId="0" fontId="9" fillId="0" borderId="0" xfId="0" applyFont="1" applyAlignment="1" applyProtection="1">
      <alignment horizontal="right"/>
      <protection locked="0"/>
    </xf>
    <xf numFmtId="1" fontId="2" fillId="0" borderId="13" xfId="1" applyNumberFormat="1" applyFont="1" applyBorder="1" applyAlignment="1" applyProtection="1">
      <alignment horizontal="left" indent="5"/>
    </xf>
    <xf numFmtId="0" fontId="2" fillId="0" borderId="2" xfId="0" applyFont="1" applyBorder="1" applyAlignment="1">
      <alignment horizontal="center"/>
    </xf>
    <xf numFmtId="44" fontId="2" fillId="0" borderId="2" xfId="2" applyFont="1" applyBorder="1"/>
    <xf numFmtId="166" fontId="2" fillId="0" borderId="2" xfId="1" applyNumberFormat="1" applyFont="1" applyBorder="1"/>
    <xf numFmtId="15" fontId="2" fillId="0" borderId="2" xfId="0" applyNumberFormat="1" applyFont="1" applyBorder="1" applyAlignment="1">
      <alignment horizontal="center"/>
    </xf>
    <xf numFmtId="10" fontId="2" fillId="0" borderId="2" xfId="3" applyNumberFormat="1" applyFont="1" applyBorder="1" applyAlignment="1">
      <alignment horizontal="center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9" fontId="3" fillId="0" borderId="4" xfId="0" applyNumberFormat="1" applyFont="1" applyBorder="1" applyAlignment="1" applyProtection="1">
      <alignment horizontal="center"/>
      <protection locked="0"/>
    </xf>
    <xf numFmtId="169" fontId="3" fillId="0" borderId="6" xfId="0" applyNumberFormat="1" applyFont="1" applyBorder="1" applyAlignment="1" applyProtection="1">
      <alignment horizontal="center"/>
      <protection locked="0"/>
    </xf>
    <xf numFmtId="169" fontId="3" fillId="0" borderId="16" xfId="0" applyNumberFormat="1" applyFont="1" applyBorder="1" applyAlignment="1" applyProtection="1">
      <alignment horizontal="center"/>
      <protection locked="0"/>
    </xf>
    <xf numFmtId="169" fontId="3" fillId="0" borderId="9" xfId="0" applyNumberFormat="1" applyFont="1" applyBorder="1" applyAlignment="1" applyProtection="1">
      <alignment horizontal="center"/>
      <protection locked="0"/>
    </xf>
    <xf numFmtId="168" fontId="3" fillId="0" borderId="4" xfId="2" applyNumberFormat="1" applyFont="1" applyBorder="1" applyAlignment="1" applyProtection="1">
      <alignment horizontal="center"/>
      <protection locked="0"/>
    </xf>
    <xf numFmtId="168" fontId="3" fillId="0" borderId="0" xfId="2" applyNumberFormat="1" applyFont="1" applyBorder="1" applyAlignment="1">
      <alignment horizontal="center"/>
    </xf>
    <xf numFmtId="168" fontId="3" fillId="0" borderId="6" xfId="2" applyNumberFormat="1" applyFont="1" applyBorder="1" applyAlignment="1" applyProtection="1">
      <alignment horizontal="center"/>
      <protection locked="0"/>
    </xf>
    <xf numFmtId="168" fontId="3" fillId="0" borderId="7" xfId="2" applyNumberFormat="1" applyFont="1" applyBorder="1" applyAlignment="1">
      <alignment horizontal="center"/>
    </xf>
    <xf numFmtId="168" fontId="3" fillId="0" borderId="9" xfId="2" applyNumberFormat="1" applyFont="1" applyBorder="1" applyAlignment="1" applyProtection="1">
      <alignment horizontal="center"/>
      <protection locked="0"/>
    </xf>
    <xf numFmtId="168" fontId="3" fillId="0" borderId="10" xfId="2" applyNumberFormat="1" applyFont="1" applyBorder="1" applyAlignment="1">
      <alignment horizontal="center"/>
    </xf>
    <xf numFmtId="168" fontId="2" fillId="0" borderId="2" xfId="2" applyNumberFormat="1" applyFont="1" applyBorder="1" applyAlignment="1">
      <alignment horizont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0" fillId="0" borderId="9" xfId="0" applyNumberFormat="1" applyBorder="1" applyAlignment="1" applyProtection="1">
      <alignment horizontal="center"/>
    </xf>
    <xf numFmtId="0" fontId="2" fillId="0" borderId="2" xfId="2" applyNumberFormat="1" applyFont="1" applyBorder="1" applyAlignment="1" applyProtection="1">
      <alignment horizontal="center"/>
    </xf>
    <xf numFmtId="0" fontId="2" fillId="0" borderId="2" xfId="1" applyNumberFormat="1" applyFont="1" applyBorder="1" applyAlignment="1" applyProtection="1">
      <alignment horizontal="center"/>
    </xf>
    <xf numFmtId="170" fontId="2" fillId="0" borderId="13" xfId="0" applyNumberFormat="1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" fillId="0" borderId="17" xfId="0" applyFont="1" applyBorder="1" applyAlignment="1">
      <alignment horizontal="centerContinuous"/>
    </xf>
    <xf numFmtId="0" fontId="2" fillId="0" borderId="18" xfId="0" applyFont="1" applyBorder="1" applyAlignment="1">
      <alignment horizontal="centerContinuous"/>
    </xf>
    <xf numFmtId="0" fontId="2" fillId="0" borderId="18" xfId="0" applyFont="1" applyBorder="1" applyAlignment="1" applyProtection="1">
      <alignment horizontal="centerContinuous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Continuous"/>
    </xf>
    <xf numFmtId="0" fontId="16" fillId="0" borderId="0" xfId="0" applyFont="1" applyBorder="1" applyAlignment="1" applyProtection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6" fillId="0" borderId="3" xfId="0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13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168" fontId="11" fillId="0" borderId="13" xfId="0" applyNumberFormat="1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8" fillId="0" borderId="0" xfId="0" applyFont="1" applyAlignment="1" applyProtection="1">
      <alignment horizontal="left" vertical="top"/>
      <protection locked="0"/>
    </xf>
    <xf numFmtId="0" fontId="11" fillId="0" borderId="13" xfId="0" applyFont="1" applyBorder="1" applyAlignment="1">
      <alignment horizontal="center"/>
    </xf>
    <xf numFmtId="15" fontId="11" fillId="0" borderId="13" xfId="0" applyNumberFormat="1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wrapText="1"/>
    </xf>
    <xf numFmtId="0" fontId="8" fillId="0" borderId="13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167" fontId="8" fillId="0" borderId="0" xfId="0" applyNumberFormat="1" applyFont="1" applyAlignment="1">
      <alignment horizontal="center" vertical="top" wrapText="1"/>
    </xf>
    <xf numFmtId="0" fontId="6" fillId="0" borderId="13" xfId="0" applyFont="1" applyBorder="1" applyAlignment="1">
      <alignment horizontal="center"/>
    </xf>
    <xf numFmtId="0" fontId="13" fillId="0" borderId="0" xfId="0" applyFont="1" applyAlignment="1" applyProtection="1">
      <alignment horizontal="left" vertical="top"/>
      <protection locked="0"/>
    </xf>
    <xf numFmtId="0" fontId="9" fillId="0" borderId="10" xfId="0" applyFont="1" applyBorder="1" applyAlignment="1" applyProtection="1">
      <alignment horizontal="right"/>
    </xf>
    <xf numFmtId="0" fontId="8" fillId="0" borderId="1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9" fillId="0" borderId="0" xfId="0" applyFont="1" applyAlignment="1" applyProtection="1">
      <alignment horizontal="right"/>
    </xf>
    <xf numFmtId="0" fontId="8" fillId="0" borderId="0" xfId="0" applyFont="1" applyBorder="1" applyAlignment="1">
      <alignment horizontal="left" vertical="top" wrapText="1"/>
    </xf>
    <xf numFmtId="0" fontId="9" fillId="0" borderId="0" xfId="0" applyFont="1" applyAlignment="1" applyProtection="1">
      <alignment horizontal="right"/>
      <protection locked="0"/>
    </xf>
    <xf numFmtId="0" fontId="8" fillId="0" borderId="13" xfId="0" applyFont="1" applyBorder="1" applyAlignment="1">
      <alignment horizontal="left"/>
    </xf>
    <xf numFmtId="0" fontId="8" fillId="0" borderId="0" xfId="0" applyFont="1" applyAlignment="1">
      <alignment horizontal="justify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top"/>
    </xf>
    <xf numFmtId="0" fontId="3" fillId="0" borderId="1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/>
    </xf>
    <xf numFmtId="0" fontId="3" fillId="0" borderId="2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0" xfId="0" applyFont="1" applyBorder="1" applyAlignment="1">
      <alignment horizontal="center"/>
    </xf>
    <xf numFmtId="0" fontId="0" fillId="0" borderId="0" xfId="0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13" xfId="0" applyNumberFormat="1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44" fontId="3" fillId="0" borderId="21" xfId="2" applyFont="1" applyBorder="1" applyAlignment="1">
      <alignment horizontal="center"/>
    </xf>
    <xf numFmtId="44" fontId="3" fillId="0" borderId="22" xfId="2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7" fontId="2" fillId="0" borderId="17" xfId="2" applyNumberFormat="1" applyFont="1" applyBorder="1" applyAlignment="1">
      <alignment horizontal="center"/>
    </xf>
    <xf numFmtId="7" fontId="2" fillId="0" borderId="19" xfId="2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29</xdr:row>
      <xdr:rowOff>133350</xdr:rowOff>
    </xdr:from>
    <xdr:to>
      <xdr:col>10</xdr:col>
      <xdr:colOff>600075</xdr:colOff>
      <xdr:row>37</xdr:row>
      <xdr:rowOff>0</xdr:rowOff>
    </xdr:to>
    <xdr:sp macro="" textlink="" fLocksText="0">
      <xdr:nvSpPr>
        <xdr:cNvPr id="2061" name="Text Box 1"/>
        <xdr:cNvSpPr txBox="1">
          <a:spLocks noChangeArrowheads="1"/>
        </xdr:cNvSpPr>
      </xdr:nvSpPr>
      <xdr:spPr bwMode="auto">
        <a:xfrm>
          <a:off x="1981200" y="4552950"/>
          <a:ext cx="48387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</xdr:col>
      <xdr:colOff>0</xdr:colOff>
      <xdr:row>37</xdr:row>
      <xdr:rowOff>9525</xdr:rowOff>
    </xdr:from>
    <xdr:to>
      <xdr:col>10</xdr:col>
      <xdr:colOff>600075</xdr:colOff>
      <xdr:row>47</xdr:row>
      <xdr:rowOff>0</xdr:rowOff>
    </xdr:to>
    <xdr:sp macro="" textlink="" fLocksText="0">
      <xdr:nvSpPr>
        <xdr:cNvPr id="2062" name="Text Box 2"/>
        <xdr:cNvSpPr txBox="1">
          <a:spLocks noChangeArrowheads="1"/>
        </xdr:cNvSpPr>
      </xdr:nvSpPr>
      <xdr:spPr bwMode="auto">
        <a:xfrm>
          <a:off x="1981200" y="5334000"/>
          <a:ext cx="48387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</xdr:col>
      <xdr:colOff>0</xdr:colOff>
      <xdr:row>47</xdr:row>
      <xdr:rowOff>0</xdr:rowOff>
    </xdr:from>
    <xdr:to>
      <xdr:col>10</xdr:col>
      <xdr:colOff>600075</xdr:colOff>
      <xdr:row>50</xdr:row>
      <xdr:rowOff>0</xdr:rowOff>
    </xdr:to>
    <xdr:sp macro="" textlink="" fLocksText="0">
      <xdr:nvSpPr>
        <xdr:cNvPr id="2063" name="Text Box 3"/>
        <xdr:cNvSpPr txBox="1">
          <a:spLocks noChangeArrowheads="1"/>
        </xdr:cNvSpPr>
      </xdr:nvSpPr>
      <xdr:spPr bwMode="auto">
        <a:xfrm>
          <a:off x="1981200" y="6400800"/>
          <a:ext cx="4838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V93"/>
  <sheetViews>
    <sheetView tabSelected="1" view="pageBreakPreview" zoomScale="150" zoomScaleNormal="125" workbookViewId="0">
      <selection sqref="A1:B4"/>
    </sheetView>
  </sheetViews>
  <sheetFormatPr defaultRowHeight="11.25"/>
  <cols>
    <col min="1" max="1" width="8.28515625" style="34" customWidth="1"/>
    <col min="2" max="2" width="9" style="34" bestFit="1" customWidth="1"/>
    <col min="3" max="3" width="12.42578125" style="34" customWidth="1"/>
    <col min="4" max="4" width="9.140625" style="34"/>
    <col min="5" max="5" width="9" style="34" bestFit="1" customWidth="1"/>
    <col min="6" max="6" width="9.140625" style="34"/>
    <col min="7" max="7" width="8.85546875" style="34" bestFit="1" customWidth="1"/>
    <col min="8" max="16384" width="9.140625" style="34"/>
  </cols>
  <sheetData>
    <row r="1" spans="1:256" s="32" customFormat="1" ht="12.75" customHeight="1">
      <c r="A1" s="99"/>
      <c r="B1" s="99"/>
      <c r="C1" s="95" t="s">
        <v>64</v>
      </c>
      <c r="D1" s="95"/>
      <c r="E1" s="95"/>
      <c r="F1" s="95"/>
      <c r="G1" s="95"/>
      <c r="H1" s="95"/>
      <c r="I1" s="95"/>
      <c r="J1" s="98" t="s">
        <v>94</v>
      </c>
      <c r="K1" s="98"/>
    </row>
    <row r="2" spans="1:256" s="32" customFormat="1" ht="12.75" customHeight="1">
      <c r="A2" s="99"/>
      <c r="B2" s="99"/>
      <c r="C2" s="95"/>
      <c r="D2" s="95"/>
      <c r="E2" s="95"/>
      <c r="F2" s="95"/>
      <c r="G2" s="95"/>
      <c r="H2" s="95"/>
      <c r="I2" s="95"/>
      <c r="J2" s="98" t="s">
        <v>87</v>
      </c>
      <c r="K2" s="98"/>
    </row>
    <row r="3" spans="1:256" s="32" customFormat="1" ht="12.75" customHeight="1">
      <c r="A3" s="99"/>
      <c r="B3" s="99"/>
      <c r="C3" s="95"/>
      <c r="D3" s="95"/>
      <c r="E3" s="95"/>
      <c r="F3" s="95"/>
      <c r="G3" s="95"/>
      <c r="H3" s="95"/>
      <c r="I3" s="95"/>
      <c r="J3" s="98" t="s">
        <v>109</v>
      </c>
      <c r="K3" s="98"/>
    </row>
    <row r="4" spans="1:256" s="32" customFormat="1">
      <c r="A4" s="99"/>
      <c r="B4" s="99"/>
      <c r="C4" s="95"/>
      <c r="D4" s="95"/>
      <c r="E4" s="95"/>
      <c r="F4" s="95"/>
      <c r="G4" s="95"/>
      <c r="H4" s="95"/>
      <c r="I4" s="95"/>
      <c r="J4" s="98" t="s">
        <v>110</v>
      </c>
      <c r="K4" s="98"/>
    </row>
    <row r="5" spans="1:256">
      <c r="A5" s="101" t="s">
        <v>111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256">
      <c r="A6" s="101" t="s">
        <v>39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256">
      <c r="A7" s="101" t="s">
        <v>40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</row>
    <row r="8" spans="1:256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256">
      <c r="C9" s="36" t="s">
        <v>65</v>
      </c>
      <c r="D9" s="123" t="str">
        <f>IF(I9="","",'Contract Analysis Sheet'!F6)</f>
        <v/>
      </c>
      <c r="E9" s="123"/>
      <c r="F9" s="31" t="s">
        <v>79</v>
      </c>
      <c r="I9" s="123" t="str">
        <f>IF('Contract Analysis Sheet'!L6="","",'Contract Analysis Sheet'!L6)</f>
        <v/>
      </c>
      <c r="J9" s="123"/>
    </row>
    <row r="10" spans="1:256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</row>
    <row r="11" spans="1:256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</row>
    <row r="12" spans="1:256">
      <c r="A12" s="95" t="s">
        <v>10</v>
      </c>
      <c r="B12" s="95"/>
      <c r="C12" s="95"/>
      <c r="D12" s="100" t="str">
        <f>IF(I9="","",'Contract Analysis Sheet'!F12)</f>
        <v/>
      </c>
      <c r="E12" s="100"/>
      <c r="F12" s="100"/>
      <c r="G12" s="100"/>
      <c r="H12" s="100"/>
      <c r="I12" s="100"/>
    </row>
    <row r="13" spans="1:256">
      <c r="A13" s="95" t="s">
        <v>34</v>
      </c>
      <c r="B13" s="95"/>
      <c r="C13" s="95"/>
      <c r="D13" s="131" t="str">
        <f>IF(I9="","",'Contract Analysis Sheet'!F16)</f>
        <v/>
      </c>
      <c r="E13" s="131"/>
      <c r="F13" s="131"/>
      <c r="G13" s="131"/>
      <c r="H13" s="131"/>
      <c r="I13" s="131"/>
    </row>
    <row r="14" spans="1:256">
      <c r="A14" s="95" t="s">
        <v>2</v>
      </c>
      <c r="B14" s="95"/>
      <c r="C14" s="95"/>
      <c r="D14" s="131" t="str">
        <f>IF(I9="","",'Contract Analysis Sheet'!F13)</f>
        <v/>
      </c>
      <c r="E14" s="131"/>
      <c r="F14" s="131"/>
      <c r="G14" s="131"/>
      <c r="H14" s="131"/>
      <c r="I14" s="131"/>
      <c r="J14" s="63" t="s">
        <v>9</v>
      </c>
      <c r="K14" s="35" t="str">
        <f>IF(I9="","",'Contract Analysis Sheet'!N13)</f>
        <v/>
      </c>
    </row>
    <row r="15" spans="1:256">
      <c r="A15" s="95" t="s">
        <v>97</v>
      </c>
      <c r="B15" s="95"/>
      <c r="C15" s="95"/>
      <c r="D15" s="131" t="str">
        <f>IF(I9="","",'Contract Analysis Sheet'!F17)</f>
        <v/>
      </c>
      <c r="E15" s="131"/>
      <c r="F15" s="131"/>
      <c r="G15" s="131"/>
      <c r="H15" s="131"/>
      <c r="I15" s="131"/>
      <c r="J15" s="97"/>
      <c r="K15" s="97"/>
    </row>
    <row r="16" spans="1:256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>
      <c r="A17" s="99" t="s">
        <v>41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</row>
    <row r="18" spans="1:11">
      <c r="A18" s="95" t="s">
        <v>42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</row>
    <row r="19" spans="1:11" ht="12.75" customHeight="1">
      <c r="A19" s="130" t="s">
        <v>66</v>
      </c>
      <c r="B19" s="130"/>
      <c r="C19" s="32" t="s">
        <v>67</v>
      </c>
      <c r="D19" s="54" t="s">
        <v>68</v>
      </c>
      <c r="E19" s="32" t="s">
        <v>69</v>
      </c>
      <c r="G19" s="54" t="s">
        <v>68</v>
      </c>
      <c r="H19" s="32" t="s">
        <v>70</v>
      </c>
      <c r="J19" s="54" t="s">
        <v>68</v>
      </c>
      <c r="K19" s="32" t="s">
        <v>71</v>
      </c>
    </row>
    <row r="20" spans="1:1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>
      <c r="A21" s="32" t="s">
        <v>43</v>
      </c>
      <c r="B21" s="32"/>
      <c r="C21" s="103" t="str">
        <f>IF(I9="","",'Contract Analysis Sheet'!D48)</f>
        <v/>
      </c>
      <c r="D21" s="103"/>
      <c r="E21" s="103"/>
      <c r="F21" s="103"/>
      <c r="G21" s="103" t="s">
        <v>88</v>
      </c>
      <c r="H21" s="103"/>
      <c r="I21" s="103"/>
      <c r="J21" s="103"/>
      <c r="K21" s="103"/>
    </row>
    <row r="22" spans="1:11" ht="11.25" customHeight="1">
      <c r="A22" s="128" t="str">
        <f>IF(C21&lt;0,"☑","☐")</f>
        <v>☐</v>
      </c>
      <c r="B22" s="128"/>
      <c r="C22" s="128"/>
      <c r="D22" s="128"/>
      <c r="E22" s="32" t="s">
        <v>72</v>
      </c>
      <c r="F22" s="125" t="str">
        <f>IF(C21&gt;0,"☑","☐")</f>
        <v>☑</v>
      </c>
      <c r="G22" s="125"/>
      <c r="H22" s="125"/>
      <c r="I22" s="125"/>
      <c r="J22" s="126" t="s">
        <v>73</v>
      </c>
      <c r="K22" s="126"/>
    </row>
    <row r="23" spans="1:1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1">
      <c r="A24" s="32" t="s">
        <v>44</v>
      </c>
      <c r="B24" s="32"/>
      <c r="C24" s="32"/>
      <c r="D24" s="32"/>
      <c r="E24" s="106" t="str">
        <f>IF(I9="","",'Contract Analysis Sheet'!I48)</f>
        <v/>
      </c>
      <c r="F24" s="106"/>
      <c r="G24" s="106"/>
      <c r="H24" s="96"/>
      <c r="I24" s="96"/>
      <c r="J24" s="96"/>
      <c r="K24" s="96"/>
    </row>
    <row r="25" spans="1:11" ht="12.75" customHeight="1">
      <c r="A25" s="97"/>
      <c r="B25" s="97"/>
      <c r="C25" s="97"/>
      <c r="D25" s="97"/>
      <c r="E25" s="127" t="s">
        <v>80</v>
      </c>
      <c r="F25" s="127"/>
      <c r="G25" s="127"/>
      <c r="H25" s="96"/>
      <c r="I25" s="96"/>
      <c r="J25" s="96"/>
      <c r="K25" s="96"/>
    </row>
    <row r="26" spans="1:11" ht="12.75" customHeight="1">
      <c r="A26" s="111" t="s">
        <v>17</v>
      </c>
      <c r="B26" s="111"/>
      <c r="C26" s="111"/>
      <c r="D26" s="107" t="str">
        <f>'Contract Analysis Sheet'!J48</f>
        <v/>
      </c>
      <c r="E26" s="106"/>
      <c r="F26" s="108" t="s">
        <v>21</v>
      </c>
      <c r="G26" s="108"/>
      <c r="H26" s="108"/>
      <c r="I26" s="107" t="str">
        <f>'Contract Analysis Sheet'!L48</f>
        <v/>
      </c>
      <c r="J26" s="106"/>
    </row>
    <row r="27" spans="1:11" ht="12.7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>
      <c r="A28" s="101" t="s">
        <v>74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</row>
    <row r="29" spans="1:11">
      <c r="A29" s="110" t="s">
        <v>45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</row>
    <row r="30" spans="1:11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</row>
    <row r="31" spans="1:11" s="32" customFormat="1" ht="10.5" customHeight="1">
      <c r="A31" s="109" t="s">
        <v>46</v>
      </c>
      <c r="B31" s="109"/>
      <c r="C31" s="109"/>
      <c r="D31" s="105"/>
      <c r="E31" s="105"/>
      <c r="F31" s="105"/>
      <c r="G31" s="105"/>
      <c r="H31" s="105"/>
      <c r="I31" s="105"/>
      <c r="J31" s="105"/>
      <c r="K31" s="105"/>
    </row>
    <row r="32" spans="1:11" s="81" customFormat="1" ht="8.25" customHeight="1">
      <c r="A32" s="104" t="s">
        <v>93</v>
      </c>
      <c r="B32" s="104"/>
      <c r="C32" s="104"/>
      <c r="D32" s="105"/>
      <c r="E32" s="105"/>
      <c r="F32" s="105"/>
      <c r="G32" s="105"/>
      <c r="H32" s="105"/>
      <c r="I32" s="105"/>
      <c r="J32" s="105"/>
      <c r="K32" s="105"/>
    </row>
    <row r="33" spans="1:11" s="81" customFormat="1" ht="8.25">
      <c r="A33" s="104"/>
      <c r="B33" s="104"/>
      <c r="C33" s="104"/>
      <c r="D33" s="105"/>
      <c r="E33" s="105"/>
      <c r="F33" s="105"/>
      <c r="G33" s="105"/>
      <c r="H33" s="105"/>
      <c r="I33" s="105"/>
      <c r="J33" s="105"/>
      <c r="K33" s="105"/>
    </row>
    <row r="34" spans="1:11" s="81" customFormat="1" ht="8.25">
      <c r="A34" s="104"/>
      <c r="B34" s="104"/>
      <c r="C34" s="104"/>
      <c r="D34" s="105"/>
      <c r="E34" s="105"/>
      <c r="F34" s="105"/>
      <c r="G34" s="105"/>
      <c r="H34" s="105"/>
      <c r="I34" s="105"/>
      <c r="J34" s="105"/>
      <c r="K34" s="105"/>
    </row>
    <row r="35" spans="1:11" s="81" customFormat="1" ht="8.25">
      <c r="A35" s="104"/>
      <c r="B35" s="104"/>
      <c r="C35" s="104"/>
      <c r="D35" s="105"/>
      <c r="E35" s="105"/>
      <c r="F35" s="105"/>
      <c r="G35" s="105"/>
      <c r="H35" s="105"/>
      <c r="I35" s="105"/>
      <c r="J35" s="105"/>
      <c r="K35" s="105"/>
    </row>
    <row r="36" spans="1:11" s="81" customFormat="1" ht="8.25">
      <c r="A36" s="104"/>
      <c r="B36" s="104"/>
      <c r="C36" s="104"/>
      <c r="D36" s="105"/>
      <c r="E36" s="105"/>
      <c r="F36" s="105"/>
      <c r="G36" s="105"/>
      <c r="H36" s="105"/>
      <c r="I36" s="105"/>
      <c r="J36" s="105"/>
      <c r="K36" s="105"/>
    </row>
    <row r="37" spans="1:11" s="81" customFormat="1" ht="8.25">
      <c r="A37" s="104"/>
      <c r="B37" s="104"/>
      <c r="C37" s="104"/>
      <c r="D37" s="105"/>
      <c r="E37" s="105"/>
      <c r="F37" s="105"/>
      <c r="G37" s="105"/>
      <c r="H37" s="105"/>
      <c r="I37" s="105"/>
      <c r="J37" s="105"/>
      <c r="K37" s="105"/>
    </row>
    <row r="38" spans="1:11" s="32" customFormat="1" ht="10.5" customHeight="1">
      <c r="A38" s="109" t="s">
        <v>48</v>
      </c>
      <c r="B38" s="109"/>
      <c r="C38" s="109"/>
      <c r="D38" s="105"/>
      <c r="E38" s="105"/>
      <c r="F38" s="105"/>
      <c r="G38" s="105"/>
      <c r="H38" s="105"/>
      <c r="I38" s="105"/>
      <c r="J38" s="105"/>
      <c r="K38" s="105"/>
    </row>
    <row r="39" spans="1:11" s="81" customFormat="1" ht="8.25" customHeight="1">
      <c r="A39" s="104" t="s">
        <v>93</v>
      </c>
      <c r="B39" s="104"/>
      <c r="C39" s="104"/>
      <c r="D39" s="105"/>
      <c r="E39" s="105"/>
      <c r="F39" s="105"/>
      <c r="G39" s="105"/>
      <c r="H39" s="105"/>
      <c r="I39" s="105"/>
      <c r="J39" s="105"/>
      <c r="K39" s="105"/>
    </row>
    <row r="40" spans="1:11" s="81" customFormat="1" ht="8.25">
      <c r="A40" s="104"/>
      <c r="B40" s="104"/>
      <c r="C40" s="104"/>
      <c r="D40" s="105"/>
      <c r="E40" s="105"/>
      <c r="F40" s="105"/>
      <c r="G40" s="105"/>
      <c r="H40" s="105"/>
      <c r="I40" s="105"/>
      <c r="J40" s="105"/>
      <c r="K40" s="105"/>
    </row>
    <row r="41" spans="1:11" s="81" customFormat="1" ht="8.25">
      <c r="A41" s="104"/>
      <c r="B41" s="104"/>
      <c r="C41" s="104"/>
      <c r="D41" s="105"/>
      <c r="E41" s="105"/>
      <c r="F41" s="105"/>
      <c r="G41" s="105"/>
      <c r="H41" s="105"/>
      <c r="I41" s="105"/>
      <c r="J41" s="105"/>
      <c r="K41" s="105"/>
    </row>
    <row r="42" spans="1:11" s="81" customFormat="1" ht="8.25">
      <c r="A42" s="104"/>
      <c r="B42" s="104"/>
      <c r="C42" s="104"/>
      <c r="D42" s="105"/>
      <c r="E42" s="105"/>
      <c r="F42" s="105"/>
      <c r="G42" s="105"/>
      <c r="H42" s="105"/>
      <c r="I42" s="105"/>
      <c r="J42" s="105"/>
      <c r="K42" s="105"/>
    </row>
    <row r="43" spans="1:11" s="81" customFormat="1" ht="8.25">
      <c r="A43" s="104"/>
      <c r="B43" s="104"/>
      <c r="C43" s="104"/>
      <c r="D43" s="105"/>
      <c r="E43" s="105"/>
      <c r="F43" s="105"/>
      <c r="G43" s="105"/>
      <c r="H43" s="105"/>
      <c r="I43" s="105"/>
      <c r="J43" s="105"/>
      <c r="K43" s="105"/>
    </row>
    <row r="44" spans="1:11" s="81" customFormat="1" ht="8.25">
      <c r="A44" s="104"/>
      <c r="B44" s="104"/>
      <c r="C44" s="104"/>
      <c r="D44" s="105"/>
      <c r="E44" s="105"/>
      <c r="F44" s="105"/>
      <c r="G44" s="105"/>
      <c r="H44" s="105"/>
      <c r="I44" s="105"/>
      <c r="J44" s="105"/>
      <c r="K44" s="105"/>
    </row>
    <row r="45" spans="1:11" s="81" customFormat="1" ht="8.25">
      <c r="A45" s="104"/>
      <c r="B45" s="104"/>
      <c r="C45" s="104"/>
      <c r="D45" s="105"/>
      <c r="E45" s="105"/>
      <c r="F45" s="105"/>
      <c r="G45" s="105"/>
      <c r="H45" s="105"/>
      <c r="I45" s="105"/>
      <c r="J45" s="105"/>
      <c r="K45" s="105"/>
    </row>
    <row r="46" spans="1:11" s="81" customFormat="1" ht="8.25">
      <c r="A46" s="104"/>
      <c r="B46" s="104"/>
      <c r="C46" s="104"/>
      <c r="D46" s="105"/>
      <c r="E46" s="105"/>
      <c r="F46" s="105"/>
      <c r="G46" s="105"/>
      <c r="H46" s="105"/>
      <c r="I46" s="105"/>
      <c r="J46" s="105"/>
      <c r="K46" s="105"/>
    </row>
    <row r="47" spans="1:11" s="81" customFormat="1" ht="8.25">
      <c r="A47" s="104"/>
      <c r="B47" s="104"/>
      <c r="C47" s="104"/>
      <c r="D47" s="105"/>
      <c r="E47" s="105"/>
      <c r="F47" s="105"/>
      <c r="G47" s="105"/>
      <c r="H47" s="105"/>
      <c r="I47" s="105"/>
      <c r="J47" s="105"/>
      <c r="K47" s="105"/>
    </row>
    <row r="48" spans="1:11">
      <c r="A48" s="109" t="s">
        <v>49</v>
      </c>
      <c r="B48" s="109"/>
      <c r="C48" s="109"/>
      <c r="D48" s="124"/>
      <c r="E48" s="124"/>
      <c r="F48" s="124"/>
      <c r="G48" s="124"/>
      <c r="H48" s="124"/>
      <c r="I48" s="124"/>
      <c r="J48" s="124"/>
      <c r="K48" s="124"/>
    </row>
    <row r="49" spans="1:11" ht="10.5" customHeight="1">
      <c r="A49" s="112" t="s">
        <v>47</v>
      </c>
      <c r="B49" s="112"/>
      <c r="C49" s="112"/>
      <c r="D49" s="124"/>
      <c r="E49" s="124"/>
      <c r="F49" s="124"/>
      <c r="G49" s="124"/>
      <c r="H49" s="124"/>
      <c r="I49" s="124"/>
      <c r="J49" s="124"/>
      <c r="K49" s="124"/>
    </row>
    <row r="50" spans="1:11" ht="9.75" customHeight="1">
      <c r="A50" s="112"/>
      <c r="B50" s="112"/>
      <c r="C50" s="112"/>
      <c r="D50" s="124"/>
      <c r="E50" s="124"/>
      <c r="F50" s="124"/>
      <c r="G50" s="124"/>
      <c r="H50" s="124"/>
      <c r="I50" s="124"/>
      <c r="J50" s="124"/>
      <c r="K50" s="124"/>
    </row>
    <row r="51" spans="1:11" ht="38.25" customHeight="1">
      <c r="A51" s="132" t="s">
        <v>50</v>
      </c>
      <c r="B51" s="132"/>
      <c r="C51" s="132"/>
      <c r="D51" s="132"/>
      <c r="E51" s="132"/>
      <c r="F51" s="132"/>
      <c r="G51" s="132"/>
      <c r="H51" s="132"/>
      <c r="I51" s="132"/>
      <c r="J51" s="132"/>
      <c r="K51" s="132"/>
    </row>
    <row r="52" spans="1:11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</row>
    <row r="53" spans="1:11">
      <c r="A53" s="95" t="s">
        <v>51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</row>
    <row r="54" spans="1:11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</row>
    <row r="55" spans="1:11">
      <c r="A55" s="113" t="s">
        <v>89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</row>
    <row r="56" spans="1:11">
      <c r="A56" s="113" t="s">
        <v>90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</row>
    <row r="57" spans="1:11">
      <c r="A57" s="113" t="s">
        <v>91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</row>
    <row r="58" spans="1:11" ht="25.5" customHeight="1">
      <c r="A58" s="113" t="s">
        <v>92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</row>
    <row r="59" spans="1:11" ht="24.75" customHeight="1">
      <c r="A59" s="113" t="s">
        <v>82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</row>
    <row r="60" spans="1:11">
      <c r="A60" s="99"/>
      <c r="B60" s="99"/>
      <c r="C60" s="99"/>
      <c r="D60" s="99"/>
      <c r="E60" s="99"/>
      <c r="F60" s="99"/>
      <c r="G60" s="99"/>
      <c r="H60" s="99"/>
      <c r="I60" s="99"/>
      <c r="J60" s="99"/>
      <c r="K60" s="99"/>
    </row>
    <row r="61" spans="1:11">
      <c r="A61" s="119" t="s">
        <v>52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</row>
    <row r="62" spans="1:11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</row>
    <row r="63" spans="1:11">
      <c r="A63" s="116" t="s">
        <v>76</v>
      </c>
      <c r="B63" s="116"/>
      <c r="C63" s="116"/>
      <c r="D63" s="116"/>
      <c r="E63" s="118"/>
      <c r="F63" s="118"/>
      <c r="G63" s="118"/>
      <c r="H63" s="116" t="s">
        <v>53</v>
      </c>
      <c r="I63" s="116"/>
      <c r="J63" s="116"/>
      <c r="K63" s="116"/>
    </row>
    <row r="64" spans="1:11" ht="12.75" customHeight="1">
      <c r="A64" s="102" t="s">
        <v>99</v>
      </c>
      <c r="B64" s="102"/>
      <c r="C64" s="102"/>
      <c r="D64" s="102"/>
      <c r="E64" s="118"/>
      <c r="F64" s="118"/>
      <c r="G64" s="118"/>
      <c r="H64" s="129" t="s">
        <v>55</v>
      </c>
      <c r="I64" s="129"/>
      <c r="J64" s="129"/>
      <c r="K64" s="129"/>
    </row>
    <row r="65" spans="1:11">
      <c r="A65" s="102" t="s">
        <v>54</v>
      </c>
      <c r="B65" s="102"/>
      <c r="C65" s="102"/>
      <c r="D65" s="102"/>
      <c r="E65" s="118"/>
      <c r="F65" s="118"/>
      <c r="G65" s="118"/>
      <c r="H65" s="129" t="s">
        <v>54</v>
      </c>
      <c r="I65" s="129"/>
      <c r="J65" s="129"/>
      <c r="K65" s="129"/>
    </row>
    <row r="66" spans="1:11">
      <c r="A66" s="102"/>
      <c r="B66" s="102"/>
      <c r="C66" s="102"/>
      <c r="D66" s="102"/>
      <c r="E66" s="118"/>
      <c r="F66" s="118"/>
      <c r="G66" s="118"/>
      <c r="H66" s="102"/>
      <c r="I66" s="102"/>
      <c r="J66" s="102"/>
      <c r="K66" s="102"/>
    </row>
    <row r="67" spans="1:11">
      <c r="A67" s="114" t="s">
        <v>14</v>
      </c>
      <c r="B67" s="114"/>
      <c r="C67" s="114"/>
      <c r="D67" s="38"/>
      <c r="E67" s="118"/>
      <c r="F67" s="118"/>
      <c r="G67" s="118"/>
      <c r="H67" s="114" t="s">
        <v>14</v>
      </c>
      <c r="I67" s="114"/>
      <c r="J67" s="114"/>
      <c r="K67" s="38"/>
    </row>
    <row r="68" spans="1:11">
      <c r="A68" s="115" t="s">
        <v>75</v>
      </c>
      <c r="B68" s="115"/>
      <c r="C68" s="115"/>
      <c r="D68" s="37" t="s">
        <v>6</v>
      </c>
      <c r="E68" s="118"/>
      <c r="F68" s="118"/>
      <c r="G68" s="118"/>
      <c r="H68" s="115" t="s">
        <v>75</v>
      </c>
      <c r="I68" s="115"/>
      <c r="J68" s="115"/>
      <c r="K68" s="37" t="s">
        <v>6</v>
      </c>
    </row>
    <row r="69" spans="1:11">
      <c r="A69" s="102"/>
      <c r="B69" s="102"/>
      <c r="C69" s="102"/>
      <c r="D69" s="102"/>
      <c r="E69" s="118"/>
      <c r="F69" s="118"/>
      <c r="G69" s="118"/>
      <c r="H69" s="102"/>
      <c r="I69" s="102"/>
      <c r="J69" s="102"/>
      <c r="K69" s="102"/>
    </row>
    <row r="70" spans="1:11">
      <c r="A70" s="116" t="s">
        <v>77</v>
      </c>
      <c r="B70" s="116"/>
      <c r="C70" s="116"/>
      <c r="D70" s="116"/>
      <c r="E70" s="118"/>
      <c r="F70" s="118"/>
      <c r="G70" s="118"/>
      <c r="H70" s="116" t="s">
        <v>53</v>
      </c>
      <c r="I70" s="116"/>
      <c r="J70" s="116"/>
      <c r="K70" s="116"/>
    </row>
    <row r="71" spans="1:11" ht="12.75" customHeight="1">
      <c r="A71" s="129" t="s">
        <v>56</v>
      </c>
      <c r="B71" s="129"/>
      <c r="C71" s="129"/>
      <c r="D71" s="129"/>
      <c r="E71" s="118"/>
      <c r="F71" s="118"/>
      <c r="G71" s="118"/>
      <c r="H71" s="129" t="s">
        <v>57</v>
      </c>
      <c r="I71" s="129"/>
      <c r="J71" s="129"/>
      <c r="K71" s="129"/>
    </row>
    <row r="72" spans="1:11">
      <c r="A72" s="129" t="s">
        <v>54</v>
      </c>
      <c r="B72" s="129"/>
      <c r="C72" s="129"/>
      <c r="D72" s="129"/>
      <c r="E72" s="118"/>
      <c r="F72" s="118"/>
      <c r="G72" s="118"/>
      <c r="H72" s="129" t="s">
        <v>54</v>
      </c>
      <c r="I72" s="129"/>
      <c r="J72" s="129"/>
      <c r="K72" s="129"/>
    </row>
    <row r="73" spans="1:11">
      <c r="A73" s="102"/>
      <c r="B73" s="102"/>
      <c r="C73" s="102"/>
      <c r="D73" s="102"/>
      <c r="E73" s="118"/>
      <c r="F73" s="118"/>
      <c r="G73" s="118"/>
      <c r="H73" s="102"/>
      <c r="I73" s="102"/>
      <c r="J73" s="102"/>
      <c r="K73" s="102"/>
    </row>
    <row r="74" spans="1:11">
      <c r="A74" s="114" t="s">
        <v>14</v>
      </c>
      <c r="B74" s="114"/>
      <c r="C74" s="114"/>
      <c r="D74" s="38"/>
      <c r="E74" s="118"/>
      <c r="F74" s="118"/>
      <c r="G74" s="118"/>
      <c r="H74" s="114" t="s">
        <v>14</v>
      </c>
      <c r="I74" s="114"/>
      <c r="J74" s="114"/>
      <c r="K74" s="38"/>
    </row>
    <row r="75" spans="1:11">
      <c r="A75" s="115" t="s">
        <v>75</v>
      </c>
      <c r="B75" s="115"/>
      <c r="C75" s="115"/>
      <c r="D75" s="37" t="s">
        <v>6</v>
      </c>
      <c r="E75" s="118"/>
      <c r="F75" s="118"/>
      <c r="G75" s="118"/>
      <c r="H75" s="115" t="s">
        <v>75</v>
      </c>
      <c r="I75" s="115"/>
      <c r="J75" s="115"/>
      <c r="K75" s="37" t="s">
        <v>6</v>
      </c>
    </row>
    <row r="76" spans="1:11">
      <c r="A76" s="102"/>
      <c r="B76" s="102"/>
      <c r="C76" s="102"/>
      <c r="D76" s="102"/>
      <c r="E76" s="118"/>
      <c r="F76" s="118"/>
      <c r="G76" s="118"/>
      <c r="H76" s="102"/>
      <c r="I76" s="102"/>
      <c r="J76" s="102"/>
      <c r="K76" s="102"/>
    </row>
    <row r="77" spans="1:11" ht="11.25" customHeight="1">
      <c r="A77" s="116" t="s">
        <v>76</v>
      </c>
      <c r="B77" s="116"/>
      <c r="C77" s="116"/>
      <c r="D77" s="116"/>
      <c r="E77" s="118"/>
      <c r="F77" s="118"/>
      <c r="G77" s="118"/>
      <c r="H77" s="116" t="s">
        <v>53</v>
      </c>
      <c r="I77" s="116"/>
      <c r="J77" s="116"/>
      <c r="K77" s="116"/>
    </row>
    <row r="78" spans="1:11">
      <c r="A78" s="129" t="s">
        <v>100</v>
      </c>
      <c r="B78" s="129"/>
      <c r="C78" s="129"/>
      <c r="D78" s="129"/>
      <c r="E78" s="118"/>
      <c r="F78" s="118"/>
      <c r="G78" s="118"/>
      <c r="H78" s="129" t="s">
        <v>58</v>
      </c>
      <c r="I78" s="129"/>
      <c r="J78" s="129"/>
      <c r="K78" s="129"/>
    </row>
    <row r="79" spans="1:11">
      <c r="A79" s="129" t="s">
        <v>54</v>
      </c>
      <c r="B79" s="129"/>
      <c r="C79" s="129"/>
      <c r="D79" s="129"/>
      <c r="E79" s="118"/>
      <c r="F79" s="118"/>
      <c r="G79" s="118"/>
      <c r="H79" s="129" t="s">
        <v>54</v>
      </c>
      <c r="I79" s="129"/>
      <c r="J79" s="129"/>
      <c r="K79" s="129"/>
    </row>
    <row r="80" spans="1:11">
      <c r="A80" s="102"/>
      <c r="B80" s="102"/>
      <c r="C80" s="102"/>
      <c r="D80" s="102"/>
      <c r="E80" s="118"/>
      <c r="F80" s="118"/>
      <c r="G80" s="118"/>
      <c r="H80" s="102"/>
      <c r="I80" s="102"/>
      <c r="J80" s="102"/>
      <c r="K80" s="102"/>
    </row>
    <row r="81" spans="1:11">
      <c r="A81" s="114" t="s">
        <v>14</v>
      </c>
      <c r="B81" s="114"/>
      <c r="C81" s="114"/>
      <c r="D81" s="38"/>
      <c r="E81" s="118"/>
      <c r="F81" s="118"/>
      <c r="G81" s="118"/>
      <c r="H81" s="114" t="s">
        <v>14</v>
      </c>
      <c r="I81" s="114"/>
      <c r="J81" s="114"/>
      <c r="K81" s="38"/>
    </row>
    <row r="82" spans="1:11">
      <c r="A82" s="115" t="s">
        <v>75</v>
      </c>
      <c r="B82" s="115"/>
      <c r="C82" s="115"/>
      <c r="D82" s="37" t="s">
        <v>6</v>
      </c>
      <c r="E82" s="118"/>
      <c r="F82" s="118"/>
      <c r="G82" s="118"/>
      <c r="H82" s="115" t="s">
        <v>75</v>
      </c>
      <c r="I82" s="115"/>
      <c r="J82" s="115"/>
      <c r="K82" s="37" t="s">
        <v>6</v>
      </c>
    </row>
    <row r="83" spans="1:11">
      <c r="A83" s="119"/>
      <c r="B83" s="119"/>
      <c r="C83" s="119"/>
      <c r="D83" s="119"/>
      <c r="E83" s="119"/>
      <c r="F83" s="119"/>
      <c r="G83" s="119"/>
      <c r="H83" s="119"/>
      <c r="I83" s="119"/>
      <c r="J83" s="119"/>
      <c r="K83" s="119"/>
    </row>
    <row r="84" spans="1:11">
      <c r="A84" s="121" t="s">
        <v>81</v>
      </c>
      <c r="B84" s="121"/>
      <c r="C84" s="121"/>
      <c r="D84" s="121"/>
      <c r="E84" s="118"/>
      <c r="F84" s="118"/>
      <c r="G84" s="118"/>
      <c r="H84" s="121" t="s">
        <v>83</v>
      </c>
      <c r="I84" s="112"/>
      <c r="J84" s="112"/>
      <c r="K84" s="112"/>
    </row>
    <row r="85" spans="1:11">
      <c r="A85" s="120"/>
      <c r="B85" s="120"/>
      <c r="C85" s="120"/>
      <c r="D85" s="120"/>
      <c r="E85" s="120"/>
      <c r="F85" s="120"/>
      <c r="G85" s="120"/>
      <c r="H85" s="120"/>
      <c r="I85" s="120"/>
      <c r="J85" s="120"/>
      <c r="K85" s="120"/>
    </row>
    <row r="86" spans="1:11">
      <c r="A86" s="116" t="s">
        <v>78</v>
      </c>
      <c r="B86" s="116"/>
      <c r="C86" s="116"/>
      <c r="D86" s="116"/>
      <c r="E86" s="118"/>
      <c r="F86" s="118"/>
      <c r="G86" s="118"/>
      <c r="H86" s="116"/>
      <c r="I86" s="116"/>
      <c r="J86" s="116"/>
      <c r="K86" s="116"/>
    </row>
    <row r="87" spans="1:11">
      <c r="A87" s="129" t="s">
        <v>59</v>
      </c>
      <c r="B87" s="129"/>
      <c r="C87" s="129"/>
      <c r="D87" s="129"/>
      <c r="E87" s="118"/>
      <c r="F87" s="118"/>
      <c r="G87" s="118"/>
      <c r="H87" s="129" t="s">
        <v>61</v>
      </c>
      <c r="I87" s="129"/>
      <c r="J87" s="129"/>
      <c r="K87" s="129"/>
    </row>
    <row r="88" spans="1:11">
      <c r="A88" s="129" t="s">
        <v>60</v>
      </c>
      <c r="B88" s="129"/>
      <c r="C88" s="129"/>
      <c r="D88" s="129"/>
      <c r="E88" s="118"/>
      <c r="F88" s="118"/>
      <c r="G88" s="118"/>
      <c r="H88" s="129"/>
      <c r="I88" s="129"/>
      <c r="J88" s="129"/>
      <c r="K88" s="129"/>
    </row>
    <row r="89" spans="1:11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</row>
    <row r="90" spans="1:11">
      <c r="A90" s="114" t="s">
        <v>14</v>
      </c>
      <c r="B90" s="114"/>
      <c r="C90" s="114"/>
      <c r="D90" s="38"/>
      <c r="E90" s="118"/>
      <c r="F90" s="118"/>
      <c r="G90" s="118"/>
      <c r="H90" s="114" t="s">
        <v>14</v>
      </c>
      <c r="I90" s="114"/>
      <c r="J90" s="114"/>
      <c r="K90" s="38"/>
    </row>
    <row r="91" spans="1:11">
      <c r="A91" s="115" t="s">
        <v>75</v>
      </c>
      <c r="B91" s="115"/>
      <c r="C91" s="115"/>
      <c r="D91" s="37" t="s">
        <v>6</v>
      </c>
      <c r="E91" s="37"/>
      <c r="F91" s="37"/>
      <c r="H91" s="115" t="s">
        <v>75</v>
      </c>
      <c r="I91" s="115"/>
      <c r="J91" s="115"/>
      <c r="K91" s="37" t="s">
        <v>6</v>
      </c>
    </row>
    <row r="92" spans="1:11" s="32" customFormat="1">
      <c r="A92" s="115" t="s">
        <v>108</v>
      </c>
      <c r="B92" s="115"/>
      <c r="C92" s="122"/>
      <c r="D92" s="122"/>
      <c r="E92" s="83"/>
      <c r="F92" s="83"/>
      <c r="G92" s="83"/>
      <c r="H92" s="115" t="s">
        <v>107</v>
      </c>
      <c r="I92" s="115"/>
      <c r="J92" s="122">
        <v>660466229</v>
      </c>
      <c r="K92" s="122"/>
    </row>
    <row r="93" spans="1:11" s="81" customFormat="1" ht="8.25">
      <c r="A93" s="81" t="s">
        <v>62</v>
      </c>
      <c r="B93" s="81" t="s">
        <v>63</v>
      </c>
      <c r="D93" s="117"/>
      <c r="E93" s="117"/>
      <c r="F93" s="117"/>
      <c r="G93" s="117"/>
      <c r="H93" s="117"/>
      <c r="I93" s="117"/>
      <c r="J93" s="117"/>
      <c r="K93" s="117"/>
    </row>
  </sheetData>
  <mergeCells count="176">
    <mergeCell ref="A67:C67"/>
    <mergeCell ref="D13:I13"/>
    <mergeCell ref="D14:I14"/>
    <mergeCell ref="A54:K54"/>
    <mergeCell ref="A53:K53"/>
    <mergeCell ref="A55:K55"/>
    <mergeCell ref="A56:K56"/>
    <mergeCell ref="A51:K51"/>
    <mergeCell ref="A15:C15"/>
    <mergeCell ref="D15:I15"/>
    <mergeCell ref="A17:K17"/>
    <mergeCell ref="A63:D63"/>
    <mergeCell ref="H67:J67"/>
    <mergeCell ref="A74:C74"/>
    <mergeCell ref="H81:J81"/>
    <mergeCell ref="H71:K71"/>
    <mergeCell ref="H72:K72"/>
    <mergeCell ref="H82:J82"/>
    <mergeCell ref="H80:K80"/>
    <mergeCell ref="A82:C82"/>
    <mergeCell ref="A75:C75"/>
    <mergeCell ref="A81:C81"/>
    <mergeCell ref="A77:D77"/>
    <mergeCell ref="H76:K76"/>
    <mergeCell ref="A78:D78"/>
    <mergeCell ref="A79:D79"/>
    <mergeCell ref="H77:K77"/>
    <mergeCell ref="H78:K78"/>
    <mergeCell ref="H79:K79"/>
    <mergeCell ref="E63:G82"/>
    <mergeCell ref="A66:D66"/>
    <mergeCell ref="A69:D69"/>
    <mergeCell ref="H65:K65"/>
    <mergeCell ref="H63:K63"/>
    <mergeCell ref="H64:K64"/>
    <mergeCell ref="A64:D64"/>
    <mergeCell ref="A65:D65"/>
    <mergeCell ref="A80:D80"/>
    <mergeCell ref="A91:C91"/>
    <mergeCell ref="H91:J91"/>
    <mergeCell ref="A86:D86"/>
    <mergeCell ref="A87:D87"/>
    <mergeCell ref="A88:D88"/>
    <mergeCell ref="H86:K86"/>
    <mergeCell ref="H87:K87"/>
    <mergeCell ref="H88:K88"/>
    <mergeCell ref="E86:G88"/>
    <mergeCell ref="H68:J68"/>
    <mergeCell ref="H73:K73"/>
    <mergeCell ref="D9:E9"/>
    <mergeCell ref="I9:J9"/>
    <mergeCell ref="A8:K8"/>
    <mergeCell ref="A48:C48"/>
    <mergeCell ref="A38:C38"/>
    <mergeCell ref="D48:K50"/>
    <mergeCell ref="A52:K52"/>
    <mergeCell ref="F22:I22"/>
    <mergeCell ref="J22:K22"/>
    <mergeCell ref="E25:G25"/>
    <mergeCell ref="A22:D22"/>
    <mergeCell ref="A39:C47"/>
    <mergeCell ref="D38:K47"/>
    <mergeCell ref="A71:D71"/>
    <mergeCell ref="A72:D72"/>
    <mergeCell ref="A68:C68"/>
    <mergeCell ref="A73:D73"/>
    <mergeCell ref="A61:K61"/>
    <mergeCell ref="A62:K62"/>
    <mergeCell ref="A70:D70"/>
    <mergeCell ref="A19:B19"/>
    <mergeCell ref="J15:K15"/>
    <mergeCell ref="D93:K93"/>
    <mergeCell ref="A89:K89"/>
    <mergeCell ref="E90:G90"/>
    <mergeCell ref="A83:K83"/>
    <mergeCell ref="A85:K85"/>
    <mergeCell ref="A84:D84"/>
    <mergeCell ref="H84:K84"/>
    <mergeCell ref="E84:G84"/>
    <mergeCell ref="A90:C90"/>
    <mergeCell ref="H90:J90"/>
    <mergeCell ref="A92:B92"/>
    <mergeCell ref="C92:D92"/>
    <mergeCell ref="H92:I92"/>
    <mergeCell ref="J92:K92"/>
    <mergeCell ref="A76:D76"/>
    <mergeCell ref="C21:F21"/>
    <mergeCell ref="G21:K21"/>
    <mergeCell ref="A32:C37"/>
    <mergeCell ref="D31:K37"/>
    <mergeCell ref="A28:K28"/>
    <mergeCell ref="E24:G24"/>
    <mergeCell ref="D26:E26"/>
    <mergeCell ref="I26:J26"/>
    <mergeCell ref="F26:H26"/>
    <mergeCell ref="A31:C31"/>
    <mergeCell ref="A29:K30"/>
    <mergeCell ref="A27:K27"/>
    <mergeCell ref="A26:C26"/>
    <mergeCell ref="A49:C50"/>
    <mergeCell ref="A57:K57"/>
    <mergeCell ref="A58:K58"/>
    <mergeCell ref="A59:K59"/>
    <mergeCell ref="H74:J74"/>
    <mergeCell ref="H75:J75"/>
    <mergeCell ref="A60:K60"/>
    <mergeCell ref="H70:K70"/>
    <mergeCell ref="H66:K66"/>
    <mergeCell ref="H69:K69"/>
    <mergeCell ref="J1:K1"/>
    <mergeCell ref="J2:K2"/>
    <mergeCell ref="J4:K4"/>
    <mergeCell ref="A16:K16"/>
    <mergeCell ref="A18:K18"/>
    <mergeCell ref="A20:K20"/>
    <mergeCell ref="A10:K10"/>
    <mergeCell ref="A12:C12"/>
    <mergeCell ref="A13:C13"/>
    <mergeCell ref="A14:C14"/>
    <mergeCell ref="C1:I4"/>
    <mergeCell ref="A1:B4"/>
    <mergeCell ref="J3:K3"/>
    <mergeCell ref="D12:I12"/>
    <mergeCell ref="A5:K5"/>
    <mergeCell ref="A6:K6"/>
    <mergeCell ref="A7:K7"/>
    <mergeCell ref="DG10:DQ10"/>
    <mergeCell ref="DR10:EB10"/>
    <mergeCell ref="H24:K25"/>
    <mergeCell ref="L10:V10"/>
    <mergeCell ref="W10:AG10"/>
    <mergeCell ref="AH10:AR10"/>
    <mergeCell ref="AS10:BC10"/>
    <mergeCell ref="BD10:BN10"/>
    <mergeCell ref="A11:K11"/>
    <mergeCell ref="L11:V11"/>
    <mergeCell ref="AS11:BC11"/>
    <mergeCell ref="BD11:BN11"/>
    <mergeCell ref="BO11:BY11"/>
    <mergeCell ref="BZ11:CJ11"/>
    <mergeCell ref="BO10:BY10"/>
    <mergeCell ref="BZ10:CJ10"/>
    <mergeCell ref="CK10:CU10"/>
    <mergeCell ref="CV10:DF10"/>
    <mergeCell ref="CK11:CU11"/>
    <mergeCell ref="CV11:DF11"/>
    <mergeCell ref="W11:AG11"/>
    <mergeCell ref="AH11:AR11"/>
    <mergeCell ref="A25:D25"/>
    <mergeCell ref="A23:K23"/>
    <mergeCell ref="HM10:HW10"/>
    <mergeCell ref="HX10:IH10"/>
    <mergeCell ref="II10:IS10"/>
    <mergeCell ref="IT10:IV10"/>
    <mergeCell ref="EC10:EM10"/>
    <mergeCell ref="EN10:EX10"/>
    <mergeCell ref="EY10:FI10"/>
    <mergeCell ref="FJ10:FT10"/>
    <mergeCell ref="FU10:GE10"/>
    <mergeCell ref="GF10:GP10"/>
    <mergeCell ref="GQ10:HA10"/>
    <mergeCell ref="HB10:HL10"/>
    <mergeCell ref="II11:IS11"/>
    <mergeCell ref="IT11:IV11"/>
    <mergeCell ref="FU11:GE11"/>
    <mergeCell ref="GF11:GP11"/>
    <mergeCell ref="GQ11:HA11"/>
    <mergeCell ref="HB11:HL11"/>
    <mergeCell ref="DG11:DQ11"/>
    <mergeCell ref="DR11:EB11"/>
    <mergeCell ref="HM11:HW11"/>
    <mergeCell ref="HX11:IH11"/>
    <mergeCell ref="EC11:EM11"/>
    <mergeCell ref="EN11:EX11"/>
    <mergeCell ref="EY11:FI11"/>
    <mergeCell ref="FJ11:FT11"/>
  </mergeCells>
  <phoneticPr fontId="0" type="noConversion"/>
  <printOptions horizontalCentered="1"/>
  <pageMargins left="0.5" right="0.5" top="0.25" bottom="0.25" header="0.5" footer="0.5"/>
  <pageSetup paperSize="5" scale="93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Q78"/>
  <sheetViews>
    <sheetView view="pageBreakPreview" zoomScaleNormal="95" workbookViewId="0">
      <selection sqref="A1:B3"/>
    </sheetView>
  </sheetViews>
  <sheetFormatPr defaultRowHeight="12.75"/>
  <cols>
    <col min="1" max="1" width="12.5703125" style="6" customWidth="1"/>
    <col min="2" max="2" width="16.5703125" style="6" customWidth="1"/>
    <col min="3" max="3" width="6.42578125" style="50" hidden="1" customWidth="1"/>
    <col min="4" max="4" width="7" style="50" hidden="1" customWidth="1"/>
    <col min="5" max="5" width="6.140625" style="50" hidden="1" customWidth="1"/>
    <col min="6" max="6" width="18.28515625" style="6" customWidth="1"/>
    <col min="7" max="7" width="18" style="6" customWidth="1"/>
    <col min="8" max="8" width="2.140625" style="6" hidden="1" customWidth="1"/>
    <col min="9" max="9" width="3.42578125" style="6" hidden="1" customWidth="1"/>
    <col min="10" max="10" width="16.28515625" style="6" customWidth="1"/>
    <col min="11" max="11" width="18.140625" style="6" customWidth="1"/>
    <col min="12" max="12" width="17.42578125" style="6" customWidth="1"/>
    <col min="13" max="13" width="18.5703125" style="6" customWidth="1"/>
    <col min="14" max="14" width="18.42578125" style="6" customWidth="1"/>
    <col min="15" max="16384" width="9.140625" style="6"/>
  </cols>
  <sheetData>
    <row r="1" spans="1:17" customFormat="1">
      <c r="A1" s="147"/>
      <c r="B1" s="147"/>
      <c r="C1" s="64"/>
      <c r="D1" s="64"/>
      <c r="E1" s="64"/>
      <c r="F1" s="149" t="s">
        <v>112</v>
      </c>
      <c r="G1" s="149"/>
      <c r="H1" s="149"/>
      <c r="I1" s="149"/>
      <c r="J1" s="149"/>
      <c r="K1" s="149"/>
      <c r="L1" s="149"/>
      <c r="M1" s="152" t="s">
        <v>95</v>
      </c>
      <c r="N1" s="152"/>
      <c r="O1" s="94"/>
      <c r="P1" s="94"/>
    </row>
    <row r="2" spans="1:17" customFormat="1">
      <c r="A2" s="147"/>
      <c r="B2" s="147"/>
      <c r="C2" s="64"/>
      <c r="D2" s="64"/>
      <c r="E2" s="64"/>
      <c r="F2" s="149" t="s">
        <v>39</v>
      </c>
      <c r="G2" s="149"/>
      <c r="H2" s="149"/>
      <c r="I2" s="149"/>
      <c r="J2" s="149"/>
      <c r="K2" s="149"/>
      <c r="L2" s="149"/>
      <c r="M2" s="152" t="s">
        <v>87</v>
      </c>
      <c r="N2" s="152"/>
    </row>
    <row r="3" spans="1:17" customFormat="1">
      <c r="A3" s="147"/>
      <c r="B3" s="147"/>
      <c r="C3" s="64"/>
      <c r="D3" s="64"/>
      <c r="E3" s="64"/>
      <c r="F3" s="149" t="s">
        <v>40</v>
      </c>
      <c r="G3" s="149"/>
      <c r="H3" s="149"/>
      <c r="I3" s="149"/>
      <c r="J3" s="149"/>
      <c r="K3" s="149"/>
      <c r="L3" s="149"/>
      <c r="M3" s="152" t="s">
        <v>109</v>
      </c>
      <c r="N3" s="152"/>
    </row>
    <row r="4" spans="1:17" customFormat="1">
      <c r="A4" s="148" t="s">
        <v>110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7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7">
      <c r="A6" s="156" t="s">
        <v>19</v>
      </c>
      <c r="B6" s="156"/>
      <c r="C6" s="44"/>
      <c r="D6" s="44"/>
      <c r="E6" s="44"/>
      <c r="F6" s="80"/>
      <c r="K6" s="2" t="s">
        <v>35</v>
      </c>
      <c r="L6" s="55" t="str">
        <f>IF(B27="","",E48)</f>
        <v/>
      </c>
      <c r="M6" s="157"/>
      <c r="N6" s="157"/>
    </row>
    <row r="7" spans="1:17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</row>
    <row r="8" spans="1:17">
      <c r="A8" s="149" t="s">
        <v>0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7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</row>
    <row r="10" spans="1:17">
      <c r="A10" s="157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</row>
    <row r="11" spans="1:17" s="1" customFormat="1" ht="15" customHeight="1">
      <c r="A11" s="150" t="s">
        <v>1</v>
      </c>
      <c r="B11" s="150"/>
      <c r="C11" s="45"/>
      <c r="D11" s="45"/>
      <c r="E11" s="45"/>
      <c r="F11" s="151"/>
      <c r="G11" s="151"/>
      <c r="H11" s="151"/>
      <c r="I11" s="151"/>
      <c r="J11" s="151"/>
      <c r="K11" s="150"/>
      <c r="L11" s="150"/>
      <c r="M11" s="150"/>
      <c r="N11" s="150"/>
    </row>
    <row r="12" spans="1:17" s="1" customFormat="1" ht="15" customHeight="1">
      <c r="A12" s="150" t="s">
        <v>10</v>
      </c>
      <c r="B12" s="150"/>
      <c r="C12" s="45"/>
      <c r="D12" s="45"/>
      <c r="E12" s="45"/>
      <c r="F12" s="151"/>
      <c r="G12" s="151"/>
      <c r="H12" s="151"/>
      <c r="I12" s="151"/>
      <c r="J12" s="151"/>
      <c r="K12" s="151"/>
      <c r="L12" s="151"/>
      <c r="M12" s="2" t="s">
        <v>20</v>
      </c>
      <c r="N12" s="51"/>
      <c r="Q12" s="53"/>
    </row>
    <row r="13" spans="1:17" s="1" customFormat="1" ht="15" customHeight="1">
      <c r="A13" s="150" t="s">
        <v>2</v>
      </c>
      <c r="B13" s="150"/>
      <c r="C13" s="45"/>
      <c r="D13" s="45"/>
      <c r="E13" s="45"/>
      <c r="F13" s="151"/>
      <c r="G13" s="151"/>
      <c r="H13" s="151"/>
      <c r="I13" s="151"/>
      <c r="J13" s="151"/>
      <c r="K13" s="151"/>
      <c r="L13" s="151"/>
      <c r="M13" s="29" t="s">
        <v>9</v>
      </c>
      <c r="N13" s="52" t="s">
        <v>86</v>
      </c>
      <c r="Q13" s="53"/>
    </row>
    <row r="14" spans="1:17" s="1" customFormat="1" ht="15" customHeight="1">
      <c r="A14" s="154" t="s">
        <v>3</v>
      </c>
      <c r="B14" s="154"/>
      <c r="C14" s="46"/>
      <c r="D14" s="46"/>
      <c r="E14" s="46"/>
      <c r="F14" s="151"/>
      <c r="G14" s="151"/>
      <c r="H14" s="151"/>
      <c r="I14" s="151"/>
      <c r="J14" s="151"/>
      <c r="K14" s="151"/>
      <c r="L14" s="151"/>
      <c r="M14" s="149"/>
      <c r="N14" s="149"/>
      <c r="Q14" s="53"/>
    </row>
    <row r="15" spans="1:17" s="1" customFormat="1" ht="15" customHeight="1">
      <c r="A15" s="154"/>
      <c r="B15" s="154"/>
      <c r="C15" s="46"/>
      <c r="D15" s="46"/>
      <c r="E15" s="46"/>
      <c r="F15" s="151"/>
      <c r="G15" s="151"/>
      <c r="H15" s="151"/>
      <c r="I15" s="151"/>
      <c r="J15" s="151"/>
      <c r="K15" s="151"/>
      <c r="L15" s="151"/>
      <c r="M15" s="149"/>
      <c r="N15" s="149"/>
      <c r="Q15" s="53"/>
    </row>
    <row r="16" spans="1:17" s="1" customFormat="1" ht="15" customHeight="1">
      <c r="A16" s="150" t="s">
        <v>34</v>
      </c>
      <c r="B16" s="150"/>
      <c r="C16" s="45"/>
      <c r="D16" s="45"/>
      <c r="E16" s="45"/>
      <c r="F16" s="151" t="s">
        <v>96</v>
      </c>
      <c r="G16" s="151"/>
      <c r="H16" s="151"/>
      <c r="I16" s="151"/>
      <c r="J16" s="151"/>
      <c r="K16" s="151"/>
      <c r="L16" s="151"/>
      <c r="M16" s="149"/>
      <c r="N16" s="149"/>
      <c r="Q16" s="53"/>
    </row>
    <row r="17" spans="1:17" s="1" customFormat="1" ht="15" customHeight="1">
      <c r="A17" s="150" t="s">
        <v>97</v>
      </c>
      <c r="B17" s="150"/>
      <c r="C17" s="45"/>
      <c r="D17" s="45"/>
      <c r="E17" s="45"/>
      <c r="F17" s="151"/>
      <c r="G17" s="151"/>
      <c r="H17" s="151"/>
      <c r="I17" s="151"/>
      <c r="J17" s="151"/>
      <c r="K17" s="151"/>
      <c r="L17" s="151"/>
      <c r="M17" s="149"/>
      <c r="N17" s="149"/>
      <c r="Q17" s="53"/>
    </row>
    <row r="18" spans="1:17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49"/>
      <c r="N18" s="149"/>
    </row>
    <row r="19" spans="1:17" ht="13.5" thickBot="1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3"/>
      <c r="N19" s="153"/>
    </row>
    <row r="20" spans="1:17" s="20" customFormat="1" ht="21.75" customHeight="1" thickBot="1">
      <c r="A20" s="138" t="s">
        <v>23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40"/>
    </row>
    <row r="21" spans="1:17" s="4" customFormat="1" ht="51.75" thickBot="1">
      <c r="A21" s="141" t="s">
        <v>22</v>
      </c>
      <c r="B21" s="8" t="s">
        <v>25</v>
      </c>
      <c r="C21" s="47"/>
      <c r="D21" s="47"/>
      <c r="E21" s="47"/>
      <c r="F21" s="7" t="s">
        <v>32</v>
      </c>
      <c r="G21" s="3" t="s">
        <v>31</v>
      </c>
      <c r="H21" s="8"/>
      <c r="I21" s="8"/>
      <c r="J21" s="8" t="s">
        <v>33</v>
      </c>
      <c r="K21" s="3" t="s">
        <v>30</v>
      </c>
      <c r="L21" s="8" t="s">
        <v>38</v>
      </c>
      <c r="M21" s="7" t="s">
        <v>24</v>
      </c>
      <c r="N21" s="7" t="s">
        <v>85</v>
      </c>
    </row>
    <row r="22" spans="1:17" s="5" customFormat="1" ht="30.75" customHeight="1" thickBot="1">
      <c r="A22" s="141"/>
      <c r="B22" s="22"/>
      <c r="C22" s="22"/>
      <c r="D22" s="22"/>
      <c r="E22" s="22"/>
      <c r="F22" s="23"/>
      <c r="G22" s="24"/>
      <c r="H22" s="41"/>
      <c r="I22" s="41"/>
      <c r="J22" s="25"/>
      <c r="K22" s="9" t="str">
        <f>IF(G22="","",G22+J22-1)</f>
        <v/>
      </c>
      <c r="L22" s="25"/>
      <c r="M22" s="9" t="str">
        <f>IF(J22="","",F22+L22-1)</f>
        <v/>
      </c>
      <c r="N22" s="24"/>
      <c r="O22" s="20" t="str">
        <f>IF(N22&lt;M22,"Verificar Vigencia Contractual","")</f>
        <v/>
      </c>
    </row>
    <row r="23" spans="1:17" s="21" customFormat="1" ht="25.5" customHeight="1" thickBot="1">
      <c r="A23" s="138" t="s">
        <v>4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40"/>
    </row>
    <row r="24" spans="1:17" s="1" customFormat="1">
      <c r="A24" s="141" t="s">
        <v>8</v>
      </c>
      <c r="B24" s="141" t="s">
        <v>5</v>
      </c>
      <c r="C24" s="48"/>
      <c r="D24" s="48"/>
      <c r="E24" s="48"/>
      <c r="F24" s="141" t="s">
        <v>11</v>
      </c>
      <c r="G24" s="141" t="s">
        <v>16</v>
      </c>
      <c r="H24" s="33"/>
      <c r="I24" s="33"/>
      <c r="J24" s="141" t="s">
        <v>17</v>
      </c>
      <c r="K24" s="141" t="s">
        <v>18</v>
      </c>
      <c r="L24" s="141" t="s">
        <v>21</v>
      </c>
      <c r="M24" s="141" t="s">
        <v>12</v>
      </c>
      <c r="N24" s="141" t="s">
        <v>36</v>
      </c>
    </row>
    <row r="25" spans="1:17" s="1" customFormat="1">
      <c r="A25" s="141"/>
      <c r="B25" s="141"/>
      <c r="C25" s="48"/>
      <c r="D25" s="48"/>
      <c r="E25" s="48"/>
      <c r="F25" s="141"/>
      <c r="G25" s="141"/>
      <c r="H25" s="33"/>
      <c r="I25" s="33"/>
      <c r="J25" s="141"/>
      <c r="K25" s="141"/>
      <c r="L25" s="141"/>
      <c r="M25" s="141"/>
      <c r="N25" s="141"/>
    </row>
    <row r="26" spans="1:17" s="1" customFormat="1" ht="13.5" thickBot="1">
      <c r="A26" s="142"/>
      <c r="B26" s="142"/>
      <c r="C26" s="49"/>
      <c r="D26" s="49"/>
      <c r="E26" s="49"/>
      <c r="F26" s="142"/>
      <c r="G26" s="142"/>
      <c r="H26" s="3"/>
      <c r="I26" s="3"/>
      <c r="J26" s="142"/>
      <c r="K26" s="142"/>
      <c r="L26" s="142"/>
      <c r="M26" s="142"/>
      <c r="N26" s="142"/>
    </row>
    <row r="27" spans="1:17" ht="16.5" customHeight="1">
      <c r="A27" s="61">
        <v>1</v>
      </c>
      <c r="B27" s="69"/>
      <c r="C27" s="76" t="str">
        <f>IF(B27="","",IF(B28="",1,""))</f>
        <v/>
      </c>
      <c r="D27" s="77" t="str">
        <f t="shared" ref="D27:D32" si="0">IF(C27=1,B27,"")</f>
        <v/>
      </c>
      <c r="E27" s="77" t="str">
        <f>IF(C27=1,A27,"")</f>
        <v/>
      </c>
      <c r="F27" s="70" t="str">
        <f>IF(B27="", "",B22+B27)</f>
        <v/>
      </c>
      <c r="G27" s="26"/>
      <c r="H27" s="39" t="str">
        <f>IF(G27="","",IF(G28="",1,""))</f>
        <v/>
      </c>
      <c r="I27" s="40" t="str">
        <f t="shared" ref="I27:I46" si="1">IF(H27=1,G27,"")</f>
        <v/>
      </c>
      <c r="J27" s="11" t="str">
        <f>IF(G27="","",K22+G27)</f>
        <v/>
      </c>
      <c r="K27" s="10" t="str">
        <f>IF(G27="","",G27)</f>
        <v/>
      </c>
      <c r="L27" s="11" t="str">
        <f>IF(B27="","",M22+K27)</f>
        <v/>
      </c>
      <c r="M27" s="65"/>
      <c r="N27" s="12" t="str">
        <f t="shared" ref="N27:N48" si="2">IF($B$22="","",IF(B27="","",B27/$B$22))</f>
        <v/>
      </c>
    </row>
    <row r="28" spans="1:17" ht="16.5" customHeight="1">
      <c r="A28" s="62" t="str">
        <f>IF(B28="","",A27+1)</f>
        <v/>
      </c>
      <c r="B28" s="71"/>
      <c r="C28" s="76" t="str">
        <f t="shared" ref="C28:C44" si="3">IF(B28="","",IF(B29="",1,""))</f>
        <v/>
      </c>
      <c r="D28" s="77" t="str">
        <f t="shared" si="0"/>
        <v/>
      </c>
      <c r="E28" s="77" t="str">
        <f t="shared" ref="E28:E45" si="4">IF(C28=1,A28,"")</f>
        <v/>
      </c>
      <c r="F28" s="72" t="str">
        <f t="shared" ref="F28:F46" si="5">IF(B28="", "",F27+B28)</f>
        <v/>
      </c>
      <c r="G28" s="27"/>
      <c r="H28" s="39" t="str">
        <f t="shared" ref="H28:H45" si="6">IF(G28="","",IF(G29="",1,""))</f>
        <v/>
      </c>
      <c r="I28" s="40" t="str">
        <f t="shared" si="1"/>
        <v/>
      </c>
      <c r="J28" s="14" t="str">
        <f t="shared" ref="J28:J46" si="7">IF(G28="","",J27+G28)</f>
        <v/>
      </c>
      <c r="K28" s="15" t="str">
        <f t="shared" ref="K28:K46" si="8">IF(G28="","",G28)</f>
        <v/>
      </c>
      <c r="L28" s="14" t="str">
        <f t="shared" ref="L28:L46" si="9">IF(B28="","",L27+K28)</f>
        <v/>
      </c>
      <c r="M28" s="66"/>
      <c r="N28" s="16" t="str">
        <f t="shared" si="2"/>
        <v/>
      </c>
    </row>
    <row r="29" spans="1:17" ht="16.5" customHeight="1">
      <c r="A29" s="62" t="str">
        <f t="shared" ref="A29:A46" si="10">IF(B29="","",A28+1)</f>
        <v/>
      </c>
      <c r="B29" s="71"/>
      <c r="C29" s="76" t="str">
        <f t="shared" si="3"/>
        <v/>
      </c>
      <c r="D29" s="77" t="str">
        <f t="shared" si="0"/>
        <v/>
      </c>
      <c r="E29" s="77" t="str">
        <f t="shared" si="4"/>
        <v/>
      </c>
      <c r="F29" s="72" t="str">
        <f t="shared" si="5"/>
        <v/>
      </c>
      <c r="G29" s="27"/>
      <c r="H29" s="39" t="str">
        <f t="shared" si="6"/>
        <v/>
      </c>
      <c r="I29" s="40" t="str">
        <f t="shared" si="1"/>
        <v/>
      </c>
      <c r="J29" s="14" t="str">
        <f t="shared" si="7"/>
        <v/>
      </c>
      <c r="K29" s="15" t="str">
        <f t="shared" si="8"/>
        <v/>
      </c>
      <c r="L29" s="14" t="str">
        <f t="shared" si="9"/>
        <v/>
      </c>
      <c r="M29" s="67"/>
      <c r="N29" s="16" t="str">
        <f t="shared" si="2"/>
        <v/>
      </c>
    </row>
    <row r="30" spans="1:17" ht="16.5" customHeight="1">
      <c r="A30" s="62" t="str">
        <f t="shared" si="10"/>
        <v/>
      </c>
      <c r="B30" s="71"/>
      <c r="C30" s="76" t="str">
        <f t="shared" si="3"/>
        <v/>
      </c>
      <c r="D30" s="77" t="str">
        <f t="shared" si="0"/>
        <v/>
      </c>
      <c r="E30" s="77" t="str">
        <f t="shared" si="4"/>
        <v/>
      </c>
      <c r="F30" s="72" t="str">
        <f t="shared" si="5"/>
        <v/>
      </c>
      <c r="G30" s="27"/>
      <c r="H30" s="39" t="str">
        <f t="shared" si="6"/>
        <v/>
      </c>
      <c r="I30" s="40" t="str">
        <f t="shared" si="1"/>
        <v/>
      </c>
      <c r="J30" s="14" t="str">
        <f t="shared" si="7"/>
        <v/>
      </c>
      <c r="K30" s="15" t="str">
        <f t="shared" si="8"/>
        <v/>
      </c>
      <c r="L30" s="14" t="str">
        <f t="shared" si="9"/>
        <v/>
      </c>
      <c r="M30" s="66"/>
      <c r="N30" s="16" t="str">
        <f t="shared" si="2"/>
        <v/>
      </c>
    </row>
    <row r="31" spans="1:17" ht="16.5" customHeight="1">
      <c r="A31" s="62" t="str">
        <f t="shared" si="10"/>
        <v/>
      </c>
      <c r="B31" s="71"/>
      <c r="C31" s="76" t="str">
        <f t="shared" si="3"/>
        <v/>
      </c>
      <c r="D31" s="77" t="str">
        <f t="shared" si="0"/>
        <v/>
      </c>
      <c r="E31" s="77" t="str">
        <f t="shared" si="4"/>
        <v/>
      </c>
      <c r="F31" s="72" t="str">
        <f t="shared" si="5"/>
        <v/>
      </c>
      <c r="G31" s="27"/>
      <c r="H31" s="39" t="str">
        <f t="shared" si="6"/>
        <v/>
      </c>
      <c r="I31" s="40" t="str">
        <f t="shared" si="1"/>
        <v/>
      </c>
      <c r="J31" s="14" t="str">
        <f t="shared" si="7"/>
        <v/>
      </c>
      <c r="K31" s="15" t="str">
        <f t="shared" si="8"/>
        <v/>
      </c>
      <c r="L31" s="14" t="str">
        <f t="shared" si="9"/>
        <v/>
      </c>
      <c r="M31" s="67"/>
      <c r="N31" s="16" t="str">
        <f t="shared" si="2"/>
        <v/>
      </c>
    </row>
    <row r="32" spans="1:17" ht="16.5" customHeight="1">
      <c r="A32" s="62" t="str">
        <f t="shared" si="10"/>
        <v/>
      </c>
      <c r="B32" s="71"/>
      <c r="C32" s="76" t="str">
        <f t="shared" si="3"/>
        <v/>
      </c>
      <c r="D32" s="77" t="str">
        <f t="shared" si="0"/>
        <v/>
      </c>
      <c r="E32" s="77" t="str">
        <f t="shared" si="4"/>
        <v/>
      </c>
      <c r="F32" s="72" t="str">
        <f t="shared" si="5"/>
        <v/>
      </c>
      <c r="G32" s="27"/>
      <c r="H32" s="39" t="str">
        <f t="shared" si="6"/>
        <v/>
      </c>
      <c r="I32" s="40" t="str">
        <f t="shared" si="1"/>
        <v/>
      </c>
      <c r="J32" s="14" t="str">
        <f t="shared" si="7"/>
        <v/>
      </c>
      <c r="K32" s="15" t="str">
        <f t="shared" si="8"/>
        <v/>
      </c>
      <c r="L32" s="14" t="str">
        <f t="shared" si="9"/>
        <v/>
      </c>
      <c r="M32" s="66"/>
      <c r="N32" s="16" t="str">
        <f t="shared" si="2"/>
        <v/>
      </c>
    </row>
    <row r="33" spans="1:14" ht="16.5" customHeight="1">
      <c r="A33" s="62" t="str">
        <f t="shared" si="10"/>
        <v/>
      </c>
      <c r="B33" s="71"/>
      <c r="C33" s="76" t="str">
        <f t="shared" si="3"/>
        <v/>
      </c>
      <c r="D33" s="77" t="str">
        <f t="shared" ref="D33:D45" si="11">IF(C33=1,B33,"")</f>
        <v/>
      </c>
      <c r="E33" s="77" t="str">
        <f t="shared" si="4"/>
        <v/>
      </c>
      <c r="F33" s="72" t="str">
        <f t="shared" si="5"/>
        <v/>
      </c>
      <c r="G33" s="27"/>
      <c r="H33" s="39" t="str">
        <f t="shared" si="6"/>
        <v/>
      </c>
      <c r="I33" s="40" t="str">
        <f t="shared" si="1"/>
        <v/>
      </c>
      <c r="J33" s="14" t="str">
        <f t="shared" si="7"/>
        <v/>
      </c>
      <c r="K33" s="15" t="str">
        <f t="shared" si="8"/>
        <v/>
      </c>
      <c r="L33" s="14" t="str">
        <f t="shared" si="9"/>
        <v/>
      </c>
      <c r="M33" s="67"/>
      <c r="N33" s="16" t="str">
        <f t="shared" si="2"/>
        <v/>
      </c>
    </row>
    <row r="34" spans="1:14" ht="16.5" customHeight="1">
      <c r="A34" s="62" t="str">
        <f t="shared" si="10"/>
        <v/>
      </c>
      <c r="B34" s="71"/>
      <c r="C34" s="76" t="str">
        <f t="shared" si="3"/>
        <v/>
      </c>
      <c r="D34" s="77" t="str">
        <f t="shared" si="11"/>
        <v/>
      </c>
      <c r="E34" s="77" t="str">
        <f t="shared" si="4"/>
        <v/>
      </c>
      <c r="F34" s="72" t="str">
        <f t="shared" si="5"/>
        <v/>
      </c>
      <c r="G34" s="27"/>
      <c r="H34" s="39" t="str">
        <f t="shared" si="6"/>
        <v/>
      </c>
      <c r="I34" s="40" t="str">
        <f t="shared" si="1"/>
        <v/>
      </c>
      <c r="J34" s="14" t="str">
        <f t="shared" si="7"/>
        <v/>
      </c>
      <c r="K34" s="15" t="str">
        <f t="shared" si="8"/>
        <v/>
      </c>
      <c r="L34" s="14" t="str">
        <f t="shared" si="9"/>
        <v/>
      </c>
      <c r="M34" s="66"/>
      <c r="N34" s="16" t="str">
        <f t="shared" si="2"/>
        <v/>
      </c>
    </row>
    <row r="35" spans="1:14" ht="16.5" customHeight="1">
      <c r="A35" s="62" t="str">
        <f t="shared" si="10"/>
        <v/>
      </c>
      <c r="B35" s="71"/>
      <c r="C35" s="76" t="str">
        <f t="shared" si="3"/>
        <v/>
      </c>
      <c r="D35" s="77" t="str">
        <f t="shared" si="11"/>
        <v/>
      </c>
      <c r="E35" s="77" t="str">
        <f t="shared" si="4"/>
        <v/>
      </c>
      <c r="F35" s="72" t="str">
        <f t="shared" si="5"/>
        <v/>
      </c>
      <c r="G35" s="27"/>
      <c r="H35" s="39" t="str">
        <f t="shared" si="6"/>
        <v/>
      </c>
      <c r="I35" s="40" t="str">
        <f t="shared" si="1"/>
        <v/>
      </c>
      <c r="J35" s="14" t="str">
        <f t="shared" si="7"/>
        <v/>
      </c>
      <c r="K35" s="15" t="str">
        <f t="shared" si="8"/>
        <v/>
      </c>
      <c r="L35" s="14" t="str">
        <f t="shared" si="9"/>
        <v/>
      </c>
      <c r="M35" s="67"/>
      <c r="N35" s="16" t="str">
        <f t="shared" si="2"/>
        <v/>
      </c>
    </row>
    <row r="36" spans="1:14" ht="16.5" customHeight="1">
      <c r="A36" s="62" t="str">
        <f t="shared" si="10"/>
        <v/>
      </c>
      <c r="B36" s="71"/>
      <c r="C36" s="76" t="str">
        <f t="shared" si="3"/>
        <v/>
      </c>
      <c r="D36" s="77" t="str">
        <f t="shared" si="11"/>
        <v/>
      </c>
      <c r="E36" s="77" t="str">
        <f t="shared" si="4"/>
        <v/>
      </c>
      <c r="F36" s="72" t="str">
        <f t="shared" si="5"/>
        <v/>
      </c>
      <c r="G36" s="27"/>
      <c r="H36" s="39" t="str">
        <f t="shared" si="6"/>
        <v/>
      </c>
      <c r="I36" s="40" t="str">
        <f t="shared" si="1"/>
        <v/>
      </c>
      <c r="J36" s="14" t="str">
        <f t="shared" si="7"/>
        <v/>
      </c>
      <c r="K36" s="15" t="str">
        <f t="shared" si="8"/>
        <v/>
      </c>
      <c r="L36" s="14" t="str">
        <f t="shared" si="9"/>
        <v/>
      </c>
      <c r="M36" s="66"/>
      <c r="N36" s="16" t="str">
        <f t="shared" si="2"/>
        <v/>
      </c>
    </row>
    <row r="37" spans="1:14" ht="16.5" customHeight="1">
      <c r="A37" s="62" t="str">
        <f t="shared" si="10"/>
        <v/>
      </c>
      <c r="B37" s="71"/>
      <c r="C37" s="76" t="str">
        <f t="shared" si="3"/>
        <v/>
      </c>
      <c r="D37" s="77" t="str">
        <f t="shared" si="11"/>
        <v/>
      </c>
      <c r="E37" s="77" t="str">
        <f t="shared" si="4"/>
        <v/>
      </c>
      <c r="F37" s="72" t="str">
        <f t="shared" si="5"/>
        <v/>
      </c>
      <c r="G37" s="27"/>
      <c r="H37" s="39" t="str">
        <f t="shared" si="6"/>
        <v/>
      </c>
      <c r="I37" s="40" t="str">
        <f t="shared" si="1"/>
        <v/>
      </c>
      <c r="J37" s="14" t="str">
        <f t="shared" si="7"/>
        <v/>
      </c>
      <c r="K37" s="15" t="str">
        <f t="shared" si="8"/>
        <v/>
      </c>
      <c r="L37" s="14" t="str">
        <f t="shared" si="9"/>
        <v/>
      </c>
      <c r="M37" s="67"/>
      <c r="N37" s="16" t="str">
        <f t="shared" si="2"/>
        <v/>
      </c>
    </row>
    <row r="38" spans="1:14" ht="16.5" customHeight="1">
      <c r="A38" s="62" t="str">
        <f t="shared" si="10"/>
        <v/>
      </c>
      <c r="B38" s="71"/>
      <c r="C38" s="76" t="str">
        <f t="shared" si="3"/>
        <v/>
      </c>
      <c r="D38" s="77" t="str">
        <f t="shared" si="11"/>
        <v/>
      </c>
      <c r="E38" s="77" t="str">
        <f t="shared" si="4"/>
        <v/>
      </c>
      <c r="F38" s="72" t="str">
        <f t="shared" si="5"/>
        <v/>
      </c>
      <c r="G38" s="27"/>
      <c r="H38" s="39" t="str">
        <f t="shared" si="6"/>
        <v/>
      </c>
      <c r="I38" s="40" t="str">
        <f t="shared" si="1"/>
        <v/>
      </c>
      <c r="J38" s="14" t="str">
        <f t="shared" si="7"/>
        <v/>
      </c>
      <c r="K38" s="15" t="str">
        <f t="shared" si="8"/>
        <v/>
      </c>
      <c r="L38" s="14" t="str">
        <f t="shared" si="9"/>
        <v/>
      </c>
      <c r="M38" s="66"/>
      <c r="N38" s="16" t="str">
        <f t="shared" si="2"/>
        <v/>
      </c>
    </row>
    <row r="39" spans="1:14" ht="16.5" customHeight="1">
      <c r="A39" s="62" t="str">
        <f t="shared" si="10"/>
        <v/>
      </c>
      <c r="B39" s="71"/>
      <c r="C39" s="76" t="str">
        <f t="shared" si="3"/>
        <v/>
      </c>
      <c r="D39" s="77" t="str">
        <f t="shared" si="11"/>
        <v/>
      </c>
      <c r="E39" s="77" t="str">
        <f t="shared" si="4"/>
        <v/>
      </c>
      <c r="F39" s="72" t="str">
        <f t="shared" si="5"/>
        <v/>
      </c>
      <c r="G39" s="27"/>
      <c r="H39" s="39" t="str">
        <f t="shared" si="6"/>
        <v/>
      </c>
      <c r="I39" s="40" t="str">
        <f t="shared" si="1"/>
        <v/>
      </c>
      <c r="J39" s="14" t="str">
        <f t="shared" si="7"/>
        <v/>
      </c>
      <c r="K39" s="13" t="str">
        <f t="shared" si="8"/>
        <v/>
      </c>
      <c r="L39" s="14" t="str">
        <f t="shared" si="9"/>
        <v/>
      </c>
      <c r="M39" s="67"/>
      <c r="N39" s="16" t="str">
        <f t="shared" si="2"/>
        <v/>
      </c>
    </row>
    <row r="40" spans="1:14" ht="16.5" customHeight="1">
      <c r="A40" s="62" t="str">
        <f t="shared" si="10"/>
        <v/>
      </c>
      <c r="B40" s="71"/>
      <c r="C40" s="76" t="str">
        <f t="shared" si="3"/>
        <v/>
      </c>
      <c r="D40" s="77" t="str">
        <f t="shared" si="11"/>
        <v/>
      </c>
      <c r="E40" s="77" t="str">
        <f t="shared" si="4"/>
        <v/>
      </c>
      <c r="F40" s="72" t="str">
        <f t="shared" si="5"/>
        <v/>
      </c>
      <c r="G40" s="27"/>
      <c r="H40" s="39" t="str">
        <f t="shared" si="6"/>
        <v/>
      </c>
      <c r="I40" s="40" t="str">
        <f t="shared" si="1"/>
        <v/>
      </c>
      <c r="J40" s="14" t="str">
        <f t="shared" si="7"/>
        <v/>
      </c>
      <c r="K40" s="13" t="str">
        <f t="shared" si="8"/>
        <v/>
      </c>
      <c r="L40" s="14" t="str">
        <f t="shared" si="9"/>
        <v/>
      </c>
      <c r="M40" s="66"/>
      <c r="N40" s="16" t="str">
        <f t="shared" si="2"/>
        <v/>
      </c>
    </row>
    <row r="41" spans="1:14" ht="16.5" customHeight="1">
      <c r="A41" s="62" t="str">
        <f t="shared" si="10"/>
        <v/>
      </c>
      <c r="B41" s="73"/>
      <c r="C41" s="76" t="str">
        <f t="shared" si="3"/>
        <v/>
      </c>
      <c r="D41" s="77" t="str">
        <f t="shared" si="11"/>
        <v/>
      </c>
      <c r="E41" s="77" t="str">
        <f t="shared" si="4"/>
        <v/>
      </c>
      <c r="F41" s="74" t="str">
        <f t="shared" si="5"/>
        <v/>
      </c>
      <c r="G41" s="28"/>
      <c r="H41" s="39" t="str">
        <f t="shared" si="6"/>
        <v/>
      </c>
      <c r="I41" s="40" t="str">
        <f t="shared" si="1"/>
        <v/>
      </c>
      <c r="J41" s="18" t="str">
        <f t="shared" si="7"/>
        <v/>
      </c>
      <c r="K41" s="17" t="str">
        <f t="shared" si="8"/>
        <v/>
      </c>
      <c r="L41" s="14" t="str">
        <f t="shared" si="9"/>
        <v/>
      </c>
      <c r="M41" s="68"/>
      <c r="N41" s="19" t="str">
        <f t="shared" si="2"/>
        <v/>
      </c>
    </row>
    <row r="42" spans="1:14" ht="16.5" customHeight="1">
      <c r="A42" s="62" t="str">
        <f t="shared" si="10"/>
        <v/>
      </c>
      <c r="B42" s="73"/>
      <c r="C42" s="76" t="str">
        <f t="shared" si="3"/>
        <v/>
      </c>
      <c r="D42" s="77" t="str">
        <f t="shared" si="11"/>
        <v/>
      </c>
      <c r="E42" s="77" t="str">
        <f t="shared" si="4"/>
        <v/>
      </c>
      <c r="F42" s="74" t="str">
        <f t="shared" si="5"/>
        <v/>
      </c>
      <c r="G42" s="28"/>
      <c r="H42" s="39" t="str">
        <f t="shared" si="6"/>
        <v/>
      </c>
      <c r="I42" s="40" t="str">
        <f t="shared" si="1"/>
        <v/>
      </c>
      <c r="J42" s="18" t="str">
        <f t="shared" si="7"/>
        <v/>
      </c>
      <c r="K42" s="17" t="str">
        <f t="shared" si="8"/>
        <v/>
      </c>
      <c r="L42" s="14" t="str">
        <f t="shared" si="9"/>
        <v/>
      </c>
      <c r="M42" s="68"/>
      <c r="N42" s="19" t="str">
        <f t="shared" si="2"/>
        <v/>
      </c>
    </row>
    <row r="43" spans="1:14" ht="16.5" customHeight="1">
      <c r="A43" s="62" t="str">
        <f t="shared" si="10"/>
        <v/>
      </c>
      <c r="B43" s="73"/>
      <c r="C43" s="76" t="str">
        <f t="shared" si="3"/>
        <v/>
      </c>
      <c r="D43" s="77" t="str">
        <f t="shared" si="11"/>
        <v/>
      </c>
      <c r="E43" s="77" t="str">
        <f t="shared" si="4"/>
        <v/>
      </c>
      <c r="F43" s="74" t="str">
        <f t="shared" si="5"/>
        <v/>
      </c>
      <c r="G43" s="28"/>
      <c r="H43" s="39" t="str">
        <f t="shared" si="6"/>
        <v/>
      </c>
      <c r="I43" s="40" t="str">
        <f t="shared" si="1"/>
        <v/>
      </c>
      <c r="J43" s="18" t="str">
        <f t="shared" si="7"/>
        <v/>
      </c>
      <c r="K43" s="17" t="str">
        <f t="shared" si="8"/>
        <v/>
      </c>
      <c r="L43" s="14" t="str">
        <f t="shared" si="9"/>
        <v/>
      </c>
      <c r="M43" s="68"/>
      <c r="N43" s="19" t="str">
        <f t="shared" si="2"/>
        <v/>
      </c>
    </row>
    <row r="44" spans="1:14" ht="16.5" customHeight="1">
      <c r="A44" s="62" t="str">
        <f t="shared" si="10"/>
        <v/>
      </c>
      <c r="B44" s="73"/>
      <c r="C44" s="76" t="str">
        <f t="shared" si="3"/>
        <v/>
      </c>
      <c r="D44" s="77" t="str">
        <f t="shared" si="11"/>
        <v/>
      </c>
      <c r="E44" s="77" t="str">
        <f t="shared" si="4"/>
        <v/>
      </c>
      <c r="F44" s="74" t="str">
        <f t="shared" si="5"/>
        <v/>
      </c>
      <c r="G44" s="28"/>
      <c r="H44" s="39" t="str">
        <f t="shared" si="6"/>
        <v/>
      </c>
      <c r="I44" s="40" t="str">
        <f t="shared" si="1"/>
        <v/>
      </c>
      <c r="J44" s="18" t="str">
        <f t="shared" si="7"/>
        <v/>
      </c>
      <c r="K44" s="17" t="str">
        <f t="shared" si="8"/>
        <v/>
      </c>
      <c r="L44" s="14" t="str">
        <f t="shared" si="9"/>
        <v/>
      </c>
      <c r="M44" s="68"/>
      <c r="N44" s="19" t="str">
        <f t="shared" si="2"/>
        <v/>
      </c>
    </row>
    <row r="45" spans="1:14" ht="16.5" customHeight="1">
      <c r="A45" s="62" t="str">
        <f t="shared" si="10"/>
        <v/>
      </c>
      <c r="B45" s="73"/>
      <c r="C45" s="76" t="str">
        <f>IF(B45="","",IF(B46="",1,""))</f>
        <v/>
      </c>
      <c r="D45" s="77" t="str">
        <f t="shared" si="11"/>
        <v/>
      </c>
      <c r="E45" s="77" t="str">
        <f t="shared" si="4"/>
        <v/>
      </c>
      <c r="F45" s="74" t="str">
        <f t="shared" si="5"/>
        <v/>
      </c>
      <c r="G45" s="28"/>
      <c r="H45" s="39" t="str">
        <f t="shared" si="6"/>
        <v/>
      </c>
      <c r="I45" s="40" t="str">
        <f t="shared" si="1"/>
        <v/>
      </c>
      <c r="J45" s="18" t="str">
        <f t="shared" si="7"/>
        <v/>
      </c>
      <c r="K45" s="17" t="str">
        <f t="shared" si="8"/>
        <v/>
      </c>
      <c r="L45" s="14" t="str">
        <f t="shared" si="9"/>
        <v/>
      </c>
      <c r="M45" s="68"/>
      <c r="N45" s="19" t="str">
        <f t="shared" si="2"/>
        <v/>
      </c>
    </row>
    <row r="46" spans="1:14" ht="16.5" customHeight="1" thickBot="1">
      <c r="A46" s="62" t="str">
        <f t="shared" si="10"/>
        <v/>
      </c>
      <c r="B46" s="73"/>
      <c r="C46" s="76" t="str">
        <f>IF(B46="","",IF(B47="",1,""))</f>
        <v/>
      </c>
      <c r="D46" s="77" t="str">
        <f>IF(C46=1,B46,"")</f>
        <v/>
      </c>
      <c r="E46" s="77" t="str">
        <f>IF(C46=1,A46,"")</f>
        <v/>
      </c>
      <c r="F46" s="74" t="str">
        <f t="shared" si="5"/>
        <v/>
      </c>
      <c r="G46" s="28"/>
      <c r="H46" s="39" t="str">
        <f>IF(G46="","",IF(G48="",1,""))</f>
        <v/>
      </c>
      <c r="I46" s="40" t="str">
        <f t="shared" si="1"/>
        <v/>
      </c>
      <c r="J46" s="18" t="str">
        <f t="shared" si="7"/>
        <v/>
      </c>
      <c r="K46" s="17" t="str">
        <f t="shared" si="8"/>
        <v/>
      </c>
      <c r="L46" s="14" t="str">
        <f t="shared" si="9"/>
        <v/>
      </c>
      <c r="M46" s="68"/>
      <c r="N46" s="19" t="str">
        <f t="shared" si="2"/>
        <v/>
      </c>
    </row>
    <row r="47" spans="1:14" ht="16.5" hidden="1" customHeight="1" thickBot="1">
      <c r="A47" s="62" t="str">
        <f>IF(B47="","",A46+1)</f>
        <v/>
      </c>
      <c r="B47" s="73"/>
      <c r="C47" s="76" t="str">
        <f>IF(B47="","",IF(B49="",1,""))</f>
        <v/>
      </c>
      <c r="D47" s="77" t="str">
        <f>IF(C47=1,B47,"")</f>
        <v/>
      </c>
      <c r="E47" s="77" t="str">
        <f>IF(C47=1,A47,"")</f>
        <v/>
      </c>
      <c r="F47" s="74" t="str">
        <f>IF(B47="", "",F46+B47)</f>
        <v/>
      </c>
      <c r="G47" s="28"/>
      <c r="H47" s="39" t="str">
        <f>IF(G47="","",IF(G49="",1,""))</f>
        <v/>
      </c>
      <c r="I47" s="40" t="str">
        <f>IF(H47=1,G47,"")</f>
        <v/>
      </c>
      <c r="J47" s="18" t="str">
        <f>IF(G47="","",J46+G47)</f>
        <v/>
      </c>
      <c r="K47" s="17" t="str">
        <f>IF(G47="","",G47)</f>
        <v/>
      </c>
      <c r="L47" s="14" t="str">
        <f>IF(B47="","",L46+K47)</f>
        <v/>
      </c>
      <c r="M47" s="68"/>
      <c r="N47" s="19" t="str">
        <f>IF($B$22="","",IF(B47="","",B47/$B$22))</f>
        <v/>
      </c>
    </row>
    <row r="48" spans="1:14" s="1" customFormat="1" ht="42" customHeight="1" thickBot="1">
      <c r="A48" s="56" t="s">
        <v>7</v>
      </c>
      <c r="B48" s="75">
        <f>SUM(B27:B47)</f>
        <v>0</v>
      </c>
      <c r="C48" s="78"/>
      <c r="D48" s="78">
        <f>SUM(D27:D46)</f>
        <v>0</v>
      </c>
      <c r="E48" s="79">
        <f>MAX(E27:E46)</f>
        <v>0</v>
      </c>
      <c r="F48" s="75">
        <f>B22+B48</f>
        <v>0</v>
      </c>
      <c r="G48" s="56" t="str">
        <f>IF(G27="","",SUM(G27:G46))</f>
        <v/>
      </c>
      <c r="H48" s="57"/>
      <c r="I48" s="58">
        <f>SUM(I27:I46)</f>
        <v>0</v>
      </c>
      <c r="J48" s="59" t="str">
        <f>IF(G48="","", $K$22+G48)</f>
        <v/>
      </c>
      <c r="K48" s="30" t="s">
        <v>84</v>
      </c>
      <c r="L48" s="59" t="str">
        <f>IF(G48="","",$M$22+SUM(K27:K46))</f>
        <v/>
      </c>
      <c r="M48" s="30" t="s">
        <v>37</v>
      </c>
      <c r="N48" s="60" t="str">
        <f t="shared" si="2"/>
        <v/>
      </c>
    </row>
    <row r="49" spans="1:14">
      <c r="A49" s="144" t="s">
        <v>29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</row>
    <row r="50" spans="1:14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</row>
    <row r="51" spans="1:14">
      <c r="A51" s="134" t="s">
        <v>26</v>
      </c>
      <c r="B51" s="133"/>
      <c r="C51" s="133"/>
      <c r="D51" s="133"/>
      <c r="E51" s="133"/>
      <c r="F51" s="133"/>
      <c r="G51" s="133"/>
      <c r="H51" s="82"/>
      <c r="I51" s="82"/>
      <c r="J51" s="134" t="s">
        <v>27</v>
      </c>
      <c r="K51" s="134"/>
      <c r="L51" s="133"/>
      <c r="M51" s="133"/>
      <c r="N51" s="133"/>
    </row>
    <row r="52" spans="1:14">
      <c r="A52" s="134"/>
      <c r="B52" s="133"/>
      <c r="C52" s="133"/>
      <c r="D52" s="133"/>
      <c r="E52" s="133"/>
      <c r="F52" s="133"/>
      <c r="G52" s="133"/>
      <c r="H52" s="82"/>
      <c r="I52" s="82"/>
      <c r="J52" s="134"/>
      <c r="K52" s="134"/>
      <c r="L52" s="133"/>
      <c r="M52" s="133"/>
      <c r="N52" s="133"/>
    </row>
    <row r="53" spans="1:14">
      <c r="A53" s="134" t="s">
        <v>13</v>
      </c>
      <c r="B53" s="143"/>
      <c r="C53" s="143"/>
      <c r="D53" s="143"/>
      <c r="E53" s="143"/>
      <c r="F53" s="143"/>
      <c r="G53" s="143"/>
      <c r="H53" s="42"/>
      <c r="I53" s="42"/>
      <c r="J53" s="134" t="s">
        <v>13</v>
      </c>
      <c r="K53" s="134"/>
      <c r="L53" s="143"/>
      <c r="M53" s="143"/>
      <c r="N53" s="143"/>
    </row>
    <row r="54" spans="1:14">
      <c r="A54" s="134"/>
      <c r="B54" s="135" t="s">
        <v>98</v>
      </c>
      <c r="C54" s="135"/>
      <c r="D54" s="135"/>
      <c r="E54" s="135"/>
      <c r="F54" s="135"/>
      <c r="G54" s="135"/>
      <c r="H54" s="43"/>
      <c r="I54" s="43"/>
      <c r="J54" s="134"/>
      <c r="K54" s="134"/>
      <c r="L54" s="135" t="s">
        <v>28</v>
      </c>
      <c r="M54" s="135"/>
      <c r="N54" s="135"/>
    </row>
    <row r="55" spans="1:14">
      <c r="A55" s="134"/>
      <c r="B55" s="136"/>
      <c r="C55" s="136"/>
      <c r="D55" s="136"/>
      <c r="E55" s="136"/>
      <c r="F55" s="136"/>
      <c r="G55" s="136"/>
      <c r="H55" s="82"/>
      <c r="I55" s="82"/>
      <c r="J55" s="134"/>
      <c r="K55" s="134"/>
      <c r="L55" s="136"/>
      <c r="M55" s="136"/>
      <c r="N55" s="136"/>
    </row>
    <row r="56" spans="1:14">
      <c r="A56" s="134" t="s">
        <v>14</v>
      </c>
      <c r="B56" s="137"/>
      <c r="C56" s="137"/>
      <c r="D56" s="137"/>
      <c r="E56" s="137"/>
      <c r="F56" s="137"/>
      <c r="G56" s="137"/>
      <c r="H56" s="43"/>
      <c r="I56" s="43"/>
      <c r="J56" s="134" t="s">
        <v>14</v>
      </c>
      <c r="K56" s="134"/>
      <c r="L56" s="137"/>
      <c r="M56" s="137"/>
      <c r="N56" s="137"/>
    </row>
    <row r="57" spans="1:14">
      <c r="A57" s="134"/>
      <c r="B57" s="146" t="s">
        <v>15</v>
      </c>
      <c r="C57" s="146"/>
      <c r="D57" s="146"/>
      <c r="E57" s="146"/>
      <c r="F57" s="146"/>
      <c r="G57" s="146"/>
      <c r="H57" s="43"/>
      <c r="I57" s="43"/>
      <c r="J57" s="134"/>
      <c r="K57" s="134"/>
      <c r="L57" s="146" t="s">
        <v>15</v>
      </c>
      <c r="M57" s="146"/>
      <c r="N57" s="146"/>
    </row>
    <row r="58" spans="1:14">
      <c r="A58" s="133"/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</row>
    <row r="59" spans="1:14">
      <c r="A59" s="133"/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</row>
    <row r="60" spans="1:14">
      <c r="A60" s="150" t="s">
        <v>101</v>
      </c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</row>
    <row r="61" spans="1:14" ht="13.5" thickBot="1">
      <c r="A61" s="157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</row>
    <row r="62" spans="1:14" ht="13.5" thickBot="1">
      <c r="A62" s="84" t="s">
        <v>8</v>
      </c>
      <c r="B62" s="85"/>
      <c r="C62" s="86"/>
      <c r="D62" s="86"/>
      <c r="E62" s="86"/>
      <c r="F62" s="158" t="s">
        <v>102</v>
      </c>
      <c r="G62" s="159"/>
      <c r="H62" s="87"/>
      <c r="I62" s="87"/>
      <c r="J62" s="85" t="s">
        <v>103</v>
      </c>
      <c r="K62" s="85"/>
      <c r="L62" s="84" t="s">
        <v>5</v>
      </c>
      <c r="M62" s="88"/>
      <c r="N62" s="160"/>
    </row>
    <row r="63" spans="1:14" ht="17.25" customHeight="1">
      <c r="A63" s="161" t="str">
        <f>IF(L6="","",L6)</f>
        <v/>
      </c>
      <c r="B63" s="162"/>
      <c r="C63" s="89"/>
      <c r="D63" s="89"/>
      <c r="E63" s="89"/>
      <c r="F63" s="167"/>
      <c r="G63" s="168"/>
      <c r="H63" s="90"/>
      <c r="I63" s="90"/>
      <c r="J63" s="169"/>
      <c r="K63" s="170"/>
      <c r="L63" s="171"/>
      <c r="M63" s="172"/>
      <c r="N63" s="160"/>
    </row>
    <row r="64" spans="1:14" ht="17.25" customHeight="1">
      <c r="A64" s="163"/>
      <c r="B64" s="164"/>
      <c r="C64" s="89"/>
      <c r="D64" s="89"/>
      <c r="E64" s="89"/>
      <c r="F64" s="173"/>
      <c r="G64" s="170"/>
      <c r="H64" s="91"/>
      <c r="I64" s="91"/>
      <c r="J64" s="169"/>
      <c r="K64" s="170"/>
      <c r="L64" s="171"/>
      <c r="M64" s="172"/>
      <c r="N64" s="160"/>
    </row>
    <row r="65" spans="1:14" ht="17.25" customHeight="1">
      <c r="A65" s="163"/>
      <c r="B65" s="164"/>
      <c r="C65" s="89"/>
      <c r="D65" s="89"/>
      <c r="E65" s="89"/>
      <c r="F65" s="173"/>
      <c r="G65" s="170"/>
      <c r="H65" s="91"/>
      <c r="I65" s="91"/>
      <c r="J65" s="169"/>
      <c r="K65" s="170"/>
      <c r="L65" s="171"/>
      <c r="M65" s="172"/>
      <c r="N65" s="160"/>
    </row>
    <row r="66" spans="1:14" ht="17.25" customHeight="1">
      <c r="A66" s="163"/>
      <c r="B66" s="164"/>
      <c r="C66" s="89"/>
      <c r="D66" s="89"/>
      <c r="E66" s="89"/>
      <c r="F66" s="173"/>
      <c r="G66" s="170"/>
      <c r="H66" s="91"/>
      <c r="I66" s="91"/>
      <c r="J66" s="169"/>
      <c r="K66" s="170"/>
      <c r="L66" s="171"/>
      <c r="M66" s="172"/>
      <c r="N66" s="160"/>
    </row>
    <row r="67" spans="1:14" ht="17.25" customHeight="1">
      <c r="A67" s="163"/>
      <c r="B67" s="164"/>
      <c r="C67" s="89"/>
      <c r="D67" s="89"/>
      <c r="E67" s="89"/>
      <c r="F67" s="173"/>
      <c r="G67" s="170"/>
      <c r="H67" s="91"/>
      <c r="I67" s="91"/>
      <c r="J67" s="169"/>
      <c r="K67" s="170"/>
      <c r="L67" s="171"/>
      <c r="M67" s="172"/>
      <c r="N67" s="160"/>
    </row>
    <row r="68" spans="1:14" ht="17.25" customHeight="1">
      <c r="A68" s="163"/>
      <c r="B68" s="164"/>
      <c r="C68" s="89"/>
      <c r="D68" s="89"/>
      <c r="E68" s="89"/>
      <c r="F68" s="173"/>
      <c r="G68" s="170"/>
      <c r="H68" s="91"/>
      <c r="I68" s="91"/>
      <c r="J68" s="169"/>
      <c r="K68" s="170"/>
      <c r="L68" s="171"/>
      <c r="M68" s="172"/>
      <c r="N68" s="160"/>
    </row>
    <row r="69" spans="1:14" ht="17.25" customHeight="1" thickBot="1">
      <c r="A69" s="163"/>
      <c r="B69" s="164"/>
      <c r="C69" s="89"/>
      <c r="D69" s="89"/>
      <c r="E69" s="89"/>
      <c r="F69" s="173"/>
      <c r="G69" s="170"/>
      <c r="H69" s="91"/>
      <c r="I69" s="91"/>
      <c r="J69" s="169"/>
      <c r="K69" s="170"/>
      <c r="L69" s="171"/>
      <c r="M69" s="172"/>
      <c r="N69" s="160"/>
    </row>
    <row r="70" spans="1:14" ht="17.25" customHeight="1" thickBot="1">
      <c r="A70" s="165"/>
      <c r="B70" s="166"/>
      <c r="C70" s="92"/>
      <c r="D70" s="92"/>
      <c r="E70" s="92"/>
      <c r="F70" s="174" t="s">
        <v>104</v>
      </c>
      <c r="G70" s="175"/>
      <c r="H70" s="175"/>
      <c r="I70" s="175"/>
      <c r="J70" s="175"/>
      <c r="K70" s="176"/>
      <c r="L70" s="177">
        <f>D48</f>
        <v>0</v>
      </c>
      <c r="M70" s="178"/>
      <c r="N70" s="160"/>
    </row>
    <row r="71" spans="1:14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57"/>
      <c r="N71" s="157"/>
    </row>
    <row r="72" spans="1:14">
      <c r="A72" s="133" t="s">
        <v>105</v>
      </c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57"/>
      <c r="N72" s="157"/>
    </row>
    <row r="73" spans="1:14">
      <c r="A73" s="157"/>
      <c r="B73" s="157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</row>
    <row r="74" spans="1:14">
      <c r="A74" s="167"/>
      <c r="B74" s="167"/>
      <c r="C74" s="167"/>
      <c r="D74" s="167"/>
      <c r="E74" s="167"/>
      <c r="F74" s="167"/>
      <c r="J74" s="167"/>
      <c r="K74" s="167"/>
      <c r="L74" s="167"/>
      <c r="M74" s="157"/>
      <c r="N74" s="157"/>
    </row>
    <row r="75" spans="1:14">
      <c r="A75" s="180" t="s">
        <v>106</v>
      </c>
      <c r="B75" s="180"/>
      <c r="C75" s="180"/>
      <c r="D75" s="180"/>
      <c r="E75" s="180"/>
      <c r="F75" s="180"/>
      <c r="G75" s="180"/>
      <c r="H75" s="93"/>
      <c r="I75" s="93"/>
      <c r="J75" s="157" t="s">
        <v>6</v>
      </c>
      <c r="K75" s="157"/>
      <c r="L75" s="157"/>
      <c r="M75" s="157"/>
      <c r="N75" s="157"/>
    </row>
    <row r="76" spans="1:14">
      <c r="A76" s="133"/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</row>
    <row r="77" spans="1:14">
      <c r="A77" s="167"/>
      <c r="B77" s="167"/>
      <c r="C77" s="167"/>
      <c r="D77" s="167"/>
      <c r="E77" s="167"/>
      <c r="F77" s="167"/>
      <c r="G77" s="157"/>
      <c r="H77" s="157"/>
      <c r="I77" s="157"/>
      <c r="J77" s="157"/>
      <c r="K77" s="157"/>
      <c r="L77" s="157"/>
      <c r="M77" s="157"/>
      <c r="N77" s="157"/>
    </row>
    <row r="78" spans="1:14">
      <c r="A78" s="146" t="s">
        <v>15</v>
      </c>
      <c r="B78" s="146"/>
      <c r="C78" s="146"/>
      <c r="D78" s="146"/>
      <c r="E78" s="146"/>
      <c r="F78" s="146"/>
      <c r="G78" s="157"/>
      <c r="H78" s="157"/>
      <c r="I78" s="157"/>
      <c r="J78" s="157"/>
      <c r="K78" s="157"/>
      <c r="L78" s="157"/>
      <c r="M78" s="157"/>
      <c r="N78" s="157"/>
    </row>
  </sheetData>
  <mergeCells count="95">
    <mergeCell ref="A76:N76"/>
    <mergeCell ref="A77:F77"/>
    <mergeCell ref="G77:N78"/>
    <mergeCell ref="A78:F78"/>
    <mergeCell ref="F69:G69"/>
    <mergeCell ref="J69:K69"/>
    <mergeCell ref="L69:M69"/>
    <mergeCell ref="F70:K70"/>
    <mergeCell ref="L70:M70"/>
    <mergeCell ref="A71:L71"/>
    <mergeCell ref="M71:N75"/>
    <mergeCell ref="A72:L72"/>
    <mergeCell ref="A73:L73"/>
    <mergeCell ref="A74:F74"/>
    <mergeCell ref="J74:L74"/>
    <mergeCell ref="A75:G75"/>
    <mergeCell ref="J75:L75"/>
    <mergeCell ref="L66:M66"/>
    <mergeCell ref="F67:G67"/>
    <mergeCell ref="J67:K67"/>
    <mergeCell ref="L67:M67"/>
    <mergeCell ref="F68:G68"/>
    <mergeCell ref="J68:K68"/>
    <mergeCell ref="L68:M68"/>
    <mergeCell ref="A60:N60"/>
    <mergeCell ref="A61:N61"/>
    <mergeCell ref="F62:G62"/>
    <mergeCell ref="N62:N70"/>
    <mergeCell ref="A63:B70"/>
    <mergeCell ref="F63:G63"/>
    <mergeCell ref="J63:K63"/>
    <mergeCell ref="L63:M63"/>
    <mergeCell ref="F64:G64"/>
    <mergeCell ref="J64:K64"/>
    <mergeCell ref="L64:M64"/>
    <mergeCell ref="F65:G65"/>
    <mergeCell ref="J65:K65"/>
    <mergeCell ref="L65:M65"/>
    <mergeCell ref="F66:G66"/>
    <mergeCell ref="J66:K66"/>
    <mergeCell ref="A11:B11"/>
    <mergeCell ref="A12:B12"/>
    <mergeCell ref="A7:N7"/>
    <mergeCell ref="F12:L12"/>
    <mergeCell ref="M6:N6"/>
    <mergeCell ref="A9:N10"/>
    <mergeCell ref="K11:N11"/>
    <mergeCell ref="M3:N3"/>
    <mergeCell ref="F16:L16"/>
    <mergeCell ref="F17:L17"/>
    <mergeCell ref="A23:N23"/>
    <mergeCell ref="K24:K26"/>
    <mergeCell ref="A21:A22"/>
    <mergeCell ref="A17:B17"/>
    <mergeCell ref="A16:B16"/>
    <mergeCell ref="M14:N19"/>
    <mergeCell ref="A14:B15"/>
    <mergeCell ref="F14:L14"/>
    <mergeCell ref="F15:L15"/>
    <mergeCell ref="A18:L19"/>
    <mergeCell ref="A6:B6"/>
    <mergeCell ref="F11:J11"/>
    <mergeCell ref="A8:N8"/>
    <mergeCell ref="L57:N57"/>
    <mergeCell ref="A1:B3"/>
    <mergeCell ref="A4:N5"/>
    <mergeCell ref="F1:L1"/>
    <mergeCell ref="F2:L2"/>
    <mergeCell ref="F3:L3"/>
    <mergeCell ref="L51:N53"/>
    <mergeCell ref="J51:K52"/>
    <mergeCell ref="J53:K55"/>
    <mergeCell ref="F24:F26"/>
    <mergeCell ref="G24:G26"/>
    <mergeCell ref="J24:J26"/>
    <mergeCell ref="A13:B13"/>
    <mergeCell ref="F13:L13"/>
    <mergeCell ref="M1:N1"/>
    <mergeCell ref="M2:N2"/>
    <mergeCell ref="A58:N59"/>
    <mergeCell ref="A56:A57"/>
    <mergeCell ref="J56:K57"/>
    <mergeCell ref="B54:G56"/>
    <mergeCell ref="A20:N20"/>
    <mergeCell ref="L24:L26"/>
    <mergeCell ref="A51:A52"/>
    <mergeCell ref="B51:G53"/>
    <mergeCell ref="A53:A55"/>
    <mergeCell ref="L54:N56"/>
    <mergeCell ref="M24:M26"/>
    <mergeCell ref="A49:N50"/>
    <mergeCell ref="A24:A26"/>
    <mergeCell ref="B24:B26"/>
    <mergeCell ref="N24:N26"/>
    <mergeCell ref="B57:G57"/>
  </mergeCells>
  <phoneticPr fontId="0" type="noConversion"/>
  <printOptions horizontalCentered="1"/>
  <pageMargins left="0.25" right="0.25" top="0.48" bottom="0.5" header="0.47244094488188998" footer="0.511811023622047"/>
  <pageSetup paperSize="5" scale="67" orientation="portrait" r:id="rId1"/>
  <headerFooter alignWithMargins="0"/>
  <ignoredErrors>
    <ignoredError sqref="A37 A28:A36 A38:A46" unlockedFormula="1"/>
    <ignoredError sqref="N13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19" ma:contentTypeDescription="Create a new document." ma:contentTypeScope="" ma:versionID="f787f23f5d978bc2fa73a3acd85ab1c8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8cbc44546b457b734f3f29b1419905e1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5FBB36C5-959A-4852-B59F-A44BC357FE10}"/>
</file>

<file path=customXml/itemProps2.xml><?xml version="1.0" encoding="utf-8"?>
<ds:datastoreItem xmlns:ds="http://schemas.openxmlformats.org/officeDocument/2006/customXml" ds:itemID="{5450E4DB-613B-4F29-A0C0-EDE741C002DD}"/>
</file>

<file path=customXml/itemProps3.xml><?xml version="1.0" encoding="utf-8"?>
<ds:datastoreItem xmlns:ds="http://schemas.openxmlformats.org/officeDocument/2006/customXml" ds:itemID="{FCC60B8E-9177-46B2-AB70-D369369724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CM1</vt:lpstr>
      <vt:lpstr>Contract Analysis Sheet</vt:lpstr>
      <vt:lpstr>'CM1'!Print_Area</vt:lpstr>
      <vt:lpstr>'Contract Analysis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L. Negron Rivera</dc:creator>
  <cp:lastModifiedBy>Jose L. Negron Rivera</cp:lastModifiedBy>
  <cp:lastPrinted>2014-05-15T17:21:57Z</cp:lastPrinted>
  <dcterms:created xsi:type="dcterms:W3CDTF">1999-06-11T12:22:22Z</dcterms:created>
  <dcterms:modified xsi:type="dcterms:W3CDTF">2019-04-02T13:36:11Z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