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9 AVP - Ing. Negron\Otros\PEN DRIVES\AVP\Manual de Procedimientos de Proyectos 2017\Manual de Procedimientos 2017\Anejos\06 Procedimiento para CO\"/>
    </mc:Choice>
  </mc:AlternateContent>
  <bookViews>
    <workbookView xWindow="360" yWindow="165" windowWidth="8460" windowHeight="4440"/>
  </bookViews>
  <sheets>
    <sheet name="CM1" sheetId="3" r:id="rId1"/>
    <sheet name="Contract Analysis Sheet" sheetId="1" r:id="rId2"/>
  </sheets>
  <definedNames>
    <definedName name="_xlnm.Print_Area" localSheetId="1">'Contract Analysis Sheet'!$E$1:$T$58</definedName>
  </definedNames>
  <calcPr calcId="162913"/>
</workbook>
</file>

<file path=xl/calcChain.xml><?xml version="1.0" encoding="utf-8"?>
<calcChain xmlns="http://schemas.openxmlformats.org/spreadsheetml/2006/main">
  <c r="S48" i="1" l="1"/>
  <c r="R20" i="1"/>
  <c r="R21" i="1"/>
  <c r="R19" i="1"/>
  <c r="S19" i="1"/>
  <c r="H27" i="1"/>
  <c r="J27" i="1" s="1"/>
  <c r="H28" i="1"/>
  <c r="J28" i="1" s="1"/>
  <c r="H31" i="1"/>
  <c r="J31" i="1" s="1"/>
  <c r="R22" i="1"/>
  <c r="I24" i="3"/>
  <c r="E47" i="1"/>
  <c r="H29" i="1"/>
  <c r="J29" i="1" s="1"/>
  <c r="H30" i="1"/>
  <c r="J30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R5" i="1"/>
  <c r="I9" i="3" s="1"/>
  <c r="G48" i="1"/>
  <c r="K48" i="1"/>
  <c r="U19" i="1"/>
  <c r="K27" i="1"/>
  <c r="I27" i="1"/>
  <c r="I29" i="1"/>
  <c r="I34" i="1"/>
  <c r="I38" i="1"/>
  <c r="I42" i="1"/>
  <c r="I46" i="1"/>
  <c r="L48" i="1"/>
  <c r="P48" i="1" s="1"/>
  <c r="D24" i="3" s="1"/>
  <c r="N46" i="1"/>
  <c r="O46" i="1" s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Q47" i="1"/>
  <c r="N27" i="1"/>
  <c r="O27" i="1" s="1"/>
  <c r="N47" i="1"/>
  <c r="O4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R47" i="1"/>
  <c r="T47" i="1"/>
  <c r="P47" i="1"/>
  <c r="K47" i="1"/>
  <c r="E63" i="1"/>
  <c r="I31" i="1"/>
  <c r="I45" i="1"/>
  <c r="I41" i="1"/>
  <c r="I39" i="1"/>
  <c r="I37" i="1"/>
  <c r="I33" i="1"/>
  <c r="I30" i="1"/>
  <c r="I28" i="1"/>
  <c r="I35" i="1" l="1"/>
  <c r="I43" i="1"/>
  <c r="O48" i="1"/>
  <c r="E22" i="3"/>
  <c r="K13" i="3"/>
  <c r="D11" i="3"/>
  <c r="D12" i="3"/>
  <c r="D9" i="3"/>
  <c r="D13" i="3"/>
  <c r="C19" i="3"/>
  <c r="J48" i="1"/>
  <c r="I47" i="1"/>
  <c r="I44" i="1"/>
  <c r="I40" i="1"/>
  <c r="I36" i="1"/>
  <c r="I32" i="1"/>
  <c r="I48" i="1" s="1"/>
  <c r="R70" i="1" s="1"/>
  <c r="F20" i="3" l="1"/>
  <c r="A20" i="3"/>
</calcChain>
</file>

<file path=xl/comments1.xml><?xml version="1.0" encoding="utf-8"?>
<comments xmlns="http://schemas.openxmlformats.org/spreadsheetml/2006/main">
  <authors>
    <author>jnegron</author>
    <author>Jose L Negron</author>
  </authors>
  <commentList>
    <comment ref="G18" authorId="0" shapeId="0">
      <text>
        <r>
          <rPr>
            <b/>
            <sz val="8"/>
            <color indexed="81"/>
            <rFont val="Tahoma"/>
            <family val="2"/>
          </rPr>
          <t>Cantidad del Contrato Original</t>
        </r>
      </text>
    </comment>
    <comment ref="K18" authorId="0" shapeId="0">
      <text>
        <r>
          <rPr>
            <b/>
            <sz val="8"/>
            <color indexed="81"/>
            <rFont val="Tahoma"/>
            <family val="2"/>
          </rPr>
          <t>Fecha de Firma del Contrato</t>
        </r>
      </text>
    </comment>
    <comment ref="P18" authorId="0" shapeId="0">
      <text>
        <r>
          <rPr>
            <b/>
            <sz val="8"/>
            <color indexed="81"/>
            <rFont val="Tahoma"/>
            <family val="2"/>
          </rPr>
          <t>Fecha de Comienzo (por Orden de Proceder)</t>
        </r>
      </text>
    </comment>
    <comment ref="Q18" authorId="0" shapeId="0">
      <text>
        <r>
          <rPr>
            <b/>
            <sz val="8"/>
            <color indexed="81"/>
            <rFont val="Tahoma"/>
            <family val="2"/>
          </rPr>
          <t>Tiempo de Completar los Trabajos.</t>
        </r>
      </text>
    </comment>
    <comment ref="R18" authorId="0" shapeId="0">
      <text>
        <r>
          <rPr>
            <b/>
            <sz val="8"/>
            <color indexed="81"/>
            <rFont val="Tahoma"/>
            <family val="2"/>
          </rPr>
          <t>Fecha de Completar los Servicios del Proyecto</t>
        </r>
      </text>
    </comment>
    <comment ref="S18" authorId="0" shapeId="0">
      <text>
        <r>
          <rPr>
            <b/>
            <sz val="8"/>
            <color indexed="81"/>
            <rFont val="Tahoma"/>
            <family val="2"/>
          </rPr>
          <t>Fecha de Vigencia Contractual Original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18" authorId="1" shapeId="0">
      <text>
        <r>
          <rPr>
            <b/>
            <sz val="8"/>
            <color indexed="81"/>
            <rFont val="Tahoma"/>
            <family val="2"/>
          </rPr>
          <t>Fecha de Vigencia Contractual Original Registrada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4" authorId="1" shapeId="0">
      <text>
        <r>
          <rPr>
            <b/>
            <sz val="8"/>
            <color indexed="81"/>
            <rFont val="Tahoma"/>
            <family val="2"/>
          </rPr>
          <t>Número de Cambio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Costo de la Modificacion</t>
        </r>
      </text>
    </comment>
    <comment ref="K24" authorId="0" shapeId="0">
      <text>
        <r>
          <rPr>
            <b/>
            <sz val="8"/>
            <color indexed="81"/>
            <rFont val="Tahoma"/>
            <family val="2"/>
          </rPr>
          <t>Costo Total del Proyecto con la Modificacion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24" authorId="0" shapeId="0">
      <text>
        <r>
          <rPr>
            <b/>
            <sz val="8"/>
            <color indexed="81"/>
            <rFont val="Tahoma"/>
            <family val="2"/>
          </rPr>
          <t>Fecha de Completar los Trabajos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24" authorId="0" shapeId="0">
      <text>
        <r>
          <rPr>
            <b/>
            <sz val="8"/>
            <color indexed="81"/>
            <rFont val="Tahoma"/>
            <family val="2"/>
          </rPr>
          <t>Fecha de Completar los Trabajos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24" authorId="0" shapeId="0">
      <text>
        <r>
          <rPr>
            <b/>
            <sz val="8"/>
            <color indexed="81"/>
            <rFont val="Tahoma"/>
            <family val="2"/>
          </rPr>
          <t>Tiempo de Extension de la Vigencia Contractual</t>
        </r>
      </text>
    </comment>
    <comment ref="S24" authorId="0" shapeId="0">
      <text>
        <r>
          <rPr>
            <b/>
            <sz val="8"/>
            <color indexed="81"/>
            <rFont val="Tahoma"/>
            <family val="2"/>
          </rPr>
          <t>Fecha de Vigencia Contractual</t>
        </r>
      </text>
    </comment>
    <comment ref="T24" authorId="0" shapeId="0">
      <text>
        <r>
          <rPr>
            <b/>
            <sz val="8"/>
            <color indexed="81"/>
            <rFont val="Tahoma"/>
            <family val="2"/>
          </rPr>
          <t>Fecha de Aprobacion de la Modificacion de Contrato</t>
        </r>
      </text>
    </comment>
    <comment ref="R48" authorId="1" shapeId="0">
      <text>
        <r>
          <rPr>
            <b/>
            <sz val="8"/>
            <color indexed="81"/>
            <rFont val="Tahoma"/>
            <family val="2"/>
          </rPr>
          <t>Nueva Fecha de Vencimiento para Registrar</t>
        </r>
      </text>
    </comment>
  </commentList>
</comments>
</file>

<file path=xl/sharedStrings.xml><?xml version="1.0" encoding="utf-8"?>
<sst xmlns="http://schemas.openxmlformats.org/spreadsheetml/2006/main" count="146" uniqueCount="108">
  <si>
    <t>ANALYSIS SHEET</t>
  </si>
  <si>
    <t>Date:</t>
  </si>
  <si>
    <t>Project Name:</t>
  </si>
  <si>
    <t>Address:</t>
  </si>
  <si>
    <t>PREVIOUS MODIFICATION RECORDS:</t>
  </si>
  <si>
    <t>Amount</t>
  </si>
  <si>
    <t>Date</t>
  </si>
  <si>
    <t>Totals =</t>
  </si>
  <si>
    <t>RQ</t>
  </si>
  <si>
    <t>Contractor:</t>
  </si>
  <si>
    <t>Adjusted Project Cost</t>
  </si>
  <si>
    <t>Modification Approval Date</t>
  </si>
  <si>
    <t>Name:</t>
  </si>
  <si>
    <t>By:</t>
  </si>
  <si>
    <t>Signature</t>
  </si>
  <si>
    <t xml:space="preserve"> CONTRACT  NO.</t>
  </si>
  <si>
    <t>Tax ID:</t>
  </si>
  <si>
    <t>New Contract Termination Date</t>
  </si>
  <si>
    <t>Original Contract</t>
  </si>
  <si>
    <t>ORIGINAL INFORMATION:</t>
  </si>
  <si>
    <t>Initial Contract Amount</t>
  </si>
  <si>
    <t>Prepared By:</t>
  </si>
  <si>
    <t>PRPHA Engineer (print name)</t>
  </si>
  <si>
    <t>(Expand table for additionals modifications)</t>
  </si>
  <si>
    <t>Contract Sign Date</t>
  </si>
  <si>
    <t>Contract Services:</t>
  </si>
  <si>
    <t xml:space="preserve"> ;                               CONTRACT MODIFICATION NO. </t>
  </si>
  <si>
    <t>DEPARTMENT OF HOUSING</t>
  </si>
  <si>
    <t>PUBLIC HOUSING ADMINISTRATION</t>
  </si>
  <si>
    <t>Type of Contract Modification:</t>
  </si>
  <si>
    <t xml:space="preserve"> </t>
  </si>
  <si>
    <t>Modification Amount:</t>
  </si>
  <si>
    <t>(Attach as many pages as necessary to fully explain)</t>
  </si>
  <si>
    <t>Deductive Change Information</t>
  </si>
  <si>
    <t>Additive Change Information</t>
  </si>
  <si>
    <t>We certify that this modification is necessary and represents additional and/or reduction to the original scope of work in accordance with the construction industry standards.  The modification sequence and the total cost of the work have been verified and represent a reasonable cost within the construction industry.  This modification is not adding any work, which is not covered by the PRPHA latest HUD – approved annual five year action plan.</t>
  </si>
  <si>
    <t>Subject to applicable General Condition of the above referred contract and all the following:</t>
  </si>
  <si>
    <t>Recommended for Approval by:</t>
  </si>
  <si>
    <t xml:space="preserve">Eng. </t>
  </si>
  <si>
    <t>(print name)</t>
  </si>
  <si>
    <t>PRPHA Inspector Engineer</t>
  </si>
  <si>
    <t xml:space="preserve">PRPHA Construction Management Bureau Director </t>
  </si>
  <si>
    <t>PRPHA Assoc. Administrator/Area of Development</t>
  </si>
  <si>
    <t xml:space="preserve">(print name) </t>
  </si>
  <si>
    <t>PRPHA Contracting Officer or Authorized (print name)</t>
  </si>
  <si>
    <t xml:space="preserve">Cc: </t>
  </si>
  <si>
    <t>Procurement Area Director</t>
  </si>
  <si>
    <t xml:space="preserve">                         </t>
  </si>
  <si>
    <t>CONTRACT NUMBER</t>
  </si>
  <si>
    <t>☑</t>
  </si>
  <si>
    <t>Change Order</t>
  </si>
  <si>
    <t>☐</t>
  </si>
  <si>
    <t xml:space="preserve">Supplemental Agreement </t>
  </si>
  <si>
    <t>Administrative Change</t>
  </si>
  <si>
    <t>Others</t>
  </si>
  <si>
    <t>(decrease)</t>
  </si>
  <si>
    <t xml:space="preserve">(increase) </t>
  </si>
  <si>
    <t>SUMMARY OF REASONS FOR CONTRACT MODIFICATION</t>
  </si>
  <si>
    <t xml:space="preserve">                      Signature</t>
  </si>
  <si>
    <t>;                MODIFICATION NUMBER</t>
  </si>
  <si>
    <t>(Calendar days)</t>
  </si>
  <si>
    <r>
      <t>a.</t>
    </r>
    <r>
      <rPr>
        <sz val="8"/>
        <rFont val="Times New Roman"/>
        <family val="1"/>
      </rPr>
      <t xml:space="preserve">        </t>
    </r>
    <r>
      <rPr>
        <sz val="8"/>
        <rFont val="Arial"/>
        <family val="2"/>
      </rPr>
      <t>The aforementioned modification and the work affected thereby, are subject to all contract stipulations and comments;</t>
    </r>
  </si>
  <si>
    <r>
      <t>b.</t>
    </r>
    <r>
      <rPr>
        <sz val="8"/>
        <rFont val="Times New Roman"/>
        <family val="1"/>
      </rPr>
      <t xml:space="preserve">        </t>
    </r>
    <r>
      <rPr>
        <sz val="8"/>
        <rFont val="Arial"/>
        <family val="2"/>
      </rPr>
      <t>The rights of the Public Housing Administration are not prejudiced;</t>
    </r>
  </si>
  <si>
    <r>
      <t>c.</t>
    </r>
    <r>
      <rPr>
        <sz val="8"/>
        <rFont val="Times New Roman"/>
        <family val="1"/>
      </rPr>
      <t xml:space="preserve">        </t>
    </r>
    <r>
      <rPr>
        <sz val="8"/>
        <rFont val="Arial"/>
        <family val="2"/>
      </rPr>
      <t>All claims against the Public Housing Administration which are incidental to or as a consequence of the aforementioned modifications are satisfied;</t>
    </r>
  </si>
  <si>
    <t>d.     This contract modification upon acceptance voluntarily and without enforcement by both parties, includes all costs, direct and indirect to include 
        extended overhead;</t>
  </si>
  <si>
    <t xml:space="preserve">e.    This contract modification complies with HUD’s ethics requirements pursuant to 24 CFR 85.36(b) 3 and does not violate any of the provisions of 18 
       U.S.C. Sec. 666(a)2. </t>
  </si>
  <si>
    <t>APPROVED BY:</t>
  </si>
  <si>
    <r>
      <t xml:space="preserve">Starting Date </t>
    </r>
    <r>
      <rPr>
        <b/>
        <sz val="8"/>
        <rFont val="Arial"/>
        <family val="2"/>
      </rPr>
      <t>(as per NTP)</t>
    </r>
  </si>
  <si>
    <t>Completion Time</t>
  </si>
  <si>
    <t>New Services Completion Date</t>
  </si>
  <si>
    <t>Original Contract Termination Date</t>
  </si>
  <si>
    <t>Time Extension for Services</t>
  </si>
  <si>
    <t>Original Registered Contract Termination Date</t>
  </si>
  <si>
    <t>Time Extension for Registration Dates</t>
  </si>
  <si>
    <t>New Contract Termination Date =</t>
  </si>
  <si>
    <t>Including Cost and Time Extension
(For Information Detail see Memorial Attached)</t>
  </si>
  <si>
    <t>(Text Amount)</t>
  </si>
  <si>
    <t>Time Modification:</t>
  </si>
  <si>
    <t>CM - 1</t>
  </si>
  <si>
    <t>CM - 2</t>
  </si>
  <si>
    <t>Revised By:</t>
  </si>
  <si>
    <t>Construction Management Services</t>
  </si>
  <si>
    <t>Services Completion Date</t>
  </si>
  <si>
    <t>Name of Project</t>
  </si>
  <si>
    <t>Const. Manag. Services</t>
  </si>
  <si>
    <t>Fecha de Orden de Proceder del Task Order</t>
  </si>
  <si>
    <t>Modification / Task Order  No.</t>
  </si>
  <si>
    <r>
      <t>SUBMITTED AND ACCEPTED BY</t>
    </r>
    <r>
      <rPr>
        <sz val="8"/>
        <rFont val="Arial"/>
        <family val="2"/>
      </rPr>
      <t xml:space="preserve">: </t>
    </r>
  </si>
  <si>
    <t>Project 1</t>
  </si>
  <si>
    <t>Project 2</t>
  </si>
  <si>
    <t>Project 3</t>
  </si>
  <si>
    <t>Inspection's Contracts</t>
  </si>
  <si>
    <t>Inspection Company &amp; Representative (print name)</t>
  </si>
  <si>
    <t>CERTIFICATION:  FUNDS AVAILABILITY FOR THIS MODIFICATION</t>
  </si>
  <si>
    <t>Modification No.</t>
  </si>
  <si>
    <t>Account</t>
  </si>
  <si>
    <t>Grant Year</t>
  </si>
  <si>
    <t>TOTALS =</t>
  </si>
  <si>
    <t>I certify that the above noted funds are available and have been reserved for this change order, exclusively.</t>
  </si>
  <si>
    <t>PRPHA Administration Bureau Representative (print name)</t>
  </si>
  <si>
    <t xml:space="preserve">CM/PM/Inspection &amp; Assoc / Eng. </t>
  </si>
  <si>
    <t>CM/PM/Inspection - Company &amp; Representative</t>
  </si>
  <si>
    <t>PRPHA Tax ID No.</t>
  </si>
  <si>
    <t>CM/PM/Inspection Tax ID No.</t>
  </si>
  <si>
    <t>Form AVP-500620C</t>
  </si>
  <si>
    <t>GOBERMENT OF PUERTO RICO</t>
  </si>
  <si>
    <t>Rev. June 2017</t>
  </si>
  <si>
    <t xml:space="preserve"> GOBERMENT OF PUERTO 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</si>
</sst>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"/>
    <numFmt numFmtId="165" formatCode="mmmm\ d\,\ yyyy"/>
    <numFmt numFmtId="166" formatCode="_(* #,##0_);_(* \(#,##0\);_(* &quot;-&quot;??_);_(@_)"/>
    <numFmt numFmtId="167" formatCode="000\-00\-0000"/>
    <numFmt numFmtId="168" formatCode="&quot;$&quot;#,##0.00"/>
    <numFmt numFmtId="169" formatCode="0000\-000000"/>
    <numFmt numFmtId="170" formatCode="[$-409]mmmm\ d\,\ yyyy;@"/>
    <numFmt numFmtId="171" formatCode="[$-409]d\-mmm\-yyyy;@"/>
  </numFmts>
  <fonts count="16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MS Mincho"/>
      <family val="3"/>
    </font>
    <font>
      <sz val="8"/>
      <name val="Times New Roman"/>
      <family val="1"/>
    </font>
    <font>
      <sz val="8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color indexed="22"/>
      <name val="Arial"/>
      <family val="2"/>
    </font>
    <font>
      <sz val="7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5" fontId="3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5" fontId="3" fillId="0" borderId="3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0" fontId="3" fillId="0" borderId="4" xfId="3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10" fontId="3" fillId="0" borderId="7" xfId="3" applyNumberFormat="1" applyFont="1" applyBorder="1" applyAlignment="1">
      <alignment horizontal="center"/>
    </xf>
    <xf numFmtId="44" fontId="3" fillId="0" borderId="8" xfId="2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5" xfId="0" applyFont="1" applyBorder="1" applyAlignment="1" applyProtection="1">
      <alignment horizontal="center"/>
      <protection locked="0"/>
    </xf>
    <xf numFmtId="164" fontId="2" fillId="0" borderId="0" xfId="0" applyNumberFormat="1" applyFont="1" applyBorder="1" applyAlignment="1">
      <alignment horizontal="right"/>
    </xf>
    <xf numFmtId="0" fontId="2" fillId="0" borderId="9" xfId="3" applyNumberFormat="1" applyFont="1" applyBorder="1" applyAlignment="1">
      <alignment horizontal="center" wrapText="1"/>
    </xf>
    <xf numFmtId="0" fontId="3" fillId="0" borderId="2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2" xfId="0" applyFont="1" applyBorder="1" applyAlignment="1">
      <alignment horizontal="left"/>
    </xf>
    <xf numFmtId="0" fontId="7" fillId="0" borderId="0" xfId="0" applyFont="1" applyAlignment="1">
      <alignment horizontal="center" vertical="top" wrapText="1"/>
    </xf>
    <xf numFmtId="0" fontId="10" fillId="0" borderId="12" xfId="0" applyFont="1" applyBorder="1" applyAlignment="1" applyProtection="1">
      <alignment horizontal="left"/>
      <protection locked="0"/>
    </xf>
    <xf numFmtId="0" fontId="3" fillId="0" borderId="5" xfId="0" applyFont="1" applyFill="1" applyBorder="1" applyAlignment="1">
      <alignment horizontal="right" vertical="center"/>
    </xf>
    <xf numFmtId="0" fontId="0" fillId="0" borderId="5" xfId="0" applyBorder="1"/>
    <xf numFmtId="0" fontId="3" fillId="0" borderId="0" xfId="0" applyFont="1" applyBorder="1" applyAlignment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top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167" fontId="2" fillId="0" borderId="12" xfId="0" applyNumberFormat="1" applyFont="1" applyBorder="1" applyProtection="1">
      <protection locked="0"/>
    </xf>
    <xf numFmtId="165" fontId="2" fillId="0" borderId="0" xfId="0" applyNumberFormat="1" applyFont="1"/>
    <xf numFmtId="0" fontId="8" fillId="0" borderId="0" xfId="0" applyFont="1" applyAlignment="1" applyProtection="1">
      <alignment horizontal="right"/>
      <protection locked="0"/>
    </xf>
    <xf numFmtId="44" fontId="2" fillId="0" borderId="9" xfId="2" applyFont="1" applyBorder="1"/>
    <xf numFmtId="166" fontId="2" fillId="0" borderId="9" xfId="1" applyNumberFormat="1" applyFont="1" applyBorder="1"/>
    <xf numFmtId="15" fontId="2" fillId="0" borderId="9" xfId="0" applyNumberFormat="1" applyFont="1" applyBorder="1" applyAlignment="1">
      <alignment horizontal="center"/>
    </xf>
    <xf numFmtId="1" fontId="2" fillId="0" borderId="12" xfId="1" applyNumberFormat="1" applyFont="1" applyBorder="1" applyAlignment="1" applyProtection="1">
      <alignment horizontal="left" indent="5"/>
    </xf>
    <xf numFmtId="0" fontId="3" fillId="0" borderId="5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/>
    </xf>
    <xf numFmtId="44" fontId="3" fillId="0" borderId="2" xfId="2" applyFont="1" applyBorder="1" applyAlignment="1" applyProtection="1">
      <alignment horizontal="center"/>
      <protection locked="0"/>
    </xf>
    <xf numFmtId="44" fontId="3" fillId="0" borderId="5" xfId="2" applyFont="1" applyBorder="1" applyAlignment="1" applyProtection="1">
      <alignment horizontal="center"/>
      <protection locked="0"/>
    </xf>
    <xf numFmtId="44" fontId="2" fillId="0" borderId="9" xfId="2" applyFont="1" applyBorder="1" applyAlignment="1">
      <alignment horizontal="center"/>
    </xf>
    <xf numFmtId="44" fontId="2" fillId="0" borderId="9" xfId="2" applyFont="1" applyBorder="1" applyAlignment="1" applyProtection="1">
      <alignment horizontal="center"/>
    </xf>
    <xf numFmtId="166" fontId="2" fillId="0" borderId="9" xfId="1" applyNumberFormat="1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44" fontId="3" fillId="0" borderId="14" xfId="2" applyFont="1" applyBorder="1" applyAlignment="1">
      <alignment horizontal="center"/>
    </xf>
    <xf numFmtId="44" fontId="3" fillId="0" borderId="15" xfId="2" applyFont="1" applyBorder="1" applyAlignment="1">
      <alignment horizontal="center"/>
    </xf>
    <xf numFmtId="44" fontId="2" fillId="0" borderId="16" xfId="2" applyFont="1" applyBorder="1" applyAlignment="1">
      <alignment horizontal="center"/>
    </xf>
    <xf numFmtId="44" fontId="3" fillId="0" borderId="2" xfId="2" applyFont="1" applyBorder="1" applyAlignment="1">
      <alignment horizontal="center"/>
    </xf>
    <xf numFmtId="44" fontId="3" fillId="0" borderId="17" xfId="2" applyFont="1" applyBorder="1" applyAlignment="1">
      <alignment horizontal="center"/>
    </xf>
    <xf numFmtId="14" fontId="3" fillId="0" borderId="0" xfId="0" applyNumberFormat="1" applyFont="1"/>
    <xf numFmtId="15" fontId="3" fillId="0" borderId="2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5" fontId="3" fillId="0" borderId="17" xfId="0" applyNumberFormat="1" applyFont="1" applyBorder="1" applyAlignment="1">
      <alignment horizontal="center"/>
    </xf>
    <xf numFmtId="0" fontId="2" fillId="0" borderId="12" xfId="0" applyFont="1" applyBorder="1" applyAlignment="1" applyProtection="1">
      <alignment horizontal="center"/>
      <protection locked="0"/>
    </xf>
    <xf numFmtId="0" fontId="2" fillId="2" borderId="16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70" fontId="2" fillId="2" borderId="9" xfId="0" applyNumberFormat="1" applyFont="1" applyFill="1" applyBorder="1" applyAlignment="1">
      <alignment horizontal="center" vertical="center" wrapText="1"/>
    </xf>
    <xf numFmtId="44" fontId="2" fillId="2" borderId="0" xfId="2" applyFont="1" applyFill="1" applyBorder="1" applyAlignment="1" applyProtection="1">
      <alignment horizontal="center" vertical="center"/>
      <protection locked="0"/>
    </xf>
    <xf numFmtId="165" fontId="2" fillId="2" borderId="0" xfId="0" applyNumberFormat="1" applyFont="1" applyFill="1" applyBorder="1" applyAlignment="1" applyProtection="1">
      <alignment horizontal="center" vertical="center"/>
      <protection locked="0"/>
    </xf>
    <xf numFmtId="15" fontId="3" fillId="0" borderId="23" xfId="0" applyNumberFormat="1" applyFont="1" applyBorder="1" applyAlignment="1" applyProtection="1">
      <alignment horizontal="center"/>
      <protection locked="0"/>
    </xf>
    <xf numFmtId="0" fontId="3" fillId="0" borderId="24" xfId="0" applyFont="1" applyBorder="1"/>
    <xf numFmtId="0" fontId="2" fillId="0" borderId="18" xfId="0" applyFont="1" applyBorder="1" applyAlignment="1" applyProtection="1">
      <alignment horizontal="center" vertical="center" wrapText="1"/>
    </xf>
    <xf numFmtId="15" fontId="3" fillId="0" borderId="25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171" fontId="3" fillId="0" borderId="24" xfId="0" applyNumberFormat="1" applyFont="1" applyBorder="1" applyAlignment="1">
      <alignment horizontal="center"/>
    </xf>
    <xf numFmtId="15" fontId="2" fillId="0" borderId="9" xfId="3" applyNumberFormat="1" applyFont="1" applyBorder="1" applyAlignment="1">
      <alignment horizontal="center" wrapText="1"/>
    </xf>
    <xf numFmtId="10" fontId="14" fillId="0" borderId="9" xfId="3" applyNumberFormat="1" applyFont="1" applyBorder="1" applyAlignment="1">
      <alignment horizontal="center"/>
    </xf>
    <xf numFmtId="44" fontId="0" fillId="0" borderId="5" xfId="2" applyFont="1" applyBorder="1" applyAlignment="1" applyProtection="1">
      <alignment horizontal="center"/>
    </xf>
    <xf numFmtId="0" fontId="3" fillId="0" borderId="2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Continuous"/>
    </xf>
    <xf numFmtId="0" fontId="2" fillId="0" borderId="27" xfId="0" applyFont="1" applyBorder="1" applyAlignment="1">
      <alignment horizontal="centerContinuous"/>
    </xf>
    <xf numFmtId="0" fontId="2" fillId="0" borderId="27" xfId="0" applyFont="1" applyBorder="1" applyAlignment="1" applyProtection="1">
      <alignment horizontal="centerContinuous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Continuous"/>
    </xf>
    <xf numFmtId="0" fontId="15" fillId="0" borderId="0" xfId="0" applyFont="1" applyBorder="1" applyAlignment="1" applyProtection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5" fillId="0" borderId="22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7" fillId="0" borderId="0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10" fillId="0" borderId="0" xfId="0" applyFont="1" applyAlignment="1">
      <alignment horizontal="right"/>
    </xf>
    <xf numFmtId="15" fontId="10" fillId="0" borderId="12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7" fillId="0" borderId="0" xfId="0" applyFont="1" applyAlignment="1" applyProtection="1">
      <alignment horizontal="left" vertical="top"/>
      <protection locked="0"/>
    </xf>
    <xf numFmtId="168" fontId="10" fillId="0" borderId="12" xfId="0" applyNumberFormat="1" applyFont="1" applyBorder="1" applyAlignment="1">
      <alignment horizontal="center"/>
    </xf>
    <xf numFmtId="0" fontId="8" fillId="0" borderId="0" xfId="0" applyFont="1" applyAlignment="1" applyProtection="1">
      <alignment horizontal="right"/>
    </xf>
    <xf numFmtId="0" fontId="8" fillId="0" borderId="6" xfId="0" applyFont="1" applyBorder="1" applyAlignment="1" applyProtection="1">
      <alignment horizontal="right"/>
    </xf>
    <xf numFmtId="0" fontId="7" fillId="0" borderId="6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12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0" applyFont="1" applyBorder="1" applyAlignment="1" applyProtection="1">
      <alignment horizontal="left" vertical="top" wrapText="1"/>
      <protection locked="0"/>
    </xf>
    <xf numFmtId="167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justify" wrapText="1"/>
    </xf>
    <xf numFmtId="0" fontId="3" fillId="0" borderId="3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right"/>
    </xf>
    <xf numFmtId="0" fontId="2" fillId="0" borderId="45" xfId="0" applyFont="1" applyBorder="1" applyAlignment="1">
      <alignment horizontal="right"/>
    </xf>
    <xf numFmtId="0" fontId="2" fillId="0" borderId="46" xfId="0" applyFont="1" applyBorder="1" applyAlignment="1">
      <alignment horizontal="right"/>
    </xf>
    <xf numFmtId="168" fontId="2" fillId="0" borderId="16" xfId="0" applyNumberFormat="1" applyFont="1" applyBorder="1" applyAlignment="1">
      <alignment horizontal="center"/>
    </xf>
    <xf numFmtId="168" fontId="2" fillId="0" borderId="28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/>
    <xf numFmtId="0" fontId="2" fillId="0" borderId="16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3" fillId="0" borderId="0" xfId="0" applyFont="1" applyAlignment="1">
      <alignment horizontal="right" vertical="top"/>
    </xf>
    <xf numFmtId="0" fontId="3" fillId="0" borderId="32" xfId="0" applyFont="1" applyBorder="1" applyAlignment="1" applyProtection="1">
      <alignment horizontal="center" wrapText="1"/>
      <protection locked="0"/>
    </xf>
    <xf numFmtId="0" fontId="3" fillId="0" borderId="24" xfId="0" applyFont="1" applyBorder="1" applyAlignment="1" applyProtection="1">
      <alignment horizontal="center"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wrapText="1"/>
    </xf>
    <xf numFmtId="0" fontId="2" fillId="0" borderId="38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44" fontId="3" fillId="0" borderId="2" xfId="2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2" fillId="0" borderId="0" xfId="0" applyFont="1" applyAlignment="1">
      <alignment horizontal="left"/>
    </xf>
    <xf numFmtId="165" fontId="2" fillId="0" borderId="12" xfId="0" applyNumberFormat="1" applyFont="1" applyBorder="1" applyAlignment="1" applyProtection="1">
      <alignment horizontal="center"/>
      <protection locked="0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2" fillId="0" borderId="1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3" fillId="0" borderId="30" xfId="0" applyFont="1" applyBorder="1" applyAlignment="1" applyProtection="1">
      <alignment horizontal="center" wrapText="1"/>
      <protection locked="0"/>
    </xf>
    <xf numFmtId="0" fontId="3" fillId="0" borderId="31" xfId="0" applyFont="1" applyBorder="1" applyAlignment="1" applyProtection="1">
      <alignment horizontal="center" wrapText="1"/>
      <protection locked="0"/>
    </xf>
    <xf numFmtId="0" fontId="0" fillId="0" borderId="0" xfId="0"/>
    <xf numFmtId="0" fontId="2" fillId="0" borderId="0" xfId="0" applyFont="1" applyAlignment="1">
      <alignment horizontal="right"/>
    </xf>
    <xf numFmtId="169" fontId="2" fillId="0" borderId="12" xfId="0" applyNumberFormat="1" applyFont="1" applyBorder="1" applyAlignment="1" applyProtection="1">
      <alignment horizontal="center"/>
      <protection locked="0"/>
    </xf>
    <xf numFmtId="44" fontId="3" fillId="0" borderId="17" xfId="2" applyFont="1" applyBorder="1" applyAlignment="1">
      <alignment horizontal="center"/>
    </xf>
    <xf numFmtId="44" fontId="2" fillId="2" borderId="29" xfId="2" applyFont="1" applyFill="1" applyBorder="1" applyAlignment="1">
      <alignment horizontal="center" vertical="center" wrapText="1"/>
    </xf>
    <xf numFmtId="44" fontId="2" fillId="2" borderId="0" xfId="2" applyFont="1" applyFill="1" applyBorder="1" applyAlignment="1">
      <alignment horizontal="center" vertical="center" wrapText="1"/>
    </xf>
    <xf numFmtId="44" fontId="2" fillId="2" borderId="22" xfId="2" applyFont="1" applyFill="1" applyBorder="1" applyAlignment="1">
      <alignment horizontal="center" vertical="center" wrapText="1"/>
    </xf>
    <xf numFmtId="170" fontId="2" fillId="2" borderId="18" xfId="0" applyNumberFormat="1" applyFont="1" applyFill="1" applyBorder="1" applyAlignment="1">
      <alignment horizontal="center" vertical="center" wrapText="1"/>
    </xf>
    <xf numFmtId="170" fontId="2" fillId="2" borderId="11" xfId="0" applyNumberFormat="1" applyFont="1" applyFill="1" applyBorder="1" applyAlignment="1">
      <alignment horizontal="center" vertical="center" wrapText="1"/>
    </xf>
    <xf numFmtId="170" fontId="2" fillId="2" borderId="1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27</xdr:row>
      <xdr:rowOff>133350</xdr:rowOff>
    </xdr:from>
    <xdr:to>
      <xdr:col>10</xdr:col>
      <xdr:colOff>600075</xdr:colOff>
      <xdr:row>35</xdr:row>
      <xdr:rowOff>0</xdr:rowOff>
    </xdr:to>
    <xdr:sp macro="" textlink="" fLocksText="0">
      <xdr:nvSpPr>
        <xdr:cNvPr id="2064" name="Text Box 1"/>
        <xdr:cNvSpPr txBox="1">
          <a:spLocks noChangeArrowheads="1"/>
        </xdr:cNvSpPr>
      </xdr:nvSpPr>
      <xdr:spPr bwMode="auto">
        <a:xfrm>
          <a:off x="1981200" y="4286250"/>
          <a:ext cx="48387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</xdr:col>
      <xdr:colOff>0</xdr:colOff>
      <xdr:row>35</xdr:row>
      <xdr:rowOff>9525</xdr:rowOff>
    </xdr:from>
    <xdr:to>
      <xdr:col>10</xdr:col>
      <xdr:colOff>600075</xdr:colOff>
      <xdr:row>45</xdr:row>
      <xdr:rowOff>0</xdr:rowOff>
    </xdr:to>
    <xdr:sp macro="" textlink="" fLocksText="0">
      <xdr:nvSpPr>
        <xdr:cNvPr id="2065" name="Text Box 2"/>
        <xdr:cNvSpPr txBox="1">
          <a:spLocks noChangeArrowheads="1"/>
        </xdr:cNvSpPr>
      </xdr:nvSpPr>
      <xdr:spPr bwMode="auto">
        <a:xfrm>
          <a:off x="1981200" y="5067300"/>
          <a:ext cx="48387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</xdr:col>
      <xdr:colOff>0</xdr:colOff>
      <xdr:row>45</xdr:row>
      <xdr:rowOff>0</xdr:rowOff>
    </xdr:from>
    <xdr:to>
      <xdr:col>10</xdr:col>
      <xdr:colOff>600075</xdr:colOff>
      <xdr:row>45</xdr:row>
      <xdr:rowOff>0</xdr:rowOff>
    </xdr:to>
    <xdr:sp macro="" textlink="" fLocksText="0">
      <xdr:nvSpPr>
        <xdr:cNvPr id="2066" name="Text Box 3"/>
        <xdr:cNvSpPr txBox="1">
          <a:spLocks noChangeArrowheads="1"/>
        </xdr:cNvSpPr>
      </xdr:nvSpPr>
      <xdr:spPr bwMode="auto">
        <a:xfrm>
          <a:off x="1981200" y="6600825"/>
          <a:ext cx="4838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8"/>
  <sheetViews>
    <sheetView tabSelected="1" view="pageBreakPreview" zoomScale="150" zoomScaleNormal="125" workbookViewId="0">
      <selection sqref="A1:H4"/>
    </sheetView>
  </sheetViews>
  <sheetFormatPr defaultRowHeight="11.25"/>
  <cols>
    <col min="1" max="1" width="8.28515625" style="28" customWidth="1"/>
    <col min="2" max="2" width="9" style="28" bestFit="1" customWidth="1"/>
    <col min="3" max="3" width="12.42578125" style="28" customWidth="1"/>
    <col min="4" max="4" width="9.140625" style="28"/>
    <col min="5" max="5" width="9" style="28" bestFit="1" customWidth="1"/>
    <col min="6" max="6" width="9.140625" style="28"/>
    <col min="7" max="7" width="8.85546875" style="28" bestFit="1" customWidth="1"/>
    <col min="8" max="16384" width="9.140625" style="28"/>
  </cols>
  <sheetData>
    <row r="1" spans="1:11" s="25" customFormat="1" ht="12.75" customHeight="1">
      <c r="A1" s="111" t="s">
        <v>47</v>
      </c>
      <c r="B1" s="111"/>
      <c r="C1" s="111"/>
      <c r="D1" s="111"/>
      <c r="E1" s="111"/>
      <c r="F1" s="111"/>
      <c r="G1" s="111"/>
      <c r="H1" s="111"/>
      <c r="I1" s="110" t="s">
        <v>78</v>
      </c>
      <c r="J1" s="110"/>
      <c r="K1" s="110"/>
    </row>
    <row r="2" spans="1:11" s="25" customFormat="1" ht="12.75" customHeight="1">
      <c r="A2" s="111"/>
      <c r="B2" s="111"/>
      <c r="C2" s="111"/>
      <c r="D2" s="111"/>
      <c r="E2" s="111"/>
      <c r="F2" s="111"/>
      <c r="G2" s="111"/>
      <c r="H2" s="111"/>
      <c r="I2" s="110" t="s">
        <v>91</v>
      </c>
      <c r="J2" s="110"/>
      <c r="K2" s="110"/>
    </row>
    <row r="3" spans="1:11" s="25" customFormat="1" ht="12.75" customHeight="1">
      <c r="A3" s="111"/>
      <c r="B3" s="111"/>
      <c r="C3" s="111"/>
      <c r="D3" s="111"/>
      <c r="E3" s="111"/>
      <c r="F3" s="111"/>
      <c r="G3" s="111"/>
      <c r="H3" s="111"/>
      <c r="I3" s="110" t="s">
        <v>104</v>
      </c>
      <c r="J3" s="110"/>
      <c r="K3" s="110"/>
    </row>
    <row r="4" spans="1:11" s="25" customFormat="1">
      <c r="A4" s="111"/>
      <c r="B4" s="111"/>
      <c r="C4" s="111"/>
      <c r="D4" s="111"/>
      <c r="E4" s="111"/>
      <c r="F4" s="111"/>
      <c r="G4" s="111"/>
      <c r="H4" s="111"/>
      <c r="I4" s="110" t="s">
        <v>106</v>
      </c>
      <c r="J4" s="110"/>
      <c r="K4" s="110"/>
    </row>
    <row r="5" spans="1:11">
      <c r="A5" s="112" t="s">
        <v>105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</row>
    <row r="6" spans="1:11">
      <c r="A6" s="112" t="s">
        <v>27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</row>
    <row r="7" spans="1:11">
      <c r="A7" s="112" t="s">
        <v>28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</row>
    <row r="8" spans="1:11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</row>
    <row r="9" spans="1:11" ht="12.75" customHeight="1">
      <c r="A9" s="114" t="s">
        <v>48</v>
      </c>
      <c r="B9" s="114"/>
      <c r="C9" s="114"/>
      <c r="D9" s="113" t="str">
        <f>IF(I9="","",'Contract Analysis Sheet'!K5)</f>
        <v/>
      </c>
      <c r="E9" s="113"/>
      <c r="F9" s="24" t="s">
        <v>59</v>
      </c>
      <c r="I9" s="113" t="str">
        <f>IF('Contract Analysis Sheet'!R5="","",'Contract Analysis Sheet'!R5)</f>
        <v/>
      </c>
      <c r="J9" s="113"/>
    </row>
    <row r="10" spans="1:11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11">
      <c r="A11" s="138" t="s">
        <v>9</v>
      </c>
      <c r="B11" s="138"/>
      <c r="C11" s="138"/>
      <c r="D11" s="139" t="str">
        <f>IF(I9="","",'Contract Analysis Sheet'!K10)</f>
        <v/>
      </c>
      <c r="E11" s="139"/>
      <c r="F11" s="139"/>
      <c r="G11" s="139"/>
      <c r="H11" s="139"/>
      <c r="I11" s="139"/>
      <c r="J11" s="131"/>
      <c r="K11" s="131"/>
    </row>
    <row r="12" spans="1:11">
      <c r="A12" s="138" t="s">
        <v>25</v>
      </c>
      <c r="B12" s="138"/>
      <c r="C12" s="138"/>
      <c r="D12" s="141" t="str">
        <f>IF(I9="","",'Contract Analysis Sheet'!K14)</f>
        <v/>
      </c>
      <c r="E12" s="141"/>
      <c r="F12" s="141"/>
      <c r="G12" s="141"/>
      <c r="H12" s="141"/>
      <c r="I12" s="141"/>
      <c r="J12" s="131"/>
      <c r="K12" s="131"/>
    </row>
    <row r="13" spans="1:11">
      <c r="A13" s="138" t="s">
        <v>2</v>
      </c>
      <c r="B13" s="138"/>
      <c r="C13" s="138"/>
      <c r="D13" s="141" t="str">
        <f>IF(I9="","",'Contract Analysis Sheet'!K11)</f>
        <v/>
      </c>
      <c r="E13" s="141"/>
      <c r="F13" s="141"/>
      <c r="G13" s="141"/>
      <c r="H13" s="141"/>
      <c r="I13" s="141"/>
      <c r="J13" s="58" t="s">
        <v>8</v>
      </c>
      <c r="K13" s="29" t="str">
        <f>IF(I9="","",'Contract Analysis Sheet'!T11)</f>
        <v/>
      </c>
    </row>
    <row r="14" spans="1:11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>
      <c r="A15" s="111" t="s">
        <v>29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11">
      <c r="A16" s="111" t="s">
        <v>30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</row>
    <row r="17" spans="1:11">
      <c r="B17" s="43" t="s">
        <v>49</v>
      </c>
      <c r="C17" s="25" t="s">
        <v>50</v>
      </c>
      <c r="D17" s="43" t="s">
        <v>51</v>
      </c>
      <c r="E17" s="25" t="s">
        <v>52</v>
      </c>
      <c r="G17" s="43" t="s">
        <v>51</v>
      </c>
      <c r="H17" s="25" t="s">
        <v>53</v>
      </c>
      <c r="J17" s="43" t="s">
        <v>51</v>
      </c>
      <c r="K17" s="25" t="s">
        <v>54</v>
      </c>
    </row>
    <row r="18" spans="1:11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1">
      <c r="A19" s="25" t="s">
        <v>31</v>
      </c>
      <c r="B19" s="25"/>
      <c r="C19" s="133" t="str">
        <f>IF(I9="","",'Contract Analysis Sheet'!I48)</f>
        <v/>
      </c>
      <c r="D19" s="133"/>
      <c r="E19" s="133"/>
      <c r="F19" s="133"/>
      <c r="G19" s="133" t="s">
        <v>76</v>
      </c>
      <c r="H19" s="133"/>
      <c r="I19" s="133"/>
      <c r="J19" s="133"/>
      <c r="K19" s="133"/>
    </row>
    <row r="20" spans="1:11" ht="11.25" customHeight="1">
      <c r="A20" s="134" t="str">
        <f>IF(C19&lt;0,"☑","☐")</f>
        <v>☐</v>
      </c>
      <c r="B20" s="134"/>
      <c r="C20" s="134"/>
      <c r="D20" s="134"/>
      <c r="E20" s="25" t="s">
        <v>55</v>
      </c>
      <c r="F20" s="135" t="str">
        <f>IF(C19&gt;0,"☑","☐")</f>
        <v>☑</v>
      </c>
      <c r="G20" s="135"/>
      <c r="H20" s="135"/>
      <c r="I20" s="135"/>
      <c r="J20" s="136" t="s">
        <v>56</v>
      </c>
      <c r="K20" s="136"/>
    </row>
    <row r="21" spans="1:11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1" ht="12.75" customHeight="1">
      <c r="A22" s="131"/>
      <c r="B22" s="131"/>
      <c r="C22" s="137" t="s">
        <v>77</v>
      </c>
      <c r="D22" s="137"/>
      <c r="E22" s="128" t="str">
        <f>IF(I9="","",'Contract Analysis Sheet'!O48)</f>
        <v/>
      </c>
      <c r="F22" s="128"/>
      <c r="G22" s="128"/>
      <c r="H22" s="128"/>
      <c r="I22" s="131"/>
      <c r="J22" s="131"/>
      <c r="K22" s="131"/>
    </row>
    <row r="23" spans="1:11" ht="12.75" customHeight="1">
      <c r="A23" s="131"/>
      <c r="B23" s="131"/>
      <c r="C23" s="137"/>
      <c r="D23" s="137"/>
      <c r="E23" s="140" t="s">
        <v>60</v>
      </c>
      <c r="F23" s="140"/>
      <c r="G23" s="140"/>
      <c r="H23" s="140"/>
      <c r="I23" s="131"/>
      <c r="J23" s="131"/>
      <c r="K23" s="131"/>
    </row>
    <row r="24" spans="1:11" ht="12.75" customHeight="1">
      <c r="A24" s="126" t="s">
        <v>69</v>
      </c>
      <c r="B24" s="126"/>
      <c r="C24" s="126"/>
      <c r="D24" s="127" t="str">
        <f>'Contract Analysis Sheet'!P48</f>
        <v/>
      </c>
      <c r="E24" s="128"/>
      <c r="F24" s="129" t="s">
        <v>17</v>
      </c>
      <c r="G24" s="129"/>
      <c r="H24" s="129"/>
      <c r="I24" s="127">
        <f>'Contract Analysis Sheet'!S48</f>
        <v>0</v>
      </c>
      <c r="J24" s="128"/>
    </row>
    <row r="25" spans="1:11" ht="12.75" customHeight="1">
      <c r="A25" s="138"/>
      <c r="B25" s="138"/>
      <c r="C25" s="138"/>
      <c r="D25" s="138"/>
      <c r="E25" s="138"/>
      <c r="F25" s="138"/>
      <c r="G25" s="138"/>
      <c r="H25" s="138"/>
      <c r="I25" s="138"/>
      <c r="J25" s="138"/>
      <c r="K25" s="138"/>
    </row>
    <row r="26" spans="1:11">
      <c r="A26" s="112" t="s">
        <v>57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</row>
    <row r="27" spans="1:11">
      <c r="A27" s="145" t="s">
        <v>32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</row>
    <row r="28" spans="1:11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</row>
    <row r="29" spans="1:11" s="25" customFormat="1" ht="10.5" customHeight="1">
      <c r="A29" s="146" t="s">
        <v>33</v>
      </c>
      <c r="B29" s="146"/>
      <c r="C29" s="146"/>
      <c r="D29" s="132"/>
      <c r="E29" s="132"/>
      <c r="F29" s="132"/>
      <c r="G29" s="132"/>
      <c r="H29" s="132"/>
      <c r="I29" s="132"/>
      <c r="J29" s="132"/>
      <c r="K29" s="132"/>
    </row>
    <row r="30" spans="1:11" s="62" customFormat="1" ht="8.25" customHeight="1">
      <c r="A30" s="130" t="s">
        <v>75</v>
      </c>
      <c r="B30" s="130"/>
      <c r="C30" s="130"/>
      <c r="D30" s="132"/>
      <c r="E30" s="132"/>
      <c r="F30" s="132"/>
      <c r="G30" s="132"/>
      <c r="H30" s="132"/>
      <c r="I30" s="132"/>
      <c r="J30" s="132"/>
      <c r="K30" s="132"/>
    </row>
    <row r="31" spans="1:11" s="62" customFormat="1" ht="8.25">
      <c r="A31" s="130"/>
      <c r="B31" s="130"/>
      <c r="C31" s="130"/>
      <c r="D31" s="132"/>
      <c r="E31" s="132"/>
      <c r="F31" s="132"/>
      <c r="G31" s="132"/>
      <c r="H31" s="132"/>
      <c r="I31" s="132"/>
      <c r="J31" s="132"/>
      <c r="K31" s="132"/>
    </row>
    <row r="32" spans="1:11" s="62" customFormat="1" ht="8.25">
      <c r="A32" s="130"/>
      <c r="B32" s="130"/>
      <c r="C32" s="130"/>
      <c r="D32" s="132"/>
      <c r="E32" s="132"/>
      <c r="F32" s="132"/>
      <c r="G32" s="132"/>
      <c r="H32" s="132"/>
      <c r="I32" s="132"/>
      <c r="J32" s="132"/>
      <c r="K32" s="132"/>
    </row>
    <row r="33" spans="1:11" s="62" customFormat="1" ht="8.25">
      <c r="A33" s="130"/>
      <c r="B33" s="130"/>
      <c r="C33" s="130"/>
      <c r="D33" s="132"/>
      <c r="E33" s="132"/>
      <c r="F33" s="132"/>
      <c r="G33" s="132"/>
      <c r="H33" s="132"/>
      <c r="I33" s="132"/>
      <c r="J33" s="132"/>
      <c r="K33" s="132"/>
    </row>
    <row r="34" spans="1:11" s="62" customFormat="1" ht="8.25">
      <c r="A34" s="130"/>
      <c r="B34" s="130"/>
      <c r="C34" s="130"/>
      <c r="D34" s="132"/>
      <c r="E34" s="132"/>
      <c r="F34" s="132"/>
      <c r="G34" s="132"/>
      <c r="H34" s="132"/>
      <c r="I34" s="132"/>
      <c r="J34" s="132"/>
      <c r="K34" s="132"/>
    </row>
    <row r="35" spans="1:11" s="62" customFormat="1" ht="8.25">
      <c r="A35" s="130"/>
      <c r="B35" s="130"/>
      <c r="C35" s="130"/>
      <c r="D35" s="132"/>
      <c r="E35" s="132"/>
      <c r="F35" s="132"/>
      <c r="G35" s="132"/>
      <c r="H35" s="132"/>
      <c r="I35" s="132"/>
      <c r="J35" s="132"/>
      <c r="K35" s="132"/>
    </row>
    <row r="36" spans="1:11" s="25" customFormat="1" ht="10.5" customHeight="1">
      <c r="A36" s="146" t="s">
        <v>34</v>
      </c>
      <c r="B36" s="146"/>
      <c r="C36" s="146"/>
      <c r="D36" s="132"/>
      <c r="E36" s="132"/>
      <c r="F36" s="132"/>
      <c r="G36" s="132"/>
      <c r="H36" s="132"/>
      <c r="I36" s="132"/>
      <c r="J36" s="132"/>
      <c r="K36" s="132"/>
    </row>
    <row r="37" spans="1:11" s="62" customFormat="1" ht="8.25" customHeight="1">
      <c r="A37" s="130" t="s">
        <v>75</v>
      </c>
      <c r="B37" s="130"/>
      <c r="C37" s="130"/>
      <c r="D37" s="132"/>
      <c r="E37" s="132"/>
      <c r="F37" s="132"/>
      <c r="G37" s="132"/>
      <c r="H37" s="132"/>
      <c r="I37" s="132"/>
      <c r="J37" s="132"/>
      <c r="K37" s="132"/>
    </row>
    <row r="38" spans="1:11" s="62" customFormat="1" ht="18.75" customHeight="1">
      <c r="A38" s="130"/>
      <c r="B38" s="130"/>
      <c r="C38" s="130"/>
      <c r="D38" s="132"/>
      <c r="E38" s="132"/>
      <c r="F38" s="132"/>
      <c r="G38" s="132"/>
      <c r="H38" s="132"/>
      <c r="I38" s="132"/>
      <c r="J38" s="132"/>
      <c r="K38" s="132"/>
    </row>
    <row r="39" spans="1:11" s="62" customFormat="1" ht="8.25">
      <c r="A39" s="130"/>
      <c r="B39" s="130"/>
      <c r="C39" s="130"/>
      <c r="D39" s="132"/>
      <c r="E39" s="132"/>
      <c r="F39" s="132"/>
      <c r="G39" s="132"/>
      <c r="H39" s="132"/>
      <c r="I39" s="132"/>
      <c r="J39" s="132"/>
      <c r="K39" s="132"/>
    </row>
    <row r="40" spans="1:11" s="62" customFormat="1" ht="26.25" customHeight="1">
      <c r="A40" s="130"/>
      <c r="B40" s="130"/>
      <c r="C40" s="130"/>
      <c r="D40" s="132"/>
      <c r="E40" s="132"/>
      <c r="F40" s="132"/>
      <c r="G40" s="132"/>
      <c r="H40" s="132"/>
      <c r="I40" s="132"/>
      <c r="J40" s="132"/>
      <c r="K40" s="132"/>
    </row>
    <row r="41" spans="1:11" s="62" customFormat="1" ht="8.25">
      <c r="A41" s="130"/>
      <c r="B41" s="130"/>
      <c r="C41" s="130"/>
      <c r="D41" s="132"/>
      <c r="E41" s="132"/>
      <c r="F41" s="132"/>
      <c r="G41" s="132"/>
      <c r="H41" s="132"/>
      <c r="I41" s="132"/>
      <c r="J41" s="132"/>
      <c r="K41" s="132"/>
    </row>
    <row r="42" spans="1:11" s="62" customFormat="1" ht="16.5" customHeight="1">
      <c r="A42" s="130"/>
      <c r="B42" s="130"/>
      <c r="C42" s="130"/>
      <c r="D42" s="132"/>
      <c r="E42" s="132"/>
      <c r="F42" s="132"/>
      <c r="G42" s="132"/>
      <c r="H42" s="132"/>
      <c r="I42" s="132"/>
      <c r="J42" s="132"/>
      <c r="K42" s="132"/>
    </row>
    <row r="43" spans="1:11" s="62" customFormat="1" ht="8.25">
      <c r="A43" s="130"/>
      <c r="B43" s="130"/>
      <c r="C43" s="130"/>
      <c r="D43" s="132"/>
      <c r="E43" s="132"/>
      <c r="F43" s="132"/>
      <c r="G43" s="132"/>
      <c r="H43" s="132"/>
      <c r="I43" s="132"/>
      <c r="J43" s="132"/>
      <c r="K43" s="132"/>
    </row>
    <row r="44" spans="1:11" s="62" customFormat="1" ht="8.25">
      <c r="A44" s="130"/>
      <c r="B44" s="130"/>
      <c r="C44" s="130"/>
      <c r="D44" s="132"/>
      <c r="E44" s="132"/>
      <c r="F44" s="132"/>
      <c r="G44" s="132"/>
      <c r="H44" s="132"/>
      <c r="I44" s="132"/>
      <c r="J44" s="132"/>
      <c r="K44" s="132"/>
    </row>
    <row r="45" spans="1:11" s="62" customFormat="1" ht="8.25">
      <c r="A45" s="130"/>
      <c r="B45" s="130"/>
      <c r="C45" s="130"/>
      <c r="D45" s="132"/>
      <c r="E45" s="132"/>
      <c r="F45" s="132"/>
      <c r="G45" s="132"/>
      <c r="H45" s="132"/>
      <c r="I45" s="132"/>
      <c r="J45" s="132"/>
      <c r="K45" s="132"/>
    </row>
    <row r="46" spans="1:11" ht="38.25" customHeight="1">
      <c r="A46" s="147" t="s">
        <v>35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</row>
    <row r="47" spans="1:11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</row>
    <row r="48" spans="1:11">
      <c r="A48" s="138" t="s">
        <v>36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</row>
    <row r="49" spans="1:11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</row>
    <row r="50" spans="1:11">
      <c r="A50" s="116" t="s">
        <v>61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</row>
    <row r="51" spans="1:11">
      <c r="A51" s="116" t="s">
        <v>62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</row>
    <row r="52" spans="1:11">
      <c r="A52" s="116" t="s">
        <v>63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</row>
    <row r="53" spans="1:11" ht="25.5" customHeight="1">
      <c r="A53" s="116" t="s">
        <v>64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</row>
    <row r="54" spans="1:11" ht="24.75" customHeight="1">
      <c r="A54" s="116" t="s">
        <v>65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</row>
    <row r="55" spans="1:11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</row>
    <row r="56" spans="1:11">
      <c r="A56" s="119" t="s">
        <v>37</v>
      </c>
      <c r="B56" s="119"/>
      <c r="C56" s="119"/>
      <c r="D56" s="119"/>
      <c r="E56" s="119"/>
      <c r="F56" s="119"/>
      <c r="G56" s="119"/>
      <c r="H56" s="119"/>
      <c r="I56" s="119"/>
      <c r="J56" s="119"/>
      <c r="K56" s="119"/>
    </row>
    <row r="57" spans="1:11">
      <c r="A57" s="118"/>
      <c r="B57" s="118"/>
      <c r="C57" s="118"/>
      <c r="D57" s="118"/>
      <c r="E57" s="118"/>
      <c r="F57" s="118"/>
      <c r="G57" s="118"/>
      <c r="H57" s="118"/>
      <c r="I57" s="118"/>
      <c r="J57" s="118"/>
      <c r="K57" s="118"/>
    </row>
    <row r="58" spans="1:11">
      <c r="A58" s="143"/>
      <c r="B58" s="143"/>
      <c r="C58" s="143"/>
      <c r="D58" s="143"/>
      <c r="E58" s="143"/>
      <c r="F58" s="143"/>
      <c r="G58" s="143"/>
      <c r="H58" s="117" t="s">
        <v>38</v>
      </c>
      <c r="I58" s="117"/>
      <c r="J58" s="117"/>
      <c r="K58" s="117"/>
    </row>
    <row r="59" spans="1:11" ht="12.75" customHeight="1">
      <c r="A59" s="143"/>
      <c r="B59" s="143"/>
      <c r="C59" s="143"/>
      <c r="D59" s="143"/>
      <c r="E59" s="143"/>
      <c r="F59" s="143"/>
      <c r="G59" s="143"/>
      <c r="H59" s="124" t="s">
        <v>40</v>
      </c>
      <c r="I59" s="124"/>
      <c r="J59" s="124"/>
      <c r="K59" s="124"/>
    </row>
    <row r="60" spans="1:11" ht="22.5" customHeight="1">
      <c r="A60" s="143"/>
      <c r="B60" s="143"/>
      <c r="C60" s="143"/>
      <c r="D60" s="143"/>
      <c r="E60" s="143"/>
      <c r="F60" s="143"/>
      <c r="G60" s="143"/>
      <c r="H60" s="124" t="s">
        <v>39</v>
      </c>
      <c r="I60" s="124"/>
      <c r="J60" s="124"/>
      <c r="K60" s="124"/>
    </row>
    <row r="61" spans="1:11">
      <c r="A61" s="143"/>
      <c r="B61" s="143"/>
      <c r="C61" s="143"/>
      <c r="D61" s="143"/>
      <c r="E61" s="143"/>
      <c r="F61" s="143"/>
      <c r="G61" s="143"/>
      <c r="H61" s="115"/>
      <c r="I61" s="115"/>
      <c r="J61" s="115"/>
      <c r="K61" s="115"/>
    </row>
    <row r="62" spans="1:11">
      <c r="A62" s="143"/>
      <c r="B62" s="143"/>
      <c r="C62" s="143"/>
      <c r="D62" s="143"/>
      <c r="E62" s="143"/>
      <c r="F62" s="143"/>
      <c r="G62" s="143"/>
      <c r="H62" s="125" t="s">
        <v>13</v>
      </c>
      <c r="I62" s="125"/>
      <c r="J62" s="125"/>
      <c r="K62" s="31"/>
    </row>
    <row r="63" spans="1:11" ht="22.5" customHeight="1">
      <c r="A63" s="143"/>
      <c r="B63" s="143"/>
      <c r="C63" s="143"/>
      <c r="D63" s="143"/>
      <c r="E63" s="143"/>
      <c r="F63" s="143"/>
      <c r="G63" s="143"/>
      <c r="H63" s="118" t="s">
        <v>58</v>
      </c>
      <c r="I63" s="118"/>
      <c r="J63" s="118"/>
      <c r="K63" s="30" t="s">
        <v>6</v>
      </c>
    </row>
    <row r="64" spans="1:11">
      <c r="A64" s="143"/>
      <c r="B64" s="143"/>
      <c r="C64" s="143"/>
      <c r="D64" s="143"/>
      <c r="E64" s="143"/>
      <c r="F64" s="143"/>
      <c r="G64" s="143"/>
      <c r="H64" s="115"/>
      <c r="I64" s="115"/>
      <c r="J64" s="115"/>
      <c r="K64" s="115"/>
    </row>
    <row r="65" spans="1:11">
      <c r="A65" s="143"/>
      <c r="B65" s="143"/>
      <c r="C65" s="143"/>
      <c r="D65" s="143"/>
      <c r="E65" s="143"/>
      <c r="F65" s="143"/>
      <c r="G65" s="143"/>
      <c r="H65" s="117" t="s">
        <v>38</v>
      </c>
      <c r="I65" s="117"/>
      <c r="J65" s="117"/>
      <c r="K65" s="117"/>
    </row>
    <row r="66" spans="1:11" ht="12.75" customHeight="1">
      <c r="A66" s="143"/>
      <c r="B66" s="143"/>
      <c r="C66" s="143"/>
      <c r="D66" s="143"/>
      <c r="E66" s="143"/>
      <c r="F66" s="143"/>
      <c r="G66" s="143"/>
      <c r="H66" s="124" t="s">
        <v>41</v>
      </c>
      <c r="I66" s="124"/>
      <c r="J66" s="124"/>
      <c r="K66" s="124"/>
    </row>
    <row r="67" spans="1:11">
      <c r="A67" s="143"/>
      <c r="B67" s="143"/>
      <c r="C67" s="143"/>
      <c r="D67" s="143"/>
      <c r="E67" s="143"/>
      <c r="F67" s="143"/>
      <c r="G67" s="143"/>
      <c r="H67" s="124" t="s">
        <v>39</v>
      </c>
      <c r="I67" s="124"/>
      <c r="J67" s="124"/>
      <c r="K67" s="124"/>
    </row>
    <row r="68" spans="1:11">
      <c r="A68" s="143"/>
      <c r="B68" s="143"/>
      <c r="C68" s="143"/>
      <c r="D68" s="143"/>
      <c r="E68" s="143"/>
      <c r="F68" s="143"/>
      <c r="G68" s="143"/>
      <c r="H68" s="115"/>
      <c r="I68" s="115"/>
      <c r="J68" s="115"/>
      <c r="K68" s="115"/>
    </row>
    <row r="69" spans="1:11">
      <c r="A69" s="143"/>
      <c r="B69" s="143"/>
      <c r="C69" s="143"/>
      <c r="D69" s="143"/>
      <c r="E69" s="143"/>
      <c r="F69" s="143"/>
      <c r="G69" s="143"/>
      <c r="H69" s="125" t="s">
        <v>13</v>
      </c>
      <c r="I69" s="125"/>
      <c r="J69" s="125"/>
      <c r="K69" s="31"/>
    </row>
    <row r="70" spans="1:11">
      <c r="A70" s="143"/>
      <c r="B70" s="143"/>
      <c r="C70" s="143"/>
      <c r="D70" s="143"/>
      <c r="E70" s="143"/>
      <c r="F70" s="143"/>
      <c r="G70" s="143"/>
      <c r="H70" s="118" t="s">
        <v>58</v>
      </c>
      <c r="I70" s="118"/>
      <c r="J70" s="118"/>
      <c r="K70" s="30" t="s">
        <v>6</v>
      </c>
    </row>
    <row r="71" spans="1:11">
      <c r="A71" s="143"/>
      <c r="B71" s="143"/>
      <c r="C71" s="143"/>
      <c r="D71" s="143"/>
      <c r="E71" s="143"/>
      <c r="F71" s="143"/>
      <c r="G71" s="143"/>
      <c r="H71" s="115"/>
      <c r="I71" s="115"/>
      <c r="J71" s="115"/>
      <c r="K71" s="115"/>
    </row>
    <row r="72" spans="1:11" ht="11.25" customHeight="1">
      <c r="A72" s="143"/>
      <c r="B72" s="143"/>
      <c r="C72" s="143"/>
      <c r="D72" s="143"/>
      <c r="E72" s="143"/>
      <c r="F72" s="143"/>
      <c r="G72" s="143"/>
      <c r="H72" s="117" t="s">
        <v>38</v>
      </c>
      <c r="I72" s="117"/>
      <c r="J72" s="117"/>
      <c r="K72" s="117"/>
    </row>
    <row r="73" spans="1:11">
      <c r="A73" s="143"/>
      <c r="B73" s="143"/>
      <c r="C73" s="143"/>
      <c r="D73" s="143"/>
      <c r="E73" s="143"/>
      <c r="F73" s="143"/>
      <c r="G73" s="143"/>
      <c r="H73" s="124" t="s">
        <v>42</v>
      </c>
      <c r="I73" s="124"/>
      <c r="J73" s="124"/>
      <c r="K73" s="124"/>
    </row>
    <row r="74" spans="1:11">
      <c r="A74" s="143"/>
      <c r="B74" s="143"/>
      <c r="C74" s="143"/>
      <c r="D74" s="143"/>
      <c r="E74" s="143"/>
      <c r="F74" s="143"/>
      <c r="G74" s="143"/>
      <c r="H74" s="124" t="s">
        <v>39</v>
      </c>
      <c r="I74" s="124"/>
      <c r="J74" s="124"/>
      <c r="K74" s="124"/>
    </row>
    <row r="75" spans="1:11">
      <c r="A75" s="143"/>
      <c r="B75" s="143"/>
      <c r="C75" s="143"/>
      <c r="D75" s="143"/>
      <c r="E75" s="143"/>
      <c r="F75" s="143"/>
      <c r="G75" s="143"/>
      <c r="H75" s="115"/>
      <c r="I75" s="115"/>
      <c r="J75" s="115"/>
      <c r="K75" s="115"/>
    </row>
    <row r="76" spans="1:11">
      <c r="A76" s="143"/>
      <c r="B76" s="143"/>
      <c r="C76" s="143"/>
      <c r="D76" s="143"/>
      <c r="E76" s="143"/>
      <c r="F76" s="143"/>
      <c r="G76" s="143"/>
      <c r="H76" s="125" t="s">
        <v>13</v>
      </c>
      <c r="I76" s="125"/>
      <c r="J76" s="125"/>
      <c r="K76" s="31"/>
    </row>
    <row r="77" spans="1:11">
      <c r="A77" s="143"/>
      <c r="B77" s="143"/>
      <c r="C77" s="143"/>
      <c r="D77" s="143"/>
      <c r="E77" s="143"/>
      <c r="F77" s="143"/>
      <c r="G77" s="143"/>
      <c r="H77" s="118" t="s">
        <v>58</v>
      </c>
      <c r="I77" s="118"/>
      <c r="J77" s="118"/>
      <c r="K77" s="30" t="s">
        <v>6</v>
      </c>
    </row>
    <row r="78" spans="1:11">
      <c r="A78" s="119"/>
      <c r="B78" s="119"/>
      <c r="C78" s="119"/>
      <c r="D78" s="119"/>
      <c r="E78" s="119"/>
      <c r="F78" s="119"/>
      <c r="G78" s="119"/>
      <c r="H78" s="119"/>
      <c r="I78" s="119"/>
      <c r="J78" s="119"/>
      <c r="K78" s="119"/>
    </row>
    <row r="79" spans="1:11">
      <c r="A79" s="121" t="s">
        <v>87</v>
      </c>
      <c r="B79" s="121"/>
      <c r="C79" s="121"/>
      <c r="D79" s="121"/>
      <c r="E79" s="123"/>
      <c r="F79" s="123"/>
      <c r="G79" s="123"/>
      <c r="H79" s="121" t="s">
        <v>66</v>
      </c>
      <c r="I79" s="122"/>
      <c r="J79" s="122"/>
      <c r="K79" s="122"/>
    </row>
    <row r="80" spans="1:11">
      <c r="A80" s="120"/>
      <c r="B80" s="120"/>
      <c r="C80" s="120"/>
      <c r="D80" s="120"/>
      <c r="E80" s="120"/>
      <c r="F80" s="120"/>
      <c r="G80" s="120"/>
      <c r="H80" s="120"/>
      <c r="I80" s="120"/>
      <c r="J80" s="120"/>
      <c r="K80" s="120"/>
    </row>
    <row r="81" spans="1:11" ht="11.25" customHeight="1">
      <c r="A81" s="117" t="s">
        <v>100</v>
      </c>
      <c r="B81" s="117"/>
      <c r="C81" s="117"/>
      <c r="D81" s="117"/>
      <c r="E81" s="123"/>
      <c r="F81" s="123"/>
      <c r="G81" s="123"/>
      <c r="H81" s="117"/>
      <c r="I81" s="117"/>
      <c r="J81" s="117"/>
      <c r="K81" s="117"/>
    </row>
    <row r="82" spans="1:11" ht="11.25" customHeight="1">
      <c r="A82" s="115" t="s">
        <v>101</v>
      </c>
      <c r="B82" s="115"/>
      <c r="C82" s="115"/>
      <c r="D82" s="115"/>
      <c r="E82" s="123"/>
      <c r="F82" s="123"/>
      <c r="G82" s="123"/>
      <c r="H82" s="124" t="s">
        <v>44</v>
      </c>
      <c r="I82" s="124"/>
      <c r="J82" s="124"/>
      <c r="K82" s="124"/>
    </row>
    <row r="83" spans="1:11">
      <c r="A83" s="124" t="s">
        <v>43</v>
      </c>
      <c r="B83" s="124"/>
      <c r="C83" s="124"/>
      <c r="D83" s="124"/>
      <c r="E83" s="123"/>
      <c r="F83" s="123"/>
      <c r="G83" s="123"/>
      <c r="H83" s="124"/>
      <c r="I83" s="124"/>
      <c r="J83" s="124"/>
      <c r="K83" s="124"/>
    </row>
    <row r="84" spans="1:11">
      <c r="A84" s="118"/>
      <c r="B84" s="118"/>
      <c r="C84" s="118"/>
      <c r="D84" s="118"/>
      <c r="E84" s="118"/>
      <c r="F84" s="118"/>
      <c r="G84" s="118"/>
      <c r="H84" s="118"/>
      <c r="I84" s="118"/>
      <c r="J84" s="118"/>
      <c r="K84" s="118"/>
    </row>
    <row r="85" spans="1:11" s="25" customFormat="1">
      <c r="A85" s="125" t="s">
        <v>13</v>
      </c>
      <c r="B85" s="125"/>
      <c r="C85" s="125"/>
      <c r="D85" s="109"/>
      <c r="E85" s="111"/>
      <c r="F85" s="111"/>
      <c r="G85" s="111"/>
      <c r="H85" s="125" t="s">
        <v>13</v>
      </c>
      <c r="I85" s="125"/>
      <c r="J85" s="125"/>
      <c r="K85" s="109"/>
    </row>
    <row r="86" spans="1:11" s="25" customFormat="1">
      <c r="A86" s="118" t="s">
        <v>58</v>
      </c>
      <c r="B86" s="118"/>
      <c r="C86" s="118"/>
      <c r="D86" s="30" t="s">
        <v>6</v>
      </c>
      <c r="E86" s="111"/>
      <c r="F86" s="111"/>
      <c r="G86" s="111"/>
      <c r="H86" s="118" t="s">
        <v>58</v>
      </c>
      <c r="I86" s="118"/>
      <c r="J86" s="118"/>
      <c r="K86" s="30" t="s">
        <v>6</v>
      </c>
    </row>
    <row r="87" spans="1:11" s="25" customFormat="1">
      <c r="A87" s="118" t="s">
        <v>103</v>
      </c>
      <c r="B87" s="118"/>
      <c r="C87" s="144"/>
      <c r="D87" s="144"/>
      <c r="E87" s="60"/>
      <c r="F87" s="60"/>
      <c r="G87" s="60"/>
      <c r="H87" s="118" t="s">
        <v>102</v>
      </c>
      <c r="I87" s="118"/>
      <c r="J87" s="144">
        <v>660466229</v>
      </c>
      <c r="K87" s="144"/>
    </row>
    <row r="88" spans="1:11" s="62" customFormat="1" ht="11.25" customHeight="1">
      <c r="A88" s="62" t="s">
        <v>45</v>
      </c>
      <c r="B88" s="142" t="s">
        <v>46</v>
      </c>
      <c r="C88" s="142"/>
      <c r="D88" s="142"/>
      <c r="E88" s="142"/>
      <c r="F88" s="142"/>
      <c r="G88" s="142"/>
      <c r="H88" s="142"/>
      <c r="I88" s="142"/>
      <c r="J88" s="142"/>
      <c r="K88" s="142"/>
    </row>
  </sheetData>
  <mergeCells count="104">
    <mergeCell ref="H81:K81"/>
    <mergeCell ref="A82:D82"/>
    <mergeCell ref="A1:H4"/>
    <mergeCell ref="A87:B87"/>
    <mergeCell ref="C87:D87"/>
    <mergeCell ref="H87:I87"/>
    <mergeCell ref="J87:K87"/>
    <mergeCell ref="A85:C85"/>
    <mergeCell ref="E85:G86"/>
    <mergeCell ref="H85:J85"/>
    <mergeCell ref="A86:C86"/>
    <mergeCell ref="H86:J86"/>
    <mergeCell ref="A26:K26"/>
    <mergeCell ref="A27:K28"/>
    <mergeCell ref="A29:C29"/>
    <mergeCell ref="A49:K49"/>
    <mergeCell ref="A48:K48"/>
    <mergeCell ref="A46:K46"/>
    <mergeCell ref="A36:C36"/>
    <mergeCell ref="D36:K45"/>
    <mergeCell ref="A37:C45"/>
    <mergeCell ref="I9:J9"/>
    <mergeCell ref="A8:K8"/>
    <mergeCell ref="D13:I13"/>
    <mergeCell ref="A11:C11"/>
    <mergeCell ref="J11:K12"/>
    <mergeCell ref="A14:K14"/>
    <mergeCell ref="D11:I11"/>
    <mergeCell ref="E23:H23"/>
    <mergeCell ref="A12:C12"/>
    <mergeCell ref="A13:C13"/>
    <mergeCell ref="D12:I12"/>
    <mergeCell ref="B88:K88"/>
    <mergeCell ref="A56:K56"/>
    <mergeCell ref="A57:K57"/>
    <mergeCell ref="H58:K58"/>
    <mergeCell ref="H59:K59"/>
    <mergeCell ref="A58:G77"/>
    <mergeCell ref="H62:J62"/>
    <mergeCell ref="H63:J63"/>
    <mergeCell ref="H60:K60"/>
    <mergeCell ref="H61:K61"/>
    <mergeCell ref="H76:J76"/>
    <mergeCell ref="H66:K66"/>
    <mergeCell ref="H67:K67"/>
    <mergeCell ref="H72:K72"/>
    <mergeCell ref="H73:K73"/>
    <mergeCell ref="H74:K74"/>
    <mergeCell ref="A50:K50"/>
    <mergeCell ref="A15:K15"/>
    <mergeCell ref="A24:C24"/>
    <mergeCell ref="D24:E24"/>
    <mergeCell ref="F24:H24"/>
    <mergeCell ref="I24:J24"/>
    <mergeCell ref="A30:C35"/>
    <mergeCell ref="A18:K18"/>
    <mergeCell ref="A21:K21"/>
    <mergeCell ref="A22:B23"/>
    <mergeCell ref="D29:K35"/>
    <mergeCell ref="C19:F19"/>
    <mergeCell ref="G19:K19"/>
    <mergeCell ref="A20:D20"/>
    <mergeCell ref="F20:I20"/>
    <mergeCell ref="J20:K20"/>
    <mergeCell ref="I22:K23"/>
    <mergeCell ref="E22:H22"/>
    <mergeCell ref="C22:D23"/>
    <mergeCell ref="A25:K25"/>
    <mergeCell ref="A16:K16"/>
    <mergeCell ref="A47:K47"/>
    <mergeCell ref="H64:K64"/>
    <mergeCell ref="A51:K51"/>
    <mergeCell ref="A52:K52"/>
    <mergeCell ref="A53:K53"/>
    <mergeCell ref="A54:K54"/>
    <mergeCell ref="H68:K68"/>
    <mergeCell ref="H65:K65"/>
    <mergeCell ref="A55:K55"/>
    <mergeCell ref="A84:K84"/>
    <mergeCell ref="A78:K78"/>
    <mergeCell ref="A80:K80"/>
    <mergeCell ref="A79:D79"/>
    <mergeCell ref="H79:K79"/>
    <mergeCell ref="E79:G79"/>
    <mergeCell ref="H82:K82"/>
    <mergeCell ref="H83:K83"/>
    <mergeCell ref="E81:G83"/>
    <mergeCell ref="A83:D83"/>
    <mergeCell ref="H70:J70"/>
    <mergeCell ref="H71:K71"/>
    <mergeCell ref="H69:J69"/>
    <mergeCell ref="H77:J77"/>
    <mergeCell ref="H75:K75"/>
    <mergeCell ref="A81:D81"/>
    <mergeCell ref="I1:K1"/>
    <mergeCell ref="I2:K2"/>
    <mergeCell ref="I3:K3"/>
    <mergeCell ref="I4:K4"/>
    <mergeCell ref="A10:K10"/>
    <mergeCell ref="A5:K5"/>
    <mergeCell ref="A6:K6"/>
    <mergeCell ref="A7:K7"/>
    <mergeCell ref="D9:E9"/>
    <mergeCell ref="A9:C9"/>
  </mergeCells>
  <phoneticPr fontId="0" type="noConversion"/>
  <printOptions horizontalCentered="1"/>
  <pageMargins left="0.5" right="0.5" top="0.25" bottom="0.25" header="0.5" footer="0.5"/>
  <pageSetup paperSize="5" scale="93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C1:AG78"/>
  <sheetViews>
    <sheetView view="pageBreakPreview" zoomScale="88" zoomScaleNormal="95" workbookViewId="0"/>
  </sheetViews>
  <sheetFormatPr defaultRowHeight="12.75"/>
  <cols>
    <col min="1" max="4" width="9.140625" style="6"/>
    <col min="5" max="6" width="6.42578125" style="6" customWidth="1"/>
    <col min="7" max="7" width="16.5703125" style="6" customWidth="1"/>
    <col min="8" max="8" width="9.28515625" style="40" hidden="1" customWidth="1"/>
    <col min="9" max="9" width="10.28515625" style="40" hidden="1" customWidth="1"/>
    <col min="10" max="10" width="8" style="40" hidden="1" customWidth="1"/>
    <col min="11" max="11" width="20.42578125" style="6" customWidth="1"/>
    <col min="12" max="12" width="10.42578125" style="6" customWidth="1"/>
    <col min="13" max="13" width="18" style="6" customWidth="1"/>
    <col min="14" max="14" width="2.140625" style="6" hidden="1" customWidth="1"/>
    <col min="15" max="15" width="3.42578125" style="6" hidden="1" customWidth="1"/>
    <col min="16" max="16" width="19.28515625" style="6" customWidth="1"/>
    <col min="17" max="17" width="19.140625" style="6" customWidth="1"/>
    <col min="18" max="18" width="19.140625" style="6" bestFit="1" customWidth="1"/>
    <col min="19" max="19" width="19.140625" style="6" customWidth="1"/>
    <col min="20" max="20" width="19" style="6" customWidth="1"/>
    <col min="21" max="21" width="22" style="6" customWidth="1"/>
    <col min="22" max="22" width="11.140625" style="6" bestFit="1" customWidth="1"/>
    <col min="23" max="32" width="9.140625" style="6"/>
    <col min="33" max="33" width="18.7109375" style="56" customWidth="1"/>
    <col min="34" max="16384" width="9.140625" style="6"/>
  </cols>
  <sheetData>
    <row r="1" spans="5:33">
      <c r="E1" s="231"/>
      <c r="F1" s="231"/>
      <c r="G1" s="231"/>
      <c r="H1" s="59"/>
      <c r="I1" s="59"/>
      <c r="J1" s="59"/>
      <c r="K1" s="218" t="s">
        <v>107</v>
      </c>
      <c r="L1" s="218"/>
      <c r="M1" s="218"/>
      <c r="N1" s="218"/>
      <c r="O1" s="218"/>
      <c r="P1" s="218"/>
      <c r="Q1" s="218"/>
      <c r="R1" s="218"/>
      <c r="S1" s="224" t="s">
        <v>79</v>
      </c>
      <c r="T1" s="224"/>
    </row>
    <row r="2" spans="5:33">
      <c r="E2" s="231"/>
      <c r="F2" s="231"/>
      <c r="G2" s="231"/>
      <c r="H2" s="59"/>
      <c r="I2" s="59"/>
      <c r="J2" s="59"/>
      <c r="K2" s="218" t="s">
        <v>27</v>
      </c>
      <c r="L2" s="218"/>
      <c r="M2" s="218"/>
      <c r="N2" s="218"/>
      <c r="O2" s="218"/>
      <c r="P2" s="218"/>
      <c r="Q2" s="218"/>
      <c r="R2" s="218"/>
      <c r="S2" s="224" t="s">
        <v>91</v>
      </c>
      <c r="T2" s="224"/>
    </row>
    <row r="3" spans="5:33">
      <c r="E3" s="231"/>
      <c r="F3" s="231"/>
      <c r="G3" s="231"/>
      <c r="H3" s="59"/>
      <c r="I3" s="59"/>
      <c r="J3" s="59"/>
      <c r="K3" s="218" t="s">
        <v>28</v>
      </c>
      <c r="L3" s="218"/>
      <c r="M3" s="218"/>
      <c r="N3" s="218"/>
      <c r="O3" s="218"/>
      <c r="P3" s="218"/>
      <c r="Q3" s="218"/>
      <c r="R3" s="218"/>
      <c r="S3" s="224" t="s">
        <v>104</v>
      </c>
      <c r="T3" s="224"/>
    </row>
    <row r="4" spans="5:33">
      <c r="E4" s="224" t="s">
        <v>106</v>
      </c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</row>
    <row r="5" spans="5:33">
      <c r="E5" s="232" t="s">
        <v>15</v>
      </c>
      <c r="F5" s="232"/>
      <c r="G5" s="232"/>
      <c r="H5" s="35"/>
      <c r="I5" s="35"/>
      <c r="J5" s="35"/>
      <c r="K5" s="233"/>
      <c r="L5" s="233"/>
      <c r="Q5" s="2" t="s">
        <v>26</v>
      </c>
      <c r="R5" s="47" t="str">
        <f>IF(G27="","",J48)</f>
        <v/>
      </c>
      <c r="S5" s="158"/>
      <c r="T5" s="158"/>
    </row>
    <row r="6" spans="5:33"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</row>
    <row r="7" spans="5:33">
      <c r="E7" s="218" t="s">
        <v>0</v>
      </c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</row>
    <row r="8" spans="5:33"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</row>
    <row r="9" spans="5:33" s="1" customFormat="1" ht="15" customHeight="1">
      <c r="E9" s="211" t="s">
        <v>1</v>
      </c>
      <c r="F9" s="211"/>
      <c r="G9" s="211"/>
      <c r="H9" s="36"/>
      <c r="I9" s="36"/>
      <c r="J9" s="36"/>
      <c r="K9" s="212"/>
      <c r="L9" s="212"/>
      <c r="M9" s="212"/>
      <c r="N9" s="212"/>
      <c r="O9" s="212"/>
      <c r="P9" s="212"/>
      <c r="Q9" s="211"/>
      <c r="R9" s="211"/>
      <c r="S9" s="211"/>
      <c r="T9" s="211"/>
      <c r="AG9" s="59"/>
    </row>
    <row r="10" spans="5:33" s="1" customFormat="1" ht="15" customHeight="1">
      <c r="E10" s="211" t="s">
        <v>9</v>
      </c>
      <c r="F10" s="211"/>
      <c r="G10" s="211"/>
      <c r="H10" s="36"/>
      <c r="I10" s="36"/>
      <c r="J10" s="36"/>
      <c r="K10" s="212"/>
      <c r="L10" s="212"/>
      <c r="M10" s="212"/>
      <c r="N10" s="212"/>
      <c r="O10" s="212"/>
      <c r="P10" s="212"/>
      <c r="Q10" s="212"/>
      <c r="R10" s="212"/>
      <c r="S10" s="2" t="s">
        <v>16</v>
      </c>
      <c r="T10" s="41"/>
      <c r="W10" s="42"/>
      <c r="AG10" s="59"/>
    </row>
    <row r="11" spans="5:33" s="1" customFormat="1" ht="15" customHeight="1">
      <c r="E11" s="211" t="s">
        <v>2</v>
      </c>
      <c r="F11" s="211"/>
      <c r="G11" s="211"/>
      <c r="H11" s="36"/>
      <c r="I11" s="36"/>
      <c r="J11" s="36"/>
      <c r="K11" s="212"/>
      <c r="L11" s="212"/>
      <c r="M11" s="212"/>
      <c r="N11" s="212"/>
      <c r="O11" s="212"/>
      <c r="P11" s="212"/>
      <c r="Q11" s="212"/>
      <c r="R11" s="212"/>
      <c r="S11" s="19" t="s">
        <v>8</v>
      </c>
      <c r="T11" s="72"/>
      <c r="W11" s="42"/>
      <c r="AG11" s="59"/>
    </row>
    <row r="12" spans="5:33" s="1" customFormat="1" ht="15" customHeight="1">
      <c r="E12" s="220" t="s">
        <v>3</v>
      </c>
      <c r="F12" s="220"/>
      <c r="G12" s="220"/>
      <c r="H12" s="37"/>
      <c r="I12" s="37"/>
      <c r="J12" s="37"/>
      <c r="K12" s="212"/>
      <c r="L12" s="212"/>
      <c r="M12" s="212"/>
      <c r="N12" s="212"/>
      <c r="O12" s="212"/>
      <c r="P12" s="212"/>
      <c r="Q12" s="212"/>
      <c r="R12" s="212"/>
      <c r="S12" s="218"/>
      <c r="T12" s="218"/>
      <c r="W12" s="42"/>
      <c r="AG12" s="59"/>
    </row>
    <row r="13" spans="5:33" s="1" customFormat="1" ht="15" customHeight="1">
      <c r="E13" s="220"/>
      <c r="F13" s="220"/>
      <c r="G13" s="220"/>
      <c r="H13" s="37"/>
      <c r="I13" s="37"/>
      <c r="J13" s="37"/>
      <c r="K13" s="212"/>
      <c r="L13" s="212"/>
      <c r="M13" s="212"/>
      <c r="N13" s="212"/>
      <c r="O13" s="212"/>
      <c r="P13" s="212"/>
      <c r="Q13" s="212"/>
      <c r="R13" s="212"/>
      <c r="S13" s="218"/>
      <c r="T13" s="218"/>
      <c r="W13" s="42"/>
      <c r="AG13" s="59"/>
    </row>
    <row r="14" spans="5:33" s="1" customFormat="1" ht="15" customHeight="1">
      <c r="E14" s="211" t="s">
        <v>25</v>
      </c>
      <c r="F14" s="211"/>
      <c r="G14" s="211"/>
      <c r="H14" s="36"/>
      <c r="I14" s="36"/>
      <c r="J14" s="36"/>
      <c r="K14" s="212" t="s">
        <v>81</v>
      </c>
      <c r="L14" s="212"/>
      <c r="M14" s="212"/>
      <c r="N14" s="212"/>
      <c r="O14" s="212"/>
      <c r="P14" s="212"/>
      <c r="Q14" s="212"/>
      <c r="R14" s="212"/>
      <c r="S14" s="218"/>
      <c r="T14" s="218"/>
      <c r="W14" s="42"/>
      <c r="AG14" s="59"/>
    </row>
    <row r="15" spans="5:33"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218"/>
      <c r="T15" s="218"/>
    </row>
    <row r="16" spans="5:33" ht="13.5" thickBot="1"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9"/>
      <c r="T16" s="219"/>
    </row>
    <row r="17" spans="3:33" s="16" customFormat="1" ht="21.75" customHeight="1" thickBot="1">
      <c r="E17" s="213" t="s">
        <v>19</v>
      </c>
      <c r="F17" s="214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6"/>
      <c r="R17" s="215"/>
      <c r="S17" s="215"/>
      <c r="T17" s="217"/>
      <c r="AG17" s="5"/>
    </row>
    <row r="18" spans="3:33" s="4" customFormat="1" ht="39" thickBot="1">
      <c r="E18" s="198" t="s">
        <v>18</v>
      </c>
      <c r="F18" s="199"/>
      <c r="G18" s="79" t="s">
        <v>20</v>
      </c>
      <c r="H18" s="80"/>
      <c r="I18" s="80"/>
      <c r="J18" s="80"/>
      <c r="K18" s="73" t="s">
        <v>24</v>
      </c>
      <c r="L18" s="192" t="s">
        <v>83</v>
      </c>
      <c r="M18" s="194"/>
      <c r="N18" s="79"/>
      <c r="O18" s="79"/>
      <c r="P18" s="99" t="s">
        <v>67</v>
      </c>
      <c r="Q18" s="81" t="s">
        <v>68</v>
      </c>
      <c r="R18" s="79" t="s">
        <v>82</v>
      </c>
      <c r="S18" s="81" t="s">
        <v>70</v>
      </c>
      <c r="T18" s="81" t="s">
        <v>72</v>
      </c>
    </row>
    <row r="19" spans="3:33" s="4" customFormat="1" ht="17.25" customHeight="1" thickBot="1">
      <c r="E19" s="200"/>
      <c r="F19" s="201"/>
      <c r="G19" s="235"/>
      <c r="H19" s="82"/>
      <c r="I19" s="82"/>
      <c r="J19" s="82"/>
      <c r="K19" s="238"/>
      <c r="L19" s="192" t="s">
        <v>84</v>
      </c>
      <c r="M19" s="194"/>
      <c r="N19" s="83"/>
      <c r="O19" s="83"/>
      <c r="P19" s="84"/>
      <c r="Q19" s="98">
        <v>1825</v>
      </c>
      <c r="R19" s="84" t="str">
        <f>IF(P19="","",K19+Q19)</f>
        <v/>
      </c>
      <c r="S19" s="238" t="str">
        <f>IF(P19="","",MAX(R19:R22))</f>
        <v/>
      </c>
      <c r="T19" s="238"/>
      <c r="U19" s="78" t="str">
        <f>IF(T19&lt;S19,"Verificar Vigencia Contractual","")</f>
        <v/>
      </c>
    </row>
    <row r="20" spans="3:33" s="4" customFormat="1" ht="17.25" customHeight="1" thickBot="1">
      <c r="E20" s="200"/>
      <c r="F20" s="201"/>
      <c r="G20" s="236"/>
      <c r="H20" s="82"/>
      <c r="I20" s="82"/>
      <c r="J20" s="82"/>
      <c r="K20" s="239"/>
      <c r="L20" s="202" t="s">
        <v>88</v>
      </c>
      <c r="M20" s="241"/>
      <c r="N20" s="203"/>
      <c r="O20" s="83"/>
      <c r="P20" s="84"/>
      <c r="Q20" s="98"/>
      <c r="R20" s="84" t="str">
        <f>IF(Q20="","",P20+Q20-1)</f>
        <v/>
      </c>
      <c r="S20" s="239"/>
      <c r="T20" s="239"/>
      <c r="U20" s="78"/>
    </row>
    <row r="21" spans="3:33" s="4" customFormat="1" ht="17.25" customHeight="1" thickBot="1">
      <c r="E21" s="200"/>
      <c r="F21" s="201"/>
      <c r="G21" s="236"/>
      <c r="H21" s="82"/>
      <c r="I21" s="82"/>
      <c r="J21" s="82"/>
      <c r="K21" s="239"/>
      <c r="L21" s="192" t="s">
        <v>89</v>
      </c>
      <c r="M21" s="193"/>
      <c r="N21" s="194"/>
      <c r="O21" s="83"/>
      <c r="P21" s="84"/>
      <c r="Q21" s="98"/>
      <c r="R21" s="84" t="str">
        <f>IF(Q21="","",P21+Q21-1)</f>
        <v/>
      </c>
      <c r="S21" s="239"/>
      <c r="T21" s="239"/>
      <c r="U21" s="78"/>
    </row>
    <row r="22" spans="3:33" s="5" customFormat="1" ht="17.25" customHeight="1" thickBot="1">
      <c r="E22" s="202"/>
      <c r="F22" s="203"/>
      <c r="G22" s="237"/>
      <c r="H22" s="85"/>
      <c r="I22" s="85"/>
      <c r="J22" s="85"/>
      <c r="K22" s="240"/>
      <c r="L22" s="202" t="s">
        <v>90</v>
      </c>
      <c r="M22" s="203"/>
      <c r="N22" s="86"/>
      <c r="O22" s="86"/>
      <c r="P22" s="84"/>
      <c r="Q22" s="98"/>
      <c r="R22" s="84" t="str">
        <f>IF(Q22="","",P19+Q22-1)</f>
        <v/>
      </c>
      <c r="S22" s="240"/>
      <c r="T22" s="240"/>
      <c r="U22" s="78"/>
    </row>
    <row r="23" spans="3:33" s="17" customFormat="1" ht="25.5" customHeight="1" thickBot="1">
      <c r="E23" s="225" t="s">
        <v>4</v>
      </c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7"/>
      <c r="Q23" s="226"/>
      <c r="R23" s="226"/>
      <c r="S23" s="226"/>
      <c r="T23" s="228"/>
      <c r="AG23" s="4"/>
    </row>
    <row r="24" spans="3:33" s="1" customFormat="1" ht="23.25" customHeight="1">
      <c r="E24" s="186" t="s">
        <v>86</v>
      </c>
      <c r="F24" s="187"/>
      <c r="G24" s="206" t="s">
        <v>5</v>
      </c>
      <c r="H24" s="89"/>
      <c r="I24" s="89"/>
      <c r="J24" s="89"/>
      <c r="K24" s="206" t="s">
        <v>10</v>
      </c>
      <c r="L24" s="186" t="s">
        <v>83</v>
      </c>
      <c r="M24" s="187"/>
      <c r="N24" s="74"/>
      <c r="O24" s="75"/>
      <c r="P24" s="221" t="s">
        <v>71</v>
      </c>
      <c r="Q24" s="206" t="s">
        <v>69</v>
      </c>
      <c r="R24" s="206" t="s">
        <v>73</v>
      </c>
      <c r="S24" s="206" t="s">
        <v>17</v>
      </c>
      <c r="T24" s="206" t="s">
        <v>11</v>
      </c>
      <c r="U24" s="195" t="s">
        <v>85</v>
      </c>
      <c r="AG24" s="4"/>
    </row>
    <row r="25" spans="3:33" s="1" customFormat="1" ht="25.5" customHeight="1">
      <c r="C25" s="180"/>
      <c r="E25" s="188"/>
      <c r="F25" s="189"/>
      <c r="G25" s="207"/>
      <c r="H25" s="38"/>
      <c r="I25" s="38"/>
      <c r="J25" s="38"/>
      <c r="K25" s="207"/>
      <c r="L25" s="188"/>
      <c r="M25" s="189"/>
      <c r="N25" s="26"/>
      <c r="O25" s="76"/>
      <c r="P25" s="222"/>
      <c r="Q25" s="207"/>
      <c r="R25" s="207"/>
      <c r="S25" s="207"/>
      <c r="T25" s="207"/>
      <c r="U25" s="196"/>
      <c r="AG25" s="5"/>
    </row>
    <row r="26" spans="3:33" s="1" customFormat="1" ht="13.5" thickBot="1">
      <c r="C26" s="180"/>
      <c r="E26" s="190"/>
      <c r="F26" s="191"/>
      <c r="G26" s="208"/>
      <c r="H26" s="39"/>
      <c r="I26" s="39"/>
      <c r="J26" s="39"/>
      <c r="K26" s="208"/>
      <c r="L26" s="190"/>
      <c r="M26" s="191"/>
      <c r="N26" s="3"/>
      <c r="O26" s="77"/>
      <c r="P26" s="223"/>
      <c r="Q26" s="208"/>
      <c r="R26" s="208"/>
      <c r="S26" s="208"/>
      <c r="T26" s="208"/>
      <c r="U26" s="197"/>
      <c r="AG26" s="5"/>
    </row>
    <row r="27" spans="3:33" ht="36" customHeight="1">
      <c r="D27" s="56"/>
      <c r="E27" s="229"/>
      <c r="F27" s="230"/>
      <c r="G27" s="15"/>
      <c r="H27" s="49" t="str">
        <f>IF(G27="","",IF(G28="",1,""))</f>
        <v/>
      </c>
      <c r="I27" s="95" t="str">
        <f t="shared" ref="I27:I32" si="0">IF(H27=1,G27,"")</f>
        <v/>
      </c>
      <c r="J27" s="49" t="str">
        <f t="shared" ref="J27:J47" si="1">IF(H27=1,E27,"")</f>
        <v/>
      </c>
      <c r="K27" s="67" t="str">
        <f>IF(G27="", "",G19+G27)</f>
        <v/>
      </c>
      <c r="L27" s="234"/>
      <c r="M27" s="234"/>
      <c r="N27" s="32" t="str">
        <f>IF(M27="","",IF(M28="",1,""))</f>
        <v/>
      </c>
      <c r="O27" s="33" t="str">
        <f t="shared" ref="O27:O47" si="2">IF(N27=1,M27,"")</f>
        <v/>
      </c>
      <c r="P27" s="70"/>
      <c r="Q27" s="71"/>
      <c r="R27" s="97"/>
      <c r="S27" s="7"/>
      <c r="T27" s="90"/>
      <c r="U27" s="87"/>
      <c r="V27" s="68"/>
      <c r="AE27"/>
      <c r="AG27" s="5"/>
    </row>
    <row r="28" spans="3:33" ht="36" customHeight="1">
      <c r="D28" s="56"/>
      <c r="E28" s="184"/>
      <c r="F28" s="185"/>
      <c r="G28" s="50"/>
      <c r="H28" s="49" t="str">
        <f t="shared" ref="H28:H47" si="3">IF(G28="","",IF(G29="",1,""))</f>
        <v/>
      </c>
      <c r="I28" s="95" t="str">
        <f t="shared" si="0"/>
        <v/>
      </c>
      <c r="J28" s="49" t="str">
        <f t="shared" si="1"/>
        <v/>
      </c>
      <c r="K28" s="66" t="str">
        <f>IF(G28="", "",K27+G28)</f>
        <v/>
      </c>
      <c r="L28" s="204"/>
      <c r="M28" s="204"/>
      <c r="N28" s="32" t="str">
        <f t="shared" ref="N28:N44" si="4">IF(M28="","",IF(M29="",1,""))</f>
        <v/>
      </c>
      <c r="O28" s="33" t="str">
        <f t="shared" si="2"/>
        <v/>
      </c>
      <c r="P28" s="96"/>
      <c r="Q28" s="69"/>
      <c r="R28" s="10"/>
      <c r="S28" s="69"/>
      <c r="T28" s="11"/>
      <c r="U28" s="92"/>
    </row>
    <row r="29" spans="3:33" ht="36" customHeight="1">
      <c r="E29" s="184"/>
      <c r="F29" s="185"/>
      <c r="G29" s="50"/>
      <c r="H29" s="49" t="str">
        <f t="shared" si="3"/>
        <v/>
      </c>
      <c r="I29" s="95" t="str">
        <f t="shared" si="0"/>
        <v/>
      </c>
      <c r="J29" s="49" t="str">
        <f t="shared" si="1"/>
        <v/>
      </c>
      <c r="K29" s="66" t="str">
        <f t="shared" ref="K29:K44" si="5">IF(G29="", "",K28+G29)</f>
        <v/>
      </c>
      <c r="L29" s="204"/>
      <c r="M29" s="204"/>
      <c r="N29" s="32" t="str">
        <f t="shared" si="4"/>
        <v/>
      </c>
      <c r="O29" s="33" t="str">
        <f t="shared" si="2"/>
        <v/>
      </c>
      <c r="P29" s="96"/>
      <c r="Q29" s="69"/>
      <c r="R29" s="10"/>
      <c r="S29" s="69"/>
      <c r="T29" s="11"/>
      <c r="U29" s="92"/>
      <c r="V29" s="68"/>
    </row>
    <row r="30" spans="3:33" ht="36" customHeight="1">
      <c r="E30" s="184"/>
      <c r="F30" s="185"/>
      <c r="G30" s="50"/>
      <c r="H30" s="49" t="str">
        <f t="shared" si="3"/>
        <v/>
      </c>
      <c r="I30" s="95" t="str">
        <f t="shared" si="0"/>
        <v/>
      </c>
      <c r="J30" s="49" t="str">
        <f t="shared" si="1"/>
        <v/>
      </c>
      <c r="K30" s="66" t="str">
        <f t="shared" si="5"/>
        <v/>
      </c>
      <c r="L30" s="204"/>
      <c r="M30" s="204"/>
      <c r="N30" s="32" t="str">
        <f t="shared" si="4"/>
        <v/>
      </c>
      <c r="O30" s="33" t="str">
        <f t="shared" si="2"/>
        <v/>
      </c>
      <c r="P30" s="96"/>
      <c r="Q30" s="69"/>
      <c r="R30" s="10"/>
      <c r="S30" s="69"/>
      <c r="T30" s="11"/>
      <c r="U30" s="92"/>
    </row>
    <row r="31" spans="3:33" ht="36" customHeight="1">
      <c r="E31" s="184"/>
      <c r="F31" s="185"/>
      <c r="G31" s="50"/>
      <c r="H31" s="49" t="str">
        <f>IF(G31="","",IF(G32="",1,""))</f>
        <v/>
      </c>
      <c r="I31" s="95" t="str">
        <f>IF(H31=1,G31,"")</f>
        <v/>
      </c>
      <c r="J31" s="49" t="str">
        <f t="shared" si="1"/>
        <v/>
      </c>
      <c r="K31" s="66" t="str">
        <f t="shared" si="5"/>
        <v/>
      </c>
      <c r="L31" s="204"/>
      <c r="M31" s="204"/>
      <c r="N31" s="32" t="str">
        <f t="shared" si="4"/>
        <v/>
      </c>
      <c r="O31" s="33" t="str">
        <f t="shared" si="2"/>
        <v/>
      </c>
      <c r="P31" s="96"/>
      <c r="Q31" s="69"/>
      <c r="R31" s="10"/>
      <c r="S31" s="69"/>
      <c r="T31" s="11"/>
      <c r="U31" s="92"/>
    </row>
    <row r="32" spans="3:33" ht="36" customHeight="1">
      <c r="E32" s="184"/>
      <c r="F32" s="185"/>
      <c r="G32" s="50"/>
      <c r="H32" s="49" t="str">
        <f t="shared" si="3"/>
        <v/>
      </c>
      <c r="I32" s="95" t="str">
        <f t="shared" si="0"/>
        <v/>
      </c>
      <c r="J32" s="49" t="str">
        <f t="shared" si="1"/>
        <v/>
      </c>
      <c r="K32" s="66" t="str">
        <f t="shared" si="5"/>
        <v/>
      </c>
      <c r="L32" s="204"/>
      <c r="M32" s="204"/>
      <c r="N32" s="32" t="str">
        <f t="shared" si="4"/>
        <v/>
      </c>
      <c r="O32" s="33" t="str">
        <f t="shared" si="2"/>
        <v/>
      </c>
      <c r="P32" s="9"/>
      <c r="Q32" s="10"/>
      <c r="R32" s="9"/>
      <c r="S32" s="21"/>
      <c r="T32" s="11"/>
      <c r="U32" s="92"/>
    </row>
    <row r="33" spans="5:33" ht="36" customHeight="1">
      <c r="E33" s="184"/>
      <c r="F33" s="185"/>
      <c r="G33" s="50"/>
      <c r="H33" s="49" t="str">
        <f t="shared" si="3"/>
        <v/>
      </c>
      <c r="I33" s="95" t="str">
        <f t="shared" ref="I33:I47" si="6">IF(H33=1,G33,"")</f>
        <v/>
      </c>
      <c r="J33" s="49" t="str">
        <f t="shared" si="1"/>
        <v/>
      </c>
      <c r="K33" s="66" t="str">
        <f t="shared" si="5"/>
        <v/>
      </c>
      <c r="L33" s="204"/>
      <c r="M33" s="204"/>
      <c r="N33" s="32" t="str">
        <f t="shared" si="4"/>
        <v/>
      </c>
      <c r="O33" s="33" t="str">
        <f t="shared" si="2"/>
        <v/>
      </c>
      <c r="P33" s="9"/>
      <c r="Q33" s="10"/>
      <c r="R33" s="9"/>
      <c r="S33" s="22"/>
      <c r="T33" s="11"/>
      <c r="U33" s="92"/>
    </row>
    <row r="34" spans="5:33" ht="36" customHeight="1">
      <c r="E34" s="184"/>
      <c r="F34" s="185"/>
      <c r="G34" s="50"/>
      <c r="H34" s="49" t="str">
        <f t="shared" si="3"/>
        <v/>
      </c>
      <c r="I34" s="95" t="str">
        <f t="shared" si="6"/>
        <v/>
      </c>
      <c r="J34" s="49" t="str">
        <f t="shared" si="1"/>
        <v/>
      </c>
      <c r="K34" s="66" t="str">
        <f t="shared" si="5"/>
        <v/>
      </c>
      <c r="L34" s="204"/>
      <c r="M34" s="204"/>
      <c r="N34" s="32" t="str">
        <f t="shared" si="4"/>
        <v/>
      </c>
      <c r="O34" s="33" t="str">
        <f t="shared" si="2"/>
        <v/>
      </c>
      <c r="P34" s="9"/>
      <c r="Q34" s="10"/>
      <c r="R34" s="9"/>
      <c r="S34" s="21"/>
      <c r="T34" s="11"/>
      <c r="U34" s="92"/>
    </row>
    <row r="35" spans="5:33" ht="36" customHeight="1">
      <c r="E35" s="184"/>
      <c r="F35" s="185"/>
      <c r="G35" s="50"/>
      <c r="H35" s="49" t="str">
        <f t="shared" si="3"/>
        <v/>
      </c>
      <c r="I35" s="95" t="str">
        <f t="shared" si="6"/>
        <v/>
      </c>
      <c r="J35" s="49" t="str">
        <f t="shared" si="1"/>
        <v/>
      </c>
      <c r="K35" s="66" t="str">
        <f t="shared" si="5"/>
        <v/>
      </c>
      <c r="L35" s="204"/>
      <c r="M35" s="204"/>
      <c r="N35" s="32" t="str">
        <f t="shared" si="4"/>
        <v/>
      </c>
      <c r="O35" s="33" t="str">
        <f t="shared" si="2"/>
        <v/>
      </c>
      <c r="P35" s="9"/>
      <c r="Q35" s="10"/>
      <c r="R35" s="9"/>
      <c r="S35" s="22"/>
      <c r="T35" s="11"/>
      <c r="U35" s="88"/>
    </row>
    <row r="36" spans="5:33" ht="36" customHeight="1">
      <c r="E36" s="184"/>
      <c r="F36" s="185"/>
      <c r="G36" s="50"/>
      <c r="H36" s="49" t="str">
        <f t="shared" si="3"/>
        <v/>
      </c>
      <c r="I36" s="95" t="str">
        <f t="shared" si="6"/>
        <v/>
      </c>
      <c r="J36" s="49" t="str">
        <f t="shared" si="1"/>
        <v/>
      </c>
      <c r="K36" s="66" t="str">
        <f t="shared" si="5"/>
        <v/>
      </c>
      <c r="L36" s="204"/>
      <c r="M36" s="204"/>
      <c r="N36" s="32" t="str">
        <f t="shared" si="4"/>
        <v/>
      </c>
      <c r="O36" s="33" t="str">
        <f t="shared" si="2"/>
        <v/>
      </c>
      <c r="P36" s="9"/>
      <c r="Q36" s="10"/>
      <c r="R36" s="9"/>
      <c r="S36" s="21"/>
      <c r="T36" s="11"/>
      <c r="U36" s="88"/>
    </row>
    <row r="37" spans="5:33" ht="36" customHeight="1">
      <c r="E37" s="184"/>
      <c r="F37" s="185"/>
      <c r="G37" s="50"/>
      <c r="H37" s="49" t="str">
        <f t="shared" si="3"/>
        <v/>
      </c>
      <c r="I37" s="95" t="str">
        <f t="shared" si="6"/>
        <v/>
      </c>
      <c r="J37" s="49" t="str">
        <f t="shared" si="1"/>
        <v/>
      </c>
      <c r="K37" s="66" t="str">
        <f t="shared" si="5"/>
        <v/>
      </c>
      <c r="L37" s="204"/>
      <c r="M37" s="204"/>
      <c r="N37" s="32" t="str">
        <f t="shared" si="4"/>
        <v/>
      </c>
      <c r="O37" s="33" t="str">
        <f t="shared" si="2"/>
        <v/>
      </c>
      <c r="P37" s="9"/>
      <c r="Q37" s="10"/>
      <c r="R37" s="9"/>
      <c r="S37" s="22"/>
      <c r="T37" s="11"/>
      <c r="U37" s="88"/>
    </row>
    <row r="38" spans="5:33" ht="36" customHeight="1">
      <c r="E38" s="184"/>
      <c r="F38" s="185"/>
      <c r="G38" s="50"/>
      <c r="H38" s="49" t="str">
        <f t="shared" si="3"/>
        <v/>
      </c>
      <c r="I38" s="95" t="str">
        <f t="shared" si="6"/>
        <v/>
      </c>
      <c r="J38" s="49" t="str">
        <f t="shared" si="1"/>
        <v/>
      </c>
      <c r="K38" s="66" t="str">
        <f t="shared" si="5"/>
        <v/>
      </c>
      <c r="L38" s="204"/>
      <c r="M38" s="204"/>
      <c r="N38" s="32" t="str">
        <f t="shared" si="4"/>
        <v/>
      </c>
      <c r="O38" s="33" t="str">
        <f t="shared" si="2"/>
        <v/>
      </c>
      <c r="P38" s="9"/>
      <c r="Q38" s="10"/>
      <c r="R38" s="9"/>
      <c r="S38" s="21"/>
      <c r="T38" s="11"/>
      <c r="U38" s="88"/>
    </row>
    <row r="39" spans="5:33" ht="36" customHeight="1">
      <c r="E39" s="184"/>
      <c r="F39" s="185"/>
      <c r="G39" s="50"/>
      <c r="H39" s="49" t="str">
        <f t="shared" si="3"/>
        <v/>
      </c>
      <c r="I39" s="95" t="str">
        <f t="shared" si="6"/>
        <v/>
      </c>
      <c r="J39" s="49" t="str">
        <f t="shared" si="1"/>
        <v/>
      </c>
      <c r="K39" s="66" t="str">
        <f t="shared" si="5"/>
        <v/>
      </c>
      <c r="L39" s="204"/>
      <c r="M39" s="204"/>
      <c r="N39" s="32" t="str">
        <f t="shared" si="4"/>
        <v/>
      </c>
      <c r="O39" s="33" t="str">
        <f t="shared" si="2"/>
        <v/>
      </c>
      <c r="P39" s="9"/>
      <c r="Q39" s="8"/>
      <c r="R39" s="9"/>
      <c r="S39" s="22"/>
      <c r="T39" s="11"/>
      <c r="U39" s="88"/>
    </row>
    <row r="40" spans="5:33" ht="36" customHeight="1">
      <c r="E40" s="184"/>
      <c r="F40" s="185"/>
      <c r="G40" s="50"/>
      <c r="H40" s="49" t="str">
        <f t="shared" si="3"/>
        <v/>
      </c>
      <c r="I40" s="95" t="str">
        <f t="shared" si="6"/>
        <v/>
      </c>
      <c r="J40" s="49" t="str">
        <f t="shared" si="1"/>
        <v/>
      </c>
      <c r="K40" s="66" t="str">
        <f t="shared" si="5"/>
        <v/>
      </c>
      <c r="L40" s="204"/>
      <c r="M40" s="204"/>
      <c r="N40" s="32" t="str">
        <f t="shared" si="4"/>
        <v/>
      </c>
      <c r="O40" s="33" t="str">
        <f t="shared" si="2"/>
        <v/>
      </c>
      <c r="P40" s="9"/>
      <c r="Q40" s="8"/>
      <c r="R40" s="9"/>
      <c r="S40" s="21"/>
      <c r="T40" s="11"/>
      <c r="U40" s="88"/>
    </row>
    <row r="41" spans="5:33" ht="36" customHeight="1">
      <c r="E41" s="184"/>
      <c r="F41" s="185"/>
      <c r="G41" s="51"/>
      <c r="H41" s="49" t="str">
        <f t="shared" si="3"/>
        <v/>
      </c>
      <c r="I41" s="95" t="str">
        <f t="shared" si="6"/>
        <v/>
      </c>
      <c r="J41" s="49" t="str">
        <f t="shared" si="1"/>
        <v/>
      </c>
      <c r="K41" s="66" t="str">
        <f t="shared" si="5"/>
        <v/>
      </c>
      <c r="L41" s="204"/>
      <c r="M41" s="204"/>
      <c r="N41" s="32" t="str">
        <f t="shared" si="4"/>
        <v/>
      </c>
      <c r="O41" s="33" t="str">
        <f t="shared" si="2"/>
        <v/>
      </c>
      <c r="P41" s="9"/>
      <c r="Q41" s="12"/>
      <c r="R41" s="9"/>
      <c r="S41" s="23"/>
      <c r="T41" s="14"/>
      <c r="U41" s="88"/>
    </row>
    <row r="42" spans="5:33" ht="36" customHeight="1">
      <c r="E42" s="184"/>
      <c r="F42" s="185"/>
      <c r="G42" s="51"/>
      <c r="H42" s="49" t="str">
        <f t="shared" si="3"/>
        <v/>
      </c>
      <c r="I42" s="95" t="str">
        <f t="shared" si="6"/>
        <v/>
      </c>
      <c r="J42" s="49" t="str">
        <f t="shared" si="1"/>
        <v/>
      </c>
      <c r="K42" s="66" t="str">
        <f t="shared" si="5"/>
        <v/>
      </c>
      <c r="L42" s="204"/>
      <c r="M42" s="204"/>
      <c r="N42" s="32" t="str">
        <f t="shared" si="4"/>
        <v/>
      </c>
      <c r="O42" s="33" t="str">
        <f t="shared" si="2"/>
        <v/>
      </c>
      <c r="P42" s="9"/>
      <c r="Q42" s="12"/>
      <c r="R42" s="9"/>
      <c r="S42" s="23"/>
      <c r="T42" s="14"/>
      <c r="U42" s="88"/>
    </row>
    <row r="43" spans="5:33" ht="36" customHeight="1">
      <c r="E43" s="184"/>
      <c r="F43" s="185"/>
      <c r="G43" s="51"/>
      <c r="H43" s="49" t="str">
        <f t="shared" si="3"/>
        <v/>
      </c>
      <c r="I43" s="95" t="str">
        <f t="shared" si="6"/>
        <v/>
      </c>
      <c r="J43" s="49" t="str">
        <f t="shared" si="1"/>
        <v/>
      </c>
      <c r="K43" s="66" t="str">
        <f t="shared" si="5"/>
        <v/>
      </c>
      <c r="L43" s="204"/>
      <c r="M43" s="204"/>
      <c r="N43" s="32" t="str">
        <f t="shared" si="4"/>
        <v/>
      </c>
      <c r="O43" s="33" t="str">
        <f t="shared" si="2"/>
        <v/>
      </c>
      <c r="P43" s="9"/>
      <c r="Q43" s="12"/>
      <c r="R43" s="9"/>
      <c r="S43" s="23"/>
      <c r="T43" s="14"/>
      <c r="U43" s="88"/>
    </row>
    <row r="44" spans="5:33" ht="36" customHeight="1">
      <c r="E44" s="184"/>
      <c r="F44" s="185"/>
      <c r="G44" s="51"/>
      <c r="H44" s="49" t="str">
        <f t="shared" si="3"/>
        <v/>
      </c>
      <c r="I44" s="95" t="str">
        <f t="shared" si="6"/>
        <v/>
      </c>
      <c r="J44" s="49" t="str">
        <f t="shared" si="1"/>
        <v/>
      </c>
      <c r="K44" s="66" t="str">
        <f t="shared" si="5"/>
        <v/>
      </c>
      <c r="L44" s="204"/>
      <c r="M44" s="204"/>
      <c r="N44" s="32" t="str">
        <f t="shared" si="4"/>
        <v/>
      </c>
      <c r="O44" s="33" t="str">
        <f t="shared" si="2"/>
        <v/>
      </c>
      <c r="P44" s="9"/>
      <c r="Q44" s="12"/>
      <c r="R44" s="9"/>
      <c r="S44" s="23"/>
      <c r="T44" s="14"/>
      <c r="U44" s="88"/>
    </row>
    <row r="45" spans="5:33" ht="36" customHeight="1">
      <c r="E45" s="184"/>
      <c r="F45" s="185"/>
      <c r="G45" s="51"/>
      <c r="H45" s="49" t="str">
        <f>IF(G45="","",IF(G46="",1,""))</f>
        <v/>
      </c>
      <c r="I45" s="95" t="str">
        <f t="shared" si="6"/>
        <v/>
      </c>
      <c r="J45" s="49" t="str">
        <f t="shared" si="1"/>
        <v/>
      </c>
      <c r="K45" s="66" t="str">
        <f>IF(G45="", "",K44+G45)</f>
        <v/>
      </c>
      <c r="L45" s="204"/>
      <c r="M45" s="204"/>
      <c r="N45" s="32" t="str">
        <f>IF(M45="","",IF(M47="",1,""))</f>
        <v/>
      </c>
      <c r="O45" s="33" t="str">
        <f t="shared" si="2"/>
        <v/>
      </c>
      <c r="P45" s="9"/>
      <c r="Q45" s="12"/>
      <c r="R45" s="9"/>
      <c r="S45" s="23"/>
      <c r="T45" s="14"/>
      <c r="U45" s="88"/>
    </row>
    <row r="46" spans="5:33" ht="36" customHeight="1" thickBot="1">
      <c r="E46" s="184"/>
      <c r="F46" s="185"/>
      <c r="G46" s="51"/>
      <c r="H46" s="49" t="str">
        <f>IF(G46="","",IF(G47="",1,""))</f>
        <v/>
      </c>
      <c r="I46" s="95" t="str">
        <f>IF(H46=1,G46,"")</f>
        <v/>
      </c>
      <c r="J46" s="49" t="str">
        <f t="shared" si="1"/>
        <v/>
      </c>
      <c r="K46" s="66" t="str">
        <f>IF(G46="", "",K45+G46)</f>
        <v/>
      </c>
      <c r="L46" s="204"/>
      <c r="M46" s="204"/>
      <c r="N46" s="32" t="str">
        <f>IF(M46="","",IF(L48="",1,""))</f>
        <v/>
      </c>
      <c r="O46" s="33" t="str">
        <f>IF(N46=1,M46,"")</f>
        <v/>
      </c>
      <c r="P46" s="9"/>
      <c r="Q46" s="12"/>
      <c r="R46" s="9"/>
      <c r="S46" s="23"/>
      <c r="T46" s="14"/>
      <c r="U46" s="88"/>
    </row>
    <row r="47" spans="5:33" ht="16.5" hidden="1" customHeight="1" thickBot="1">
      <c r="E47" s="55" t="str">
        <f>IF(G47="","",E46+1)</f>
        <v/>
      </c>
      <c r="F47" s="91"/>
      <c r="G47" s="51"/>
      <c r="H47" s="48" t="str">
        <f t="shared" si="3"/>
        <v/>
      </c>
      <c r="I47" s="95" t="str">
        <f t="shared" si="6"/>
        <v/>
      </c>
      <c r="J47" s="49" t="str">
        <f t="shared" si="1"/>
        <v/>
      </c>
      <c r="K47" s="63" t="str">
        <f>IF(G47="", "",K45+G47)</f>
        <v/>
      </c>
      <c r="L47" s="64"/>
      <c r="M47" s="18"/>
      <c r="N47" s="32" t="str">
        <f>IF(M47="","",IF(L48="",1,""))</f>
        <v/>
      </c>
      <c r="O47" s="33" t="str">
        <f t="shared" si="2"/>
        <v/>
      </c>
      <c r="P47" s="13" t="str">
        <f>IF(M47="","",P45+M47)</f>
        <v/>
      </c>
      <c r="Q47" s="12" t="str">
        <f>IF(M47="","",M47)</f>
        <v/>
      </c>
      <c r="R47" s="9" t="str">
        <f>IF(G47="","",R45+Q47)</f>
        <v/>
      </c>
      <c r="S47" s="23"/>
      <c r="T47" s="14" t="str">
        <f>IF($G$22="","",IF(G47="","",G47/$G$22))</f>
        <v/>
      </c>
    </row>
    <row r="48" spans="5:33" s="1" customFormat="1" ht="41.25" customHeight="1" thickBot="1">
      <c r="E48" s="181" t="s">
        <v>7</v>
      </c>
      <c r="F48" s="182"/>
      <c r="G48" s="52">
        <f>SUM(G27:G47)</f>
        <v>0</v>
      </c>
      <c r="H48" s="53"/>
      <c r="I48" s="53">
        <f>SUM(I27:I47)</f>
        <v>0</v>
      </c>
      <c r="J48" s="54">
        <f>MAX(J27:J47)</f>
        <v>0</v>
      </c>
      <c r="K48" s="65">
        <f>G19+G48</f>
        <v>0</v>
      </c>
      <c r="L48" s="164" t="str">
        <f>IF(M27="","",SUM(M27:M47))</f>
        <v/>
      </c>
      <c r="M48" s="166"/>
      <c r="N48" s="44"/>
      <c r="O48" s="45">
        <f>SUM(O27:O47)</f>
        <v>0</v>
      </c>
      <c r="P48" s="46" t="str">
        <f>IF(L48="","", $Q$22+L48)</f>
        <v/>
      </c>
      <c r="Q48" s="20"/>
      <c r="R48" s="20" t="s">
        <v>74</v>
      </c>
      <c r="S48" s="93">
        <f>MAX(S27:S46)</f>
        <v>0</v>
      </c>
      <c r="T48" s="94"/>
      <c r="AG48" s="59"/>
    </row>
    <row r="49" spans="5:22">
      <c r="E49" s="209" t="s">
        <v>23</v>
      </c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</row>
    <row r="50" spans="5:22" ht="33.75" customHeight="1"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</row>
    <row r="51" spans="5:22" ht="18" customHeight="1">
      <c r="E51" s="183" t="s">
        <v>21</v>
      </c>
      <c r="F51" s="183"/>
      <c r="G51" s="155"/>
      <c r="H51" s="155"/>
      <c r="I51" s="155"/>
      <c r="J51" s="155"/>
      <c r="K51" s="155"/>
      <c r="L51" s="155"/>
      <c r="M51" s="183" t="s">
        <v>80</v>
      </c>
      <c r="N51" s="183"/>
      <c r="O51" s="183"/>
      <c r="P51" s="183"/>
      <c r="Q51" s="183"/>
      <c r="R51" s="155"/>
      <c r="S51" s="155"/>
      <c r="T51" s="155"/>
      <c r="U51" s="57"/>
      <c r="V51" s="57"/>
    </row>
    <row r="52" spans="5:22">
      <c r="E52" s="183"/>
      <c r="F52" s="183"/>
      <c r="G52" s="155"/>
      <c r="H52" s="155"/>
      <c r="I52" s="155"/>
      <c r="J52" s="155"/>
      <c r="K52" s="155"/>
      <c r="L52" s="155"/>
      <c r="M52" s="183"/>
      <c r="N52" s="183"/>
      <c r="O52" s="183"/>
      <c r="P52" s="183"/>
      <c r="Q52" s="183"/>
      <c r="R52" s="155"/>
      <c r="S52" s="155"/>
      <c r="T52" s="155"/>
      <c r="U52" s="57"/>
      <c r="V52" s="57"/>
    </row>
    <row r="53" spans="5:22">
      <c r="E53" s="183" t="s">
        <v>12</v>
      </c>
      <c r="F53" s="183"/>
      <c r="G53" s="205"/>
      <c r="H53" s="205"/>
      <c r="I53" s="205"/>
      <c r="J53" s="205"/>
      <c r="K53" s="205"/>
      <c r="L53" s="205"/>
      <c r="M53" s="183" t="s">
        <v>12</v>
      </c>
      <c r="N53" s="183"/>
      <c r="O53" s="183"/>
      <c r="P53" s="183"/>
      <c r="Q53" s="183"/>
      <c r="R53" s="205"/>
      <c r="S53" s="205"/>
      <c r="T53" s="205"/>
      <c r="U53" s="27"/>
      <c r="V53" s="27"/>
    </row>
    <row r="54" spans="5:22">
      <c r="E54" s="183"/>
      <c r="F54" s="183"/>
      <c r="G54" s="159" t="s">
        <v>92</v>
      </c>
      <c r="H54" s="159"/>
      <c r="I54" s="159"/>
      <c r="J54" s="159"/>
      <c r="K54" s="159"/>
      <c r="L54" s="159"/>
      <c r="M54" s="183"/>
      <c r="N54" s="183"/>
      <c r="O54" s="183"/>
      <c r="P54" s="183"/>
      <c r="Q54" s="183"/>
      <c r="R54" s="159" t="s">
        <v>22</v>
      </c>
      <c r="S54" s="159"/>
      <c r="T54" s="159"/>
      <c r="U54" s="61"/>
      <c r="V54" s="61"/>
    </row>
    <row r="55" spans="5:22">
      <c r="E55" s="183"/>
      <c r="F55" s="183"/>
      <c r="G55" s="160"/>
      <c r="H55" s="160"/>
      <c r="I55" s="160"/>
      <c r="J55" s="160"/>
      <c r="K55" s="160"/>
      <c r="L55" s="160"/>
      <c r="M55" s="183"/>
      <c r="N55" s="183"/>
      <c r="O55" s="183"/>
      <c r="P55" s="183"/>
      <c r="Q55" s="183"/>
      <c r="R55" s="160"/>
      <c r="S55" s="160"/>
      <c r="T55" s="160"/>
      <c r="U55" s="61"/>
      <c r="V55" s="61"/>
    </row>
    <row r="56" spans="5:22">
      <c r="E56" s="183" t="s">
        <v>13</v>
      </c>
      <c r="F56" s="183"/>
      <c r="G56" s="161"/>
      <c r="H56" s="161"/>
      <c r="I56" s="161"/>
      <c r="J56" s="161"/>
      <c r="K56" s="161"/>
      <c r="L56" s="161"/>
      <c r="M56" s="183" t="s">
        <v>13</v>
      </c>
      <c r="N56" s="183"/>
      <c r="O56" s="183"/>
      <c r="P56" s="183"/>
      <c r="Q56" s="183"/>
      <c r="R56" s="161"/>
      <c r="S56" s="161"/>
      <c r="T56" s="161"/>
      <c r="U56" s="61"/>
      <c r="V56" s="61"/>
    </row>
    <row r="57" spans="5:22">
      <c r="E57" s="183"/>
      <c r="F57" s="183"/>
      <c r="G57" s="162" t="s">
        <v>14</v>
      </c>
      <c r="H57" s="162"/>
      <c r="I57" s="162"/>
      <c r="J57" s="162"/>
      <c r="K57" s="162"/>
      <c r="L57" s="162"/>
      <c r="M57" s="183"/>
      <c r="N57" s="183"/>
      <c r="O57" s="183"/>
      <c r="P57" s="183"/>
      <c r="Q57" s="183"/>
      <c r="R57" s="162" t="s">
        <v>14</v>
      </c>
      <c r="S57" s="162"/>
      <c r="T57" s="162"/>
      <c r="U57" s="34"/>
      <c r="V57" s="34"/>
    </row>
    <row r="58" spans="5:22"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</row>
    <row r="59" spans="5:22"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</row>
    <row r="60" spans="5:22">
      <c r="E60" s="163" t="s">
        <v>93</v>
      </c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</row>
    <row r="61" spans="5:22" ht="13.5" thickBot="1"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</row>
    <row r="62" spans="5:22" ht="13.5" thickBot="1">
      <c r="E62" s="100" t="s">
        <v>94</v>
      </c>
      <c r="F62" s="101"/>
      <c r="G62" s="101"/>
      <c r="H62" s="102"/>
      <c r="I62" s="102"/>
      <c r="J62" s="102"/>
      <c r="K62" s="164" t="s">
        <v>95</v>
      </c>
      <c r="L62" s="165"/>
      <c r="M62" s="166"/>
      <c r="N62" s="103"/>
      <c r="O62" s="103"/>
      <c r="P62" s="101" t="s">
        <v>96</v>
      </c>
      <c r="Q62" s="101"/>
      <c r="R62" s="100" t="s">
        <v>5</v>
      </c>
      <c r="S62" s="104"/>
      <c r="T62" s="167"/>
    </row>
    <row r="63" spans="5:22" ht="23.25" customHeight="1">
      <c r="E63" s="168" t="str">
        <f>IF(R5="","",R5)</f>
        <v/>
      </c>
      <c r="F63" s="169"/>
      <c r="G63" s="170"/>
      <c r="H63" s="105"/>
      <c r="I63" s="105"/>
      <c r="J63" s="105"/>
      <c r="K63" s="157"/>
      <c r="L63" s="157"/>
      <c r="M63" s="177"/>
      <c r="N63" s="106"/>
      <c r="O63" s="106"/>
      <c r="P63" s="148"/>
      <c r="Q63" s="178"/>
      <c r="R63" s="148"/>
      <c r="S63" s="149"/>
      <c r="T63" s="167"/>
    </row>
    <row r="64" spans="5:22" ht="23.25" customHeight="1">
      <c r="E64" s="171"/>
      <c r="F64" s="172"/>
      <c r="G64" s="173"/>
      <c r="H64" s="105"/>
      <c r="I64" s="105"/>
      <c r="J64" s="105"/>
      <c r="K64" s="179"/>
      <c r="L64" s="179"/>
      <c r="M64" s="178"/>
      <c r="N64" s="107"/>
      <c r="O64" s="107"/>
      <c r="P64" s="148"/>
      <c r="Q64" s="178"/>
      <c r="R64" s="148"/>
      <c r="S64" s="149"/>
      <c r="T64" s="167"/>
    </row>
    <row r="65" spans="5:20" ht="23.25" customHeight="1">
      <c r="E65" s="171"/>
      <c r="F65" s="172"/>
      <c r="G65" s="173"/>
      <c r="H65" s="105"/>
      <c r="I65" s="105"/>
      <c r="J65" s="105"/>
      <c r="K65" s="179"/>
      <c r="L65" s="179"/>
      <c r="M65" s="178"/>
      <c r="N65" s="107"/>
      <c r="O65" s="107"/>
      <c r="P65" s="148"/>
      <c r="Q65" s="178"/>
      <c r="R65" s="148"/>
      <c r="S65" s="149"/>
      <c r="T65" s="167"/>
    </row>
    <row r="66" spans="5:20" ht="23.25" customHeight="1">
      <c r="E66" s="171"/>
      <c r="F66" s="172"/>
      <c r="G66" s="173"/>
      <c r="H66" s="105"/>
      <c r="I66" s="105"/>
      <c r="J66" s="105"/>
      <c r="K66" s="179"/>
      <c r="L66" s="179"/>
      <c r="M66" s="178"/>
      <c r="N66" s="107"/>
      <c r="O66" s="107"/>
      <c r="P66" s="148"/>
      <c r="Q66" s="178"/>
      <c r="R66" s="148"/>
      <c r="S66" s="149"/>
      <c r="T66" s="167"/>
    </row>
    <row r="67" spans="5:20" ht="23.25" customHeight="1">
      <c r="E67" s="171"/>
      <c r="F67" s="172"/>
      <c r="G67" s="173"/>
      <c r="H67" s="105"/>
      <c r="I67" s="105"/>
      <c r="J67" s="105"/>
      <c r="K67" s="179"/>
      <c r="L67" s="179"/>
      <c r="M67" s="178"/>
      <c r="N67" s="107"/>
      <c r="O67" s="107"/>
      <c r="P67" s="148"/>
      <c r="Q67" s="178"/>
      <c r="R67" s="148"/>
      <c r="S67" s="149"/>
      <c r="T67" s="167"/>
    </row>
    <row r="68" spans="5:20" ht="23.25" customHeight="1">
      <c r="E68" s="171"/>
      <c r="F68" s="172"/>
      <c r="G68" s="173"/>
      <c r="H68" s="105"/>
      <c r="I68" s="105"/>
      <c r="J68" s="105"/>
      <c r="K68" s="179"/>
      <c r="L68" s="179"/>
      <c r="M68" s="178"/>
      <c r="N68" s="107"/>
      <c r="O68" s="107"/>
      <c r="P68" s="148"/>
      <c r="Q68" s="178"/>
      <c r="R68" s="148"/>
      <c r="S68" s="149"/>
      <c r="T68" s="167"/>
    </row>
    <row r="69" spans="5:20" ht="23.25" customHeight="1" thickBot="1">
      <c r="E69" s="171"/>
      <c r="F69" s="172"/>
      <c r="G69" s="173"/>
      <c r="H69" s="105"/>
      <c r="I69" s="105"/>
      <c r="J69" s="105"/>
      <c r="K69" s="179"/>
      <c r="L69" s="179"/>
      <c r="M69" s="178"/>
      <c r="N69" s="107"/>
      <c r="O69" s="107"/>
      <c r="P69" s="148"/>
      <c r="Q69" s="178"/>
      <c r="R69" s="148"/>
      <c r="S69" s="149"/>
      <c r="T69" s="167"/>
    </row>
    <row r="70" spans="5:20" ht="23.25" customHeight="1" thickBot="1">
      <c r="E70" s="174"/>
      <c r="F70" s="175"/>
      <c r="G70" s="176"/>
      <c r="H70" s="108"/>
      <c r="I70" s="108"/>
      <c r="J70" s="108"/>
      <c r="K70" s="150" t="s">
        <v>97</v>
      </c>
      <c r="L70" s="151"/>
      <c r="M70" s="151"/>
      <c r="N70" s="151"/>
      <c r="O70" s="151"/>
      <c r="P70" s="151"/>
      <c r="Q70" s="152"/>
      <c r="R70" s="153">
        <f>I48</f>
        <v>0</v>
      </c>
      <c r="S70" s="154"/>
      <c r="T70" s="167"/>
    </row>
    <row r="71" spans="5:20">
      <c r="E71" s="155" t="s">
        <v>98</v>
      </c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</row>
    <row r="72" spans="5:20"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</row>
    <row r="73" spans="5:20">
      <c r="E73" s="156"/>
      <c r="F73" s="156"/>
      <c r="G73" s="156"/>
      <c r="H73" s="156"/>
      <c r="I73" s="156"/>
      <c r="J73" s="156"/>
      <c r="K73" s="156"/>
      <c r="L73" s="156"/>
      <c r="M73" s="158"/>
      <c r="N73" s="56"/>
      <c r="O73" s="56"/>
      <c r="P73" s="158"/>
      <c r="Q73" s="158"/>
      <c r="R73" s="158"/>
      <c r="S73" s="158"/>
      <c r="T73" s="158"/>
    </row>
    <row r="74" spans="5:20">
      <c r="E74" s="157"/>
      <c r="F74" s="157"/>
      <c r="G74" s="157"/>
      <c r="H74" s="157"/>
      <c r="I74" s="157"/>
      <c r="J74" s="157"/>
      <c r="K74" s="157"/>
      <c r="L74" s="157"/>
      <c r="M74" s="158"/>
      <c r="P74" s="157"/>
      <c r="Q74" s="157"/>
      <c r="R74" s="157"/>
      <c r="S74" s="158"/>
      <c r="T74" s="158"/>
    </row>
    <row r="75" spans="5:20">
      <c r="E75" s="159" t="s">
        <v>99</v>
      </c>
      <c r="F75" s="159"/>
      <c r="G75" s="159"/>
      <c r="H75" s="159"/>
      <c r="I75" s="159"/>
      <c r="J75" s="159"/>
      <c r="K75" s="159"/>
      <c r="L75" s="159"/>
      <c r="M75" s="158"/>
      <c r="N75" s="27"/>
      <c r="O75" s="27"/>
      <c r="P75" s="159" t="s">
        <v>6</v>
      </c>
      <c r="Q75" s="159"/>
      <c r="R75" s="159"/>
      <c r="S75" s="158"/>
      <c r="T75" s="158"/>
    </row>
    <row r="76" spans="5:20">
      <c r="E76" s="160"/>
      <c r="F76" s="160"/>
      <c r="G76" s="160"/>
      <c r="H76" s="160"/>
      <c r="I76" s="160"/>
      <c r="J76" s="160"/>
      <c r="K76" s="160"/>
      <c r="L76" s="160"/>
      <c r="M76" s="158"/>
      <c r="N76" s="57"/>
      <c r="O76" s="57"/>
      <c r="P76" s="160"/>
      <c r="Q76" s="160"/>
      <c r="R76" s="160"/>
      <c r="S76" s="158"/>
      <c r="T76" s="158"/>
    </row>
    <row r="77" spans="5:20">
      <c r="E77" s="161"/>
      <c r="F77" s="161"/>
      <c r="G77" s="161"/>
      <c r="H77" s="161"/>
      <c r="I77" s="161"/>
      <c r="J77" s="161"/>
      <c r="K77" s="161"/>
      <c r="L77" s="161"/>
      <c r="M77" s="158"/>
      <c r="N77" s="56"/>
      <c r="O77" s="56"/>
      <c r="P77" s="160"/>
      <c r="Q77" s="160"/>
      <c r="R77" s="160"/>
      <c r="S77" s="158"/>
      <c r="T77" s="158"/>
    </row>
    <row r="78" spans="5:20">
      <c r="E78" s="162" t="s">
        <v>14</v>
      </c>
      <c r="F78" s="162"/>
      <c r="G78" s="162"/>
      <c r="H78" s="162"/>
      <c r="I78" s="162"/>
      <c r="J78" s="162"/>
      <c r="K78" s="162"/>
      <c r="L78" s="162"/>
      <c r="M78" s="158"/>
      <c r="N78" s="56"/>
      <c r="O78" s="56"/>
      <c r="P78" s="160"/>
      <c r="Q78" s="160"/>
      <c r="R78" s="160"/>
      <c r="S78" s="158"/>
      <c r="T78" s="158"/>
    </row>
  </sheetData>
  <mergeCells count="143">
    <mergeCell ref="L28:M28"/>
    <mergeCell ref="L33:M33"/>
    <mergeCell ref="L34:M34"/>
    <mergeCell ref="L35:M35"/>
    <mergeCell ref="L46:M46"/>
    <mergeCell ref="L48:M48"/>
    <mergeCell ref="S19:S22"/>
    <mergeCell ref="L29:M29"/>
    <mergeCell ref="L30:M30"/>
    <mergeCell ref="L31:M31"/>
    <mergeCell ref="L32:M32"/>
    <mergeCell ref="L37:M37"/>
    <mergeCell ref="L38:M38"/>
    <mergeCell ref="L39:M39"/>
    <mergeCell ref="L36:M36"/>
    <mergeCell ref="S2:T2"/>
    <mergeCell ref="E8:T8"/>
    <mergeCell ref="K14:R14"/>
    <mergeCell ref="E23:T23"/>
    <mergeCell ref="L18:M18"/>
    <mergeCell ref="S3:T3"/>
    <mergeCell ref="E27:F27"/>
    <mergeCell ref="K3:R3"/>
    <mergeCell ref="E1:G3"/>
    <mergeCell ref="S5:T5"/>
    <mergeCell ref="E4:T4"/>
    <mergeCell ref="E5:G5"/>
    <mergeCell ref="S1:T1"/>
    <mergeCell ref="K1:R1"/>
    <mergeCell ref="K2:R2"/>
    <mergeCell ref="K5:L5"/>
    <mergeCell ref="T24:T26"/>
    <mergeCell ref="L27:M27"/>
    <mergeCell ref="G19:G22"/>
    <mergeCell ref="T19:T22"/>
    <mergeCell ref="K19:K22"/>
    <mergeCell ref="L19:M19"/>
    <mergeCell ref="L22:M22"/>
    <mergeCell ref="L20:N20"/>
    <mergeCell ref="E58:T59"/>
    <mergeCell ref="E6:T6"/>
    <mergeCell ref="E15:R16"/>
    <mergeCell ref="Q9:T9"/>
    <mergeCell ref="K9:P9"/>
    <mergeCell ref="K12:R12"/>
    <mergeCell ref="K13:R13"/>
    <mergeCell ref="K11:R11"/>
    <mergeCell ref="E31:F31"/>
    <mergeCell ref="E17:T17"/>
    <mergeCell ref="E7:T7"/>
    <mergeCell ref="E9:G9"/>
    <mergeCell ref="E10:G10"/>
    <mergeCell ref="E11:G11"/>
    <mergeCell ref="K10:R10"/>
    <mergeCell ref="E14:G14"/>
    <mergeCell ref="S12:T16"/>
    <mergeCell ref="E12:G13"/>
    <mergeCell ref="K24:K26"/>
    <mergeCell ref="L24:M26"/>
    <mergeCell ref="G24:G26"/>
    <mergeCell ref="Q24:Q26"/>
    <mergeCell ref="R24:R26"/>
    <mergeCell ref="P24:P26"/>
    <mergeCell ref="E56:F57"/>
    <mergeCell ref="L21:N21"/>
    <mergeCell ref="U24:U26"/>
    <mergeCell ref="E18:F22"/>
    <mergeCell ref="L44:M44"/>
    <mergeCell ref="L45:M45"/>
    <mergeCell ref="L40:M40"/>
    <mergeCell ref="L41:M41"/>
    <mergeCell ref="L42:M42"/>
    <mergeCell ref="E40:F40"/>
    <mergeCell ref="M56:Q57"/>
    <mergeCell ref="R57:T57"/>
    <mergeCell ref="R54:T56"/>
    <mergeCell ref="G57:L57"/>
    <mergeCell ref="G54:L56"/>
    <mergeCell ref="G51:L53"/>
    <mergeCell ref="R51:T53"/>
    <mergeCell ref="M51:Q52"/>
    <mergeCell ref="M53:Q55"/>
    <mergeCell ref="S24:S26"/>
    <mergeCell ref="E49:T49"/>
    <mergeCell ref="E36:F36"/>
    <mergeCell ref="L43:M43"/>
    <mergeCell ref="E50:T50"/>
    <mergeCell ref="C25:C26"/>
    <mergeCell ref="E48:F48"/>
    <mergeCell ref="E51:F52"/>
    <mergeCell ref="E53:F55"/>
    <mergeCell ref="E28:F28"/>
    <mergeCell ref="E29:F29"/>
    <mergeCell ref="E32:F32"/>
    <mergeCell ref="E33:F33"/>
    <mergeCell ref="E34:F34"/>
    <mergeCell ref="E41:F41"/>
    <mergeCell ref="E37:F37"/>
    <mergeCell ref="E46:F46"/>
    <mergeCell ref="E24:F26"/>
    <mergeCell ref="E42:F42"/>
    <mergeCell ref="E43:F43"/>
    <mergeCell ref="E44:F44"/>
    <mergeCell ref="E45:F45"/>
    <mergeCell ref="E38:F38"/>
    <mergeCell ref="E39:F39"/>
    <mergeCell ref="E30:F30"/>
    <mergeCell ref="E35:F35"/>
    <mergeCell ref="E60:T61"/>
    <mergeCell ref="K62:M62"/>
    <mergeCell ref="T62:T70"/>
    <mergeCell ref="E63:G70"/>
    <mergeCell ref="K63:M63"/>
    <mergeCell ref="P63:Q63"/>
    <mergeCell ref="R63:S63"/>
    <mergeCell ref="K64:M64"/>
    <mergeCell ref="P64:Q64"/>
    <mergeCell ref="R64:S64"/>
    <mergeCell ref="K65:M65"/>
    <mergeCell ref="P65:Q65"/>
    <mergeCell ref="R65:S65"/>
    <mergeCell ref="K66:M66"/>
    <mergeCell ref="P66:Q66"/>
    <mergeCell ref="R66:S66"/>
    <mergeCell ref="K67:M67"/>
    <mergeCell ref="P67:Q67"/>
    <mergeCell ref="R67:S67"/>
    <mergeCell ref="K68:M68"/>
    <mergeCell ref="P68:Q68"/>
    <mergeCell ref="R68:S68"/>
    <mergeCell ref="K69:M69"/>
    <mergeCell ref="P69:Q69"/>
    <mergeCell ref="R69:S69"/>
    <mergeCell ref="K70:Q70"/>
    <mergeCell ref="R70:S70"/>
    <mergeCell ref="E71:T72"/>
    <mergeCell ref="E73:L74"/>
    <mergeCell ref="M73:M78"/>
    <mergeCell ref="P73:R74"/>
    <mergeCell ref="S73:T78"/>
    <mergeCell ref="E75:L77"/>
    <mergeCell ref="P75:R78"/>
    <mergeCell ref="E78:L78"/>
  </mergeCells>
  <phoneticPr fontId="0" type="noConversion"/>
  <printOptions horizontalCentered="1"/>
  <pageMargins left="0.25" right="0.25" top="0.5" bottom="0.5" header="0.47244094488188998" footer="0.511811023622047"/>
  <pageSetup paperSize="5" scale="59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19" ma:contentTypeDescription="Create a new document." ma:contentTypeScope="" ma:versionID="f787f23f5d978bc2fa73a3acd85ab1c8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8cbc44546b457b734f3f29b1419905e1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50C092CF-3119-4767-8155-C3CFDB13632B}"/>
</file>

<file path=customXml/itemProps2.xml><?xml version="1.0" encoding="utf-8"?>
<ds:datastoreItem xmlns:ds="http://schemas.openxmlformats.org/officeDocument/2006/customXml" ds:itemID="{0638FFA9-49C3-45F4-977E-C3E6B423F0C3}"/>
</file>

<file path=customXml/itemProps3.xml><?xml version="1.0" encoding="utf-8"?>
<ds:datastoreItem xmlns:ds="http://schemas.openxmlformats.org/officeDocument/2006/customXml" ds:itemID="{4F56F0F2-E4D8-4353-932A-E7A440AE6B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CM1</vt:lpstr>
      <vt:lpstr>Contract Analysis Sheet</vt:lpstr>
      <vt:lpstr>'Contract Analysis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L. Negron Rivera</dc:creator>
  <cp:lastModifiedBy>Jose L. Negron Rivera</cp:lastModifiedBy>
  <cp:lastPrinted>2014-05-15T17:23:34Z</cp:lastPrinted>
  <dcterms:created xsi:type="dcterms:W3CDTF">1999-06-11T12:22:22Z</dcterms:created>
  <dcterms:modified xsi:type="dcterms:W3CDTF">2019-04-02T13:37:17Z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